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5.xml" ContentType="application/vnd.openxmlformats-officedocument.drawing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_rels/drawing14.xml.rels" ContentType="application/vnd.openxmlformats-package.relationships+xml"/>
  <Override PartName="/xl/drawings/_rels/drawing15.xml.rels" ContentType="application/vnd.openxmlformats-package.relationships+xml"/>
  <Override PartName="/xl/drawings/_rels/drawing13.xml.rels" ContentType="application/vnd.openxmlformats-package.relationships+xml"/>
  <Override PartName="/xl/drawings/_rels/drawing12.xml.rels" ContentType="application/vnd.openxmlformats-package.relationships+xml"/>
  <Override PartName="/xl/drawings/_rels/drawing11.xml.rels" ContentType="application/vnd.openxmlformats-package.relationships+xml"/>
  <Override PartName="/xl/drawings/_rels/drawing10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9.xml.rels" ContentType="application/vnd.openxmlformats-package.relationships+xml"/>
  <Override PartName="/xl/drawings/_rels/drawing2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drawing9.xml" ContentType="application/vnd.openxmlformats-officedocument.drawing+xml"/>
  <Override PartName="/xl/drawings/drawing14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5.xml.rels" ContentType="application/vnd.openxmlformats-package.relationships+xml"/>
  <Override PartName="/xl/worksheets/_rels/sheet13.xml.rels" ContentType="application/vnd.openxmlformats-package.relationships+xml"/>
  <Override PartName="/xl/worksheets/_rels/sheet16.xml.rels" ContentType="application/vnd.openxmlformats-package.relationship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85.png" ContentType="image/png"/>
  <Override PartName="/xl/media/image84.png" ContentType="image/png"/>
  <Override PartName="/xl/media/image83.png" ContentType="image/png"/>
  <Override PartName="/xl/media/image82.png" ContentType="image/png"/>
  <Override PartName="/xl/media/image81.png" ContentType="image/png"/>
  <Override PartName="/xl/media/image80.png" ContentType="image/png"/>
  <Override PartName="/xl/media/image76.png" ContentType="image/png"/>
  <Override PartName="/xl/media/image75.png" ContentType="image/png"/>
  <Override PartName="/xl/media/image73.png" ContentType="image/png"/>
  <Override PartName="/xl/media/image71.png" ContentType="image/png"/>
  <Override PartName="/xl/media/image68.png" ContentType="image/png"/>
  <Override PartName="/xl/media/image67.png" ContentType="image/png"/>
  <Override PartName="/xl/media/image69.png" ContentType="image/png"/>
  <Override PartName="/xl/media/image66.png" ContentType="image/png"/>
  <Override PartName="/xl/media/image64.png" ContentType="image/png"/>
  <Override PartName="/xl/media/image63.png" ContentType="image/png"/>
  <Override PartName="/xl/media/image72.png" ContentType="image/png"/>
  <Override PartName="/xl/media/image62.png" ContentType="image/png"/>
  <Override PartName="/xl/media/image60.png" ContentType="image/png"/>
  <Override PartName="/xl/media/image59.png" ContentType="image/png"/>
  <Override PartName="/xl/media/image78.png" ContentType="image/png"/>
  <Override PartName="/xl/media/image58.png" ContentType="image/png"/>
  <Override PartName="/xl/media/image65.png" ContentType="image/png"/>
  <Override PartName="/xl/media/image77.png" ContentType="image/png"/>
  <Override PartName="/xl/media/image55.png" ContentType="image/png"/>
  <Override PartName="/xl/media/image54.png" ContentType="image/png"/>
  <Override PartName="/xl/media/image61.png" ContentType="image/png"/>
  <Override PartName="/xl/media/image56.png" ContentType="image/png"/>
  <Override PartName="/xl/media/image51.png" ContentType="image/png"/>
  <Override PartName="/xl/media/image49.png" ContentType="image/png"/>
  <Override PartName="/xl/media/image48.png" ContentType="image/png"/>
  <Override PartName="/xl/media/image53.png" ContentType="image/png"/>
  <Override PartName="/xl/media/image57.png" ContentType="image/png"/>
  <Override PartName="/xl/media/image79.png" ContentType="image/png"/>
  <Override PartName="/xl/media/image47.png" ContentType="image/png"/>
  <Override PartName="/xl/media/image70.png" ContentType="image/png"/>
  <Override PartName="/xl/media/image46.png" ContentType="image/png"/>
  <Override PartName="/xl/media/image74.png" ContentType="image/png"/>
  <Override PartName="/xl/media/image86.png" ContentType="image/png"/>
  <Override PartName="/xl/media/image52.png" ContentType="image/png"/>
  <Override PartName="/xl/media/image45.png" ContentType="image/png"/>
  <Override PartName="/xl/media/image44.png" ContentType="image/png"/>
  <Override PartName="/xl/media/image50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19" firstSheet="0" activeTab="14"/>
  </bookViews>
  <sheets>
    <sheet name="Nov. '14" sheetId="1" state="visible" r:id="rId2"/>
    <sheet name="Oct. '14" sheetId="2" state="visible" r:id="rId3"/>
    <sheet name="Sep '14" sheetId="3" state="visible" r:id="rId4"/>
    <sheet name="Ago '14" sheetId="4" state="visible" r:id="rId5"/>
    <sheet name="Jul '14" sheetId="5" state="visible" r:id="rId6"/>
    <sheet name="Jun '14" sheetId="6" state="visible" r:id="rId7"/>
    <sheet name="May '14" sheetId="7" state="visible" r:id="rId8"/>
    <sheet name="Abr '14" sheetId="8" state="visible" r:id="rId9"/>
    <sheet name="Mar '14" sheetId="9" state="visible" r:id="rId10"/>
    <sheet name="Feb '14" sheetId="10" state="visible" r:id="rId11"/>
    <sheet name="Ene '14" sheetId="11" state="visible" r:id="rId12"/>
    <sheet name="Dic '13" sheetId="12" state="visible" r:id="rId13"/>
    <sheet name="Nov '13 " sheetId="13" state="visible" r:id="rId14"/>
    <sheet name="Hoja1" sheetId="14" state="hidden" r:id="rId15"/>
    <sheet name="Acumulado por block" sheetId="15" state="visible" r:id="rId16"/>
    <sheet name="Acumulado por mes" sheetId="16" state="visible" r:id="rId17"/>
  </sheets>
  <definedNames>
    <definedName function="false" hidden="false" localSheetId="7" name="_xlnm.Print_Area" vbProcedure="false">'Abr ''14'!$A$1:$AJ$79</definedName>
    <definedName function="false" hidden="false" localSheetId="7" name="_xlnm.Print_Titles" vbProcedure="false">'Abr ''14'!$A:$D;'Abr ''14'!$1:$5</definedName>
    <definedName function="false" hidden="false" localSheetId="14" name="_xlnm.Print_Area" vbProcedure="false">'Acumulado por block'!$A$1:$AL$67</definedName>
    <definedName function="false" hidden="false" localSheetId="14" name="_xlnm.Print_Titles" vbProcedure="false">'Acumulado por block'!$A:$D;'Acumulado por block'!$1:$5</definedName>
    <definedName function="false" hidden="false" localSheetId="15" name="_xlnm.Print_Area" vbProcedure="false">'Acumulado por mes'!$A$1:$AB$67</definedName>
    <definedName function="false" hidden="false" localSheetId="3" name="_xlnm.Print_Area" vbProcedure="false">'Ago ''14'!$A$1:$AJ$79</definedName>
    <definedName function="false" hidden="false" localSheetId="3" name="_xlnm.Print_Titles" vbProcedure="false">'Ago ''14'!$A:$D;'Ago ''14'!$1:$5</definedName>
    <definedName function="false" hidden="false" localSheetId="11" name="_xlnm.Print_Area" vbProcedure="false">'Dic ''13'!$A$1:$AJ$79</definedName>
    <definedName function="false" hidden="false" localSheetId="11" name="_xlnm.Print_Titles" vbProcedure="false">'Dic ''13'!$A:$D;'Dic ''13'!$1:$5</definedName>
    <definedName function="false" hidden="false" localSheetId="10" name="_xlnm.Print_Area" vbProcedure="false">'Ene ''14'!$A$1:$AJ$79</definedName>
    <definedName function="false" hidden="false" localSheetId="10" name="_xlnm.Print_Titles" vbProcedure="false">'Ene ''14'!$A:$D;'Ene ''14'!$1:$5</definedName>
    <definedName function="false" hidden="false" localSheetId="9" name="_xlnm.Print_Area" vbProcedure="false">'Feb ''14'!$A$1:$AJ$79</definedName>
    <definedName function="false" hidden="false" localSheetId="9" name="_xlnm.Print_Titles" vbProcedure="false">'Feb ''14'!$A:$D;'Feb ''14'!$1:$5</definedName>
    <definedName function="false" hidden="false" localSheetId="4" name="_xlnm.Print_Area" vbProcedure="false">'Jul ''14'!$A$1:$AJ$79</definedName>
    <definedName function="false" hidden="false" localSheetId="4" name="_xlnm.Print_Titles" vbProcedure="false">'Jul ''14'!$A:$D;'Jul ''14'!$1:$5</definedName>
    <definedName function="false" hidden="false" localSheetId="5" name="_xlnm.Print_Area" vbProcedure="false">'Jun ''14'!$A$1:$AJ$79</definedName>
    <definedName function="false" hidden="false" localSheetId="5" name="_xlnm.Print_Titles" vbProcedure="false">'Jun ''14'!$A:$D;'Jun ''14'!$1:$5</definedName>
    <definedName function="false" hidden="false" localSheetId="8" name="_xlnm.Print_Area" vbProcedure="false">'Mar ''14'!$A$1:$AJ$79</definedName>
    <definedName function="false" hidden="false" localSheetId="8" name="_xlnm.Print_Titles" vbProcedure="false">'Mar ''14'!$A:$D;'Mar ''14'!$1:$5</definedName>
    <definedName function="false" hidden="false" localSheetId="6" name="_xlnm.Print_Area" vbProcedure="false">'May ''14'!$A$1:$AJ$79</definedName>
    <definedName function="false" hidden="false" localSheetId="6" name="_xlnm.Print_Titles" vbProcedure="false">'May ''14'!$A:$D;'May ''14'!$1:$5</definedName>
    <definedName function="false" hidden="false" localSheetId="12" name="_xlnm.Print_Area" vbProcedure="false">'Nov ''13 '!$A$1:$AJ$79</definedName>
    <definedName function="false" hidden="false" localSheetId="12" name="_xlnm.Print_Titles" vbProcedure="false">'Nov ''13 '!$A:$D;'Nov ''13 '!$1:$5</definedName>
    <definedName function="false" hidden="false" localSheetId="0" name="_xlnm.Print_Area" vbProcedure="false">'Nov. ''14'!$A$1:$AJ$79</definedName>
    <definedName function="false" hidden="false" localSheetId="0" name="_xlnm.Print_Titles" vbProcedure="false">'Nov. ''14'!$A:$D;'Nov. ''14'!$1:$5</definedName>
    <definedName function="false" hidden="false" localSheetId="1" name="_xlnm.Print_Area" vbProcedure="false">'Oct. ''14'!$A$1:$AJ$79</definedName>
    <definedName function="false" hidden="false" localSheetId="1" name="_xlnm.Print_Titles" vbProcedure="false">'Oct. ''14'!$A:$D;'Oct. ''14'!$1:$5</definedName>
    <definedName function="false" hidden="false" localSheetId="2" name="_xlnm.Print_Area" vbProcedure="false">'Sep ''14'!$A$1:$AJ$79</definedName>
    <definedName function="false" hidden="false" localSheetId="2" name="_xlnm.Print_Titles" vbProcedure="false">'Sep ''14'!$A:$D;'Sep ''14'!$1:$5</definedName>
    <definedName function="false" hidden="false" name="aa" vbProcedure="false">#ref!</definedName>
    <definedName function="false" hidden="false" localSheetId="0" name="aa" vbProcedure="false">#ref!</definedName>
    <definedName function="false" hidden="false" localSheetId="0" name="Imprimir_área_IM" vbProcedure="false">#ref!</definedName>
    <definedName function="false" hidden="false" localSheetId="0" name="_xlnm.Print_Area" vbProcedure="false">'Nov. ''14'!$A$1:$AJ$79</definedName>
    <definedName function="false" hidden="false" localSheetId="0" name="_xlnm.Print_Titles" vbProcedure="false">'Nov. ''14'!$A:$D,'Nov. ''14'!$1:$5</definedName>
    <definedName function="false" hidden="false" localSheetId="1" name="aa" vbProcedure="false">#ref!</definedName>
    <definedName function="false" hidden="false" localSheetId="1" name="Imprimir_área_IM" vbProcedure="false">#ref!</definedName>
    <definedName function="false" hidden="false" localSheetId="1" name="_xlnm.Print_Area" vbProcedure="false">'Oct. ''14'!$A$1:$AJ$79</definedName>
    <definedName function="false" hidden="false" localSheetId="1" name="_xlnm.Print_Titles" vbProcedure="false">'Oct. ''14'!$A:$D,'Oct. ''14'!$1:$5</definedName>
    <definedName function="false" hidden="false" localSheetId="2" name="aa" vbProcedure="false">#ref!</definedName>
    <definedName function="false" hidden="false" localSheetId="2" name="Imprimir_área_IM" vbProcedure="false">#ref!</definedName>
    <definedName function="false" hidden="false" localSheetId="2" name="_xlnm.Print_Area" vbProcedure="false">'Sep ''14'!$A$1:$AJ$79</definedName>
    <definedName function="false" hidden="false" localSheetId="2" name="_xlnm.Print_Titles" vbProcedure="false">'Sep ''14'!$A:$D,'Sep ''14'!$1:$5</definedName>
    <definedName function="false" hidden="false" localSheetId="3" name="aa" vbProcedure="false">#ref!</definedName>
    <definedName function="false" hidden="false" localSheetId="3" name="Imprimir_área_IM" vbProcedure="false">#ref!</definedName>
    <definedName function="false" hidden="false" localSheetId="3" name="_xlnm.Print_Area" vbProcedure="false">'Ago ''14'!$A$1:$AJ$79</definedName>
    <definedName function="false" hidden="false" localSheetId="3" name="_xlnm.Print_Titles" vbProcedure="false">'Ago ''14'!$A:$D,'Ago ''14'!$1:$5</definedName>
    <definedName function="false" hidden="false" localSheetId="4" name="aa" vbProcedure="false">#ref!</definedName>
    <definedName function="false" hidden="false" localSheetId="4" name="Imprimir_área_IM" vbProcedure="false">#ref!</definedName>
    <definedName function="false" hidden="false" localSheetId="4" name="_xlnm.Print_Area" vbProcedure="false">'Jul ''14'!$A$1:$AJ$79</definedName>
    <definedName function="false" hidden="false" localSheetId="4" name="_xlnm.Print_Titles" vbProcedure="false">'Jul ''14'!$A:$D,'Jul ''14'!$1:$5</definedName>
    <definedName function="false" hidden="false" localSheetId="5" name="aa" vbProcedure="false">#ref!</definedName>
    <definedName function="false" hidden="false" localSheetId="5" name="Imprimir_área_IM" vbProcedure="false">#ref!</definedName>
    <definedName function="false" hidden="false" localSheetId="5" name="_xlnm.Print_Area" vbProcedure="false">'Jun ''14'!$A$1:$AJ$79</definedName>
    <definedName function="false" hidden="false" localSheetId="5" name="_xlnm.Print_Titles" vbProcedure="false">'Jun ''14'!$A:$D,'Jun ''14'!$1:$5</definedName>
    <definedName function="false" hidden="false" localSheetId="6" name="aa" vbProcedure="false">#ref!</definedName>
    <definedName function="false" hidden="false" localSheetId="6" name="Imprimir_área_IM" vbProcedure="false">#ref!</definedName>
    <definedName function="false" hidden="false" localSheetId="6" name="_xlnm.Print_Area" vbProcedure="false">'May ''14'!$A$1:$AJ$79</definedName>
    <definedName function="false" hidden="false" localSheetId="6" name="_xlnm.Print_Titles" vbProcedure="false">'May ''14'!$A:$D,'May ''14'!$1:$5</definedName>
    <definedName function="false" hidden="false" localSheetId="7" name="aa" vbProcedure="false">#ref!</definedName>
    <definedName function="false" hidden="false" localSheetId="7" name="Imprimir_área_IM" vbProcedure="false">#ref!</definedName>
    <definedName function="false" hidden="false" localSheetId="7" name="_xlnm.Print_Area" vbProcedure="false">'Abr ''14'!$A$1:$AJ$79</definedName>
    <definedName function="false" hidden="false" localSheetId="7" name="_xlnm.Print_Titles" vbProcedure="false">'Abr ''14'!$A:$D,'Abr ''14'!$1:$5</definedName>
    <definedName function="false" hidden="false" localSheetId="8" name="aa" vbProcedure="false">#ref!</definedName>
    <definedName function="false" hidden="false" localSheetId="8" name="Imprimir_área_IM" vbProcedure="false">#ref!</definedName>
    <definedName function="false" hidden="false" localSheetId="8" name="_xlnm.Print_Area" vbProcedure="false">'Mar ''14'!$A$1:$AJ$79</definedName>
    <definedName function="false" hidden="false" localSheetId="8" name="_xlnm.Print_Titles" vbProcedure="false">'Mar ''14'!$A:$D,'Mar ''14'!$1:$5</definedName>
    <definedName function="false" hidden="false" localSheetId="9" name="aa" vbProcedure="false">#ref!</definedName>
    <definedName function="false" hidden="false" localSheetId="9" name="Imprimir_área_IM" vbProcedure="false">#ref!</definedName>
    <definedName function="false" hidden="false" localSheetId="9" name="_xlnm.Print_Area" vbProcedure="false">'Feb ''14'!$A$1:$AJ$79</definedName>
    <definedName function="false" hidden="false" localSheetId="9" name="_xlnm.Print_Titles" vbProcedure="false">'Feb ''14'!$A:$D,'Feb ''14'!$1:$5</definedName>
    <definedName function="false" hidden="false" localSheetId="10" name="aa" vbProcedure="false">#ref!</definedName>
    <definedName function="false" hidden="false" localSheetId="10" name="Imprimir_área_IM" vbProcedure="false">#ref!</definedName>
    <definedName function="false" hidden="false" localSheetId="10" name="_xlnm.Print_Area" vbProcedure="false">'Ene ''14'!$A$1:$AJ$79</definedName>
    <definedName function="false" hidden="false" localSheetId="10" name="_xlnm.Print_Titles" vbProcedure="false">'Ene ''14'!$A:$D,'Ene ''14'!$1:$5</definedName>
    <definedName function="false" hidden="false" localSheetId="11" name="aa" vbProcedure="false">#ref!</definedName>
    <definedName function="false" hidden="false" localSheetId="11" name="Imprimir_área_IM" vbProcedure="false">#ref!</definedName>
    <definedName function="false" hidden="false" localSheetId="11" name="_xlnm.Print_Area" vbProcedure="false">'Dic ''13'!$A$1:$AJ$79</definedName>
    <definedName function="false" hidden="false" localSheetId="11" name="_xlnm.Print_Titles" vbProcedure="false">'Dic ''13'!$A:$D,'Dic ''13'!$1:$5</definedName>
    <definedName function="false" hidden="false" localSheetId="12" name="aa" vbProcedure="false">#ref!</definedName>
    <definedName function="false" hidden="false" localSheetId="12" name="Imprimir_área_IM" vbProcedure="false">#ref!</definedName>
    <definedName function="false" hidden="false" localSheetId="12" name="_xlnm.Print_Area" vbProcedure="false">'Nov ''13 '!$A$1:$AJ$79</definedName>
    <definedName function="false" hidden="false" localSheetId="12" name="_xlnm.Print_Titles" vbProcedure="false">'Nov ''13 '!$A:$D,'Nov ''13 '!$1:$5</definedName>
    <definedName function="false" hidden="false" localSheetId="14" name="aa" vbProcedure="false">#ref!</definedName>
    <definedName function="false" hidden="false" localSheetId="14" name="Imprimir_área_IM" vbProcedure="false">#ref!</definedName>
    <definedName function="false" hidden="false" localSheetId="14" name="_xlnm.Print_Area" vbProcedure="false">'Acumulado por block'!$A$1:$AL$67</definedName>
    <definedName function="false" hidden="false" localSheetId="14" name="_xlnm.Print_Titles" vbProcedure="false">'Acumulado por block'!$A:$D,'Acumulado por block'!$1:$5</definedName>
    <definedName function="false" hidden="false" localSheetId="15" name="Imprimir_área_IM" vbProcedure="false">#ref!</definedName>
    <definedName function="false" hidden="false" localSheetId="15" name="_xlnm.Print_Area" vbProcedure="false">'Acumulado por mes'!$A$1:$AB$67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<sst xmlns="http://schemas.openxmlformats.org/spreadsheetml/2006/main" count="3596" uniqueCount="181">
  <si>
    <t>FORMULARIO DE TRABAJOS EJECUTADOS</t>
  </si>
  <si>
    <t>SECTOR:</t>
  </si>
  <si>
    <t>1, San Rosendo - Victoria</t>
  </si>
  <si>
    <t>Form. 2</t>
  </si>
  <si>
    <t>MES</t>
  </si>
  <si>
    <t>FECHA:</t>
  </si>
  <si>
    <t>31-11-2014</t>
  </si>
  <si>
    <t>PART. </t>
  </si>
  <si>
    <t>DESIGNACION</t>
  </si>
  <si>
    <t>N°Bien</t>
  </si>
  <si>
    <t>3885-k</t>
  </si>
  <si>
    <t>4516-3</t>
  </si>
  <si>
    <t>4558-9</t>
  </si>
  <si>
    <t>4572-4</t>
  </si>
  <si>
    <t>4583-k</t>
  </si>
  <si>
    <t>4738-7</t>
  </si>
  <si>
    <t>4854-5</t>
  </si>
  <si>
    <t>5167-8</t>
  </si>
  <si>
    <t>5182-1</t>
  </si>
  <si>
    <t>5194-5</t>
  </si>
  <si>
    <t>5201-2</t>
  </si>
  <si>
    <t>5224-0</t>
  </si>
  <si>
    <t>5231-3</t>
  </si>
  <si>
    <t>5251-8</t>
  </si>
  <si>
    <t>UBIC.</t>
  </si>
  <si>
    <t>KM </t>
  </si>
  <si>
    <t>VALOR</t>
  </si>
  <si>
    <t>TOTAL</t>
  </si>
  <si>
    <t>UNITARIO</t>
  </si>
  <si>
    <t>BLOCK</t>
  </si>
  <si>
    <t>Sn. Rosendo-Laja</t>
  </si>
  <si>
    <t>Laja-Diuquin</t>
  </si>
  <si>
    <t>Diuquin-Millantu</t>
  </si>
  <si>
    <t>Millantu-Santa Fe</t>
  </si>
  <si>
    <t>Santa Fe-Coigüe</t>
  </si>
  <si>
    <t>Coigüe-Renaico</t>
  </si>
  <si>
    <t>Renaico-Las Viñas</t>
  </si>
  <si>
    <t>Las Viñas-Mininco</t>
  </si>
  <si>
    <t>Mininco-Lolenco</t>
  </si>
  <si>
    <t>Lolenco-Collipulli</t>
  </si>
  <si>
    <t>Collipulli-Pidima</t>
  </si>
  <si>
    <t>Pidima-Ercilla</t>
  </si>
  <si>
    <t>Ercilla-Pailahueque</t>
  </si>
  <si>
    <t>Paiulahueque-Victoria</t>
  </si>
  <si>
    <t>(UF)</t>
  </si>
  <si>
    <t>UNID.</t>
  </si>
  <si>
    <t>INFORMA</t>
  </si>
  <si>
    <t>RECIBE</t>
  </si>
  <si>
    <t>Colocación de Balasto</t>
  </si>
  <si>
    <t>m3</t>
  </si>
  <si>
    <t>Sustitución Aislada de Durmientes de Madera</t>
  </si>
  <si>
    <t>nro</t>
  </si>
  <si>
    <t>Sustitución de Durmientes de Puentes</t>
  </si>
  <si>
    <t>Sustitución de Durmientes de Desviadores</t>
  </si>
  <si>
    <t>Reemplazo Continuo de Rieles</t>
  </si>
  <si>
    <t>mlv</t>
  </si>
  <si>
    <t>Sustitución Aislada de Rieles</t>
  </si>
  <si>
    <t>mlr</t>
  </si>
  <si>
    <t>Rehabilitación de Junturas</t>
  </si>
  <si>
    <t>Instalacion de  Lubricadores de Curva</t>
  </si>
  <si>
    <t>Reparación Integral de Desviadores</t>
  </si>
  <si>
    <t>Nivelación y Alineación vía </t>
  </si>
  <si>
    <t>Perfilado de Vía</t>
  </si>
  <si>
    <t>Nivelación y Alineación de Desviadores</t>
  </si>
  <si>
    <t>Reparación de Obras de Arte y Puentes Menores</t>
  </si>
  <si>
    <t>Instalar Cierro de Malla</t>
  </si>
  <si>
    <t>ml</t>
  </si>
  <si>
    <t>Instalar Cierro de Alambre</t>
  </si>
  <si>
    <t>Form. 3</t>
  </si>
  <si>
    <t>B.- MATERIAL COLOCADO</t>
  </si>
  <si>
    <t>PROVEEDOR</t>
  </si>
  <si>
    <t>CLASE</t>
  </si>
  <si>
    <t>Suministro y transporte de balasto</t>
  </si>
  <si>
    <t>PZS</t>
  </si>
  <si>
    <t>N</t>
  </si>
  <si>
    <t>Durmientes madera impregnada 2,75 mts</t>
  </si>
  <si>
    <t>Durmientes de puente madera impregnada</t>
  </si>
  <si>
    <t>Durmientes especiales de desviador</t>
  </si>
  <si>
    <t>Sillas X para Tirafondos en Dtes de Madera </t>
  </si>
  <si>
    <t>Reperforación de sillas para Tirafondos</t>
  </si>
  <si>
    <t>EFE</t>
  </si>
  <si>
    <t>R</t>
  </si>
  <si>
    <t>Tirafondos Nº 2</t>
  </si>
  <si>
    <t>Rieles nuevos 115 lb A:R:A: A  (Ton)</t>
  </si>
  <si>
    <t>(*)</t>
  </si>
  <si>
    <t>Lubricadores de Riel</t>
  </si>
  <si>
    <t>Eclisa Planchuela tipo Z de 6 Agujeros</t>
  </si>
  <si>
    <t>Pernos para Eclisas Z</t>
  </si>
  <si>
    <t>Pernos para Eclisas </t>
  </si>
  <si>
    <t>Anclas Z para Durmientes de Madera</t>
  </si>
  <si>
    <t>Cruzamientos Varios Tipos y Tg</t>
  </si>
  <si>
    <t>Aguja Z 7,5 m derecha</t>
  </si>
  <si>
    <t>Pernos Talon Aguja y Guarda Riel en General</t>
  </si>
  <si>
    <t>Balizas PK</t>
  </si>
  <si>
    <t>Cierro de Malla</t>
  </si>
  <si>
    <t>Cierro de Alambre</t>
  </si>
  <si>
    <t>NOTA (*): El suministro de 50,75 ton de riles tipo X instalados, corresponde a material propiedad de EFE que estaba en custodia de Icil-Icafal PZS.</t>
  </si>
  <si>
    <t>Form. 4</t>
  </si>
  <si>
    <t>C.- MATERIAL RETIRADO DE LA VIA</t>
  </si>
  <si>
    <t>Durmientes Madera Impregnada 2,75 mt</t>
  </si>
  <si>
    <t>Exc.</t>
  </si>
  <si>
    <t>Astilla</t>
  </si>
  <si>
    <t>Durmientes de Puente</t>
  </si>
  <si>
    <t>Durmiente especial desviador</t>
  </si>
  <si>
    <t>Clavos rieleros</t>
  </si>
  <si>
    <t>Perno rielero</t>
  </si>
  <si>
    <t>Sillas para clavo</t>
  </si>
  <si>
    <t>Eclisas</t>
  </si>
  <si>
    <t>Perno talón aguja</t>
  </si>
  <si>
    <t>Riel (mlr)</t>
  </si>
  <si>
    <t>Agujas varios Tipos, Iz, Dr, largos</t>
  </si>
  <si>
    <t>1.- Sr. Jefe División Vías EFE</t>
  </si>
  <si>
    <t>2.- Sr. Jefe Distrito Consorcio PZS S.A.</t>
  </si>
  <si>
    <t>3.- Sr. Técnico Inspector Vía</t>
  </si>
  <si>
    <t>ARCHIVO.</t>
  </si>
  <si>
    <t>Jefe Oficina Técnica Consorcio PZS S.A.</t>
  </si>
  <si>
    <t>Jefe Distrito Consorcio PZS S.A.</t>
  </si>
  <si>
    <t>     Jefe Distrito Consorcio PZS S.A.</t>
  </si>
  <si>
    <t>Técnico Inspector Vía EFE </t>
  </si>
  <si>
    <t>Jefe Unidad Vías EFE </t>
  </si>
  <si>
    <t>nov</t>
  </si>
  <si>
    <t>dic</t>
  </si>
  <si>
    <t>enero</t>
  </si>
  <si>
    <t>febrero</t>
  </si>
  <si>
    <t>marzo</t>
  </si>
  <si>
    <t>abril</t>
  </si>
  <si>
    <t>mayo</t>
  </si>
  <si>
    <t>junio</t>
  </si>
  <si>
    <t>sector 1</t>
  </si>
  <si>
    <t>sector 2</t>
  </si>
  <si>
    <t>sector 3</t>
  </si>
  <si>
    <t>TOTAL DTES.</t>
  </si>
  <si>
    <t>COMSA</t>
  </si>
  <si>
    <t>DIF</t>
  </si>
  <si>
    <t>gorbea</t>
  </si>
  <si>
    <t>CANTIDAD DE MATERIAL EN GORBEA</t>
  </si>
  <si>
    <t>total</t>
  </si>
  <si>
    <t>Durmientes comunes 2,75 m</t>
  </si>
  <si>
    <t>Durmientes comunes 2,75 m  (LEÑA)</t>
  </si>
  <si>
    <t>Durmientes comunes 2,75 m  (POLVO)</t>
  </si>
  <si>
    <t>Clavos rieleros Nº 1</t>
  </si>
  <si>
    <t>Durmientes  de puentes 8x10x3,50 m</t>
  </si>
  <si>
    <t>durmiente puente</t>
  </si>
  <si>
    <t>durmiente desv</t>
  </si>
  <si>
    <t>Sillas Z para clavo</t>
  </si>
  <si>
    <t>Eclisas Y</t>
  </si>
  <si>
    <t>Pernos rieleros  </t>
  </si>
  <si>
    <t>Eclisas J</t>
  </si>
  <si>
    <t>Anclas rieleras X</t>
  </si>
  <si>
    <t>FORMULARIO DE TRABAJOS SECTOR 1 - ACUMULADO 4° AÑO DE MANTENIMIENTO MAYOR</t>
  </si>
  <si>
    <t>PERIODO:</t>
  </si>
  <si>
    <t>Nov. 2013 a octubre 2014</t>
  </si>
  <si>
    <t>SALDO POR</t>
  </si>
  <si>
    <t>INSTALADO</t>
  </si>
  <si>
    <t>CONTRATO</t>
  </si>
  <si>
    <t>INSTALAR</t>
  </si>
  <si>
    <t>AÑO 4</t>
  </si>
  <si>
    <t>Comprobación</t>
  </si>
  <si>
    <t>Instalación de  Lubricadores de Curva</t>
  </si>
  <si>
    <t>TOTAL MO+MATERIALES:</t>
  </si>
  <si>
    <t>TRABAJO ACUMULADO POR MES, SECTOR 1: SAN ROSENDO - VICTORIA</t>
  </si>
  <si>
    <t>AVANCE</t>
  </si>
  <si>
    <t>DIFERENCIA</t>
  </si>
  <si>
    <t>INFORME</t>
  </si>
  <si>
    <t>UNIDAD</t>
  </si>
  <si>
    <t>PROGRAMA</t>
  </si>
  <si>
    <t>MONTO</t>
  </si>
  <si>
    <t>CUMPLIMIENTO</t>
  </si>
  <si>
    <t>FORMULARIOS</t>
  </si>
  <si>
    <t>(%)</t>
  </si>
  <si>
    <t>V/S PROG.</t>
  </si>
  <si>
    <t>UF</t>
  </si>
  <si>
    <t>1° TRIMESTRE</t>
  </si>
  <si>
    <t>2° TRIMESTRE</t>
  </si>
  <si>
    <t>3° TRIMESTRE</t>
  </si>
  <si>
    <t>4° TRIMESTRE</t>
  </si>
  <si>
    <t>V/S CUMPLIM.</t>
  </si>
  <si>
    <t>Dif. Prog.</t>
  </si>
  <si>
    <t>v/s instalado</t>
  </si>
  <si>
    <t>v/s contrato</t>
  </si>
  <si>
    <t>Dif. Instal.</t>
  </si>
</sst>
</file>

<file path=xl/styles.xml><?xml version="1.0" encoding="utf-8"?>
<styleSheet xmlns="http://schemas.openxmlformats.org/spreadsheetml/2006/main">
  <numFmts count="15">
    <numFmt numFmtId="164" formatCode="GENERAL"/>
    <numFmt numFmtId="165" formatCode="#,#00"/>
    <numFmt numFmtId="166" formatCode="#.##000"/>
    <numFmt numFmtId="167" formatCode="_-* #,##0.00_-;\-* #,##0.00_-;_-* \-??_-;_-@_-"/>
    <numFmt numFmtId="168" formatCode="\$#,#00"/>
    <numFmt numFmtId="169" formatCode="%#,#00"/>
    <numFmt numFmtId="170" formatCode="MMMM\-YY;@"/>
    <numFmt numFmtId="171" formatCode="D\-MMM\-YY;@"/>
    <numFmt numFmtId="172" formatCode="#,##0.00"/>
    <numFmt numFmtId="173" formatCode="0.00"/>
    <numFmt numFmtId="174" formatCode="#,##0.0"/>
    <numFmt numFmtId="175" formatCode="#,##0"/>
    <numFmt numFmtId="176" formatCode="#,##0.00_ ;[RED]\-#,##0.00\ "/>
    <numFmt numFmtId="177" formatCode="0.0%"/>
    <numFmt numFmtId="178" formatCode="MMM/YY"/>
  </numFmts>
  <fonts count="35">
    <font>
      <sz val="12"/>
      <name val="Courier New"/>
      <family val="3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"/>
      <color rgb="FF000000"/>
      <name val="Courier New"/>
      <family val="3"/>
      <charset val="1"/>
    </font>
    <font>
      <b val="true"/>
      <sz val="1"/>
      <color rgb="FF000000"/>
      <name val="Courier New"/>
      <family val="3"/>
      <charset val="1"/>
    </font>
    <font>
      <sz val="10"/>
      <name val="Arial"/>
      <family val="2"/>
      <charset val="1"/>
    </font>
    <font>
      <sz val="12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20"/>
      <name val="Calibri"/>
      <family val="2"/>
      <charset val="1"/>
    </font>
    <font>
      <b val="true"/>
      <sz val="14"/>
      <name val="Calibri"/>
      <family val="2"/>
      <charset val="1"/>
    </font>
    <font>
      <sz val="14"/>
      <name val="Calibri"/>
      <family val="2"/>
      <charset val="1"/>
    </font>
    <font>
      <sz val="10"/>
      <name val="Calibri"/>
      <family val="2"/>
      <charset val="1"/>
    </font>
    <font>
      <sz val="11"/>
      <name val="Tahoma"/>
      <family val="2"/>
      <charset val="1"/>
    </font>
    <font>
      <sz val="8"/>
      <name val="Calibri"/>
      <family val="2"/>
      <charset val="1"/>
    </font>
    <font>
      <sz val="12"/>
      <name val="Arial"/>
      <family val="2"/>
      <charset val="1"/>
    </font>
    <font>
      <sz val="9"/>
      <name val="Tahoma"/>
      <family val="2"/>
      <charset val="1"/>
    </font>
    <font>
      <sz val="12"/>
      <color rgb="FF002060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2"/>
      <color rgb="FF002060"/>
      <name val="Calibri"/>
      <family val="2"/>
      <charset val="1"/>
    </font>
    <font>
      <b val="true"/>
      <sz val="20"/>
      <color rgb="FF002060"/>
      <name val="Calibri"/>
      <family val="2"/>
      <charset val="1"/>
    </font>
    <font>
      <b val="true"/>
      <sz val="14"/>
      <color rgb="FF002060"/>
      <name val="Calibri"/>
      <family val="2"/>
      <charset val="1"/>
    </font>
    <font>
      <sz val="14"/>
      <color rgb="FF002060"/>
      <name val="Calibri"/>
      <family val="2"/>
      <charset val="1"/>
    </font>
    <font>
      <sz val="14"/>
      <color rgb="FFFFFFFF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sz val="10"/>
      <color rgb="FF002060"/>
      <name val="Calibri"/>
      <family val="2"/>
      <charset val="1"/>
    </font>
    <font>
      <sz val="11"/>
      <color rgb="FF002060"/>
      <name val="Tahoma"/>
      <family val="2"/>
      <charset val="1"/>
    </font>
    <font>
      <sz val="12"/>
      <color rgb="FF215968"/>
      <name val="Calibri"/>
      <family val="2"/>
      <charset val="1"/>
    </font>
    <font>
      <b val="true"/>
      <sz val="12"/>
      <color rgb="FF215968"/>
      <name val="Calibri"/>
      <family val="2"/>
      <charset val="1"/>
    </font>
    <font>
      <b val="true"/>
      <sz val="20"/>
      <color rgb="FF215968"/>
      <name val="Calibri"/>
      <family val="2"/>
      <charset val="1"/>
    </font>
    <font>
      <b val="true"/>
      <sz val="14"/>
      <color rgb="FF215968"/>
      <name val="Calibri"/>
      <family val="2"/>
      <charset val="1"/>
    </font>
    <font>
      <sz val="14"/>
      <color rgb="FF215968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8"/>
      <color rgb="FF215968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EEECE1"/>
      </patternFill>
    </fill>
    <fill>
      <patternFill patternType="solid">
        <fgColor rgb="FFFFFFFF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93CDDD"/>
        <bgColor rgb="FFBFBFBF"/>
      </patternFill>
    </fill>
    <fill>
      <patternFill patternType="solid">
        <fgColor rgb="FFBFBFBF"/>
        <bgColor rgb="FFDDD9C3"/>
      </patternFill>
    </fill>
    <fill>
      <patternFill patternType="solid">
        <fgColor rgb="FFEEECE1"/>
        <bgColor rgb="FFF2F2F2"/>
      </patternFill>
    </fill>
    <fill>
      <patternFill patternType="solid">
        <fgColor rgb="FFFCD5B5"/>
        <bgColor rgb="FFDDD9C3"/>
      </patternFill>
    </fill>
    <fill>
      <patternFill patternType="solid">
        <fgColor rgb="FFDDD9C3"/>
        <bgColor rgb="FFFCD5B5"/>
      </patternFill>
    </fill>
  </fills>
  <borders count="73">
    <border diagonalUp="false" diagonalDown="false">
      <left/>
      <right/>
      <top/>
      <bottom/>
      <diagonal/>
    </border>
    <border diagonalUp="false" diagonalDown="false">
      <left/>
      <right/>
      <top style="thin"/>
      <bottom style="double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</borders>
  <cellStyleXfs count="4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1" applyFont="true" applyBorder="true" applyAlignment="true" applyProtection="true">
      <alignment horizontal="general" vertical="bottom" textRotation="0" wrapText="false" indent="0" shrinkToFit="false"/>
      <protection locked="false" hidden="false"/>
    </xf>
  </cellStyleXfs>
  <cellXfs count="6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2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7" fillId="3" borderId="25" xfId="4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3" fontId="7" fillId="3" borderId="26" xfId="4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4" fontId="7" fillId="0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8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8" fillId="0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8" fillId="0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7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8" fillId="2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8" fillId="2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7" fillId="3" borderId="30" xfId="4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3" fontId="7" fillId="3" borderId="10" xfId="4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4" fontId="7" fillId="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7" fillId="0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8" fillId="0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8" fillId="0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7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7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8" fillId="2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8" fillId="2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8" fillId="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7" fillId="3" borderId="35" xfId="4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3" fontId="7" fillId="3" borderId="18" xfId="4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4" fontId="7" fillId="0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7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8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8" fillId="0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8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7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7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8" fillId="2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8" fillId="2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7" fillId="0" borderId="0" xfId="4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4" fontId="7" fillId="0" borderId="0" xfId="4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8" xfId="4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36" xfId="4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2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7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2" fillId="0" borderId="0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2" fillId="0" borderId="0" xfId="4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5" xfId="4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5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7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2" fillId="0" borderId="38" xfId="4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12" fillId="2" borderId="38" xfId="4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7" fillId="0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7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9" xfId="4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39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2" fillId="0" borderId="40" xfId="4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8" fillId="2" borderId="31" xfId="2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2" fillId="2" borderId="40" xfId="4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7" fillId="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7" fillId="0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2" fillId="0" borderId="40" xfId="4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2" fillId="0" borderId="40" xfId="4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7" fillId="0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2" fillId="0" borderId="10" xfId="4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8" fillId="0" borderId="40" xfId="4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41" xfId="4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41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2" fillId="0" borderId="20" xfId="4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12" fillId="0" borderId="20" xfId="4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2" fillId="0" borderId="20" xfId="4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7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2" fillId="0" borderId="18" xfId="4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12" fillId="2" borderId="20" xfId="4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7" fillId="0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7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2" fillId="0" borderId="0" xfId="4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12" fillId="0" borderId="0" xfId="4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8" xfId="4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42" xfId="4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36" xfId="4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14" fillId="0" borderId="0" xfId="4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7" fillId="3" borderId="7" xfId="4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5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7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2" fillId="0" borderId="43" xfId="4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12" fillId="0" borderId="38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2" fillId="0" borderId="43" xfId="4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12" fillId="0" borderId="38" xfId="4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7" fillId="0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7" fillId="0" borderId="44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7" fillId="3" borderId="45" xfId="4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16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2" fillId="0" borderId="10" xfId="4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12" fillId="0" borderId="40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2" fillId="0" borderId="30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7" fillId="3" borderId="17" xfId="4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2" fontId="7" fillId="3" borderId="46" xfId="4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4" fontId="12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12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7" fillId="0" borderId="30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7" fillId="3" borderId="13" xfId="4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2" fontId="7" fillId="3" borderId="12" xfId="4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4" fontId="7" fillId="0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2" fillId="0" borderId="33" xfId="4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12" fillId="0" borderId="32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2" fillId="0" borderId="33" xfId="4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12" fillId="0" borderId="32" xfId="4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12" fillId="0" borderId="31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2" fillId="2" borderId="32" xfId="4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7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7" fillId="0" borderId="4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7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8" fillId="2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4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7" fillId="3" borderId="48" xfId="4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2" fontId="7" fillId="3" borderId="49" xfId="4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41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7" fillId="0" borderId="5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2" fillId="0" borderId="50" xfId="4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7" fillId="0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2" fillId="0" borderId="23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2" fillId="0" borderId="50" xfId="4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12" fillId="0" borderId="23" xfId="4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7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7" fillId="0" borderId="4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2" fillId="0" borderId="51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8" fillId="2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2" fillId="2" borderId="23" xfId="4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3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3" xfId="4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54" xfId="4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12" fillId="0" borderId="48" xfId="4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12" fillId="0" borderId="48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4" fillId="0" borderId="48" xfId="4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7" fillId="0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2" fillId="0" borderId="26" xfId="4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12" fillId="0" borderId="55" xfId="4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7" fillId="3" borderId="21" xfId="4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2" fontId="7" fillId="3" borderId="56" xfId="4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34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2" fillId="0" borderId="18" xfId="4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12" fillId="0" borderId="20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2" fillId="0" borderId="35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7" fillId="4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8" fillId="2" borderId="3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2" fillId="0" borderId="44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7" fillId="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2" fillId="0" borderId="38" xfId="4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7" fillId="4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12" fillId="2" borderId="38" xfId="4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5" fontId="12" fillId="2" borderId="40" xfId="4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5" fontId="12" fillId="2" borderId="20" xfId="4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5" fontId="12" fillId="0" borderId="0" xfId="4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7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2" fillId="3" borderId="43" xfId="4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7" fillId="3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2" fillId="3" borderId="38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2" fillId="3" borderId="43" xfId="4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12" fillId="3" borderId="38" xfId="4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7" fillId="3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7" fillId="3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7" fillId="3" borderId="44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7" fillId="3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2" fillId="3" borderId="10" xfId="4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7" fillId="3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2" fillId="3" borderId="40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2" fillId="3" borderId="10" xfId="4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12" fillId="3" borderId="40" xfId="4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7" fillId="3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7" fillId="3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2" fillId="3" borderId="30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2" fillId="3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12" fillId="3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7" fillId="3" borderId="30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7" fillId="3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7" fillId="0" borderId="35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5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5" fillId="0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5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0" fillId="0" borderId="0" xfId="3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6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5" fontId="21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72" fontId="2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2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4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24" fillId="0" borderId="4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21" fillId="0" borderId="4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2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1" fillId="0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1" fillId="0" borderId="4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5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9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7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19" fillId="0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19" fillId="2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7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1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6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9" fillId="2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19" fillId="7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19" fillId="0" borderId="4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4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2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17" fillId="3" borderId="61" xfId="4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3" fontId="17" fillId="3" borderId="39" xfId="4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4" fontId="17" fillId="0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7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9" fillId="2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19" fillId="7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17" fillId="0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17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2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17" fillId="3" borderId="47" xfId="4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3" fontId="17" fillId="3" borderId="16" xfId="4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4" fontId="17" fillId="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7" fillId="0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9" fillId="2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19" fillId="7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19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17" fillId="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17" fillId="0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3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17" fillId="3" borderId="19" xfId="4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3" fontId="17" fillId="3" borderId="34" xfId="4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4" fontId="17" fillId="0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7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9" fillId="2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19" fillId="7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19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17" fillId="0" borderId="0" xfId="4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4" fontId="17" fillId="0" borderId="0" xfId="4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1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6" fontId="1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19" fillId="0" borderId="6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0" borderId="8" xfId="4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36" xfId="4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2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37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6" fillId="0" borderId="0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3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5" xfId="4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3" borderId="5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7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26" fillId="0" borderId="38" xfId="4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6" fontId="19" fillId="7" borderId="38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19" fillId="0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7" fillId="0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7" fillId="0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7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3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39" xfId="4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3" borderId="39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7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26" fillId="0" borderId="40" xfId="4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6" fontId="19" fillId="7" borderId="40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19" fillId="0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7" fillId="0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7" fillId="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7" fillId="0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3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41" xfId="4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3" borderId="41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7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26" fillId="0" borderId="20" xfId="4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6" fontId="19" fillId="7" borderId="20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19" fillId="0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7" fillId="0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7" fillId="0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7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26" fillId="0" borderId="0" xfId="4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5" fontId="26" fillId="0" borderId="0" xfId="4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6" fontId="26" fillId="0" borderId="0" xfId="4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1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6" fontId="1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6" fontId="1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6" fontId="19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8" xfId="4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53" xfId="4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54" xfId="4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26" fillId="0" borderId="0" xfId="4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7" fillId="3" borderId="5" xfId="4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7" fillId="0" borderId="5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9" fillId="2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3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7" fillId="3" borderId="16" xfId="4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7" fillId="0" borderId="16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9" fillId="2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26" fillId="0" borderId="4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26" fillId="0" borderId="3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3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7" fillId="3" borderId="21" xfId="4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2" fontId="17" fillId="3" borderId="56" xfId="4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7" fillId="0" borderId="34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6" fillId="0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19" fillId="2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2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2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2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2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6" fontId="2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7" fontId="2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2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28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1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6" fontId="3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3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3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3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32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1" fillId="0" borderId="4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2" fillId="0" borderId="4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3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3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3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3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0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9" fillId="0" borderId="6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9" fillId="0" borderId="6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9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9" fillId="2" borderId="2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6" fontId="29" fillId="7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29" fillId="0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29" fillId="0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29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29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2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6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28" fillId="0" borderId="6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28" fillId="3" borderId="6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1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8" fillId="0" borderId="6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8" fillId="0" borderId="6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8" fillId="0" borderId="2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6" fontId="29" fillId="2" borderId="6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29" fillId="7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29" fillId="0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29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29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28" fillId="0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28" fillId="3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29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29" fillId="0" borderId="6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29" fillId="0" borderId="6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29" fillId="0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0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9" fillId="0" borderId="6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9" fillId="0" borderId="6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9" fillId="0" borderId="2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9" fillId="2" borderId="6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29" fillId="7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2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29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0" borderId="6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0" borderId="6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0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2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29" fillId="7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29" fillId="0" borderId="4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29" fillId="0" borderId="4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29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29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6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28" fillId="0" borderId="6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28" fillId="3" borderId="6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8" fillId="3" borderId="25" xfId="4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3" fontId="28" fillId="3" borderId="26" xfId="4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4" fontId="28" fillId="3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28" fillId="3" borderId="5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28" fillId="0" borderId="5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28" fillId="0" borderId="4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9" fillId="2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28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28" fillId="0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28" fillId="3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8" fillId="3" borderId="30" xfId="4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3" fontId="28" fillId="3" borderId="10" xfId="4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4" fontId="28" fillId="3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28" fillId="3" borderId="5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28" fillId="0" borderId="5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28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9" fillId="2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29" fillId="7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29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29" fillId="0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28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29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29" fillId="0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8" fillId="0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28" fillId="4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28" fillId="8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33" fillId="3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8" fillId="0" borderId="30" xfId="4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8" fillId="0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8" fillId="3" borderId="35" xfId="4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3" fontId="28" fillId="3" borderId="18" xfId="4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4" fontId="28" fillId="3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28" fillId="3" borderId="6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28" fillId="0" borderId="6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28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9" fillId="2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29" fillId="7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29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29" fillId="0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28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28" fillId="3" borderId="0" xfId="4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4" fontId="29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2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2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2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6" fontId="2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29" fillId="0" borderId="6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9" fillId="0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8" fillId="0" borderId="59" xfId="4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0" borderId="54" xfId="4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0" borderId="2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8" fillId="3" borderId="0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8" fillId="0" borderId="0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3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5" xfId="4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3" borderId="5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8" fillId="3" borderId="70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8" fillId="3" borderId="58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8" fillId="0" borderId="58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8" fillId="0" borderId="43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9" fillId="2" borderId="44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29" fillId="7" borderId="38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29" fillId="3" borderId="38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29" fillId="3" borderId="38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28" fillId="3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29" fillId="3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29" fillId="3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29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3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3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39" xfId="4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3" borderId="39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8" fillId="3" borderId="71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8" fillId="3" borderId="57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8" fillId="0" borderId="57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8" fillId="0" borderId="10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9" fillId="2" borderId="30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29" fillId="7" borderId="40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29" fillId="3" borderId="40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29" fillId="3" borderId="40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28" fillId="3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29" fillId="3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29" fillId="3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8" fillId="3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3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41" xfId="4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3" borderId="41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8" fillId="3" borderId="72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8" fillId="3" borderId="69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8" fillId="0" borderId="69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8" fillId="0" borderId="18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9" fillId="2" borderId="35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29" fillId="7" borderId="20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29" fillId="3" borderId="20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29" fillId="3" borderId="20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28" fillId="3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29" fillId="3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29" fillId="3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28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2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3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6" fontId="29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6" fontId="29" fillId="0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8" xfId="4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42" xfId="4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37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9" fillId="0" borderId="0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3" borderId="6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8" fillId="3" borderId="5" xfId="4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8" fillId="0" borderId="5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8" fillId="3" borderId="44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9" fillId="2" borderId="5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28" fillId="0" borderId="0" xfId="4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7" fontId="28" fillId="0" borderId="0" xfId="4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7" fontId="2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29" fillId="0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3" borderId="4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8" fillId="3" borderId="39" xfId="4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8" fillId="0" borderId="16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8" fillId="3" borderId="30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9" fillId="2" borderId="16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8" fillId="3" borderId="47" xfId="4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2" fontId="28" fillId="3" borderId="46" xfId="4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8" fillId="3" borderId="16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8" fillId="3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29" fillId="9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28" fillId="3" borderId="16" xfId="4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2" fontId="28" fillId="3" borderId="19" xfId="4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2" fontId="28" fillId="3" borderId="21" xfId="4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8" fillId="3" borderId="34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8" fillId="0" borderId="35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9" fillId="2" borderId="34" xfId="41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3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Dia" xfId="20" builtinId="54" customBuiltin="true"/>
    <cellStyle name="Encabez1" xfId="21" builtinId="54" customBuiltin="true"/>
    <cellStyle name="Encabez2" xfId="22" builtinId="54" customBuiltin="true"/>
    <cellStyle name="Fijo" xfId="23" builtinId="54" customBuiltin="true"/>
    <cellStyle name="Financiero" xfId="24" builtinId="54" customBuiltin="true"/>
    <cellStyle name="Millares 2" xfId="25" builtinId="54" customBuiltin="true"/>
    <cellStyle name="Millares 2 2" xfId="26" builtinId="54" customBuiltin="true"/>
    <cellStyle name="Millares 2 3" xfId="27" builtinId="54" customBuiltin="true"/>
    <cellStyle name="Millares 3" xfId="28" builtinId="54" customBuiltin="true"/>
    <cellStyle name="Millares 4" xfId="29" builtinId="54" customBuiltin="true"/>
    <cellStyle name="Monetario" xfId="30" builtinId="54" customBuiltin="true"/>
    <cellStyle name="Normal 2" xfId="31" builtinId="54" customBuiltin="true"/>
    <cellStyle name="Normal 2 2" xfId="32" builtinId="54" customBuiltin="true"/>
    <cellStyle name="Normal 2 3" xfId="33" builtinId="54" customBuiltin="true"/>
    <cellStyle name="Normal 3" xfId="34" builtinId="54" customBuiltin="true"/>
    <cellStyle name="Normal 4" xfId="35" builtinId="54" customBuiltin="true"/>
    <cellStyle name="Normal 4 2" xfId="36" builtinId="54" customBuiltin="true"/>
    <cellStyle name="Normal 4 2 2" xfId="37" builtinId="54" customBuiltin="true"/>
    <cellStyle name="Normal 4 3" xfId="38" builtinId="54" customBuiltin="true"/>
    <cellStyle name="Normal 4 3 2" xfId="39" builtinId="54" customBuiltin="true"/>
    <cellStyle name="Normal 5" xfId="40" builtinId="54" customBuiltin="true"/>
    <cellStyle name="Normal_ABRIL(D.B.)" xfId="41" builtinId="54" customBuiltin="true"/>
    <cellStyle name="Normal_cub-CANALAMB" xfId="42" builtinId="54" customBuiltin="true"/>
    <cellStyle name="Porcentaje" xfId="43" builtinId="54" customBuiltin="true"/>
    <cellStyle name="Total 2" xfId="44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EECE1"/>
      <rgbColor rgb="FFFFFF99"/>
      <rgbColor rgb="FF93CDDD"/>
      <rgbColor rgb="FFFF99CC"/>
      <rgbColor rgb="FFCC99FF"/>
      <rgbColor rgb="FFFCD5B5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15968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4.png"/><Relationship Id="rId2" Type="http://schemas.openxmlformats.org/officeDocument/2006/relationships/image" Target="../media/image45.png"/><Relationship Id="rId3" Type="http://schemas.openxmlformats.org/officeDocument/2006/relationships/image" Target="../media/image46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71.png"/><Relationship Id="rId2" Type="http://schemas.openxmlformats.org/officeDocument/2006/relationships/image" Target="../media/image72.png"/><Relationship Id="rId3" Type="http://schemas.openxmlformats.org/officeDocument/2006/relationships/image" Target="../media/image73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74.png"/><Relationship Id="rId2" Type="http://schemas.openxmlformats.org/officeDocument/2006/relationships/image" Target="../media/image75.png"/><Relationship Id="rId3" Type="http://schemas.openxmlformats.org/officeDocument/2006/relationships/image" Target="../media/image76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77.png"/><Relationship Id="rId2" Type="http://schemas.openxmlformats.org/officeDocument/2006/relationships/image" Target="../media/image78.png"/><Relationship Id="rId3" Type="http://schemas.openxmlformats.org/officeDocument/2006/relationships/image" Target="../media/image79.pn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80.png"/><Relationship Id="rId2" Type="http://schemas.openxmlformats.org/officeDocument/2006/relationships/image" Target="../media/image81.png"/><Relationship Id="rId3" Type="http://schemas.openxmlformats.org/officeDocument/2006/relationships/image" Target="../media/image82.pn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83.png"/><Relationship Id="rId2" Type="http://schemas.openxmlformats.org/officeDocument/2006/relationships/image" Target="../media/image84.png"/><Relationship Id="rId3" Type="http://schemas.openxmlformats.org/officeDocument/2006/relationships/image" Target="../media/image85.png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image" Target="../media/image86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7.png"/><Relationship Id="rId2" Type="http://schemas.openxmlformats.org/officeDocument/2006/relationships/image" Target="../media/image48.png"/><Relationship Id="rId3" Type="http://schemas.openxmlformats.org/officeDocument/2006/relationships/image" Target="../media/image49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50.png"/><Relationship Id="rId2" Type="http://schemas.openxmlformats.org/officeDocument/2006/relationships/image" Target="../media/image51.png"/><Relationship Id="rId3" Type="http://schemas.openxmlformats.org/officeDocument/2006/relationships/image" Target="../media/image52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53.png"/><Relationship Id="rId2" Type="http://schemas.openxmlformats.org/officeDocument/2006/relationships/image" Target="../media/image54.png"/><Relationship Id="rId3" Type="http://schemas.openxmlformats.org/officeDocument/2006/relationships/image" Target="../media/image55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6.png"/><Relationship Id="rId2" Type="http://schemas.openxmlformats.org/officeDocument/2006/relationships/image" Target="../media/image57.png"/><Relationship Id="rId3" Type="http://schemas.openxmlformats.org/officeDocument/2006/relationships/image" Target="../media/image58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59.png"/><Relationship Id="rId2" Type="http://schemas.openxmlformats.org/officeDocument/2006/relationships/image" Target="../media/image60.png"/><Relationship Id="rId3" Type="http://schemas.openxmlformats.org/officeDocument/2006/relationships/image" Target="../media/image6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62.png"/><Relationship Id="rId2" Type="http://schemas.openxmlformats.org/officeDocument/2006/relationships/image" Target="../media/image63.png"/><Relationship Id="rId3" Type="http://schemas.openxmlformats.org/officeDocument/2006/relationships/image" Target="../media/image64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65.png"/><Relationship Id="rId2" Type="http://schemas.openxmlformats.org/officeDocument/2006/relationships/image" Target="../media/image66.png"/><Relationship Id="rId3" Type="http://schemas.openxmlformats.org/officeDocument/2006/relationships/image" Target="../media/image67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68.png"/><Relationship Id="rId2" Type="http://schemas.openxmlformats.org/officeDocument/2006/relationships/image" Target="../media/image69.png"/><Relationship Id="rId3" Type="http://schemas.openxmlformats.org/officeDocument/2006/relationships/image" Target="../media/image7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98280</xdr:colOff>
      <xdr:row>0</xdr:row>
      <xdr:rowOff>38520</xdr:rowOff>
    </xdr:from>
    <xdr:to>
      <xdr:col>1</xdr:col>
      <xdr:colOff>538560</xdr:colOff>
      <xdr:row>2</xdr:row>
      <xdr:rowOff>2520</xdr:rowOff>
    </xdr:to>
    <xdr:pic>
      <xdr:nvPicPr>
        <xdr:cNvPr id="0" name="Picture 7" descr=""/>
        <xdr:cNvPicPr/>
      </xdr:nvPicPr>
      <xdr:blipFill>
        <a:blip r:embed="rId1"/>
        <a:stretch>
          <a:fillRect/>
        </a:stretch>
      </xdr:blipFill>
      <xdr:spPr>
        <a:xfrm>
          <a:off x="98280" y="38520"/>
          <a:ext cx="927720" cy="4971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33</xdr:col>
      <xdr:colOff>516960</xdr:colOff>
      <xdr:row>0</xdr:row>
      <xdr:rowOff>31680</xdr:rowOff>
    </xdr:from>
    <xdr:to>
      <xdr:col>35</xdr:col>
      <xdr:colOff>912600</xdr:colOff>
      <xdr:row>3</xdr:row>
      <xdr:rowOff>20520</xdr:rowOff>
    </xdr:to>
    <xdr:pic>
      <xdr:nvPicPr>
        <xdr:cNvPr id="1" name="2 Imagen" descr=""/>
        <xdr:cNvPicPr/>
      </xdr:nvPicPr>
      <xdr:blipFill>
        <a:blip r:embed="rId2"/>
        <a:stretch>
          <a:fillRect/>
        </a:stretch>
      </xdr:blipFill>
      <xdr:spPr>
        <a:xfrm>
          <a:off x="26800200" y="31680"/>
          <a:ext cx="2153160" cy="739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20</xdr:col>
      <xdr:colOff>571320</xdr:colOff>
      <xdr:row>0</xdr:row>
      <xdr:rowOff>31680</xdr:rowOff>
    </xdr:from>
    <xdr:to>
      <xdr:col>23</xdr:col>
      <xdr:colOff>613080</xdr:colOff>
      <xdr:row>3</xdr:row>
      <xdr:rowOff>20520</xdr:rowOff>
    </xdr:to>
    <xdr:pic>
      <xdr:nvPicPr>
        <xdr:cNvPr id="2" name="3 Imagen" descr=""/>
        <xdr:cNvPicPr/>
      </xdr:nvPicPr>
      <xdr:blipFill>
        <a:blip r:embed="rId3"/>
        <a:stretch>
          <a:fillRect/>
        </a:stretch>
      </xdr:blipFill>
      <xdr:spPr>
        <a:xfrm>
          <a:off x="17517960" y="31680"/>
          <a:ext cx="2175480" cy="739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98280</xdr:colOff>
      <xdr:row>0</xdr:row>
      <xdr:rowOff>38520</xdr:rowOff>
    </xdr:from>
    <xdr:to>
      <xdr:col>1</xdr:col>
      <xdr:colOff>538560</xdr:colOff>
      <xdr:row>2</xdr:row>
      <xdr:rowOff>2520</xdr:rowOff>
    </xdr:to>
    <xdr:pic>
      <xdr:nvPicPr>
        <xdr:cNvPr id="27" name="Picture 7" descr=""/>
        <xdr:cNvPicPr/>
      </xdr:nvPicPr>
      <xdr:blipFill>
        <a:blip r:embed="rId1"/>
        <a:stretch>
          <a:fillRect/>
        </a:stretch>
      </xdr:blipFill>
      <xdr:spPr>
        <a:xfrm>
          <a:off x="98280" y="38520"/>
          <a:ext cx="927720" cy="4971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20</xdr:col>
      <xdr:colOff>585000</xdr:colOff>
      <xdr:row>0</xdr:row>
      <xdr:rowOff>18360</xdr:rowOff>
    </xdr:from>
    <xdr:to>
      <xdr:col>23</xdr:col>
      <xdr:colOff>626760</xdr:colOff>
      <xdr:row>3</xdr:row>
      <xdr:rowOff>7200</xdr:rowOff>
    </xdr:to>
    <xdr:pic>
      <xdr:nvPicPr>
        <xdr:cNvPr id="28" name="4 Imagen" descr=""/>
        <xdr:cNvPicPr/>
      </xdr:nvPicPr>
      <xdr:blipFill>
        <a:blip r:embed="rId2"/>
        <a:stretch>
          <a:fillRect/>
        </a:stretch>
      </xdr:blipFill>
      <xdr:spPr>
        <a:xfrm>
          <a:off x="17531640" y="18360"/>
          <a:ext cx="2175480" cy="739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33</xdr:col>
      <xdr:colOff>543960</xdr:colOff>
      <xdr:row>0</xdr:row>
      <xdr:rowOff>31680</xdr:rowOff>
    </xdr:from>
    <xdr:to>
      <xdr:col>35</xdr:col>
      <xdr:colOff>939600</xdr:colOff>
      <xdr:row>3</xdr:row>
      <xdr:rowOff>20520</xdr:rowOff>
    </xdr:to>
    <xdr:pic>
      <xdr:nvPicPr>
        <xdr:cNvPr id="29" name="5 Imagen" descr=""/>
        <xdr:cNvPicPr/>
      </xdr:nvPicPr>
      <xdr:blipFill>
        <a:blip r:embed="rId3"/>
        <a:stretch>
          <a:fillRect/>
        </a:stretch>
      </xdr:blipFill>
      <xdr:spPr>
        <a:xfrm>
          <a:off x="26827200" y="31680"/>
          <a:ext cx="2153160" cy="739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98280</xdr:colOff>
      <xdr:row>0</xdr:row>
      <xdr:rowOff>38520</xdr:rowOff>
    </xdr:from>
    <xdr:to>
      <xdr:col>1</xdr:col>
      <xdr:colOff>538560</xdr:colOff>
      <xdr:row>2</xdr:row>
      <xdr:rowOff>2520</xdr:rowOff>
    </xdr:to>
    <xdr:pic>
      <xdr:nvPicPr>
        <xdr:cNvPr id="30" name="Picture 7" descr=""/>
        <xdr:cNvPicPr/>
      </xdr:nvPicPr>
      <xdr:blipFill>
        <a:blip r:embed="rId1"/>
        <a:stretch>
          <a:fillRect/>
        </a:stretch>
      </xdr:blipFill>
      <xdr:spPr>
        <a:xfrm>
          <a:off x="98280" y="38520"/>
          <a:ext cx="927720" cy="4971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20</xdr:col>
      <xdr:colOff>557640</xdr:colOff>
      <xdr:row>0</xdr:row>
      <xdr:rowOff>45360</xdr:rowOff>
    </xdr:from>
    <xdr:to>
      <xdr:col>23</xdr:col>
      <xdr:colOff>599400</xdr:colOff>
      <xdr:row>3</xdr:row>
      <xdr:rowOff>34200</xdr:rowOff>
    </xdr:to>
    <xdr:pic>
      <xdr:nvPicPr>
        <xdr:cNvPr id="31" name="5 Imagen" descr=""/>
        <xdr:cNvPicPr/>
      </xdr:nvPicPr>
      <xdr:blipFill>
        <a:blip r:embed="rId2"/>
        <a:stretch>
          <a:fillRect/>
        </a:stretch>
      </xdr:blipFill>
      <xdr:spPr>
        <a:xfrm>
          <a:off x="17504280" y="45360"/>
          <a:ext cx="2175480" cy="739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33</xdr:col>
      <xdr:colOff>543960</xdr:colOff>
      <xdr:row>0</xdr:row>
      <xdr:rowOff>45360</xdr:rowOff>
    </xdr:from>
    <xdr:to>
      <xdr:col>35</xdr:col>
      <xdr:colOff>939600</xdr:colOff>
      <xdr:row>3</xdr:row>
      <xdr:rowOff>34200</xdr:rowOff>
    </xdr:to>
    <xdr:pic>
      <xdr:nvPicPr>
        <xdr:cNvPr id="32" name="6 Imagen" descr=""/>
        <xdr:cNvPicPr/>
      </xdr:nvPicPr>
      <xdr:blipFill>
        <a:blip r:embed="rId3"/>
        <a:stretch>
          <a:fillRect/>
        </a:stretch>
      </xdr:blipFill>
      <xdr:spPr>
        <a:xfrm>
          <a:off x="26827200" y="45360"/>
          <a:ext cx="2153160" cy="739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98280</xdr:colOff>
      <xdr:row>0</xdr:row>
      <xdr:rowOff>38520</xdr:rowOff>
    </xdr:from>
    <xdr:to>
      <xdr:col>1</xdr:col>
      <xdr:colOff>538560</xdr:colOff>
      <xdr:row>2</xdr:row>
      <xdr:rowOff>2520</xdr:rowOff>
    </xdr:to>
    <xdr:pic>
      <xdr:nvPicPr>
        <xdr:cNvPr id="33" name="Picture 7" descr=""/>
        <xdr:cNvPicPr/>
      </xdr:nvPicPr>
      <xdr:blipFill>
        <a:blip r:embed="rId1"/>
        <a:stretch>
          <a:fillRect/>
        </a:stretch>
      </xdr:blipFill>
      <xdr:spPr>
        <a:xfrm>
          <a:off x="98280" y="38520"/>
          <a:ext cx="927720" cy="4971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20</xdr:col>
      <xdr:colOff>557640</xdr:colOff>
      <xdr:row>0</xdr:row>
      <xdr:rowOff>31680</xdr:rowOff>
    </xdr:from>
    <xdr:to>
      <xdr:col>23</xdr:col>
      <xdr:colOff>599400</xdr:colOff>
      <xdr:row>3</xdr:row>
      <xdr:rowOff>20520</xdr:rowOff>
    </xdr:to>
    <xdr:pic>
      <xdr:nvPicPr>
        <xdr:cNvPr id="34" name="4 Imagen" descr=""/>
        <xdr:cNvPicPr/>
      </xdr:nvPicPr>
      <xdr:blipFill>
        <a:blip r:embed="rId2"/>
        <a:stretch>
          <a:fillRect/>
        </a:stretch>
      </xdr:blipFill>
      <xdr:spPr>
        <a:xfrm>
          <a:off x="17504280" y="31680"/>
          <a:ext cx="2175480" cy="739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33</xdr:col>
      <xdr:colOff>516960</xdr:colOff>
      <xdr:row>0</xdr:row>
      <xdr:rowOff>59040</xdr:rowOff>
    </xdr:from>
    <xdr:to>
      <xdr:col>35</xdr:col>
      <xdr:colOff>912600</xdr:colOff>
      <xdr:row>3</xdr:row>
      <xdr:rowOff>47880</xdr:rowOff>
    </xdr:to>
    <xdr:pic>
      <xdr:nvPicPr>
        <xdr:cNvPr id="35" name="5 Imagen" descr=""/>
        <xdr:cNvPicPr/>
      </xdr:nvPicPr>
      <xdr:blipFill>
        <a:blip r:embed="rId3"/>
        <a:stretch>
          <a:fillRect/>
        </a:stretch>
      </xdr:blipFill>
      <xdr:spPr>
        <a:xfrm>
          <a:off x="26800200" y="59040"/>
          <a:ext cx="2153160" cy="739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98280</xdr:colOff>
      <xdr:row>0</xdr:row>
      <xdr:rowOff>38520</xdr:rowOff>
    </xdr:from>
    <xdr:to>
      <xdr:col>1</xdr:col>
      <xdr:colOff>538560</xdr:colOff>
      <xdr:row>2</xdr:row>
      <xdr:rowOff>2520</xdr:rowOff>
    </xdr:to>
    <xdr:pic>
      <xdr:nvPicPr>
        <xdr:cNvPr id="36" name="Picture 7" descr=""/>
        <xdr:cNvPicPr/>
      </xdr:nvPicPr>
      <xdr:blipFill>
        <a:blip r:embed="rId1"/>
        <a:stretch>
          <a:fillRect/>
        </a:stretch>
      </xdr:blipFill>
      <xdr:spPr>
        <a:xfrm>
          <a:off x="98280" y="38520"/>
          <a:ext cx="927720" cy="4971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20</xdr:col>
      <xdr:colOff>585000</xdr:colOff>
      <xdr:row>0</xdr:row>
      <xdr:rowOff>45360</xdr:rowOff>
    </xdr:from>
    <xdr:to>
      <xdr:col>23</xdr:col>
      <xdr:colOff>626760</xdr:colOff>
      <xdr:row>3</xdr:row>
      <xdr:rowOff>34200</xdr:rowOff>
    </xdr:to>
    <xdr:pic>
      <xdr:nvPicPr>
        <xdr:cNvPr id="37" name="6 Imagen" descr=""/>
        <xdr:cNvPicPr/>
      </xdr:nvPicPr>
      <xdr:blipFill>
        <a:blip r:embed="rId2"/>
        <a:stretch>
          <a:fillRect/>
        </a:stretch>
      </xdr:blipFill>
      <xdr:spPr>
        <a:xfrm>
          <a:off x="17531640" y="45360"/>
          <a:ext cx="2175480" cy="739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33</xdr:col>
      <xdr:colOff>503280</xdr:colOff>
      <xdr:row>0</xdr:row>
      <xdr:rowOff>59040</xdr:rowOff>
    </xdr:from>
    <xdr:to>
      <xdr:col>35</xdr:col>
      <xdr:colOff>898920</xdr:colOff>
      <xdr:row>3</xdr:row>
      <xdr:rowOff>47880</xdr:rowOff>
    </xdr:to>
    <xdr:pic>
      <xdr:nvPicPr>
        <xdr:cNvPr id="38" name="8 Imagen" descr=""/>
        <xdr:cNvPicPr/>
      </xdr:nvPicPr>
      <xdr:blipFill>
        <a:blip r:embed="rId3"/>
        <a:stretch>
          <a:fillRect/>
        </a:stretch>
      </xdr:blipFill>
      <xdr:spPr>
        <a:xfrm>
          <a:off x="26786520" y="59040"/>
          <a:ext cx="2153160" cy="739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98280</xdr:colOff>
      <xdr:row>0</xdr:row>
      <xdr:rowOff>54360</xdr:rowOff>
    </xdr:from>
    <xdr:to>
      <xdr:col>1</xdr:col>
      <xdr:colOff>804600</xdr:colOff>
      <xdr:row>2</xdr:row>
      <xdr:rowOff>72720</xdr:rowOff>
    </xdr:to>
    <xdr:pic>
      <xdr:nvPicPr>
        <xdr:cNvPr id="39" name="Picture 7" descr=""/>
        <xdr:cNvPicPr/>
      </xdr:nvPicPr>
      <xdr:blipFill>
        <a:blip r:embed="rId1"/>
        <a:stretch>
          <a:fillRect/>
        </a:stretch>
      </xdr:blipFill>
      <xdr:spPr>
        <a:xfrm>
          <a:off x="98280" y="54360"/>
          <a:ext cx="1350000" cy="5515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22</xdr:col>
      <xdr:colOff>612720</xdr:colOff>
      <xdr:row>0</xdr:row>
      <xdr:rowOff>31680</xdr:rowOff>
    </xdr:from>
    <xdr:to>
      <xdr:col>25</xdr:col>
      <xdr:colOff>654120</xdr:colOff>
      <xdr:row>3</xdr:row>
      <xdr:rowOff>21240</xdr:rowOff>
    </xdr:to>
    <xdr:pic>
      <xdr:nvPicPr>
        <xdr:cNvPr id="40" name="2 Imagen" descr=""/>
        <xdr:cNvPicPr/>
      </xdr:nvPicPr>
      <xdr:blipFill>
        <a:blip r:embed="rId2"/>
        <a:stretch>
          <a:fillRect/>
        </a:stretch>
      </xdr:blipFill>
      <xdr:spPr>
        <a:xfrm>
          <a:off x="20839680" y="31680"/>
          <a:ext cx="2175120" cy="739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35</xdr:col>
      <xdr:colOff>761760</xdr:colOff>
      <xdr:row>0</xdr:row>
      <xdr:rowOff>59040</xdr:rowOff>
    </xdr:from>
    <xdr:to>
      <xdr:col>37</xdr:col>
      <xdr:colOff>898920</xdr:colOff>
      <xdr:row>3</xdr:row>
      <xdr:rowOff>48600</xdr:rowOff>
    </xdr:to>
    <xdr:pic>
      <xdr:nvPicPr>
        <xdr:cNvPr id="41" name="5 Imagen" descr=""/>
        <xdr:cNvPicPr/>
      </xdr:nvPicPr>
      <xdr:blipFill>
        <a:blip r:embed="rId3"/>
        <a:stretch>
          <a:fillRect/>
        </a:stretch>
      </xdr:blipFill>
      <xdr:spPr>
        <a:xfrm>
          <a:off x="31118400" y="59040"/>
          <a:ext cx="2158920" cy="739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95040</xdr:colOff>
      <xdr:row>0</xdr:row>
      <xdr:rowOff>72720</xdr:rowOff>
    </xdr:from>
    <xdr:to>
      <xdr:col>1</xdr:col>
      <xdr:colOff>1674360</xdr:colOff>
      <xdr:row>3</xdr:row>
      <xdr:rowOff>61560</xdr:rowOff>
    </xdr:to>
    <xdr:pic>
      <xdr:nvPicPr>
        <xdr:cNvPr id="42" name="2 Imagen" descr=""/>
        <xdr:cNvPicPr/>
      </xdr:nvPicPr>
      <xdr:blipFill>
        <a:blip r:embed="rId1"/>
        <a:stretch>
          <a:fillRect/>
        </a:stretch>
      </xdr:blipFill>
      <xdr:spPr>
        <a:xfrm>
          <a:off x="95040" y="72720"/>
          <a:ext cx="2066760" cy="739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98280</xdr:colOff>
      <xdr:row>0</xdr:row>
      <xdr:rowOff>38520</xdr:rowOff>
    </xdr:from>
    <xdr:to>
      <xdr:col>1</xdr:col>
      <xdr:colOff>538560</xdr:colOff>
      <xdr:row>2</xdr:row>
      <xdr:rowOff>2520</xdr:rowOff>
    </xdr:to>
    <xdr:pic>
      <xdr:nvPicPr>
        <xdr:cNvPr id="3" name="Picture 7" descr=""/>
        <xdr:cNvPicPr/>
      </xdr:nvPicPr>
      <xdr:blipFill>
        <a:blip r:embed="rId1"/>
        <a:stretch>
          <a:fillRect/>
        </a:stretch>
      </xdr:blipFill>
      <xdr:spPr>
        <a:xfrm>
          <a:off x="98280" y="38520"/>
          <a:ext cx="927720" cy="4971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33</xdr:col>
      <xdr:colOff>516960</xdr:colOff>
      <xdr:row>0</xdr:row>
      <xdr:rowOff>31680</xdr:rowOff>
    </xdr:from>
    <xdr:to>
      <xdr:col>35</xdr:col>
      <xdr:colOff>912600</xdr:colOff>
      <xdr:row>3</xdr:row>
      <xdr:rowOff>20520</xdr:rowOff>
    </xdr:to>
    <xdr:pic>
      <xdr:nvPicPr>
        <xdr:cNvPr id="4" name="4 Imagen" descr=""/>
        <xdr:cNvPicPr/>
      </xdr:nvPicPr>
      <xdr:blipFill>
        <a:blip r:embed="rId2"/>
        <a:stretch>
          <a:fillRect/>
        </a:stretch>
      </xdr:blipFill>
      <xdr:spPr>
        <a:xfrm>
          <a:off x="26800200" y="31680"/>
          <a:ext cx="2153160" cy="739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20</xdr:col>
      <xdr:colOff>571320</xdr:colOff>
      <xdr:row>0</xdr:row>
      <xdr:rowOff>31680</xdr:rowOff>
    </xdr:from>
    <xdr:to>
      <xdr:col>23</xdr:col>
      <xdr:colOff>613080</xdr:colOff>
      <xdr:row>3</xdr:row>
      <xdr:rowOff>20520</xdr:rowOff>
    </xdr:to>
    <xdr:pic>
      <xdr:nvPicPr>
        <xdr:cNvPr id="5" name="5 Imagen" descr=""/>
        <xdr:cNvPicPr/>
      </xdr:nvPicPr>
      <xdr:blipFill>
        <a:blip r:embed="rId3"/>
        <a:stretch>
          <a:fillRect/>
        </a:stretch>
      </xdr:blipFill>
      <xdr:spPr>
        <a:xfrm>
          <a:off x="17517960" y="31680"/>
          <a:ext cx="2175480" cy="739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98280</xdr:colOff>
      <xdr:row>0</xdr:row>
      <xdr:rowOff>38520</xdr:rowOff>
    </xdr:from>
    <xdr:to>
      <xdr:col>1</xdr:col>
      <xdr:colOff>538560</xdr:colOff>
      <xdr:row>2</xdr:row>
      <xdr:rowOff>2520</xdr:rowOff>
    </xdr:to>
    <xdr:pic>
      <xdr:nvPicPr>
        <xdr:cNvPr id="6" name="Picture 7" descr=""/>
        <xdr:cNvPicPr/>
      </xdr:nvPicPr>
      <xdr:blipFill>
        <a:blip r:embed="rId1"/>
        <a:stretch>
          <a:fillRect/>
        </a:stretch>
      </xdr:blipFill>
      <xdr:spPr>
        <a:xfrm>
          <a:off x="98280" y="38520"/>
          <a:ext cx="927720" cy="4971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20</xdr:col>
      <xdr:colOff>557640</xdr:colOff>
      <xdr:row>0</xdr:row>
      <xdr:rowOff>59040</xdr:rowOff>
    </xdr:from>
    <xdr:to>
      <xdr:col>23</xdr:col>
      <xdr:colOff>599400</xdr:colOff>
      <xdr:row>3</xdr:row>
      <xdr:rowOff>47880</xdr:rowOff>
    </xdr:to>
    <xdr:pic>
      <xdr:nvPicPr>
        <xdr:cNvPr id="7" name="5 Imagen" descr=""/>
        <xdr:cNvPicPr/>
      </xdr:nvPicPr>
      <xdr:blipFill>
        <a:blip r:embed="rId2"/>
        <a:stretch>
          <a:fillRect/>
        </a:stretch>
      </xdr:blipFill>
      <xdr:spPr>
        <a:xfrm>
          <a:off x="17504280" y="59040"/>
          <a:ext cx="2175480" cy="739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33</xdr:col>
      <xdr:colOff>612000</xdr:colOff>
      <xdr:row>0</xdr:row>
      <xdr:rowOff>31680</xdr:rowOff>
    </xdr:from>
    <xdr:to>
      <xdr:col>35</xdr:col>
      <xdr:colOff>1007640</xdr:colOff>
      <xdr:row>3</xdr:row>
      <xdr:rowOff>20520</xdr:rowOff>
    </xdr:to>
    <xdr:pic>
      <xdr:nvPicPr>
        <xdr:cNvPr id="8" name="6 Imagen" descr=""/>
        <xdr:cNvPicPr/>
      </xdr:nvPicPr>
      <xdr:blipFill>
        <a:blip r:embed="rId3"/>
        <a:stretch>
          <a:fillRect/>
        </a:stretch>
      </xdr:blipFill>
      <xdr:spPr>
        <a:xfrm>
          <a:off x="26895240" y="31680"/>
          <a:ext cx="2153160" cy="739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98280</xdr:colOff>
      <xdr:row>0</xdr:row>
      <xdr:rowOff>38520</xdr:rowOff>
    </xdr:from>
    <xdr:to>
      <xdr:col>1</xdr:col>
      <xdr:colOff>538560</xdr:colOff>
      <xdr:row>2</xdr:row>
      <xdr:rowOff>2880</xdr:rowOff>
    </xdr:to>
    <xdr:pic>
      <xdr:nvPicPr>
        <xdr:cNvPr id="9" name="Picture 7" descr=""/>
        <xdr:cNvPicPr/>
      </xdr:nvPicPr>
      <xdr:blipFill>
        <a:blip r:embed="rId1"/>
        <a:stretch>
          <a:fillRect/>
        </a:stretch>
      </xdr:blipFill>
      <xdr:spPr>
        <a:xfrm>
          <a:off x="98280" y="38520"/>
          <a:ext cx="1037160" cy="4975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20</xdr:col>
      <xdr:colOff>571320</xdr:colOff>
      <xdr:row>0</xdr:row>
      <xdr:rowOff>45360</xdr:rowOff>
    </xdr:from>
    <xdr:to>
      <xdr:col>23</xdr:col>
      <xdr:colOff>613440</xdr:colOff>
      <xdr:row>3</xdr:row>
      <xdr:rowOff>34560</xdr:rowOff>
    </xdr:to>
    <xdr:pic>
      <xdr:nvPicPr>
        <xdr:cNvPr id="10" name="4 Imagen" descr=""/>
        <xdr:cNvPicPr/>
      </xdr:nvPicPr>
      <xdr:blipFill>
        <a:blip r:embed="rId2"/>
        <a:stretch>
          <a:fillRect/>
        </a:stretch>
      </xdr:blipFill>
      <xdr:spPr>
        <a:xfrm>
          <a:off x="19345680" y="45360"/>
          <a:ext cx="2175480" cy="739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33</xdr:col>
      <xdr:colOff>571680</xdr:colOff>
      <xdr:row>0</xdr:row>
      <xdr:rowOff>31680</xdr:rowOff>
    </xdr:from>
    <xdr:to>
      <xdr:col>35</xdr:col>
      <xdr:colOff>966960</xdr:colOff>
      <xdr:row>3</xdr:row>
      <xdr:rowOff>20880</xdr:rowOff>
    </xdr:to>
    <xdr:pic>
      <xdr:nvPicPr>
        <xdr:cNvPr id="11" name="5 Imagen" descr=""/>
        <xdr:cNvPicPr/>
      </xdr:nvPicPr>
      <xdr:blipFill>
        <a:blip r:embed="rId3"/>
        <a:stretch>
          <a:fillRect/>
        </a:stretch>
      </xdr:blipFill>
      <xdr:spPr>
        <a:xfrm>
          <a:off x="28682280" y="31680"/>
          <a:ext cx="2153160" cy="739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98280</xdr:colOff>
      <xdr:row>0</xdr:row>
      <xdr:rowOff>38520</xdr:rowOff>
    </xdr:from>
    <xdr:to>
      <xdr:col>1</xdr:col>
      <xdr:colOff>538560</xdr:colOff>
      <xdr:row>2</xdr:row>
      <xdr:rowOff>2520</xdr:rowOff>
    </xdr:to>
    <xdr:pic>
      <xdr:nvPicPr>
        <xdr:cNvPr id="12" name="Picture 7" descr=""/>
        <xdr:cNvPicPr/>
      </xdr:nvPicPr>
      <xdr:blipFill>
        <a:blip r:embed="rId1"/>
        <a:stretch>
          <a:fillRect/>
        </a:stretch>
      </xdr:blipFill>
      <xdr:spPr>
        <a:xfrm>
          <a:off x="98280" y="38520"/>
          <a:ext cx="927720" cy="4971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20</xdr:col>
      <xdr:colOff>557640</xdr:colOff>
      <xdr:row>0</xdr:row>
      <xdr:rowOff>45360</xdr:rowOff>
    </xdr:from>
    <xdr:to>
      <xdr:col>23</xdr:col>
      <xdr:colOff>599400</xdr:colOff>
      <xdr:row>3</xdr:row>
      <xdr:rowOff>34200</xdr:rowOff>
    </xdr:to>
    <xdr:pic>
      <xdr:nvPicPr>
        <xdr:cNvPr id="13" name="4 Imagen" descr=""/>
        <xdr:cNvPicPr/>
      </xdr:nvPicPr>
      <xdr:blipFill>
        <a:blip r:embed="rId2"/>
        <a:stretch>
          <a:fillRect/>
        </a:stretch>
      </xdr:blipFill>
      <xdr:spPr>
        <a:xfrm>
          <a:off x="17504280" y="45360"/>
          <a:ext cx="2175480" cy="739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33</xdr:col>
      <xdr:colOff>543960</xdr:colOff>
      <xdr:row>0</xdr:row>
      <xdr:rowOff>31680</xdr:rowOff>
    </xdr:from>
    <xdr:to>
      <xdr:col>35</xdr:col>
      <xdr:colOff>939600</xdr:colOff>
      <xdr:row>3</xdr:row>
      <xdr:rowOff>20520</xdr:rowOff>
    </xdr:to>
    <xdr:pic>
      <xdr:nvPicPr>
        <xdr:cNvPr id="14" name="5 Imagen" descr=""/>
        <xdr:cNvPicPr/>
      </xdr:nvPicPr>
      <xdr:blipFill>
        <a:blip r:embed="rId3"/>
        <a:stretch>
          <a:fillRect/>
        </a:stretch>
      </xdr:blipFill>
      <xdr:spPr>
        <a:xfrm>
          <a:off x="26827200" y="31680"/>
          <a:ext cx="2153160" cy="739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98280</xdr:colOff>
      <xdr:row>0</xdr:row>
      <xdr:rowOff>38520</xdr:rowOff>
    </xdr:from>
    <xdr:to>
      <xdr:col>1</xdr:col>
      <xdr:colOff>538560</xdr:colOff>
      <xdr:row>2</xdr:row>
      <xdr:rowOff>2520</xdr:rowOff>
    </xdr:to>
    <xdr:pic>
      <xdr:nvPicPr>
        <xdr:cNvPr id="15" name="Picture 7" descr=""/>
        <xdr:cNvPicPr/>
      </xdr:nvPicPr>
      <xdr:blipFill>
        <a:blip r:embed="rId1"/>
        <a:stretch>
          <a:fillRect/>
        </a:stretch>
      </xdr:blipFill>
      <xdr:spPr>
        <a:xfrm>
          <a:off x="98280" y="38520"/>
          <a:ext cx="927720" cy="4971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20</xdr:col>
      <xdr:colOff>585000</xdr:colOff>
      <xdr:row>0</xdr:row>
      <xdr:rowOff>45360</xdr:rowOff>
    </xdr:from>
    <xdr:to>
      <xdr:col>23</xdr:col>
      <xdr:colOff>626760</xdr:colOff>
      <xdr:row>3</xdr:row>
      <xdr:rowOff>34200</xdr:rowOff>
    </xdr:to>
    <xdr:pic>
      <xdr:nvPicPr>
        <xdr:cNvPr id="16" name="8 Imagen" descr=""/>
        <xdr:cNvPicPr/>
      </xdr:nvPicPr>
      <xdr:blipFill>
        <a:blip r:embed="rId2"/>
        <a:stretch>
          <a:fillRect/>
        </a:stretch>
      </xdr:blipFill>
      <xdr:spPr>
        <a:xfrm>
          <a:off x="17531640" y="45360"/>
          <a:ext cx="2175480" cy="739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33</xdr:col>
      <xdr:colOff>530640</xdr:colOff>
      <xdr:row>0</xdr:row>
      <xdr:rowOff>45360</xdr:rowOff>
    </xdr:from>
    <xdr:to>
      <xdr:col>35</xdr:col>
      <xdr:colOff>926280</xdr:colOff>
      <xdr:row>3</xdr:row>
      <xdr:rowOff>34200</xdr:rowOff>
    </xdr:to>
    <xdr:pic>
      <xdr:nvPicPr>
        <xdr:cNvPr id="17" name="9 Imagen" descr=""/>
        <xdr:cNvPicPr/>
      </xdr:nvPicPr>
      <xdr:blipFill>
        <a:blip r:embed="rId3"/>
        <a:stretch>
          <a:fillRect/>
        </a:stretch>
      </xdr:blipFill>
      <xdr:spPr>
        <a:xfrm>
          <a:off x="26813880" y="45360"/>
          <a:ext cx="2153160" cy="739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98280</xdr:colOff>
      <xdr:row>0</xdr:row>
      <xdr:rowOff>38520</xdr:rowOff>
    </xdr:from>
    <xdr:to>
      <xdr:col>1</xdr:col>
      <xdr:colOff>538560</xdr:colOff>
      <xdr:row>2</xdr:row>
      <xdr:rowOff>2520</xdr:rowOff>
    </xdr:to>
    <xdr:pic>
      <xdr:nvPicPr>
        <xdr:cNvPr id="18" name="Picture 7" descr=""/>
        <xdr:cNvPicPr/>
      </xdr:nvPicPr>
      <xdr:blipFill>
        <a:blip r:embed="rId1"/>
        <a:stretch>
          <a:fillRect/>
        </a:stretch>
      </xdr:blipFill>
      <xdr:spPr>
        <a:xfrm>
          <a:off x="98280" y="38520"/>
          <a:ext cx="927720" cy="4971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20</xdr:col>
      <xdr:colOff>612000</xdr:colOff>
      <xdr:row>0</xdr:row>
      <xdr:rowOff>31680</xdr:rowOff>
    </xdr:from>
    <xdr:to>
      <xdr:col>23</xdr:col>
      <xdr:colOff>653760</xdr:colOff>
      <xdr:row>3</xdr:row>
      <xdr:rowOff>20520</xdr:rowOff>
    </xdr:to>
    <xdr:pic>
      <xdr:nvPicPr>
        <xdr:cNvPr id="19" name="4 Imagen" descr=""/>
        <xdr:cNvPicPr/>
      </xdr:nvPicPr>
      <xdr:blipFill>
        <a:blip r:embed="rId2"/>
        <a:stretch>
          <a:fillRect/>
        </a:stretch>
      </xdr:blipFill>
      <xdr:spPr>
        <a:xfrm>
          <a:off x="17558640" y="31680"/>
          <a:ext cx="2175480" cy="739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33</xdr:col>
      <xdr:colOff>503280</xdr:colOff>
      <xdr:row>0</xdr:row>
      <xdr:rowOff>72720</xdr:rowOff>
    </xdr:from>
    <xdr:to>
      <xdr:col>35</xdr:col>
      <xdr:colOff>898920</xdr:colOff>
      <xdr:row>3</xdr:row>
      <xdr:rowOff>61560</xdr:rowOff>
    </xdr:to>
    <xdr:pic>
      <xdr:nvPicPr>
        <xdr:cNvPr id="20" name="6 Imagen" descr=""/>
        <xdr:cNvPicPr/>
      </xdr:nvPicPr>
      <xdr:blipFill>
        <a:blip r:embed="rId3"/>
        <a:stretch>
          <a:fillRect/>
        </a:stretch>
      </xdr:blipFill>
      <xdr:spPr>
        <a:xfrm>
          <a:off x="26786520" y="72720"/>
          <a:ext cx="2153160" cy="739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98280</xdr:colOff>
      <xdr:row>0</xdr:row>
      <xdr:rowOff>38520</xdr:rowOff>
    </xdr:from>
    <xdr:to>
      <xdr:col>1</xdr:col>
      <xdr:colOff>538560</xdr:colOff>
      <xdr:row>2</xdr:row>
      <xdr:rowOff>2520</xdr:rowOff>
    </xdr:to>
    <xdr:pic>
      <xdr:nvPicPr>
        <xdr:cNvPr id="21" name="Picture 7" descr=""/>
        <xdr:cNvPicPr/>
      </xdr:nvPicPr>
      <xdr:blipFill>
        <a:blip r:embed="rId1"/>
        <a:stretch>
          <a:fillRect/>
        </a:stretch>
      </xdr:blipFill>
      <xdr:spPr>
        <a:xfrm>
          <a:off x="98280" y="38520"/>
          <a:ext cx="927720" cy="4971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20</xdr:col>
      <xdr:colOff>598680</xdr:colOff>
      <xdr:row>0</xdr:row>
      <xdr:rowOff>45360</xdr:rowOff>
    </xdr:from>
    <xdr:to>
      <xdr:col>23</xdr:col>
      <xdr:colOff>640440</xdr:colOff>
      <xdr:row>3</xdr:row>
      <xdr:rowOff>34200</xdr:rowOff>
    </xdr:to>
    <xdr:pic>
      <xdr:nvPicPr>
        <xdr:cNvPr id="22" name="5 Imagen" descr=""/>
        <xdr:cNvPicPr/>
      </xdr:nvPicPr>
      <xdr:blipFill>
        <a:blip r:embed="rId2"/>
        <a:stretch>
          <a:fillRect/>
        </a:stretch>
      </xdr:blipFill>
      <xdr:spPr>
        <a:xfrm>
          <a:off x="17545320" y="45360"/>
          <a:ext cx="2175480" cy="739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33</xdr:col>
      <xdr:colOff>543960</xdr:colOff>
      <xdr:row>0</xdr:row>
      <xdr:rowOff>59040</xdr:rowOff>
    </xdr:from>
    <xdr:to>
      <xdr:col>35</xdr:col>
      <xdr:colOff>939600</xdr:colOff>
      <xdr:row>3</xdr:row>
      <xdr:rowOff>47880</xdr:rowOff>
    </xdr:to>
    <xdr:pic>
      <xdr:nvPicPr>
        <xdr:cNvPr id="23" name="6 Imagen" descr=""/>
        <xdr:cNvPicPr/>
      </xdr:nvPicPr>
      <xdr:blipFill>
        <a:blip r:embed="rId3"/>
        <a:stretch>
          <a:fillRect/>
        </a:stretch>
      </xdr:blipFill>
      <xdr:spPr>
        <a:xfrm>
          <a:off x="26827200" y="59040"/>
          <a:ext cx="2153160" cy="739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98280</xdr:colOff>
      <xdr:row>0</xdr:row>
      <xdr:rowOff>38520</xdr:rowOff>
    </xdr:from>
    <xdr:to>
      <xdr:col>1</xdr:col>
      <xdr:colOff>538560</xdr:colOff>
      <xdr:row>2</xdr:row>
      <xdr:rowOff>2520</xdr:rowOff>
    </xdr:to>
    <xdr:pic>
      <xdr:nvPicPr>
        <xdr:cNvPr id="24" name="Picture 7" descr=""/>
        <xdr:cNvPicPr/>
      </xdr:nvPicPr>
      <xdr:blipFill>
        <a:blip r:embed="rId1"/>
        <a:stretch>
          <a:fillRect/>
        </a:stretch>
      </xdr:blipFill>
      <xdr:spPr>
        <a:xfrm>
          <a:off x="98280" y="38520"/>
          <a:ext cx="927720" cy="4971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20</xdr:col>
      <xdr:colOff>625680</xdr:colOff>
      <xdr:row>0</xdr:row>
      <xdr:rowOff>45360</xdr:rowOff>
    </xdr:from>
    <xdr:to>
      <xdr:col>23</xdr:col>
      <xdr:colOff>667440</xdr:colOff>
      <xdr:row>3</xdr:row>
      <xdr:rowOff>34200</xdr:rowOff>
    </xdr:to>
    <xdr:pic>
      <xdr:nvPicPr>
        <xdr:cNvPr id="25" name="4 Imagen" descr=""/>
        <xdr:cNvPicPr/>
      </xdr:nvPicPr>
      <xdr:blipFill>
        <a:blip r:embed="rId2"/>
        <a:stretch>
          <a:fillRect/>
        </a:stretch>
      </xdr:blipFill>
      <xdr:spPr>
        <a:xfrm>
          <a:off x="17572320" y="45360"/>
          <a:ext cx="2175480" cy="739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33</xdr:col>
      <xdr:colOff>585000</xdr:colOff>
      <xdr:row>0</xdr:row>
      <xdr:rowOff>31680</xdr:rowOff>
    </xdr:from>
    <xdr:to>
      <xdr:col>35</xdr:col>
      <xdr:colOff>980640</xdr:colOff>
      <xdr:row>3</xdr:row>
      <xdr:rowOff>20520</xdr:rowOff>
    </xdr:to>
    <xdr:pic>
      <xdr:nvPicPr>
        <xdr:cNvPr id="26" name="7 Imagen" descr=""/>
        <xdr:cNvPicPr/>
      </xdr:nvPicPr>
      <xdr:blipFill>
        <a:blip r:embed="rId3"/>
        <a:stretch>
          <a:fillRect/>
        </a:stretch>
      </xdr:blipFill>
      <xdr:spPr>
        <a:xfrm>
          <a:off x="26868240" y="31680"/>
          <a:ext cx="2153160" cy="739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1:80"/>
  <sheetViews>
    <sheetView windowProtection="true" showFormulas="false" showGridLines="false" showRowColHeaders="true" showZeros="false" rightToLeft="false" tabSelected="false" showOutlineSymbols="true" defaultGridColor="true" view="normal" topLeftCell="A1" colorId="64" zoomScale="85" zoomScaleNormal="85" zoomScalePageLayoutView="70" workbookViewId="0">
      <pane xSplit="4" ySplit="10" topLeftCell="E11" activePane="bottomRight" state="frozen"/>
      <selection pane="topLeft" activeCell="A1" activeCellId="0" sqref="A1"/>
      <selection pane="topRight" activeCell="E1" activeCellId="0" sqref="E1"/>
      <selection pane="bottomLeft" activeCell="A11" activeCellId="0" sqref="A11"/>
      <selection pane="bottomRight" activeCell="J21" activeCellId="0" sqref="J21"/>
    </sheetView>
  </sheetViews>
  <sheetFormatPr defaultRowHeight="15.75"/>
  <cols>
    <col collapsed="false" hidden="false" max="1" min="1" style="1" width="5.33464566929134"/>
    <col collapsed="false" hidden="false" max="2" min="2" style="1" width="34"/>
    <col collapsed="false" hidden="false" max="3" min="3" style="1" width="11.2204724409449"/>
    <col collapsed="false" hidden="false" max="4" min="4" style="1" width="8.55511811023622"/>
    <col collapsed="false" hidden="false" max="5" min="5" style="1" width="8"/>
    <col collapsed="false" hidden="false" max="10" min="6" style="1" width="7.77952755905512"/>
    <col collapsed="false" hidden="false" max="11" min="11" style="1" width="8"/>
    <col collapsed="false" hidden="false" max="12" min="12" style="1" width="7.77952755905512"/>
    <col collapsed="false" hidden="false" max="13" min="13" style="1" width="8.55511811023622"/>
    <col collapsed="false" hidden="false" max="14" min="14" style="1" width="7.77952755905512"/>
    <col collapsed="false" hidden="false" max="15" min="15" style="1" width="8.33464566929134"/>
    <col collapsed="false" hidden="false" max="27" min="16" style="1" width="7.77952755905512"/>
    <col collapsed="false" hidden="false" max="28" min="28" style="1" width="7.88976377952756"/>
    <col collapsed="false" hidden="false" max="29" min="29" style="1" width="7.77952755905512"/>
    <col collapsed="false" hidden="false" max="30" min="30" style="1" width="7.88976377952756"/>
    <col collapsed="false" hidden="false" max="31" min="31" style="1" width="7.77952755905512"/>
    <col collapsed="false" hidden="false" max="32" min="32" style="1" width="7.88976377952756"/>
    <col collapsed="false" hidden="false" max="33" min="33" style="1" width="8.43700787401575"/>
    <col collapsed="false" hidden="false" max="34" min="34" style="1" width="7.66535433070866"/>
    <col collapsed="false" hidden="false" max="36" min="35" style="1" width="11.5551181102362"/>
    <col collapsed="false" hidden="false" max="37" min="37" style="1" width="4.11023622047244"/>
    <col collapsed="false" hidden="false" max="1025" min="38" style="1" width="11.5551181102362"/>
  </cols>
  <sheetData>
    <row r="1" customFormat="false" ht="15.75" hidden="false" customHeight="false" outlineLevel="0" collapsed="false">
      <c r="A1" s="0"/>
      <c r="B1" s="0"/>
      <c r="C1" s="0"/>
      <c r="D1" s="0"/>
      <c r="E1" s="0"/>
      <c r="F1" s="0"/>
      <c r="G1" s="2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26.25" hidden="false" customHeight="false" outlineLevel="0" collapsed="false">
      <c r="A2" s="0"/>
      <c r="B2" s="0"/>
      <c r="C2" s="0"/>
      <c r="D2" s="0"/>
      <c r="E2" s="0"/>
      <c r="F2" s="3" t="s">
        <v>0</v>
      </c>
      <c r="G2" s="2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7.1" hidden="false" customHeight="true" outlineLevel="0" collapsed="false">
      <c r="F3" s="5"/>
      <c r="G3" s="6"/>
    </row>
    <row r="4" customFormat="false" ht="17.1" hidden="false" customHeight="true" outlineLevel="0" collapsed="false">
      <c r="A4" s="7"/>
      <c r="B4" s="7"/>
      <c r="C4" s="7"/>
      <c r="D4" s="7"/>
      <c r="E4" s="8"/>
      <c r="F4" s="6"/>
      <c r="G4" s="6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9" t="s">
        <v>1</v>
      </c>
      <c r="V4" s="10" t="s">
        <v>2</v>
      </c>
      <c r="W4" s="6"/>
      <c r="X4" s="0"/>
      <c r="Y4" s="0"/>
      <c r="Z4" s="0"/>
      <c r="AA4" s="0"/>
      <c r="AB4" s="0"/>
      <c r="AC4" s="0"/>
      <c r="AD4" s="0"/>
      <c r="AE4" s="0"/>
      <c r="AF4" s="9" t="s">
        <v>1</v>
      </c>
      <c r="AG4" s="9" t="str">
        <f aca="false">+V4</f>
        <v>1, San Rosendo - Victoria</v>
      </c>
      <c r="AH4" s="6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13" customFormat="true" ht="17.1" hidden="false" customHeight="true" outlineLevel="0" collapsed="false">
      <c r="A5" s="11" t="s">
        <v>3</v>
      </c>
      <c r="B5" s="12"/>
      <c r="C5" s="12"/>
      <c r="D5" s="12"/>
      <c r="E5" s="12"/>
      <c r="F5" s="12"/>
      <c r="G5" s="9"/>
      <c r="N5" s="9" t="s">
        <v>4</v>
      </c>
      <c r="O5" s="14" t="n">
        <v>41944</v>
      </c>
      <c r="P5" s="14"/>
      <c r="Q5" s="14"/>
      <c r="R5" s="14"/>
      <c r="S5" s="14"/>
      <c r="T5" s="14"/>
      <c r="U5" s="9" t="s">
        <v>5</v>
      </c>
      <c r="V5" s="15" t="s">
        <v>6</v>
      </c>
      <c r="W5" s="15"/>
      <c r="X5" s="14"/>
      <c r="Y5" s="14"/>
      <c r="Z5" s="14"/>
      <c r="AA5" s="14"/>
      <c r="AB5" s="14"/>
      <c r="AC5" s="14"/>
      <c r="AD5" s="14"/>
      <c r="AE5" s="9"/>
      <c r="AF5" s="9" t="s">
        <v>5</v>
      </c>
      <c r="AG5" s="15" t="str">
        <f aca="false">+V5</f>
        <v>31-11-2014</v>
      </c>
      <c r="AH5" s="15"/>
    </row>
    <row r="6" s="4" customFormat="true" ht="17.1" hidden="false" customHeight="true" outlineLevel="0" collapsed="false">
      <c r="A6" s="16" t="s">
        <v>7</v>
      </c>
      <c r="B6" s="17" t="s">
        <v>8</v>
      </c>
      <c r="C6" s="17"/>
      <c r="D6" s="18" t="s">
        <v>9</v>
      </c>
      <c r="E6" s="19" t="s">
        <v>10</v>
      </c>
      <c r="F6" s="19"/>
      <c r="G6" s="19" t="s">
        <v>11</v>
      </c>
      <c r="H6" s="19"/>
      <c r="I6" s="19" t="s">
        <v>12</v>
      </c>
      <c r="J6" s="19"/>
      <c r="K6" s="19" t="s">
        <v>13</v>
      </c>
      <c r="L6" s="19"/>
      <c r="M6" s="19" t="s">
        <v>14</v>
      </c>
      <c r="N6" s="19"/>
      <c r="O6" s="19" t="s">
        <v>15</v>
      </c>
      <c r="P6" s="19"/>
      <c r="Q6" s="19" t="s">
        <v>16</v>
      </c>
      <c r="R6" s="19"/>
      <c r="S6" s="19" t="s">
        <v>17</v>
      </c>
      <c r="T6" s="19"/>
      <c r="U6" s="20" t="s">
        <v>18</v>
      </c>
      <c r="V6" s="20"/>
      <c r="W6" s="19" t="s">
        <v>19</v>
      </c>
      <c r="X6" s="19"/>
      <c r="Y6" s="19" t="s">
        <v>20</v>
      </c>
      <c r="Z6" s="19"/>
      <c r="AA6" s="19" t="s">
        <v>21</v>
      </c>
      <c r="AB6" s="19"/>
      <c r="AC6" s="21" t="s">
        <v>22</v>
      </c>
      <c r="AD6" s="21"/>
      <c r="AE6" s="19" t="s">
        <v>23</v>
      </c>
      <c r="AF6" s="19"/>
      <c r="AG6" s="22"/>
      <c r="AH6" s="23"/>
      <c r="AI6" s="24"/>
      <c r="AJ6" s="25"/>
    </row>
    <row r="7" s="4" customFormat="true" ht="17.1" hidden="false" customHeight="true" outlineLevel="0" collapsed="false">
      <c r="A7" s="16"/>
      <c r="B7" s="17"/>
      <c r="C7" s="17"/>
      <c r="D7" s="26" t="s">
        <v>24</v>
      </c>
      <c r="E7" s="27" t="s">
        <v>25</v>
      </c>
      <c r="F7" s="28" t="n">
        <v>498800</v>
      </c>
      <c r="G7" s="27" t="s">
        <v>25</v>
      </c>
      <c r="H7" s="29" t="n">
        <v>501200</v>
      </c>
      <c r="I7" s="27" t="s">
        <v>25</v>
      </c>
      <c r="J7" s="28" t="n">
        <v>511800</v>
      </c>
      <c r="K7" s="27" t="s">
        <v>25</v>
      </c>
      <c r="L7" s="28" t="n">
        <v>519500</v>
      </c>
      <c r="M7" s="27" t="s">
        <v>25</v>
      </c>
      <c r="N7" s="28" t="n">
        <v>526900</v>
      </c>
      <c r="O7" s="27" t="s">
        <v>25</v>
      </c>
      <c r="P7" s="29" t="n">
        <v>538400</v>
      </c>
      <c r="Q7" s="27" t="s">
        <v>25</v>
      </c>
      <c r="R7" s="28" t="n">
        <v>551000</v>
      </c>
      <c r="S7" s="27" t="s">
        <v>25</v>
      </c>
      <c r="T7" s="28" t="n">
        <v>562900</v>
      </c>
      <c r="U7" s="30" t="s">
        <v>25</v>
      </c>
      <c r="V7" s="29" t="n">
        <v>570700</v>
      </c>
      <c r="W7" s="27" t="s">
        <v>25</v>
      </c>
      <c r="X7" s="28" t="n">
        <v>580200</v>
      </c>
      <c r="Y7" s="27" t="s">
        <v>25</v>
      </c>
      <c r="Z7" s="28" t="n">
        <v>588800</v>
      </c>
      <c r="AA7" s="27" t="s">
        <v>25</v>
      </c>
      <c r="AB7" s="28" t="n">
        <v>595900</v>
      </c>
      <c r="AC7" s="30" t="s">
        <v>25</v>
      </c>
      <c r="AD7" s="28" t="n">
        <v>602900</v>
      </c>
      <c r="AE7" s="27" t="s">
        <v>25</v>
      </c>
      <c r="AF7" s="29" t="n">
        <v>612900</v>
      </c>
      <c r="AG7" s="31"/>
      <c r="AH7" s="32"/>
      <c r="AI7" s="33" t="s">
        <v>26</v>
      </c>
      <c r="AJ7" s="34" t="s">
        <v>26</v>
      </c>
    </row>
    <row r="8" s="4" customFormat="true" ht="17.1" hidden="false" customHeight="true" outlineLevel="0" collapsed="false">
      <c r="A8" s="16"/>
      <c r="B8" s="17"/>
      <c r="C8" s="17"/>
      <c r="D8" s="26"/>
      <c r="E8" s="27" t="s">
        <v>25</v>
      </c>
      <c r="F8" s="28" t="n">
        <v>501200</v>
      </c>
      <c r="G8" s="27" t="s">
        <v>25</v>
      </c>
      <c r="H8" s="28" t="n">
        <v>511800</v>
      </c>
      <c r="I8" s="27" t="s">
        <v>25</v>
      </c>
      <c r="J8" s="28" t="n">
        <v>519500</v>
      </c>
      <c r="K8" s="27" t="s">
        <v>25</v>
      </c>
      <c r="L8" s="28" t="n">
        <v>526900</v>
      </c>
      <c r="M8" s="27" t="s">
        <v>25</v>
      </c>
      <c r="N8" s="29" t="n">
        <v>538400</v>
      </c>
      <c r="O8" s="27" t="s">
        <v>25</v>
      </c>
      <c r="P8" s="28" t="n">
        <v>551000</v>
      </c>
      <c r="Q8" s="27" t="s">
        <v>25</v>
      </c>
      <c r="R8" s="28" t="n">
        <v>562900</v>
      </c>
      <c r="S8" s="27" t="s">
        <v>25</v>
      </c>
      <c r="T8" s="28" t="n">
        <v>570700</v>
      </c>
      <c r="U8" s="30" t="s">
        <v>25</v>
      </c>
      <c r="V8" s="29" t="n">
        <v>580200</v>
      </c>
      <c r="W8" s="27" t="s">
        <v>25</v>
      </c>
      <c r="X8" s="28" t="n">
        <v>588800</v>
      </c>
      <c r="Y8" s="27" t="s">
        <v>25</v>
      </c>
      <c r="Z8" s="28" t="n">
        <v>595900</v>
      </c>
      <c r="AA8" s="27" t="s">
        <v>25</v>
      </c>
      <c r="AB8" s="28" t="n">
        <v>602600</v>
      </c>
      <c r="AC8" s="30" t="s">
        <v>25</v>
      </c>
      <c r="AD8" s="29" t="n">
        <v>612900</v>
      </c>
      <c r="AE8" s="27" t="s">
        <v>25</v>
      </c>
      <c r="AF8" s="28" t="n">
        <v>625500</v>
      </c>
      <c r="AG8" s="31" t="s">
        <v>27</v>
      </c>
      <c r="AH8" s="32" t="s">
        <v>27</v>
      </c>
      <c r="AI8" s="33" t="s">
        <v>28</v>
      </c>
      <c r="AJ8" s="34" t="s">
        <v>27</v>
      </c>
    </row>
    <row r="9" s="4" customFormat="true" ht="17.1" hidden="false" customHeight="true" outlineLevel="0" collapsed="false">
      <c r="A9" s="16"/>
      <c r="B9" s="17"/>
      <c r="C9" s="17"/>
      <c r="D9" s="26" t="s">
        <v>29</v>
      </c>
      <c r="E9" s="35" t="s">
        <v>30</v>
      </c>
      <c r="F9" s="35"/>
      <c r="G9" s="35" t="s">
        <v>31</v>
      </c>
      <c r="H9" s="35"/>
      <c r="I9" s="35" t="s">
        <v>32</v>
      </c>
      <c r="J9" s="35"/>
      <c r="K9" s="35" t="s">
        <v>33</v>
      </c>
      <c r="L9" s="35"/>
      <c r="M9" s="36" t="s">
        <v>34</v>
      </c>
      <c r="N9" s="36"/>
      <c r="O9" s="35" t="s">
        <v>35</v>
      </c>
      <c r="P9" s="35"/>
      <c r="Q9" s="35" t="s">
        <v>36</v>
      </c>
      <c r="R9" s="35"/>
      <c r="S9" s="35" t="s">
        <v>37</v>
      </c>
      <c r="T9" s="35"/>
      <c r="U9" s="36" t="s">
        <v>38</v>
      </c>
      <c r="V9" s="36"/>
      <c r="W9" s="35" t="s">
        <v>39</v>
      </c>
      <c r="X9" s="35"/>
      <c r="Y9" s="35" t="s">
        <v>40</v>
      </c>
      <c r="Z9" s="35"/>
      <c r="AA9" s="35" t="s">
        <v>41</v>
      </c>
      <c r="AB9" s="35"/>
      <c r="AC9" s="36" t="s">
        <v>42</v>
      </c>
      <c r="AD9" s="36"/>
      <c r="AE9" s="35" t="s">
        <v>43</v>
      </c>
      <c r="AF9" s="35"/>
      <c r="AG9" s="31"/>
      <c r="AH9" s="32"/>
      <c r="AI9" s="33" t="s">
        <v>44</v>
      </c>
      <c r="AJ9" s="34" t="s">
        <v>44</v>
      </c>
    </row>
    <row r="10" s="4" customFormat="true" ht="17.1" hidden="false" customHeight="true" outlineLevel="0" collapsed="false">
      <c r="A10" s="16"/>
      <c r="B10" s="17"/>
      <c r="C10" s="17"/>
      <c r="D10" s="37" t="s">
        <v>45</v>
      </c>
      <c r="E10" s="38" t="s">
        <v>46</v>
      </c>
      <c r="F10" s="39" t="s">
        <v>47</v>
      </c>
      <c r="G10" s="38" t="s">
        <v>46</v>
      </c>
      <c r="H10" s="39" t="s">
        <v>47</v>
      </c>
      <c r="I10" s="40" t="s">
        <v>46</v>
      </c>
      <c r="J10" s="37" t="s">
        <v>47</v>
      </c>
      <c r="K10" s="38" t="s">
        <v>46</v>
      </c>
      <c r="L10" s="39" t="s">
        <v>47</v>
      </c>
      <c r="M10" s="40" t="s">
        <v>46</v>
      </c>
      <c r="N10" s="37" t="s">
        <v>47</v>
      </c>
      <c r="O10" s="38" t="s">
        <v>46</v>
      </c>
      <c r="P10" s="39" t="s">
        <v>47</v>
      </c>
      <c r="Q10" s="38" t="s">
        <v>46</v>
      </c>
      <c r="R10" s="39" t="s">
        <v>47</v>
      </c>
      <c r="S10" s="38" t="s">
        <v>46</v>
      </c>
      <c r="T10" s="39" t="s">
        <v>47</v>
      </c>
      <c r="U10" s="40" t="s">
        <v>46</v>
      </c>
      <c r="V10" s="37" t="s">
        <v>47</v>
      </c>
      <c r="W10" s="38" t="s">
        <v>46</v>
      </c>
      <c r="X10" s="39" t="s">
        <v>47</v>
      </c>
      <c r="Y10" s="38" t="s">
        <v>46</v>
      </c>
      <c r="Z10" s="39" t="s">
        <v>47</v>
      </c>
      <c r="AA10" s="38" t="s">
        <v>46</v>
      </c>
      <c r="AB10" s="39" t="s">
        <v>47</v>
      </c>
      <c r="AC10" s="40" t="s">
        <v>46</v>
      </c>
      <c r="AD10" s="37" t="s">
        <v>47</v>
      </c>
      <c r="AE10" s="38" t="s">
        <v>46</v>
      </c>
      <c r="AF10" s="39" t="s">
        <v>47</v>
      </c>
      <c r="AG10" s="41" t="s">
        <v>46</v>
      </c>
      <c r="AH10" s="42" t="s">
        <v>47</v>
      </c>
      <c r="AI10" s="43"/>
      <c r="AJ10" s="44"/>
    </row>
    <row r="11" s="4" customFormat="true" ht="17.1" hidden="false" customHeight="true" outlineLevel="0" collapsed="false">
      <c r="A11" s="45" t="n">
        <v>1</v>
      </c>
      <c r="B11" s="46" t="s">
        <v>48</v>
      </c>
      <c r="C11" s="46"/>
      <c r="D11" s="47" t="s">
        <v>49</v>
      </c>
      <c r="E11" s="48"/>
      <c r="F11" s="49"/>
      <c r="G11" s="48"/>
      <c r="H11" s="49"/>
      <c r="I11" s="50"/>
      <c r="J11" s="51"/>
      <c r="K11" s="52"/>
      <c r="L11" s="49"/>
      <c r="M11" s="53"/>
      <c r="N11" s="51"/>
      <c r="O11" s="52"/>
      <c r="P11" s="49"/>
      <c r="Q11" s="52"/>
      <c r="R11" s="49"/>
      <c r="S11" s="52"/>
      <c r="T11" s="49"/>
      <c r="U11" s="53"/>
      <c r="V11" s="51"/>
      <c r="W11" s="52"/>
      <c r="X11" s="49"/>
      <c r="Y11" s="52"/>
      <c r="Z11" s="49"/>
      <c r="AA11" s="52"/>
      <c r="AB11" s="49"/>
      <c r="AC11" s="53"/>
      <c r="AD11" s="51"/>
      <c r="AE11" s="52"/>
      <c r="AF11" s="49"/>
      <c r="AG11" s="54" t="n">
        <f aca="false">+E11+G11+I11+K11+M11+O11+Q11+S11+U11++W11+Y11+AA11+AC11+AE11</f>
        <v>0</v>
      </c>
      <c r="AH11" s="55"/>
      <c r="AI11" s="56" t="n">
        <v>0.35</v>
      </c>
      <c r="AJ11" s="57" t="n">
        <f aca="false">+AG11*AI11</f>
        <v>0</v>
      </c>
    </row>
    <row r="12" s="4" customFormat="true" ht="17.1" hidden="false" customHeight="true" outlineLevel="0" collapsed="false">
      <c r="A12" s="58" t="n">
        <v>2</v>
      </c>
      <c r="B12" s="59" t="s">
        <v>50</v>
      </c>
      <c r="C12" s="59"/>
      <c r="D12" s="60" t="s">
        <v>51</v>
      </c>
      <c r="E12" s="61"/>
      <c r="F12" s="62"/>
      <c r="G12" s="61"/>
      <c r="H12" s="63"/>
      <c r="I12" s="61"/>
      <c r="J12" s="64"/>
      <c r="K12" s="65"/>
      <c r="L12" s="63"/>
      <c r="M12" s="66"/>
      <c r="N12" s="64"/>
      <c r="O12" s="65"/>
      <c r="P12" s="63"/>
      <c r="Q12" s="65"/>
      <c r="R12" s="63"/>
      <c r="S12" s="65"/>
      <c r="T12" s="63"/>
      <c r="U12" s="66"/>
      <c r="V12" s="64"/>
      <c r="W12" s="65"/>
      <c r="X12" s="63"/>
      <c r="Y12" s="65"/>
      <c r="Z12" s="63"/>
      <c r="AA12" s="65"/>
      <c r="AB12" s="63"/>
      <c r="AC12" s="66"/>
      <c r="AD12" s="64"/>
      <c r="AE12" s="65"/>
      <c r="AF12" s="63"/>
      <c r="AG12" s="67" t="n">
        <f aca="false">+E12+G12+I12+K12+M12+O12+Q12+S12+U12++W12+Y12+AA12+AC12+AE12</f>
        <v>0</v>
      </c>
      <c r="AH12" s="68"/>
      <c r="AI12" s="69" t="n">
        <v>0.26</v>
      </c>
      <c r="AJ12" s="70" t="n">
        <f aca="false">+AG12*AI12</f>
        <v>0</v>
      </c>
    </row>
    <row r="13" s="4" customFormat="true" ht="17.1" hidden="false" customHeight="true" outlineLevel="0" collapsed="false">
      <c r="A13" s="58" t="n">
        <v>3</v>
      </c>
      <c r="B13" s="59" t="s">
        <v>52</v>
      </c>
      <c r="C13" s="59"/>
      <c r="D13" s="60" t="s">
        <v>51</v>
      </c>
      <c r="E13" s="61"/>
      <c r="F13" s="62"/>
      <c r="G13" s="61"/>
      <c r="H13" s="63"/>
      <c r="I13" s="61"/>
      <c r="J13" s="64"/>
      <c r="K13" s="65"/>
      <c r="L13" s="63"/>
      <c r="M13" s="66"/>
      <c r="N13" s="64"/>
      <c r="O13" s="65"/>
      <c r="P13" s="63"/>
      <c r="Q13" s="65"/>
      <c r="R13" s="63"/>
      <c r="S13" s="65"/>
      <c r="T13" s="63"/>
      <c r="U13" s="66"/>
      <c r="V13" s="64"/>
      <c r="W13" s="65"/>
      <c r="X13" s="63"/>
      <c r="Y13" s="65"/>
      <c r="Z13" s="63"/>
      <c r="AA13" s="65"/>
      <c r="AB13" s="63"/>
      <c r="AC13" s="66"/>
      <c r="AD13" s="64"/>
      <c r="AE13" s="65"/>
      <c r="AF13" s="63"/>
      <c r="AG13" s="67" t="n">
        <f aca="false">+E13+G13+I13+K13+M13+O13+Q13+S13+U13++W13+Y13+AA13+AC13+AE13</f>
        <v>0</v>
      </c>
      <c r="AH13" s="68"/>
      <c r="AI13" s="69" t="n">
        <v>1.05</v>
      </c>
      <c r="AJ13" s="70" t="n">
        <f aca="false">+AG13*AI13</f>
        <v>0</v>
      </c>
    </row>
    <row r="14" s="4" customFormat="true" ht="17.1" hidden="false" customHeight="true" outlineLevel="0" collapsed="false">
      <c r="A14" s="58" t="n">
        <v>4</v>
      </c>
      <c r="B14" s="59" t="s">
        <v>53</v>
      </c>
      <c r="C14" s="59"/>
      <c r="D14" s="60" t="s">
        <v>51</v>
      </c>
      <c r="E14" s="61"/>
      <c r="F14" s="62"/>
      <c r="G14" s="61"/>
      <c r="H14" s="63"/>
      <c r="I14" s="61"/>
      <c r="J14" s="64"/>
      <c r="K14" s="65"/>
      <c r="L14" s="63"/>
      <c r="M14" s="66"/>
      <c r="N14" s="64"/>
      <c r="O14" s="65"/>
      <c r="P14" s="63"/>
      <c r="Q14" s="65"/>
      <c r="R14" s="63"/>
      <c r="S14" s="65"/>
      <c r="T14" s="63"/>
      <c r="U14" s="66"/>
      <c r="V14" s="64"/>
      <c r="W14" s="65"/>
      <c r="X14" s="63"/>
      <c r="Y14" s="65"/>
      <c r="Z14" s="63"/>
      <c r="AA14" s="65"/>
      <c r="AB14" s="63"/>
      <c r="AC14" s="66"/>
      <c r="AD14" s="64"/>
      <c r="AE14" s="65"/>
      <c r="AF14" s="63"/>
      <c r="AG14" s="67" t="n">
        <f aca="false">+E14+G14+I14+K14+M14+O14+Q14+S14+U14++W14+Y14+AA14+AC14+AE14</f>
        <v>0</v>
      </c>
      <c r="AH14" s="68"/>
      <c r="AI14" s="69" t="n">
        <v>0.7</v>
      </c>
      <c r="AJ14" s="70" t="n">
        <f aca="false">+AG14*AI14</f>
        <v>0</v>
      </c>
    </row>
    <row r="15" s="4" customFormat="true" ht="17.1" hidden="false" customHeight="true" outlineLevel="0" collapsed="false">
      <c r="A15" s="58" t="n">
        <v>5</v>
      </c>
      <c r="B15" s="59" t="s">
        <v>54</v>
      </c>
      <c r="C15" s="59"/>
      <c r="D15" s="60" t="s">
        <v>55</v>
      </c>
      <c r="E15" s="61"/>
      <c r="F15" s="62"/>
      <c r="G15" s="61" t="n">
        <v>445.2</v>
      </c>
      <c r="H15" s="63"/>
      <c r="I15" s="61"/>
      <c r="J15" s="64"/>
      <c r="K15" s="65"/>
      <c r="L15" s="63"/>
      <c r="M15" s="66"/>
      <c r="N15" s="64"/>
      <c r="O15" s="65"/>
      <c r="P15" s="63"/>
      <c r="Q15" s="65"/>
      <c r="R15" s="63"/>
      <c r="S15" s="65"/>
      <c r="T15" s="63"/>
      <c r="U15" s="66"/>
      <c r="V15" s="64"/>
      <c r="W15" s="65"/>
      <c r="X15" s="63"/>
      <c r="Y15" s="65"/>
      <c r="Z15" s="63"/>
      <c r="AA15" s="65"/>
      <c r="AB15" s="63"/>
      <c r="AC15" s="66"/>
      <c r="AD15" s="64"/>
      <c r="AE15" s="65"/>
      <c r="AF15" s="63"/>
      <c r="AG15" s="67" t="n">
        <f aca="false">+E15+G15+I15+K15+M15+O15+Q15+S15+U15++W15+Y15+AA15+AC15+AE15</f>
        <v>445.2</v>
      </c>
      <c r="AH15" s="68"/>
      <c r="AI15" s="69" t="n">
        <v>0.35</v>
      </c>
      <c r="AJ15" s="70" t="n">
        <f aca="false">+AG15*AI15</f>
        <v>155.82</v>
      </c>
    </row>
    <row r="16" s="4" customFormat="true" ht="17.1" hidden="false" customHeight="true" outlineLevel="0" collapsed="false">
      <c r="A16" s="58" t="n">
        <v>6</v>
      </c>
      <c r="B16" s="59" t="s">
        <v>56</v>
      </c>
      <c r="C16" s="59"/>
      <c r="D16" s="60" t="s">
        <v>57</v>
      </c>
      <c r="E16" s="61"/>
      <c r="F16" s="62"/>
      <c r="G16" s="61"/>
      <c r="H16" s="63"/>
      <c r="I16" s="61"/>
      <c r="J16" s="64"/>
      <c r="K16" s="65"/>
      <c r="L16" s="63"/>
      <c r="M16" s="66"/>
      <c r="N16" s="64"/>
      <c r="O16" s="65"/>
      <c r="P16" s="63"/>
      <c r="Q16" s="65"/>
      <c r="R16" s="63"/>
      <c r="S16" s="65"/>
      <c r="T16" s="63"/>
      <c r="U16" s="66"/>
      <c r="V16" s="64"/>
      <c r="W16" s="65"/>
      <c r="X16" s="63"/>
      <c r="Y16" s="65"/>
      <c r="Z16" s="63"/>
      <c r="AA16" s="65"/>
      <c r="AB16" s="63"/>
      <c r="AC16" s="66"/>
      <c r="AD16" s="64"/>
      <c r="AE16" s="65"/>
      <c r="AF16" s="63"/>
      <c r="AG16" s="67" t="n">
        <f aca="false">+E16+G16+I16+K16+M16+O16+Q16+S16+U16++W16+Y16+AA16+AC16+AE16</f>
        <v>0</v>
      </c>
      <c r="AH16" s="68"/>
      <c r="AI16" s="69" t="n">
        <v>0.23</v>
      </c>
      <c r="AJ16" s="70" t="n">
        <f aca="false">+AG16*AI16</f>
        <v>0</v>
      </c>
    </row>
    <row r="17" s="4" customFormat="true" ht="17.1" hidden="false" customHeight="true" outlineLevel="0" collapsed="false">
      <c r="A17" s="58" t="n">
        <v>7</v>
      </c>
      <c r="B17" s="59" t="s">
        <v>58</v>
      </c>
      <c r="C17" s="59"/>
      <c r="D17" s="60" t="s">
        <v>51</v>
      </c>
      <c r="E17" s="61"/>
      <c r="F17" s="62"/>
      <c r="G17" s="61"/>
      <c r="H17" s="63"/>
      <c r="I17" s="61"/>
      <c r="J17" s="64"/>
      <c r="K17" s="65"/>
      <c r="L17" s="63"/>
      <c r="M17" s="66"/>
      <c r="N17" s="64"/>
      <c r="O17" s="65"/>
      <c r="P17" s="63"/>
      <c r="Q17" s="65"/>
      <c r="R17" s="63"/>
      <c r="S17" s="65"/>
      <c r="T17" s="63"/>
      <c r="U17" s="66"/>
      <c r="V17" s="64"/>
      <c r="W17" s="65"/>
      <c r="X17" s="63"/>
      <c r="Y17" s="65"/>
      <c r="Z17" s="63"/>
      <c r="AA17" s="65"/>
      <c r="AB17" s="63"/>
      <c r="AC17" s="66"/>
      <c r="AD17" s="64"/>
      <c r="AE17" s="65"/>
      <c r="AF17" s="63"/>
      <c r="AG17" s="67" t="n">
        <f aca="false">+E17+G17+I17+K17+M17+O17+Q17+S17+U17++W17+Y17+AA17+AC17+AE17</f>
        <v>0</v>
      </c>
      <c r="AH17" s="68"/>
      <c r="AI17" s="69" t="n">
        <v>2.25</v>
      </c>
      <c r="AJ17" s="70" t="n">
        <f aca="false">+AG17*AI17</f>
        <v>0</v>
      </c>
    </row>
    <row r="18" s="4" customFormat="true" ht="17.1" hidden="false" customHeight="true" outlineLevel="0" collapsed="false">
      <c r="A18" s="58" t="n">
        <v>8</v>
      </c>
      <c r="B18" s="59" t="s">
        <v>59</v>
      </c>
      <c r="C18" s="59"/>
      <c r="D18" s="60" t="s">
        <v>51</v>
      </c>
      <c r="E18" s="61"/>
      <c r="F18" s="62"/>
      <c r="G18" s="61"/>
      <c r="H18" s="63"/>
      <c r="I18" s="71"/>
      <c r="J18" s="64"/>
      <c r="K18" s="65"/>
      <c r="L18" s="63"/>
      <c r="M18" s="66"/>
      <c r="N18" s="64"/>
      <c r="O18" s="65"/>
      <c r="P18" s="63"/>
      <c r="Q18" s="65"/>
      <c r="R18" s="63"/>
      <c r="S18" s="65"/>
      <c r="T18" s="63"/>
      <c r="U18" s="66"/>
      <c r="V18" s="64"/>
      <c r="W18" s="65"/>
      <c r="X18" s="63"/>
      <c r="Y18" s="65"/>
      <c r="Z18" s="63"/>
      <c r="AA18" s="65"/>
      <c r="AB18" s="63"/>
      <c r="AC18" s="66"/>
      <c r="AD18" s="64"/>
      <c r="AE18" s="65"/>
      <c r="AF18" s="63"/>
      <c r="AG18" s="67" t="n">
        <f aca="false">+E18+G18+I18+K18+M18+O18+Q18+S18+U18++W18+Y18+AA18+AC18+AE18</f>
        <v>0</v>
      </c>
      <c r="AH18" s="68"/>
      <c r="AI18" s="69" t="n">
        <v>8.44</v>
      </c>
      <c r="AJ18" s="70" t="n">
        <f aca="false">+AG18*AI18</f>
        <v>0</v>
      </c>
    </row>
    <row r="19" s="4" customFormat="true" ht="17.1" hidden="false" customHeight="true" outlineLevel="0" collapsed="false">
      <c r="A19" s="58" t="n">
        <v>9</v>
      </c>
      <c r="B19" s="59" t="s">
        <v>60</v>
      </c>
      <c r="C19" s="59"/>
      <c r="D19" s="60" t="s">
        <v>51</v>
      </c>
      <c r="E19" s="61"/>
      <c r="F19" s="62"/>
      <c r="G19" s="61"/>
      <c r="H19" s="63"/>
      <c r="I19" s="61"/>
      <c r="J19" s="64"/>
      <c r="K19" s="65"/>
      <c r="L19" s="63"/>
      <c r="M19" s="66"/>
      <c r="N19" s="64"/>
      <c r="O19" s="65"/>
      <c r="P19" s="63"/>
      <c r="Q19" s="65"/>
      <c r="R19" s="63"/>
      <c r="S19" s="65"/>
      <c r="T19" s="63"/>
      <c r="U19" s="66"/>
      <c r="V19" s="64"/>
      <c r="W19" s="65"/>
      <c r="X19" s="63"/>
      <c r="Y19" s="65"/>
      <c r="Z19" s="63"/>
      <c r="AA19" s="65"/>
      <c r="AB19" s="63"/>
      <c r="AC19" s="66"/>
      <c r="AD19" s="64"/>
      <c r="AE19" s="65"/>
      <c r="AF19" s="63"/>
      <c r="AG19" s="67" t="n">
        <f aca="false">+E19+G19+I19+K19+M19+O19+Q19+S19+U19++W19+Y19+AA19+AC19+AE19</f>
        <v>0</v>
      </c>
      <c r="AH19" s="68"/>
      <c r="AI19" s="69" t="n">
        <v>42.21</v>
      </c>
      <c r="AJ19" s="70" t="n">
        <f aca="false">+AG19*AI19</f>
        <v>0</v>
      </c>
    </row>
    <row r="20" s="4" customFormat="true" ht="17.1" hidden="false" customHeight="true" outlineLevel="0" collapsed="false">
      <c r="A20" s="58" t="n">
        <v>10</v>
      </c>
      <c r="B20" s="59" t="s">
        <v>61</v>
      </c>
      <c r="C20" s="59"/>
      <c r="D20" s="60" t="s">
        <v>55</v>
      </c>
      <c r="E20" s="61"/>
      <c r="F20" s="62"/>
      <c r="G20" s="61"/>
      <c r="H20" s="63"/>
      <c r="I20" s="61"/>
      <c r="J20" s="64"/>
      <c r="K20" s="65"/>
      <c r="L20" s="63"/>
      <c r="M20" s="66"/>
      <c r="N20" s="64"/>
      <c r="O20" s="65"/>
      <c r="P20" s="63"/>
      <c r="Q20" s="65"/>
      <c r="R20" s="63"/>
      <c r="S20" s="65"/>
      <c r="T20" s="63"/>
      <c r="U20" s="66"/>
      <c r="V20" s="64"/>
      <c r="W20" s="65"/>
      <c r="X20" s="63"/>
      <c r="Y20" s="65"/>
      <c r="Z20" s="63"/>
      <c r="AA20" s="65"/>
      <c r="AB20" s="63"/>
      <c r="AC20" s="66"/>
      <c r="AD20" s="64"/>
      <c r="AE20" s="65"/>
      <c r="AF20" s="63"/>
      <c r="AG20" s="67" t="n">
        <f aca="false">+E20+G20+I20+K20+M20+O20+Q20+S20+U20++W20+Y20+AA20+AC20+AE20</f>
        <v>0</v>
      </c>
      <c r="AH20" s="68"/>
      <c r="AI20" s="69" t="n">
        <v>0.04</v>
      </c>
      <c r="AJ20" s="70" t="n">
        <f aca="false">+AG20*AI20</f>
        <v>0</v>
      </c>
    </row>
    <row r="21" s="4" customFormat="true" ht="17.1" hidden="false" customHeight="true" outlineLevel="0" collapsed="false">
      <c r="A21" s="58" t="n">
        <v>11</v>
      </c>
      <c r="B21" s="59" t="s">
        <v>62</v>
      </c>
      <c r="C21" s="59"/>
      <c r="D21" s="60" t="s">
        <v>55</v>
      </c>
      <c r="E21" s="61"/>
      <c r="F21" s="62"/>
      <c r="G21" s="61"/>
      <c r="H21" s="63"/>
      <c r="I21" s="61"/>
      <c r="J21" s="64"/>
      <c r="K21" s="65"/>
      <c r="L21" s="63"/>
      <c r="M21" s="66"/>
      <c r="N21" s="64"/>
      <c r="O21" s="65"/>
      <c r="P21" s="63"/>
      <c r="Q21" s="65"/>
      <c r="R21" s="63"/>
      <c r="S21" s="65"/>
      <c r="T21" s="63"/>
      <c r="U21" s="66"/>
      <c r="V21" s="64"/>
      <c r="W21" s="65"/>
      <c r="X21" s="63"/>
      <c r="Y21" s="65"/>
      <c r="Z21" s="63"/>
      <c r="AA21" s="65"/>
      <c r="AB21" s="63"/>
      <c r="AC21" s="66"/>
      <c r="AD21" s="64"/>
      <c r="AE21" s="65"/>
      <c r="AF21" s="63"/>
      <c r="AG21" s="67" t="n">
        <f aca="false">+E21+G21+I21+K21+M21+O21+Q21+S21+U21++W21+Y21+AA21+AC21+AE21</f>
        <v>0</v>
      </c>
      <c r="AH21" s="68"/>
      <c r="AI21" s="69" t="n">
        <v>0.01</v>
      </c>
      <c r="AJ21" s="70" t="n">
        <f aca="false">+AG21*AI21</f>
        <v>0</v>
      </c>
    </row>
    <row r="22" s="4" customFormat="true" ht="17.1" hidden="false" customHeight="true" outlineLevel="0" collapsed="false">
      <c r="A22" s="58" t="n">
        <v>12</v>
      </c>
      <c r="B22" s="59" t="s">
        <v>63</v>
      </c>
      <c r="C22" s="59"/>
      <c r="D22" s="60" t="s">
        <v>51</v>
      </c>
      <c r="E22" s="61"/>
      <c r="F22" s="62"/>
      <c r="G22" s="61"/>
      <c r="H22" s="63"/>
      <c r="I22" s="61"/>
      <c r="J22" s="64"/>
      <c r="K22" s="65"/>
      <c r="L22" s="63"/>
      <c r="M22" s="66"/>
      <c r="N22" s="64"/>
      <c r="O22" s="65"/>
      <c r="P22" s="63"/>
      <c r="Q22" s="65"/>
      <c r="R22" s="63"/>
      <c r="S22" s="65"/>
      <c r="T22" s="63"/>
      <c r="U22" s="66"/>
      <c r="V22" s="64"/>
      <c r="W22" s="65"/>
      <c r="X22" s="63"/>
      <c r="Y22" s="65"/>
      <c r="Z22" s="63"/>
      <c r="AA22" s="65"/>
      <c r="AB22" s="63"/>
      <c r="AC22" s="66"/>
      <c r="AD22" s="64"/>
      <c r="AE22" s="65"/>
      <c r="AF22" s="63"/>
      <c r="AG22" s="67" t="n">
        <f aca="false">+E22+G22+I22+K22+M22+O22+Q22+S22+U22++W22+Y22+AA22+AC22+AE22</f>
        <v>0</v>
      </c>
      <c r="AH22" s="68"/>
      <c r="AI22" s="69" t="n">
        <v>7.91</v>
      </c>
      <c r="AJ22" s="70" t="n">
        <f aca="false">+AG22*AI22</f>
        <v>0</v>
      </c>
    </row>
    <row r="23" s="4" customFormat="true" ht="17.1" hidden="false" customHeight="true" outlineLevel="0" collapsed="false">
      <c r="A23" s="58" t="n">
        <v>13</v>
      </c>
      <c r="B23" s="59" t="s">
        <v>64</v>
      </c>
      <c r="C23" s="59"/>
      <c r="D23" s="60" t="s">
        <v>49</v>
      </c>
      <c r="E23" s="61"/>
      <c r="F23" s="62"/>
      <c r="G23" s="61"/>
      <c r="H23" s="63"/>
      <c r="I23" s="71"/>
      <c r="J23" s="64"/>
      <c r="K23" s="65"/>
      <c r="L23" s="63"/>
      <c r="M23" s="66"/>
      <c r="N23" s="64"/>
      <c r="O23" s="65"/>
      <c r="P23" s="63"/>
      <c r="Q23" s="65"/>
      <c r="R23" s="63"/>
      <c r="S23" s="65"/>
      <c r="T23" s="63"/>
      <c r="U23" s="66"/>
      <c r="V23" s="64"/>
      <c r="W23" s="65"/>
      <c r="X23" s="63"/>
      <c r="Y23" s="65"/>
      <c r="Z23" s="63"/>
      <c r="AA23" s="65"/>
      <c r="AB23" s="63"/>
      <c r="AC23" s="66"/>
      <c r="AD23" s="64"/>
      <c r="AE23" s="65"/>
      <c r="AF23" s="63"/>
      <c r="AG23" s="67" t="n">
        <f aca="false">+E23+G23+I23+K23+M23+O23+Q23+S23+U23++W23+Y23+AA23+AC23+AE23</f>
        <v>0</v>
      </c>
      <c r="AH23" s="68"/>
      <c r="AI23" s="69" t="n">
        <v>43.28</v>
      </c>
      <c r="AJ23" s="70" t="n">
        <f aca="false">+AG23*AI23</f>
        <v>0</v>
      </c>
    </row>
    <row r="24" s="4" customFormat="true" ht="17.1" hidden="false" customHeight="true" outlineLevel="0" collapsed="false">
      <c r="A24" s="58" t="n">
        <v>14</v>
      </c>
      <c r="B24" s="59" t="s">
        <v>65</v>
      </c>
      <c r="C24" s="59"/>
      <c r="D24" s="60" t="s">
        <v>66</v>
      </c>
      <c r="E24" s="61"/>
      <c r="F24" s="62"/>
      <c r="G24" s="61"/>
      <c r="H24" s="63"/>
      <c r="I24" s="71"/>
      <c r="J24" s="64"/>
      <c r="K24" s="65"/>
      <c r="L24" s="63"/>
      <c r="M24" s="66"/>
      <c r="N24" s="64"/>
      <c r="O24" s="65"/>
      <c r="P24" s="63"/>
      <c r="Q24" s="65"/>
      <c r="R24" s="63"/>
      <c r="S24" s="65"/>
      <c r="T24" s="63"/>
      <c r="U24" s="66"/>
      <c r="V24" s="64"/>
      <c r="W24" s="65"/>
      <c r="X24" s="63"/>
      <c r="Y24" s="65"/>
      <c r="Z24" s="63"/>
      <c r="AA24" s="65"/>
      <c r="AB24" s="63"/>
      <c r="AC24" s="66"/>
      <c r="AD24" s="64"/>
      <c r="AE24" s="65"/>
      <c r="AF24" s="63"/>
      <c r="AG24" s="67" t="n">
        <f aca="false">+E24+G24+I24+K24+M24+O24+Q24+S24+U24++W24+Y24+AA24+AC24+AE24</f>
        <v>0</v>
      </c>
      <c r="AH24" s="68"/>
      <c r="AI24" s="69" t="n">
        <v>0.21</v>
      </c>
      <c r="AJ24" s="70" t="n">
        <f aca="false">+AG24*AI24</f>
        <v>0</v>
      </c>
    </row>
    <row r="25" s="4" customFormat="true" ht="17.1" hidden="false" customHeight="true" outlineLevel="0" collapsed="false">
      <c r="A25" s="72" t="n">
        <v>15</v>
      </c>
      <c r="B25" s="73" t="s">
        <v>67</v>
      </c>
      <c r="C25" s="73"/>
      <c r="D25" s="74" t="s">
        <v>66</v>
      </c>
      <c r="E25" s="75"/>
      <c r="F25" s="76"/>
      <c r="G25" s="75"/>
      <c r="H25" s="77"/>
      <c r="I25" s="78"/>
      <c r="J25" s="79"/>
      <c r="K25" s="80"/>
      <c r="L25" s="77"/>
      <c r="M25" s="81"/>
      <c r="N25" s="79"/>
      <c r="O25" s="80"/>
      <c r="P25" s="77"/>
      <c r="Q25" s="80"/>
      <c r="R25" s="77"/>
      <c r="S25" s="80"/>
      <c r="T25" s="77"/>
      <c r="U25" s="81"/>
      <c r="V25" s="79"/>
      <c r="W25" s="80"/>
      <c r="X25" s="77"/>
      <c r="Y25" s="80"/>
      <c r="Z25" s="77"/>
      <c r="AA25" s="80"/>
      <c r="AB25" s="77"/>
      <c r="AC25" s="81"/>
      <c r="AD25" s="79"/>
      <c r="AE25" s="80"/>
      <c r="AF25" s="77"/>
      <c r="AG25" s="82" t="n">
        <f aca="false">+E25+G25+I25+K25+M25+O25+Q25+S25+U25++W25+Y25+AA25+AC25+AE25</f>
        <v>0</v>
      </c>
      <c r="AH25" s="83"/>
      <c r="AI25" s="84" t="n">
        <v>0.08</v>
      </c>
      <c r="AJ25" s="85" t="n">
        <f aca="false">+AG25*AI25</f>
        <v>0</v>
      </c>
    </row>
    <row r="26" s="4" customFormat="true" ht="17.1" hidden="false" customHeight="true" outlineLevel="0" collapsed="false">
      <c r="A26" s="86"/>
      <c r="B26" s="86"/>
      <c r="C26" s="86"/>
      <c r="D26" s="86"/>
      <c r="E26" s="87"/>
      <c r="F26" s="88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90"/>
      <c r="AJ26" s="0"/>
    </row>
    <row r="27" s="4" customFormat="true" ht="17.1" hidden="false" customHeight="true" outlineLevel="0" collapsed="false">
      <c r="A27" s="86"/>
      <c r="B27" s="86"/>
      <c r="C27" s="86"/>
      <c r="D27" s="86"/>
      <c r="E27" s="87"/>
      <c r="F27" s="88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90"/>
      <c r="AJ27" s="0"/>
    </row>
    <row r="28" s="4" customFormat="true" ht="17.1" hidden="false" customHeight="true" outlineLevel="0" collapsed="false">
      <c r="A28" s="11" t="s">
        <v>68</v>
      </c>
      <c r="B28" s="91"/>
      <c r="C28" s="91"/>
      <c r="D28" s="91"/>
      <c r="E28" s="87"/>
      <c r="F28" s="88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90"/>
      <c r="AJ28" s="0"/>
    </row>
    <row r="29" s="4" customFormat="true" ht="17.1" hidden="false" customHeight="true" outlineLevel="0" collapsed="false">
      <c r="A29" s="92" t="s">
        <v>69</v>
      </c>
      <c r="B29" s="93"/>
      <c r="C29" s="94" t="s">
        <v>70</v>
      </c>
      <c r="D29" s="95" t="s">
        <v>71</v>
      </c>
      <c r="E29" s="96"/>
      <c r="F29" s="96"/>
      <c r="G29" s="96"/>
      <c r="H29" s="96"/>
      <c r="I29" s="97"/>
      <c r="J29" s="97"/>
      <c r="K29" s="97"/>
      <c r="L29" s="97"/>
      <c r="M29" s="97"/>
      <c r="N29" s="97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90"/>
      <c r="AJ29" s="0"/>
    </row>
    <row r="30" s="4" customFormat="true" ht="17.1" hidden="false" customHeight="true" outlineLevel="0" collapsed="false">
      <c r="A30" s="98" t="n">
        <v>1</v>
      </c>
      <c r="B30" s="99" t="s">
        <v>72</v>
      </c>
      <c r="C30" s="100" t="s">
        <v>73</v>
      </c>
      <c r="D30" s="100" t="s">
        <v>74</v>
      </c>
      <c r="E30" s="101"/>
      <c r="F30" s="102"/>
      <c r="G30" s="101"/>
      <c r="H30" s="102"/>
      <c r="I30" s="101"/>
      <c r="J30" s="102"/>
      <c r="K30" s="101"/>
      <c r="L30" s="102"/>
      <c r="M30" s="101"/>
      <c r="N30" s="102"/>
      <c r="O30" s="101"/>
      <c r="P30" s="102"/>
      <c r="Q30" s="101"/>
      <c r="R30" s="102"/>
      <c r="S30" s="101"/>
      <c r="T30" s="102"/>
      <c r="U30" s="101"/>
      <c r="V30" s="102"/>
      <c r="W30" s="101"/>
      <c r="X30" s="102"/>
      <c r="Y30" s="101"/>
      <c r="Z30" s="102"/>
      <c r="AA30" s="101"/>
      <c r="AB30" s="102"/>
      <c r="AC30" s="101"/>
      <c r="AD30" s="102"/>
      <c r="AE30" s="101"/>
      <c r="AF30" s="102"/>
      <c r="AG30" s="54" t="n">
        <f aca="false">+E30+G30+I30+K30+M30+O30+Q30+S30+U30++W30+Y30+AA30+AC30+AE30</f>
        <v>0</v>
      </c>
      <c r="AH30" s="103"/>
      <c r="AI30" s="104" t="n">
        <v>1.3</v>
      </c>
      <c r="AJ30" s="105" t="n">
        <f aca="false">+AG30*AI30</f>
        <v>0</v>
      </c>
    </row>
    <row r="31" s="4" customFormat="true" ht="17.1" hidden="false" customHeight="true" outlineLevel="0" collapsed="false">
      <c r="A31" s="106" t="n">
        <v>2</v>
      </c>
      <c r="B31" s="107" t="s">
        <v>75</v>
      </c>
      <c r="C31" s="108" t="s">
        <v>73</v>
      </c>
      <c r="D31" s="108" t="s">
        <v>74</v>
      </c>
      <c r="E31" s="65"/>
      <c r="F31" s="109"/>
      <c r="G31" s="65"/>
      <c r="H31" s="109"/>
      <c r="I31" s="65"/>
      <c r="J31" s="109"/>
      <c r="K31" s="65"/>
      <c r="L31" s="109"/>
      <c r="M31" s="65"/>
      <c r="N31" s="109"/>
      <c r="O31" s="65"/>
      <c r="P31" s="109"/>
      <c r="Q31" s="65"/>
      <c r="R31" s="109"/>
      <c r="S31" s="65"/>
      <c r="T31" s="109"/>
      <c r="U31" s="65"/>
      <c r="V31" s="109"/>
      <c r="W31" s="65"/>
      <c r="X31" s="109"/>
      <c r="Y31" s="65"/>
      <c r="Z31" s="109"/>
      <c r="AA31" s="65"/>
      <c r="AB31" s="109"/>
      <c r="AC31" s="65"/>
      <c r="AD31" s="109"/>
      <c r="AE31" s="65"/>
      <c r="AF31" s="109"/>
      <c r="AG31" s="110" t="n">
        <f aca="false">+E31+G31+I31+K31+M31+O31+Q31+S31+U31++W31+Y31+AA31+AC31+AE31</f>
        <v>0</v>
      </c>
      <c r="AH31" s="111"/>
      <c r="AI31" s="112" t="n">
        <v>1.6</v>
      </c>
      <c r="AJ31" s="113" t="n">
        <f aca="false">+AG31*AI31</f>
        <v>0</v>
      </c>
    </row>
    <row r="32" s="4" customFormat="true" ht="17.1" hidden="false" customHeight="true" outlineLevel="0" collapsed="false">
      <c r="A32" s="106" t="n">
        <v>3</v>
      </c>
      <c r="B32" s="107" t="s">
        <v>76</v>
      </c>
      <c r="C32" s="108" t="s">
        <v>73</v>
      </c>
      <c r="D32" s="108" t="s">
        <v>74</v>
      </c>
      <c r="E32" s="65"/>
      <c r="F32" s="109"/>
      <c r="G32" s="66"/>
      <c r="H32" s="114"/>
      <c r="I32" s="65"/>
      <c r="J32" s="115"/>
      <c r="K32" s="66"/>
      <c r="L32" s="115"/>
      <c r="M32" s="116"/>
      <c r="N32" s="117"/>
      <c r="O32" s="61"/>
      <c r="P32" s="115"/>
      <c r="Q32" s="116"/>
      <c r="R32" s="117"/>
      <c r="S32" s="65"/>
      <c r="T32" s="115"/>
      <c r="U32" s="66"/>
      <c r="V32" s="117"/>
      <c r="W32" s="65"/>
      <c r="X32" s="115"/>
      <c r="Y32" s="65"/>
      <c r="Z32" s="115"/>
      <c r="AA32" s="65"/>
      <c r="AB32" s="115"/>
      <c r="AC32" s="66"/>
      <c r="AD32" s="117"/>
      <c r="AE32" s="61"/>
      <c r="AF32" s="115"/>
      <c r="AG32" s="67" t="n">
        <f aca="false">+E32+G32+I32+K32+M32+O32+Q32+S32+U32++W32+Y32+AA32+AC32+AE32</f>
        <v>0</v>
      </c>
      <c r="AH32" s="111"/>
      <c r="AI32" s="112" t="n">
        <v>4.24</v>
      </c>
      <c r="AJ32" s="113" t="n">
        <f aca="false">+AG32*AI32</f>
        <v>0</v>
      </c>
    </row>
    <row r="33" s="4" customFormat="true" ht="17.1" hidden="false" customHeight="true" outlineLevel="0" collapsed="false">
      <c r="A33" s="106" t="n">
        <v>4</v>
      </c>
      <c r="B33" s="107" t="s">
        <v>77</v>
      </c>
      <c r="C33" s="108" t="s">
        <v>73</v>
      </c>
      <c r="D33" s="108" t="s">
        <v>74</v>
      </c>
      <c r="E33" s="65"/>
      <c r="F33" s="109"/>
      <c r="G33" s="66"/>
      <c r="H33" s="114"/>
      <c r="I33" s="65"/>
      <c r="J33" s="115"/>
      <c r="K33" s="66"/>
      <c r="L33" s="115"/>
      <c r="M33" s="116"/>
      <c r="N33" s="117"/>
      <c r="O33" s="61"/>
      <c r="P33" s="115"/>
      <c r="Q33" s="116"/>
      <c r="R33" s="117"/>
      <c r="S33" s="65"/>
      <c r="T33" s="115"/>
      <c r="U33" s="66"/>
      <c r="V33" s="117"/>
      <c r="W33" s="65"/>
      <c r="X33" s="115"/>
      <c r="Y33" s="65"/>
      <c r="Z33" s="115"/>
      <c r="AA33" s="65"/>
      <c r="AB33" s="115"/>
      <c r="AC33" s="66"/>
      <c r="AD33" s="117"/>
      <c r="AE33" s="61"/>
      <c r="AF33" s="115"/>
      <c r="AG33" s="67" t="n">
        <f aca="false">+E33+G33+I33+K33+M33+O33+Q33+S33+U33++W33+Y33+AA33+AC33+AE33</f>
        <v>0</v>
      </c>
      <c r="AH33" s="111"/>
      <c r="AI33" s="112" t="n">
        <v>3.49</v>
      </c>
      <c r="AJ33" s="113" t="n">
        <f aca="false">+AG33*AI33</f>
        <v>0</v>
      </c>
    </row>
    <row r="34" s="4" customFormat="true" ht="17.1" hidden="false" customHeight="true" outlineLevel="0" collapsed="false">
      <c r="A34" s="106" t="n">
        <v>5</v>
      </c>
      <c r="B34" s="107" t="s">
        <v>78</v>
      </c>
      <c r="C34" s="108" t="s">
        <v>73</v>
      </c>
      <c r="D34" s="108" t="s">
        <v>74</v>
      </c>
      <c r="E34" s="65"/>
      <c r="F34" s="109"/>
      <c r="G34" s="66" t="n">
        <v>93</v>
      </c>
      <c r="H34" s="114"/>
      <c r="I34" s="65"/>
      <c r="J34" s="115"/>
      <c r="K34" s="66"/>
      <c r="L34" s="115"/>
      <c r="M34" s="116"/>
      <c r="N34" s="117"/>
      <c r="O34" s="61"/>
      <c r="P34" s="115"/>
      <c r="Q34" s="116"/>
      <c r="R34" s="117"/>
      <c r="S34" s="65"/>
      <c r="T34" s="115"/>
      <c r="U34" s="66"/>
      <c r="V34" s="117"/>
      <c r="W34" s="65"/>
      <c r="X34" s="115"/>
      <c r="Y34" s="65"/>
      <c r="Z34" s="115"/>
      <c r="AA34" s="65"/>
      <c r="AB34" s="115"/>
      <c r="AC34" s="66"/>
      <c r="AD34" s="117"/>
      <c r="AE34" s="61"/>
      <c r="AF34" s="115"/>
      <c r="AG34" s="67" t="n">
        <f aca="false">+E34+G34+I34+K34+M34+O34+Q34+S34+U34++W34+Y34+AA34+AC34+AE34</f>
        <v>93</v>
      </c>
      <c r="AH34" s="111"/>
      <c r="AI34" s="112" t="n">
        <v>0.49</v>
      </c>
      <c r="AJ34" s="113" t="n">
        <f aca="false">+AG34*AI34</f>
        <v>45.57</v>
      </c>
    </row>
    <row r="35" s="4" customFormat="true" ht="17.1" hidden="false" customHeight="true" outlineLevel="0" collapsed="false">
      <c r="A35" s="106" t="n">
        <v>6</v>
      </c>
      <c r="B35" s="107" t="s">
        <v>79</v>
      </c>
      <c r="C35" s="108" t="s">
        <v>80</v>
      </c>
      <c r="D35" s="108" t="s">
        <v>81</v>
      </c>
      <c r="E35" s="65"/>
      <c r="F35" s="109"/>
      <c r="G35" s="66"/>
      <c r="H35" s="114"/>
      <c r="I35" s="65"/>
      <c r="J35" s="115"/>
      <c r="K35" s="66"/>
      <c r="L35" s="115"/>
      <c r="M35" s="116"/>
      <c r="N35" s="117"/>
      <c r="O35" s="61"/>
      <c r="P35" s="115"/>
      <c r="Q35" s="116"/>
      <c r="R35" s="117"/>
      <c r="S35" s="65"/>
      <c r="T35" s="115"/>
      <c r="U35" s="66"/>
      <c r="V35" s="117"/>
      <c r="W35" s="65"/>
      <c r="X35" s="115"/>
      <c r="Y35" s="65"/>
      <c r="Z35" s="115"/>
      <c r="AA35" s="65"/>
      <c r="AB35" s="115"/>
      <c r="AC35" s="66"/>
      <c r="AD35" s="117"/>
      <c r="AE35" s="61"/>
      <c r="AF35" s="115"/>
      <c r="AG35" s="67" t="n">
        <f aca="false">+E35+G35+I35+K35+M35+O35+Q35+S35+U35++W35+Y35+AA35+AC35+AE35</f>
        <v>0</v>
      </c>
      <c r="AH35" s="111"/>
      <c r="AI35" s="112" t="n">
        <v>0.08</v>
      </c>
      <c r="AJ35" s="113" t="n">
        <f aca="false">+AG35*AI35</f>
        <v>0</v>
      </c>
    </row>
    <row r="36" s="4" customFormat="true" ht="17.1" hidden="false" customHeight="true" outlineLevel="0" collapsed="false">
      <c r="A36" s="106" t="n">
        <v>7</v>
      </c>
      <c r="B36" s="107" t="s">
        <v>82</v>
      </c>
      <c r="C36" s="108" t="s">
        <v>73</v>
      </c>
      <c r="D36" s="108" t="s">
        <v>74</v>
      </c>
      <c r="E36" s="65"/>
      <c r="F36" s="109"/>
      <c r="G36" s="65" t="n">
        <v>223</v>
      </c>
      <c r="H36" s="109"/>
      <c r="I36" s="65"/>
      <c r="J36" s="109"/>
      <c r="K36" s="65"/>
      <c r="L36" s="109"/>
      <c r="M36" s="65"/>
      <c r="N36" s="109"/>
      <c r="O36" s="65"/>
      <c r="P36" s="109"/>
      <c r="Q36" s="65"/>
      <c r="R36" s="109"/>
      <c r="S36" s="65"/>
      <c r="T36" s="109"/>
      <c r="U36" s="65"/>
      <c r="V36" s="109"/>
      <c r="W36" s="65"/>
      <c r="X36" s="109"/>
      <c r="Y36" s="65"/>
      <c r="Z36" s="109"/>
      <c r="AA36" s="65"/>
      <c r="AB36" s="109"/>
      <c r="AC36" s="65"/>
      <c r="AD36" s="109"/>
      <c r="AE36" s="65"/>
      <c r="AF36" s="109"/>
      <c r="AG36" s="110" t="n">
        <f aca="false">+E36+G36+I36+K36+M36+O36+Q36+S36+U36++W36+Y36+AA36+AC36+AE36</f>
        <v>223</v>
      </c>
      <c r="AH36" s="111"/>
      <c r="AI36" s="112" t="n">
        <v>0.04</v>
      </c>
      <c r="AJ36" s="113" t="n">
        <f aca="false">+AG36*AI36</f>
        <v>8.92</v>
      </c>
    </row>
    <row r="37" s="4" customFormat="true" ht="17.1" hidden="false" customHeight="true" outlineLevel="0" collapsed="false">
      <c r="A37" s="106" t="n">
        <v>8</v>
      </c>
      <c r="B37" s="107" t="s">
        <v>83</v>
      </c>
      <c r="C37" s="108" t="s">
        <v>73</v>
      </c>
      <c r="D37" s="108" t="s">
        <v>74</v>
      </c>
      <c r="E37" s="65"/>
      <c r="F37" s="109"/>
      <c r="G37" s="66"/>
      <c r="H37" s="118" t="s">
        <v>84</v>
      </c>
      <c r="I37" s="65"/>
      <c r="J37" s="115"/>
      <c r="K37" s="66"/>
      <c r="L37" s="115"/>
      <c r="M37" s="116"/>
      <c r="N37" s="117"/>
      <c r="O37" s="61"/>
      <c r="P37" s="115"/>
      <c r="Q37" s="116"/>
      <c r="R37" s="117"/>
      <c r="S37" s="65"/>
      <c r="T37" s="115"/>
      <c r="U37" s="66"/>
      <c r="V37" s="117"/>
      <c r="W37" s="65"/>
      <c r="X37" s="115"/>
      <c r="Y37" s="65"/>
      <c r="Z37" s="115"/>
      <c r="AA37" s="65"/>
      <c r="AB37" s="115"/>
      <c r="AC37" s="66"/>
      <c r="AD37" s="117"/>
      <c r="AE37" s="61"/>
      <c r="AF37" s="115"/>
      <c r="AG37" s="67" t="n">
        <f aca="false">+E37+G37+I37+K37+M37+O37+Q37+S37+U37++W37+Y37+AA37+AC37+AE37</f>
        <v>0</v>
      </c>
      <c r="AH37" s="111"/>
      <c r="AI37" s="112" t="n">
        <v>48.76</v>
      </c>
      <c r="AJ37" s="113" t="n">
        <f aca="false">+AG37*AI37</f>
        <v>0</v>
      </c>
    </row>
    <row r="38" s="4" customFormat="true" ht="17.1" hidden="false" customHeight="true" outlineLevel="0" collapsed="false">
      <c r="A38" s="106" t="n">
        <v>9</v>
      </c>
      <c r="B38" s="107" t="s">
        <v>85</v>
      </c>
      <c r="C38" s="108" t="s">
        <v>73</v>
      </c>
      <c r="D38" s="108" t="s">
        <v>74</v>
      </c>
      <c r="E38" s="65"/>
      <c r="F38" s="109"/>
      <c r="G38" s="66"/>
      <c r="H38" s="114"/>
      <c r="I38" s="65"/>
      <c r="J38" s="115"/>
      <c r="K38" s="66"/>
      <c r="L38" s="115"/>
      <c r="M38" s="116"/>
      <c r="N38" s="117"/>
      <c r="O38" s="61"/>
      <c r="P38" s="115"/>
      <c r="Q38" s="116"/>
      <c r="R38" s="117"/>
      <c r="S38" s="65"/>
      <c r="T38" s="115"/>
      <c r="U38" s="66"/>
      <c r="V38" s="117"/>
      <c r="W38" s="65"/>
      <c r="X38" s="115"/>
      <c r="Y38" s="65"/>
      <c r="Z38" s="115"/>
      <c r="AA38" s="65"/>
      <c r="AB38" s="115"/>
      <c r="AC38" s="66"/>
      <c r="AD38" s="117"/>
      <c r="AE38" s="61"/>
      <c r="AF38" s="115"/>
      <c r="AG38" s="67" t="n">
        <f aca="false">+E38+G38+I38+K38+M38+O38+Q38+S38+U38++W38+Y38+AA38+AC38+AE38</f>
        <v>0</v>
      </c>
      <c r="AH38" s="111"/>
      <c r="AI38" s="112" t="n">
        <v>48.16</v>
      </c>
      <c r="AJ38" s="113" t="n">
        <f aca="false">+AG38*AI38</f>
        <v>0</v>
      </c>
    </row>
    <row r="39" s="4" customFormat="true" ht="17.1" hidden="false" customHeight="true" outlineLevel="0" collapsed="false">
      <c r="A39" s="106" t="n">
        <v>10</v>
      </c>
      <c r="B39" s="107" t="s">
        <v>86</v>
      </c>
      <c r="C39" s="108" t="s">
        <v>73</v>
      </c>
      <c r="D39" s="108" t="s">
        <v>74</v>
      </c>
      <c r="E39" s="65"/>
      <c r="F39" s="109"/>
      <c r="G39" s="66" t="n">
        <v>38</v>
      </c>
      <c r="H39" s="114"/>
      <c r="I39" s="65"/>
      <c r="J39" s="115"/>
      <c r="K39" s="66"/>
      <c r="L39" s="115"/>
      <c r="M39" s="116"/>
      <c r="N39" s="117"/>
      <c r="O39" s="61"/>
      <c r="P39" s="115"/>
      <c r="Q39" s="116"/>
      <c r="R39" s="117"/>
      <c r="S39" s="65"/>
      <c r="T39" s="115"/>
      <c r="U39" s="66"/>
      <c r="V39" s="117"/>
      <c r="W39" s="65"/>
      <c r="X39" s="115"/>
      <c r="Y39" s="65"/>
      <c r="Z39" s="115"/>
      <c r="AA39" s="65"/>
      <c r="AB39" s="115"/>
      <c r="AC39" s="66"/>
      <c r="AD39" s="117"/>
      <c r="AE39" s="61"/>
      <c r="AF39" s="115"/>
      <c r="AG39" s="67" t="n">
        <f aca="false">+E39+G39+I39+K39+M39+O39+Q39+S39+U39++W39+Y39+AA39+AC39+AE39</f>
        <v>38</v>
      </c>
      <c r="AH39" s="111"/>
      <c r="AI39" s="112" t="n">
        <v>3.61</v>
      </c>
      <c r="AJ39" s="113" t="n">
        <f aca="false">+AG39*AI39</f>
        <v>137.18</v>
      </c>
    </row>
    <row r="40" s="4" customFormat="true" ht="17.1" hidden="false" customHeight="true" outlineLevel="0" collapsed="false">
      <c r="A40" s="106" t="n">
        <v>11</v>
      </c>
      <c r="B40" s="107" t="s">
        <v>87</v>
      </c>
      <c r="C40" s="108" t="s">
        <v>73</v>
      </c>
      <c r="D40" s="108" t="s">
        <v>74</v>
      </c>
      <c r="E40" s="65"/>
      <c r="F40" s="109"/>
      <c r="G40" s="66"/>
      <c r="H40" s="114"/>
      <c r="I40" s="65"/>
      <c r="J40" s="115"/>
      <c r="K40" s="66"/>
      <c r="L40" s="115"/>
      <c r="M40" s="116"/>
      <c r="N40" s="117"/>
      <c r="O40" s="61"/>
      <c r="P40" s="115"/>
      <c r="Q40" s="116"/>
      <c r="R40" s="117"/>
      <c r="S40" s="65"/>
      <c r="T40" s="115"/>
      <c r="U40" s="66"/>
      <c r="V40" s="117"/>
      <c r="W40" s="65"/>
      <c r="X40" s="115"/>
      <c r="Y40" s="65"/>
      <c r="Z40" s="115"/>
      <c r="AA40" s="65"/>
      <c r="AB40" s="115"/>
      <c r="AC40" s="66"/>
      <c r="AD40" s="117"/>
      <c r="AE40" s="61"/>
      <c r="AF40" s="115"/>
      <c r="AG40" s="67" t="n">
        <f aca="false">+E40+G40+I40+K40+M40+O40+Q40+S40+U40++W40+Y40+AA40+AC40+AE40</f>
        <v>0</v>
      </c>
      <c r="AH40" s="111"/>
      <c r="AI40" s="112" t="n">
        <v>0.06</v>
      </c>
      <c r="AJ40" s="113" t="n">
        <f aca="false">+AG40*AI40</f>
        <v>0</v>
      </c>
    </row>
    <row r="41" s="4" customFormat="true" ht="17.1" hidden="false" customHeight="true" outlineLevel="0" collapsed="false">
      <c r="A41" s="106" t="n">
        <v>12</v>
      </c>
      <c r="B41" s="107" t="s">
        <v>88</v>
      </c>
      <c r="C41" s="108" t="s">
        <v>73</v>
      </c>
      <c r="D41" s="108" t="s">
        <v>74</v>
      </c>
      <c r="E41" s="65"/>
      <c r="F41" s="109"/>
      <c r="G41" s="66" t="n">
        <v>228</v>
      </c>
      <c r="H41" s="114"/>
      <c r="I41" s="65"/>
      <c r="J41" s="115"/>
      <c r="K41" s="66"/>
      <c r="L41" s="115"/>
      <c r="M41" s="116"/>
      <c r="N41" s="117"/>
      <c r="O41" s="61"/>
      <c r="P41" s="115"/>
      <c r="Q41" s="116"/>
      <c r="R41" s="117"/>
      <c r="S41" s="65"/>
      <c r="T41" s="115"/>
      <c r="U41" s="66"/>
      <c r="V41" s="117"/>
      <c r="W41" s="65"/>
      <c r="X41" s="115"/>
      <c r="Y41" s="65"/>
      <c r="Z41" s="115"/>
      <c r="AA41" s="65"/>
      <c r="AB41" s="115"/>
      <c r="AC41" s="66"/>
      <c r="AD41" s="117"/>
      <c r="AE41" s="61"/>
      <c r="AF41" s="115"/>
      <c r="AG41" s="67" t="n">
        <f aca="false">+E41+G41+I41+K41+M41+O41+Q41+S41+U41++W41+Y41+AA41+AC41+AE41</f>
        <v>228</v>
      </c>
      <c r="AH41" s="111"/>
      <c r="AI41" s="112" t="n">
        <v>0.08</v>
      </c>
      <c r="AJ41" s="113" t="n">
        <f aca="false">+AG41*AI41</f>
        <v>18.24</v>
      </c>
    </row>
    <row r="42" s="4" customFormat="true" ht="17.1" hidden="false" customHeight="true" outlineLevel="0" collapsed="false">
      <c r="A42" s="106" t="n">
        <v>13</v>
      </c>
      <c r="B42" s="107" t="s">
        <v>89</v>
      </c>
      <c r="C42" s="108" t="s">
        <v>73</v>
      </c>
      <c r="D42" s="108" t="s">
        <v>74</v>
      </c>
      <c r="E42" s="65"/>
      <c r="F42" s="109"/>
      <c r="G42" s="66" t="n">
        <v>936</v>
      </c>
      <c r="H42" s="114"/>
      <c r="I42" s="65"/>
      <c r="J42" s="115"/>
      <c r="K42" s="66"/>
      <c r="L42" s="115"/>
      <c r="M42" s="116"/>
      <c r="N42" s="117"/>
      <c r="O42" s="61"/>
      <c r="P42" s="115"/>
      <c r="Q42" s="116"/>
      <c r="R42" s="117"/>
      <c r="S42" s="65"/>
      <c r="T42" s="115"/>
      <c r="U42" s="66"/>
      <c r="V42" s="117"/>
      <c r="W42" s="65"/>
      <c r="X42" s="115"/>
      <c r="Y42" s="65"/>
      <c r="Z42" s="115"/>
      <c r="AA42" s="65"/>
      <c r="AB42" s="115"/>
      <c r="AC42" s="66"/>
      <c r="AD42" s="117"/>
      <c r="AE42" s="61"/>
      <c r="AF42" s="115"/>
      <c r="AG42" s="67" t="n">
        <f aca="false">+E42+G42+I42+K42+M42+O42+Q42+S42+U42++W42+Y42+AA42+AC42+AE42</f>
        <v>936</v>
      </c>
      <c r="AH42" s="111"/>
      <c r="AI42" s="112" t="n">
        <v>0.15</v>
      </c>
      <c r="AJ42" s="113" t="n">
        <f aca="false">+AG42*AI42</f>
        <v>140.4</v>
      </c>
    </row>
    <row r="43" s="4" customFormat="true" ht="17.1" hidden="false" customHeight="true" outlineLevel="0" collapsed="false">
      <c r="A43" s="106" t="n">
        <v>14</v>
      </c>
      <c r="B43" s="107" t="s">
        <v>90</v>
      </c>
      <c r="C43" s="108" t="s">
        <v>73</v>
      </c>
      <c r="D43" s="108" t="s">
        <v>74</v>
      </c>
      <c r="E43" s="65"/>
      <c r="F43" s="109"/>
      <c r="G43" s="66"/>
      <c r="H43" s="114"/>
      <c r="I43" s="65"/>
      <c r="J43" s="115"/>
      <c r="K43" s="66"/>
      <c r="L43" s="115"/>
      <c r="M43" s="116"/>
      <c r="N43" s="117"/>
      <c r="O43" s="61"/>
      <c r="P43" s="115"/>
      <c r="Q43" s="116"/>
      <c r="R43" s="117"/>
      <c r="S43" s="65"/>
      <c r="T43" s="115"/>
      <c r="U43" s="66"/>
      <c r="V43" s="117"/>
      <c r="W43" s="65"/>
      <c r="X43" s="115"/>
      <c r="Y43" s="65"/>
      <c r="Z43" s="115"/>
      <c r="AA43" s="65"/>
      <c r="AB43" s="115"/>
      <c r="AC43" s="66"/>
      <c r="AD43" s="117"/>
      <c r="AE43" s="61"/>
      <c r="AF43" s="115"/>
      <c r="AG43" s="67" t="n">
        <f aca="false">+E43+G43+I43+K43+M43+O43+Q43+S43+U43++W43+Y43+AA43+AC43+AE43</f>
        <v>0</v>
      </c>
      <c r="AH43" s="111"/>
      <c r="AI43" s="112" t="n">
        <v>366.45</v>
      </c>
      <c r="AJ43" s="113" t="n">
        <f aca="false">+AG43*AI43</f>
        <v>0</v>
      </c>
    </row>
    <row r="44" s="4" customFormat="true" ht="17.1" hidden="false" customHeight="true" outlineLevel="0" collapsed="false">
      <c r="A44" s="106" t="n">
        <v>15</v>
      </c>
      <c r="B44" s="107" t="s">
        <v>91</v>
      </c>
      <c r="C44" s="108" t="s">
        <v>73</v>
      </c>
      <c r="D44" s="108" t="s">
        <v>74</v>
      </c>
      <c r="E44" s="65"/>
      <c r="F44" s="109"/>
      <c r="G44" s="66"/>
      <c r="H44" s="114"/>
      <c r="I44" s="65"/>
      <c r="J44" s="115"/>
      <c r="K44" s="66"/>
      <c r="L44" s="115"/>
      <c r="M44" s="116"/>
      <c r="N44" s="117"/>
      <c r="O44" s="61"/>
      <c r="P44" s="115"/>
      <c r="Q44" s="116"/>
      <c r="R44" s="117"/>
      <c r="S44" s="65"/>
      <c r="T44" s="115"/>
      <c r="U44" s="66"/>
      <c r="V44" s="117"/>
      <c r="W44" s="65"/>
      <c r="X44" s="115"/>
      <c r="Y44" s="65"/>
      <c r="Z44" s="115"/>
      <c r="AA44" s="65"/>
      <c r="AB44" s="115"/>
      <c r="AC44" s="66"/>
      <c r="AD44" s="117"/>
      <c r="AE44" s="61"/>
      <c r="AF44" s="115"/>
      <c r="AG44" s="67" t="n">
        <f aca="false">+E44+G44+I44+K44+M44+O44+Q44+S44+U44++W44+Y44+AA44+AC44+AE44</f>
        <v>0</v>
      </c>
      <c r="AH44" s="111"/>
      <c r="AI44" s="112" t="n">
        <v>131.93</v>
      </c>
      <c r="AJ44" s="113" t="n">
        <f aca="false">+AG44*AI44</f>
        <v>0</v>
      </c>
    </row>
    <row r="45" s="4" customFormat="true" ht="17.1" hidden="false" customHeight="true" outlineLevel="0" collapsed="false">
      <c r="A45" s="106" t="n">
        <v>16</v>
      </c>
      <c r="B45" s="107" t="s">
        <v>92</v>
      </c>
      <c r="C45" s="108" t="s">
        <v>73</v>
      </c>
      <c r="D45" s="108" t="s">
        <v>74</v>
      </c>
      <c r="E45" s="65"/>
      <c r="F45" s="109"/>
      <c r="G45" s="66"/>
      <c r="H45" s="114"/>
      <c r="I45" s="65"/>
      <c r="J45" s="115"/>
      <c r="K45" s="66"/>
      <c r="L45" s="115"/>
      <c r="M45" s="116"/>
      <c r="N45" s="117"/>
      <c r="O45" s="61"/>
      <c r="P45" s="115"/>
      <c r="Q45" s="116"/>
      <c r="R45" s="117"/>
      <c r="S45" s="65"/>
      <c r="T45" s="115"/>
      <c r="U45" s="66"/>
      <c r="V45" s="117"/>
      <c r="W45" s="65"/>
      <c r="X45" s="115"/>
      <c r="Y45" s="65"/>
      <c r="Z45" s="115"/>
      <c r="AA45" s="65"/>
      <c r="AB45" s="115"/>
      <c r="AC45" s="66"/>
      <c r="AD45" s="117"/>
      <c r="AE45" s="61"/>
      <c r="AF45" s="115"/>
      <c r="AG45" s="67" t="n">
        <f aca="false">+E45+G45+I45+K45+M45+O45+Q45+S45+U45++W45+Y45+AA45+AC45+AE45</f>
        <v>0</v>
      </c>
      <c r="AH45" s="111"/>
      <c r="AI45" s="112" t="n">
        <v>0.23</v>
      </c>
      <c r="AJ45" s="113" t="n">
        <f aca="false">+AG45*AI45</f>
        <v>0</v>
      </c>
    </row>
    <row r="46" s="4" customFormat="true" ht="17.1" hidden="false" customHeight="true" outlineLevel="0" collapsed="false">
      <c r="A46" s="106" t="n">
        <v>17</v>
      </c>
      <c r="B46" s="107" t="s">
        <v>93</v>
      </c>
      <c r="C46" s="108" t="s">
        <v>73</v>
      </c>
      <c r="D46" s="108" t="s">
        <v>74</v>
      </c>
      <c r="E46" s="65"/>
      <c r="F46" s="109"/>
      <c r="G46" s="66"/>
      <c r="H46" s="114"/>
      <c r="I46" s="65"/>
      <c r="J46" s="115"/>
      <c r="K46" s="66"/>
      <c r="L46" s="115"/>
      <c r="M46" s="116"/>
      <c r="N46" s="117"/>
      <c r="O46" s="61"/>
      <c r="P46" s="115"/>
      <c r="Q46" s="116"/>
      <c r="R46" s="117"/>
      <c r="S46" s="65"/>
      <c r="T46" s="115"/>
      <c r="U46" s="66"/>
      <c r="V46" s="117"/>
      <c r="W46" s="65"/>
      <c r="X46" s="115"/>
      <c r="Y46" s="65"/>
      <c r="Z46" s="115"/>
      <c r="AA46" s="65"/>
      <c r="AB46" s="115"/>
      <c r="AC46" s="66"/>
      <c r="AD46" s="117"/>
      <c r="AE46" s="61"/>
      <c r="AF46" s="115"/>
      <c r="AG46" s="67" t="n">
        <f aca="false">+E46+G46+I46+K46+M46+O46+Q46+S46+U46++W46+Y46+AA46+AC46+AE46</f>
        <v>0</v>
      </c>
      <c r="AH46" s="111"/>
      <c r="AI46" s="112" t="n">
        <v>2.13</v>
      </c>
      <c r="AJ46" s="113" t="n">
        <f aca="false">+AG46*AI46</f>
        <v>0</v>
      </c>
    </row>
    <row r="47" s="4" customFormat="true" ht="17.1" hidden="false" customHeight="true" outlineLevel="0" collapsed="false">
      <c r="A47" s="106" t="n">
        <v>18</v>
      </c>
      <c r="B47" s="107" t="s">
        <v>94</v>
      </c>
      <c r="C47" s="108" t="s">
        <v>73</v>
      </c>
      <c r="D47" s="108" t="s">
        <v>74</v>
      </c>
      <c r="E47" s="65"/>
      <c r="F47" s="109"/>
      <c r="G47" s="66"/>
      <c r="H47" s="114"/>
      <c r="I47" s="65"/>
      <c r="J47" s="115"/>
      <c r="K47" s="66"/>
      <c r="L47" s="115"/>
      <c r="M47" s="116"/>
      <c r="N47" s="117"/>
      <c r="O47" s="61"/>
      <c r="P47" s="115"/>
      <c r="Q47" s="116"/>
      <c r="R47" s="117"/>
      <c r="S47" s="65"/>
      <c r="T47" s="115"/>
      <c r="U47" s="66"/>
      <c r="V47" s="117"/>
      <c r="W47" s="65"/>
      <c r="X47" s="115"/>
      <c r="Y47" s="65"/>
      <c r="Z47" s="115"/>
      <c r="AA47" s="65"/>
      <c r="AB47" s="115"/>
      <c r="AC47" s="66"/>
      <c r="AD47" s="117"/>
      <c r="AE47" s="61"/>
      <c r="AF47" s="115"/>
      <c r="AG47" s="67" t="n">
        <f aca="false">+E47+G47+I47+K47+M47+O47+Q47+S47+U47++W47+Y47+AA47+AC47+AE47</f>
        <v>0</v>
      </c>
      <c r="AH47" s="111"/>
      <c r="AI47" s="112" t="n">
        <v>0.75</v>
      </c>
      <c r="AJ47" s="113" t="n">
        <f aca="false">+AG47*AI47</f>
        <v>0</v>
      </c>
    </row>
    <row r="48" s="4" customFormat="true" ht="17.1" hidden="false" customHeight="true" outlineLevel="0" collapsed="false">
      <c r="A48" s="119" t="n">
        <v>19</v>
      </c>
      <c r="B48" s="120" t="s">
        <v>95</v>
      </c>
      <c r="C48" s="121" t="s">
        <v>73</v>
      </c>
      <c r="D48" s="121" t="s">
        <v>74</v>
      </c>
      <c r="E48" s="80"/>
      <c r="F48" s="122"/>
      <c r="G48" s="81"/>
      <c r="H48" s="123"/>
      <c r="I48" s="80"/>
      <c r="J48" s="124"/>
      <c r="K48" s="81"/>
      <c r="L48" s="124"/>
      <c r="M48" s="125"/>
      <c r="N48" s="126"/>
      <c r="O48" s="75"/>
      <c r="P48" s="124"/>
      <c r="Q48" s="125"/>
      <c r="R48" s="126"/>
      <c r="S48" s="80"/>
      <c r="T48" s="124"/>
      <c r="U48" s="81"/>
      <c r="V48" s="126"/>
      <c r="W48" s="80"/>
      <c r="X48" s="124"/>
      <c r="Y48" s="80"/>
      <c r="Z48" s="124"/>
      <c r="AA48" s="80"/>
      <c r="AB48" s="124"/>
      <c r="AC48" s="81"/>
      <c r="AD48" s="126"/>
      <c r="AE48" s="75"/>
      <c r="AF48" s="124"/>
      <c r="AG48" s="82" t="n">
        <f aca="false">+E48+G48+I48+K48+M48+O48+Q48+S48+U48++W48+Y48+AA48+AC48+AE48</f>
        <v>0</v>
      </c>
      <c r="AH48" s="127"/>
      <c r="AI48" s="128" t="n">
        <v>0.09</v>
      </c>
      <c r="AJ48" s="129" t="n">
        <f aca="false">+AG48*AI48</f>
        <v>0</v>
      </c>
    </row>
    <row r="49" s="4" customFormat="true" ht="17.1" hidden="false" customHeight="true" outlineLevel="0" collapsed="false">
      <c r="A49" s="86"/>
      <c r="B49" s="130"/>
      <c r="C49" s="131"/>
      <c r="D49" s="131"/>
      <c r="E49" s="53"/>
      <c r="F49" s="132"/>
      <c r="G49" s="53"/>
      <c r="H49" s="133"/>
      <c r="I49" s="53"/>
      <c r="J49" s="97"/>
      <c r="K49" s="53"/>
      <c r="L49" s="97"/>
      <c r="M49" s="53"/>
      <c r="N49" s="97"/>
      <c r="O49" s="53"/>
      <c r="P49" s="97"/>
      <c r="Q49" s="53"/>
      <c r="R49" s="97"/>
      <c r="S49" s="53"/>
      <c r="T49" s="97"/>
      <c r="U49" s="53"/>
      <c r="V49" s="97"/>
      <c r="W49" s="53"/>
      <c r="X49" s="97"/>
      <c r="Y49" s="53"/>
      <c r="Z49" s="97"/>
      <c r="AA49" s="53"/>
      <c r="AB49" s="97"/>
      <c r="AC49" s="53"/>
      <c r="AD49" s="97"/>
      <c r="AE49" s="53"/>
      <c r="AF49" s="97"/>
      <c r="AG49" s="89"/>
      <c r="AH49" s="97"/>
      <c r="AI49" s="134"/>
      <c r="AJ49" s="134"/>
    </row>
    <row r="50" s="4" customFormat="true" ht="17.1" hidden="false" customHeight="true" outlineLevel="0" collapsed="false">
      <c r="A50" s="86"/>
      <c r="B50" s="130"/>
      <c r="C50" s="131"/>
      <c r="D50" s="131"/>
      <c r="E50" s="135" t="s">
        <v>96</v>
      </c>
      <c r="F50" s="132"/>
      <c r="G50" s="53"/>
      <c r="H50" s="133"/>
      <c r="I50" s="53"/>
      <c r="J50" s="97"/>
      <c r="K50" s="53"/>
      <c r="L50" s="97"/>
      <c r="M50" s="53"/>
      <c r="N50" s="97"/>
      <c r="O50" s="53"/>
      <c r="P50" s="97"/>
      <c r="Q50" s="53"/>
      <c r="R50" s="97"/>
      <c r="S50" s="53"/>
      <c r="T50" s="97"/>
      <c r="U50" s="53"/>
      <c r="V50" s="97"/>
      <c r="W50" s="53"/>
      <c r="X50" s="97"/>
      <c r="Y50" s="53"/>
      <c r="Z50" s="97"/>
      <c r="AA50" s="53"/>
      <c r="AB50" s="97"/>
      <c r="AC50" s="53"/>
      <c r="AD50" s="97"/>
      <c r="AE50" s="53"/>
      <c r="AF50" s="97"/>
      <c r="AG50" s="89"/>
      <c r="AH50" s="97"/>
      <c r="AI50" s="134"/>
      <c r="AJ50" s="134"/>
    </row>
    <row r="51" s="4" customFormat="true" ht="17.1" hidden="false" customHeight="true" outlineLevel="0" collapsed="false">
      <c r="A51" s="11" t="s">
        <v>97</v>
      </c>
      <c r="B51" s="91"/>
      <c r="C51" s="91"/>
      <c r="D51" s="91"/>
      <c r="E51" s="136"/>
      <c r="F51" s="136"/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  <c r="AE51" s="136"/>
      <c r="AF51" s="137"/>
      <c r="AG51" s="89"/>
      <c r="AH51" s="137"/>
      <c r="AI51" s="0"/>
      <c r="AJ51" s="0"/>
    </row>
    <row r="52" s="4" customFormat="true" ht="17.1" hidden="false" customHeight="true" outlineLevel="0" collapsed="false">
      <c r="A52" s="138" t="s">
        <v>98</v>
      </c>
      <c r="B52" s="139"/>
      <c r="C52" s="140"/>
      <c r="D52" s="95" t="s">
        <v>71</v>
      </c>
      <c r="E52" s="97"/>
      <c r="F52" s="97"/>
      <c r="G52" s="96"/>
      <c r="H52" s="97"/>
      <c r="I52" s="141"/>
      <c r="J52" s="141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  <c r="W52" s="141"/>
      <c r="X52" s="141"/>
      <c r="Y52" s="141"/>
      <c r="Z52" s="141"/>
      <c r="AA52" s="141"/>
      <c r="AB52" s="141"/>
      <c r="AC52" s="141"/>
      <c r="AD52" s="141"/>
      <c r="AE52" s="141"/>
      <c r="AF52" s="141"/>
      <c r="AG52" s="89"/>
      <c r="AH52" s="137"/>
      <c r="AI52" s="0"/>
      <c r="AJ52" s="0"/>
    </row>
    <row r="53" s="4" customFormat="true" ht="17.1" hidden="false" customHeight="true" outlineLevel="0" collapsed="false">
      <c r="A53" s="142" t="n">
        <v>1</v>
      </c>
      <c r="B53" s="143" t="s">
        <v>99</v>
      </c>
      <c r="C53" s="143"/>
      <c r="D53" s="144" t="s">
        <v>100</v>
      </c>
      <c r="E53" s="145"/>
      <c r="F53" s="146"/>
      <c r="G53" s="48"/>
      <c r="H53" s="147"/>
      <c r="I53" s="145"/>
      <c r="J53" s="148"/>
      <c r="K53" s="48"/>
      <c r="L53" s="149"/>
      <c r="M53" s="145"/>
      <c r="N53" s="148"/>
      <c r="O53" s="48"/>
      <c r="P53" s="149"/>
      <c r="Q53" s="145"/>
      <c r="R53" s="148"/>
      <c r="S53" s="101"/>
      <c r="T53" s="149"/>
      <c r="U53" s="150"/>
      <c r="V53" s="148"/>
      <c r="W53" s="101"/>
      <c r="X53" s="149"/>
      <c r="Y53" s="101"/>
      <c r="Z53" s="149"/>
      <c r="AA53" s="101"/>
      <c r="AB53" s="149"/>
      <c r="AC53" s="150"/>
      <c r="AD53" s="148"/>
      <c r="AE53" s="151"/>
      <c r="AF53" s="149"/>
      <c r="AG53" s="54" t="n">
        <f aca="false">+E53+G53+I53+K53+M53+O53+Q53+S53+U53++W53+Y53+AA53+AC53+AE53</f>
        <v>0</v>
      </c>
      <c r="AH53" s="103"/>
      <c r="AI53" s="0"/>
      <c r="AJ53" s="0"/>
    </row>
    <row r="54" s="4" customFormat="true" ht="17.1" hidden="false" customHeight="true" outlineLevel="0" collapsed="false">
      <c r="A54" s="152" t="n">
        <v>2</v>
      </c>
      <c r="B54" s="153" t="s">
        <v>99</v>
      </c>
      <c r="C54" s="153"/>
      <c r="D54" s="154" t="s">
        <v>101</v>
      </c>
      <c r="E54" s="116"/>
      <c r="F54" s="155"/>
      <c r="G54" s="61"/>
      <c r="H54" s="156"/>
      <c r="I54" s="116"/>
      <c r="J54" s="117"/>
      <c r="K54" s="61"/>
      <c r="L54" s="115"/>
      <c r="M54" s="116"/>
      <c r="N54" s="117"/>
      <c r="O54" s="61"/>
      <c r="P54" s="115"/>
      <c r="Q54" s="116"/>
      <c r="R54" s="117"/>
      <c r="S54" s="65"/>
      <c r="T54" s="115"/>
      <c r="U54" s="66"/>
      <c r="V54" s="117"/>
      <c r="W54" s="65"/>
      <c r="X54" s="115"/>
      <c r="Y54" s="65"/>
      <c r="Z54" s="115"/>
      <c r="AA54" s="65"/>
      <c r="AB54" s="115"/>
      <c r="AC54" s="66"/>
      <c r="AD54" s="117"/>
      <c r="AE54" s="157"/>
      <c r="AF54" s="115"/>
      <c r="AG54" s="67" t="n">
        <f aca="false">+E54+G54+I54+K54+M54+O54+Q54+S54+U54++W54+Y54+AA54+AC54+AE54</f>
        <v>0</v>
      </c>
      <c r="AH54" s="111"/>
      <c r="AI54" s="0"/>
      <c r="AJ54" s="0"/>
    </row>
    <row r="55" s="4" customFormat="true" ht="17.1" hidden="false" customHeight="true" outlineLevel="0" collapsed="false">
      <c r="A55" s="152" t="n">
        <v>3</v>
      </c>
      <c r="B55" s="158" t="s">
        <v>102</v>
      </c>
      <c r="C55" s="159"/>
      <c r="D55" s="154" t="s">
        <v>100</v>
      </c>
      <c r="E55" s="116"/>
      <c r="F55" s="160"/>
      <c r="G55" s="61"/>
      <c r="H55" s="161"/>
      <c r="I55" s="116"/>
      <c r="J55" s="117"/>
      <c r="K55" s="61"/>
      <c r="L55" s="115"/>
      <c r="M55" s="116"/>
      <c r="N55" s="117"/>
      <c r="O55" s="61"/>
      <c r="P55" s="115"/>
      <c r="Q55" s="116"/>
      <c r="R55" s="117"/>
      <c r="S55" s="65"/>
      <c r="T55" s="115"/>
      <c r="U55" s="66"/>
      <c r="V55" s="117"/>
      <c r="W55" s="65"/>
      <c r="X55" s="115"/>
      <c r="Y55" s="65"/>
      <c r="Z55" s="115"/>
      <c r="AA55" s="65"/>
      <c r="AB55" s="115"/>
      <c r="AC55" s="66"/>
      <c r="AD55" s="117"/>
      <c r="AE55" s="162"/>
      <c r="AF55" s="115"/>
      <c r="AG55" s="67" t="n">
        <f aca="false">+E55+G55+I55+K55+M55+O55+Q55+S55+U55++W55+Y55+AA55+AC55+AE55</f>
        <v>0</v>
      </c>
      <c r="AH55" s="111"/>
      <c r="AI55" s="0"/>
      <c r="AJ55" s="0"/>
    </row>
    <row r="56" s="4" customFormat="true" ht="17.1" hidden="false" customHeight="true" outlineLevel="0" collapsed="false">
      <c r="A56" s="152" t="n">
        <v>4</v>
      </c>
      <c r="B56" s="158" t="s">
        <v>103</v>
      </c>
      <c r="C56" s="159"/>
      <c r="D56" s="154" t="s">
        <v>100</v>
      </c>
      <c r="E56" s="116"/>
      <c r="F56" s="160"/>
      <c r="G56" s="61"/>
      <c r="H56" s="161"/>
      <c r="I56" s="116"/>
      <c r="J56" s="117"/>
      <c r="K56" s="61"/>
      <c r="L56" s="115"/>
      <c r="M56" s="116"/>
      <c r="N56" s="117"/>
      <c r="O56" s="61"/>
      <c r="P56" s="115"/>
      <c r="Q56" s="116"/>
      <c r="R56" s="117"/>
      <c r="S56" s="65"/>
      <c r="T56" s="115"/>
      <c r="U56" s="66"/>
      <c r="V56" s="117"/>
      <c r="W56" s="65"/>
      <c r="X56" s="115"/>
      <c r="Y56" s="65"/>
      <c r="Z56" s="115"/>
      <c r="AA56" s="65"/>
      <c r="AB56" s="115"/>
      <c r="AC56" s="66"/>
      <c r="AD56" s="117"/>
      <c r="AE56" s="162"/>
      <c r="AF56" s="115"/>
      <c r="AG56" s="67" t="n">
        <f aca="false">+E56+G56+I56+K56+M56+O56+Q56+S56+U56++W56+Y56+AA56+AC56+AE56</f>
        <v>0</v>
      </c>
      <c r="AH56" s="111"/>
      <c r="AI56" s="0"/>
      <c r="AJ56" s="0"/>
    </row>
    <row r="57" s="4" customFormat="true" ht="17.1" hidden="false" customHeight="true" outlineLevel="0" collapsed="false">
      <c r="A57" s="152" t="n">
        <v>5</v>
      </c>
      <c r="B57" s="153" t="s">
        <v>82</v>
      </c>
      <c r="C57" s="153"/>
      <c r="D57" s="154" t="s">
        <v>100</v>
      </c>
      <c r="E57" s="116"/>
      <c r="F57" s="155"/>
      <c r="G57" s="61"/>
      <c r="H57" s="156"/>
      <c r="I57" s="116"/>
      <c r="J57" s="117"/>
      <c r="K57" s="61"/>
      <c r="L57" s="115"/>
      <c r="M57" s="116"/>
      <c r="N57" s="117"/>
      <c r="O57" s="61"/>
      <c r="P57" s="115"/>
      <c r="Q57" s="116"/>
      <c r="R57" s="117"/>
      <c r="S57" s="65"/>
      <c r="T57" s="115"/>
      <c r="U57" s="66"/>
      <c r="V57" s="117"/>
      <c r="W57" s="65"/>
      <c r="X57" s="115"/>
      <c r="Y57" s="65"/>
      <c r="Z57" s="115"/>
      <c r="AA57" s="65"/>
      <c r="AB57" s="115"/>
      <c r="AC57" s="66"/>
      <c r="AD57" s="117"/>
      <c r="AE57" s="157"/>
      <c r="AF57" s="115"/>
      <c r="AG57" s="67" t="n">
        <f aca="false">+E57+G57+I57+K57+M57+O57+Q57+S57+U57++W57+Y57+AA57+AC57+AE57</f>
        <v>0</v>
      </c>
      <c r="AH57" s="111"/>
      <c r="AI57" s="0"/>
      <c r="AJ57" s="0"/>
    </row>
    <row r="58" s="4" customFormat="true" ht="17.1" hidden="false" customHeight="true" outlineLevel="0" collapsed="false">
      <c r="A58" s="152" t="n">
        <v>6</v>
      </c>
      <c r="B58" s="159" t="s">
        <v>104</v>
      </c>
      <c r="C58" s="159"/>
      <c r="D58" s="154" t="s">
        <v>100</v>
      </c>
      <c r="E58" s="116"/>
      <c r="F58" s="160"/>
      <c r="G58" s="61"/>
      <c r="H58" s="161"/>
      <c r="I58" s="116"/>
      <c r="J58" s="117"/>
      <c r="K58" s="61"/>
      <c r="L58" s="115"/>
      <c r="M58" s="116"/>
      <c r="N58" s="117"/>
      <c r="O58" s="61"/>
      <c r="P58" s="115"/>
      <c r="Q58" s="116"/>
      <c r="R58" s="117"/>
      <c r="S58" s="65"/>
      <c r="T58" s="115"/>
      <c r="U58" s="66"/>
      <c r="V58" s="117"/>
      <c r="W58" s="65"/>
      <c r="X58" s="115"/>
      <c r="Y58" s="65"/>
      <c r="Z58" s="115"/>
      <c r="AA58" s="65"/>
      <c r="AB58" s="115"/>
      <c r="AC58" s="66"/>
      <c r="AD58" s="117"/>
      <c r="AE58" s="157"/>
      <c r="AF58" s="115"/>
      <c r="AG58" s="67" t="n">
        <f aca="false">+E58+G58+I58+K58+M58+O58+Q58+S58+U58++W58+Y58+AA58+AC58+AE58</f>
        <v>0</v>
      </c>
      <c r="AH58" s="111"/>
      <c r="AI58" s="0"/>
      <c r="AJ58" s="0"/>
    </row>
    <row r="59" s="4" customFormat="true" ht="17.1" hidden="false" customHeight="true" outlineLevel="0" collapsed="false">
      <c r="A59" s="152" t="n">
        <v>7</v>
      </c>
      <c r="B59" s="163" t="s">
        <v>105</v>
      </c>
      <c r="C59" s="164"/>
      <c r="D59" s="154" t="s">
        <v>100</v>
      </c>
      <c r="E59" s="116"/>
      <c r="F59" s="155"/>
      <c r="G59" s="165"/>
      <c r="H59" s="156"/>
      <c r="I59" s="116"/>
      <c r="J59" s="117"/>
      <c r="K59" s="61"/>
      <c r="L59" s="115"/>
      <c r="M59" s="116"/>
      <c r="N59" s="117"/>
      <c r="O59" s="61"/>
      <c r="P59" s="115"/>
      <c r="Q59" s="116"/>
      <c r="R59" s="117"/>
      <c r="S59" s="65"/>
      <c r="T59" s="115"/>
      <c r="U59" s="66"/>
      <c r="V59" s="117"/>
      <c r="W59" s="65"/>
      <c r="X59" s="115"/>
      <c r="Y59" s="65"/>
      <c r="Z59" s="115"/>
      <c r="AA59" s="65"/>
      <c r="AB59" s="115"/>
      <c r="AC59" s="66"/>
      <c r="AD59" s="117"/>
      <c r="AE59" s="157"/>
      <c r="AF59" s="115"/>
      <c r="AG59" s="67" t="n">
        <f aca="false">+E59+G59+I59+K59+M59+O59+Q59+S59+U59++W59+Y59+AA59+AC59+AE59</f>
        <v>0</v>
      </c>
      <c r="AH59" s="111"/>
      <c r="AI59" s="0"/>
      <c r="AJ59" s="0"/>
    </row>
    <row r="60" s="4" customFormat="true" ht="17.1" hidden="false" customHeight="true" outlineLevel="0" collapsed="false">
      <c r="A60" s="152" t="n">
        <v>8</v>
      </c>
      <c r="B60" s="163" t="s">
        <v>106</v>
      </c>
      <c r="C60" s="164"/>
      <c r="D60" s="154" t="s">
        <v>100</v>
      </c>
      <c r="E60" s="116"/>
      <c r="F60" s="155"/>
      <c r="G60" s="165"/>
      <c r="H60" s="156"/>
      <c r="I60" s="116"/>
      <c r="J60" s="117"/>
      <c r="K60" s="61"/>
      <c r="L60" s="115"/>
      <c r="M60" s="116"/>
      <c r="N60" s="117"/>
      <c r="O60" s="61"/>
      <c r="P60" s="115"/>
      <c r="Q60" s="116"/>
      <c r="R60" s="117"/>
      <c r="S60" s="65"/>
      <c r="T60" s="115"/>
      <c r="U60" s="66"/>
      <c r="V60" s="117"/>
      <c r="W60" s="65"/>
      <c r="X60" s="115"/>
      <c r="Y60" s="65"/>
      <c r="Z60" s="115"/>
      <c r="AA60" s="65"/>
      <c r="AB60" s="115"/>
      <c r="AC60" s="66"/>
      <c r="AD60" s="117"/>
      <c r="AE60" s="157"/>
      <c r="AF60" s="115"/>
      <c r="AG60" s="67" t="n">
        <f aca="false">+E60+G60+I60+K60+M60+O60+Q60+S60+U60++W60+Y60+AA60+AC60+AE60</f>
        <v>0</v>
      </c>
      <c r="AH60" s="111"/>
      <c r="AI60" s="0"/>
      <c r="AJ60" s="0"/>
    </row>
    <row r="61" s="4" customFormat="true" ht="17.1" hidden="false" customHeight="true" outlineLevel="0" collapsed="false">
      <c r="A61" s="152" t="n">
        <v>9</v>
      </c>
      <c r="B61" s="163" t="s">
        <v>107</v>
      </c>
      <c r="C61" s="164"/>
      <c r="D61" s="154" t="s">
        <v>100</v>
      </c>
      <c r="E61" s="116"/>
      <c r="F61" s="166"/>
      <c r="G61" s="61"/>
      <c r="H61" s="167"/>
      <c r="I61" s="116"/>
      <c r="J61" s="168"/>
      <c r="K61" s="61"/>
      <c r="L61" s="169"/>
      <c r="M61" s="116"/>
      <c r="N61" s="168"/>
      <c r="O61" s="61"/>
      <c r="P61" s="169"/>
      <c r="Q61" s="116"/>
      <c r="R61" s="168"/>
      <c r="S61" s="65"/>
      <c r="T61" s="169"/>
      <c r="U61" s="66"/>
      <c r="V61" s="168"/>
      <c r="W61" s="65"/>
      <c r="X61" s="169"/>
      <c r="Y61" s="65"/>
      <c r="Z61" s="169"/>
      <c r="AA61" s="65"/>
      <c r="AB61" s="169"/>
      <c r="AC61" s="66"/>
      <c r="AD61" s="168"/>
      <c r="AE61" s="170"/>
      <c r="AF61" s="169"/>
      <c r="AG61" s="67" t="n">
        <f aca="false">+E61+G61+I61+K61+M61+O61+Q61+S61+U61++W61+Y61+AA61+AC61+AE61</f>
        <v>0</v>
      </c>
      <c r="AH61" s="171"/>
      <c r="AI61" s="0"/>
      <c r="AJ61" s="0"/>
    </row>
    <row r="62" s="4" customFormat="true" ht="17.1" hidden="false" customHeight="true" outlineLevel="0" collapsed="false">
      <c r="A62" s="152" t="n">
        <v>10</v>
      </c>
      <c r="B62" s="163" t="s">
        <v>108</v>
      </c>
      <c r="C62" s="164"/>
      <c r="D62" s="154" t="s">
        <v>100</v>
      </c>
      <c r="E62" s="116"/>
      <c r="F62" s="166"/>
      <c r="G62" s="61"/>
      <c r="H62" s="167"/>
      <c r="I62" s="116"/>
      <c r="J62" s="168"/>
      <c r="K62" s="61"/>
      <c r="L62" s="169"/>
      <c r="M62" s="116"/>
      <c r="N62" s="168"/>
      <c r="O62" s="61"/>
      <c r="P62" s="169"/>
      <c r="Q62" s="116"/>
      <c r="R62" s="168"/>
      <c r="S62" s="65"/>
      <c r="T62" s="169"/>
      <c r="U62" s="66"/>
      <c r="V62" s="168"/>
      <c r="W62" s="65"/>
      <c r="X62" s="169"/>
      <c r="Y62" s="65"/>
      <c r="Z62" s="169"/>
      <c r="AA62" s="65"/>
      <c r="AB62" s="169"/>
      <c r="AC62" s="66"/>
      <c r="AD62" s="168"/>
      <c r="AE62" s="170"/>
      <c r="AF62" s="169"/>
      <c r="AG62" s="67" t="n">
        <f aca="false">+E62+G62+I62+K62+M62+O62+Q62+S62+U62++W62+Y62+AA62+AC62+AE62</f>
        <v>0</v>
      </c>
      <c r="AH62" s="171"/>
      <c r="AI62" s="0"/>
      <c r="AJ62" s="0"/>
    </row>
    <row r="63" s="4" customFormat="true" ht="17.1" hidden="false" customHeight="true" outlineLevel="0" collapsed="false">
      <c r="A63" s="152" t="n">
        <v>11</v>
      </c>
      <c r="B63" s="163" t="s">
        <v>109</v>
      </c>
      <c r="C63" s="164"/>
      <c r="D63" s="154" t="s">
        <v>81</v>
      </c>
      <c r="E63" s="116"/>
      <c r="F63" s="155"/>
      <c r="G63" s="165"/>
      <c r="H63" s="156"/>
      <c r="I63" s="116"/>
      <c r="J63" s="117"/>
      <c r="K63" s="61"/>
      <c r="L63" s="115"/>
      <c r="M63" s="116"/>
      <c r="N63" s="117"/>
      <c r="O63" s="61"/>
      <c r="P63" s="115"/>
      <c r="Q63" s="116"/>
      <c r="R63" s="117"/>
      <c r="S63" s="65"/>
      <c r="T63" s="115"/>
      <c r="U63" s="66"/>
      <c r="V63" s="117"/>
      <c r="W63" s="65"/>
      <c r="X63" s="115"/>
      <c r="Y63" s="65"/>
      <c r="Z63" s="115"/>
      <c r="AA63" s="65"/>
      <c r="AB63" s="115"/>
      <c r="AC63" s="66"/>
      <c r="AD63" s="117"/>
      <c r="AE63" s="157"/>
      <c r="AF63" s="115"/>
      <c r="AG63" s="67" t="n">
        <f aca="false">+E63+G63+I63+K63+M63+O63+Q63+S63+U63++W63+Y63+AA63+AC63+AE63</f>
        <v>0</v>
      </c>
      <c r="AH63" s="111"/>
      <c r="AI63" s="0"/>
      <c r="AJ63" s="0"/>
    </row>
    <row r="64" s="4" customFormat="true" ht="17.1" hidden="false" customHeight="true" outlineLevel="0" collapsed="false">
      <c r="A64" s="152" t="n">
        <v>12</v>
      </c>
      <c r="B64" s="163" t="s">
        <v>110</v>
      </c>
      <c r="C64" s="164"/>
      <c r="D64" s="154" t="s">
        <v>100</v>
      </c>
      <c r="E64" s="116"/>
      <c r="F64" s="155"/>
      <c r="G64" s="165"/>
      <c r="H64" s="156"/>
      <c r="I64" s="116"/>
      <c r="J64" s="117"/>
      <c r="K64" s="61"/>
      <c r="L64" s="115"/>
      <c r="M64" s="116"/>
      <c r="N64" s="117"/>
      <c r="O64" s="61"/>
      <c r="P64" s="115"/>
      <c r="Q64" s="116"/>
      <c r="R64" s="117"/>
      <c r="S64" s="65"/>
      <c r="T64" s="115"/>
      <c r="U64" s="66"/>
      <c r="V64" s="117"/>
      <c r="W64" s="65"/>
      <c r="X64" s="115"/>
      <c r="Y64" s="65"/>
      <c r="Z64" s="115"/>
      <c r="AA64" s="65"/>
      <c r="AB64" s="115"/>
      <c r="AC64" s="66"/>
      <c r="AD64" s="117"/>
      <c r="AE64" s="157"/>
      <c r="AF64" s="115"/>
      <c r="AG64" s="67" t="n">
        <f aca="false">+E64+G64+I64+K64+M64+O64+Q64+S64+U64++W64+Y64+AA64+AC64+AE64</f>
        <v>0</v>
      </c>
      <c r="AH64" s="111"/>
      <c r="AI64" s="0"/>
      <c r="AJ64" s="0"/>
    </row>
    <row r="65" s="4" customFormat="true" ht="17.1" hidden="false" customHeight="true" outlineLevel="0" collapsed="false">
      <c r="A65" s="152" t="n">
        <v>13</v>
      </c>
      <c r="B65" s="158" t="s">
        <v>90</v>
      </c>
      <c r="C65" s="159"/>
      <c r="D65" s="154" t="s">
        <v>100</v>
      </c>
      <c r="E65" s="172"/>
      <c r="F65" s="155"/>
      <c r="G65" s="165"/>
      <c r="H65" s="156"/>
      <c r="I65" s="172"/>
      <c r="J65" s="117"/>
      <c r="K65" s="165"/>
      <c r="L65" s="115"/>
      <c r="M65" s="172"/>
      <c r="N65" s="117"/>
      <c r="O65" s="165"/>
      <c r="P65" s="115"/>
      <c r="Q65" s="172"/>
      <c r="R65" s="117"/>
      <c r="S65" s="173"/>
      <c r="T65" s="115"/>
      <c r="U65" s="174"/>
      <c r="V65" s="117"/>
      <c r="W65" s="173"/>
      <c r="X65" s="115"/>
      <c r="Y65" s="173"/>
      <c r="Z65" s="115"/>
      <c r="AA65" s="173"/>
      <c r="AB65" s="115"/>
      <c r="AC65" s="174"/>
      <c r="AD65" s="117"/>
      <c r="AE65" s="157"/>
      <c r="AF65" s="115"/>
      <c r="AG65" s="175" t="n">
        <f aca="false">+E65+G65+I65+K65+M65+O65+Q65+S65+U65++W65+Y65+AA65+AC65+AE65</f>
        <v>0</v>
      </c>
      <c r="AH65" s="111"/>
      <c r="AI65" s="0"/>
      <c r="AJ65" s="0"/>
    </row>
    <row r="66" s="4" customFormat="true" ht="17.1" hidden="false" customHeight="true" outlineLevel="0" collapsed="false">
      <c r="A66" s="176"/>
      <c r="B66" s="177"/>
      <c r="C66" s="178"/>
      <c r="D66" s="179"/>
      <c r="E66" s="180"/>
      <c r="F66" s="181"/>
      <c r="G66" s="182"/>
      <c r="H66" s="183"/>
      <c r="I66" s="180"/>
      <c r="J66" s="184"/>
      <c r="K66" s="182"/>
      <c r="L66" s="185"/>
      <c r="M66" s="180"/>
      <c r="N66" s="184"/>
      <c r="O66" s="182"/>
      <c r="P66" s="185"/>
      <c r="Q66" s="180"/>
      <c r="R66" s="184"/>
      <c r="S66" s="186"/>
      <c r="T66" s="185"/>
      <c r="U66" s="187"/>
      <c r="V66" s="184"/>
      <c r="W66" s="186"/>
      <c r="X66" s="185"/>
      <c r="Y66" s="186"/>
      <c r="Z66" s="185"/>
      <c r="AA66" s="186"/>
      <c r="AB66" s="185"/>
      <c r="AC66" s="187"/>
      <c r="AD66" s="184"/>
      <c r="AE66" s="188"/>
      <c r="AF66" s="185"/>
      <c r="AG66" s="189"/>
      <c r="AH66" s="190"/>
      <c r="AI66" s="0"/>
      <c r="AJ66" s="0"/>
    </row>
    <row r="67" s="4" customFormat="true" ht="17.1" hidden="false" customHeight="true" outlineLevel="0" collapsed="false">
      <c r="A67" s="0"/>
      <c r="B67" s="1"/>
      <c r="C67" s="1"/>
      <c r="D67" s="1"/>
      <c r="E67" s="1"/>
      <c r="F67" s="1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</row>
    <row r="68" s="4" customFormat="true" ht="17.1" hidden="false" customHeight="true" outlineLevel="0" collapsed="false">
      <c r="A68" s="0"/>
      <c r="B68" s="1"/>
      <c r="C68" s="1"/>
      <c r="D68" s="1"/>
      <c r="E68" s="1"/>
      <c r="F68" s="1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</row>
    <row r="69" s="4" customFormat="true" ht="17.1" hidden="false" customHeight="true" outlineLevel="0" collapsed="false">
      <c r="A69" s="191" t="s">
        <v>111</v>
      </c>
      <c r="B69" s="1"/>
      <c r="C69" s="1"/>
      <c r="D69" s="1"/>
      <c r="E69" s="1"/>
      <c r="F69" s="1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</row>
    <row r="70" s="4" customFormat="true" ht="17.1" hidden="false" customHeight="true" outlineLevel="0" collapsed="false">
      <c r="A70" s="191" t="s">
        <v>112</v>
      </c>
      <c r="B70" s="1"/>
      <c r="C70" s="1"/>
      <c r="D70" s="1"/>
      <c r="E70" s="1"/>
      <c r="F70" s="1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</row>
    <row r="71" customFormat="false" ht="17.1" hidden="false" customHeight="true" outlineLevel="0" collapsed="false">
      <c r="A71" s="191" t="s">
        <v>113</v>
      </c>
      <c r="G71" s="0"/>
      <c r="H71" s="0"/>
      <c r="I71" s="0"/>
      <c r="J71" s="0"/>
      <c r="K71" s="191"/>
      <c r="L71" s="192"/>
      <c r="M71" s="191"/>
      <c r="N71" s="192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0"/>
      <c r="AB71" s="0"/>
      <c r="AC71" s="0"/>
      <c r="AD71" s="0"/>
      <c r="AE71" s="191"/>
      <c r="AF71" s="192"/>
      <c r="AG71" s="192"/>
      <c r="AH71" s="0"/>
      <c r="AI71" s="0"/>
      <c r="AJ71" s="0"/>
    </row>
    <row r="72" customFormat="false" ht="17.1" hidden="false" customHeight="true" outlineLevel="0" collapsed="false">
      <c r="A72" s="191" t="s">
        <v>114</v>
      </c>
      <c r="G72" s="193" t="s">
        <v>115</v>
      </c>
      <c r="H72" s="193"/>
      <c r="I72" s="193"/>
      <c r="J72" s="193"/>
      <c r="K72" s="0"/>
      <c r="L72" s="0"/>
      <c r="M72" s="0"/>
      <c r="N72" s="0"/>
      <c r="O72" s="191"/>
      <c r="P72" s="191"/>
      <c r="Q72" s="191"/>
      <c r="R72" s="191"/>
      <c r="S72" s="193" t="s">
        <v>116</v>
      </c>
      <c r="T72" s="193"/>
      <c r="U72" s="193"/>
      <c r="V72" s="191"/>
      <c r="W72" s="191"/>
      <c r="X72" s="191"/>
      <c r="Y72" s="191"/>
      <c r="Z72" s="191"/>
      <c r="AA72" s="193" t="s">
        <v>115</v>
      </c>
      <c r="AB72" s="193"/>
      <c r="AC72" s="193"/>
      <c r="AD72" s="193"/>
      <c r="AE72" s="0"/>
      <c r="AF72" s="0"/>
      <c r="AG72" s="0"/>
      <c r="AH72" s="193" t="s">
        <v>117</v>
      </c>
      <c r="AI72" s="193"/>
      <c r="AJ72" s="193"/>
    </row>
    <row r="73" customFormat="false" ht="17.1" hidden="false" customHeight="true" outlineLevel="0" collapsed="false">
      <c r="A73" s="191"/>
      <c r="G73" s="191"/>
      <c r="H73" s="191"/>
      <c r="I73" s="194"/>
      <c r="J73" s="191"/>
      <c r="K73" s="0"/>
      <c r="L73" s="0"/>
      <c r="M73" s="0"/>
      <c r="N73" s="0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4"/>
      <c r="AD73" s="191"/>
      <c r="AE73" s="0"/>
      <c r="AF73" s="0"/>
      <c r="AG73" s="0"/>
      <c r="AH73" s="191"/>
      <c r="AI73" s="191"/>
      <c r="AJ73" s="191"/>
    </row>
    <row r="74" customFormat="false" ht="17.1" hidden="false" customHeight="true" outlineLevel="0" collapsed="false">
      <c r="A74" s="195"/>
      <c r="G74" s="191"/>
      <c r="H74" s="191"/>
      <c r="I74" s="191"/>
      <c r="J74" s="191"/>
      <c r="K74" s="0"/>
      <c r="L74" s="0"/>
      <c r="M74" s="0"/>
      <c r="N74" s="0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0"/>
      <c r="AF74" s="0"/>
      <c r="AG74" s="0"/>
      <c r="AH74" s="191"/>
      <c r="AI74" s="191"/>
      <c r="AJ74" s="191"/>
    </row>
    <row r="75" customFormat="false" ht="17.1" hidden="false" customHeight="true" outlineLevel="0" collapsed="false">
      <c r="A75" s="195"/>
      <c r="G75" s="191"/>
      <c r="H75" s="191"/>
      <c r="I75" s="191"/>
      <c r="J75" s="191"/>
      <c r="K75" s="0"/>
      <c r="L75" s="0"/>
      <c r="M75" s="0"/>
      <c r="N75" s="0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0"/>
      <c r="AF75" s="0"/>
      <c r="AG75" s="0"/>
      <c r="AH75" s="191"/>
      <c r="AI75" s="191"/>
      <c r="AJ75" s="191"/>
    </row>
    <row r="76" customFormat="false" ht="17.1" hidden="false" customHeight="true" outlineLevel="0" collapsed="false">
      <c r="G76" s="191"/>
      <c r="H76" s="191"/>
      <c r="I76" s="191"/>
      <c r="J76" s="191"/>
      <c r="K76" s="0"/>
      <c r="L76" s="0"/>
      <c r="M76" s="0"/>
      <c r="N76" s="0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0"/>
      <c r="AF76" s="0"/>
      <c r="AG76" s="0"/>
      <c r="AH76" s="191"/>
      <c r="AI76" s="191"/>
      <c r="AJ76" s="191"/>
    </row>
    <row r="77" customFormat="false" ht="17.1" hidden="false" customHeight="true" outlineLevel="0" collapsed="false">
      <c r="G77" s="191"/>
      <c r="H77" s="191"/>
      <c r="I77" s="191"/>
      <c r="J77" s="191"/>
      <c r="K77" s="0"/>
      <c r="L77" s="0"/>
      <c r="M77" s="0"/>
      <c r="N77" s="0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0"/>
      <c r="AF77" s="0"/>
      <c r="AG77" s="0"/>
      <c r="AH77" s="191"/>
      <c r="AI77" s="191"/>
      <c r="AJ77" s="191"/>
    </row>
    <row r="78" customFormat="false" ht="17.1" hidden="false" customHeight="true" outlineLevel="0" collapsed="false">
      <c r="G78" s="196"/>
      <c r="H78" s="197"/>
      <c r="I78" s="196"/>
      <c r="J78" s="197"/>
      <c r="K78" s="0"/>
      <c r="L78" s="0"/>
      <c r="M78" s="0"/>
      <c r="N78" s="0"/>
      <c r="O78" s="191"/>
      <c r="P78" s="191"/>
      <c r="Q78" s="191"/>
      <c r="R78" s="191"/>
      <c r="S78" s="197"/>
      <c r="T78" s="197"/>
      <c r="U78" s="197"/>
      <c r="V78" s="191"/>
      <c r="W78" s="191"/>
      <c r="X78" s="191"/>
      <c r="Y78" s="191"/>
      <c r="Z78" s="191"/>
      <c r="AA78" s="196"/>
      <c r="AB78" s="197"/>
      <c r="AC78" s="196"/>
      <c r="AD78" s="197"/>
      <c r="AE78" s="0"/>
      <c r="AF78" s="0"/>
      <c r="AG78" s="0"/>
      <c r="AH78" s="197"/>
      <c r="AI78" s="197"/>
      <c r="AJ78" s="197"/>
    </row>
    <row r="79" customFormat="false" ht="17.1" hidden="false" customHeight="true" outlineLevel="0" collapsed="false">
      <c r="G79" s="198" t="s">
        <v>118</v>
      </c>
      <c r="H79" s="198"/>
      <c r="I79" s="198"/>
      <c r="J79" s="198"/>
      <c r="K79" s="0"/>
      <c r="L79" s="0"/>
      <c r="M79" s="0"/>
      <c r="N79" s="0"/>
      <c r="O79" s="191"/>
      <c r="P79" s="191"/>
      <c r="Q79" s="191"/>
      <c r="R79" s="191"/>
      <c r="S79" s="193" t="s">
        <v>119</v>
      </c>
      <c r="T79" s="193"/>
      <c r="U79" s="193"/>
      <c r="V79" s="191"/>
      <c r="W79" s="191"/>
      <c r="X79" s="191"/>
      <c r="Y79" s="191"/>
      <c r="Z79" s="191"/>
      <c r="AA79" s="198" t="s">
        <v>118</v>
      </c>
      <c r="AB79" s="198"/>
      <c r="AC79" s="198"/>
      <c r="AD79" s="198"/>
      <c r="AE79" s="0"/>
      <c r="AF79" s="0"/>
      <c r="AG79" s="0"/>
      <c r="AH79" s="193" t="s">
        <v>119</v>
      </c>
      <c r="AI79" s="193"/>
      <c r="AJ79" s="193"/>
    </row>
    <row r="80" customFormat="false" ht="17.1" hidden="false" customHeight="true" outlineLevel="0" collapsed="false">
      <c r="K80" s="191"/>
      <c r="L80" s="192"/>
      <c r="M80" s="194"/>
      <c r="N80" s="192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2"/>
      <c r="AF80" s="192"/>
      <c r="AG80" s="192"/>
    </row>
  </sheetData>
  <mergeCells count="61">
    <mergeCell ref="O5:P5"/>
    <mergeCell ref="V5:W5"/>
    <mergeCell ref="AG5:AH5"/>
    <mergeCell ref="A6:A10"/>
    <mergeCell ref="B6:C10"/>
    <mergeCell ref="E6:F6"/>
    <mergeCell ref="G6:H6"/>
    <mergeCell ref="I6:J6"/>
    <mergeCell ref="K6:L6"/>
    <mergeCell ref="M6:N6"/>
    <mergeCell ref="O6:P6"/>
    <mergeCell ref="Q6:R6"/>
    <mergeCell ref="S6:T6"/>
    <mergeCell ref="U6:V6"/>
    <mergeCell ref="W6:X6"/>
    <mergeCell ref="Y6:Z6"/>
    <mergeCell ref="AA6:AB6"/>
    <mergeCell ref="AC6:AD6"/>
    <mergeCell ref="AE6:AF6"/>
    <mergeCell ref="D7:D8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Y9:Z9"/>
    <mergeCell ref="AA9:AB9"/>
    <mergeCell ref="AC9:AD9"/>
    <mergeCell ref="AE9:AF9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53:C53"/>
    <mergeCell ref="B54:C54"/>
    <mergeCell ref="B57:C57"/>
    <mergeCell ref="B58:C58"/>
    <mergeCell ref="G72:J72"/>
    <mergeCell ref="S72:U72"/>
    <mergeCell ref="AA72:AD72"/>
    <mergeCell ref="AH72:AJ72"/>
    <mergeCell ref="G79:J79"/>
    <mergeCell ref="S79:U79"/>
    <mergeCell ref="AA79:AD79"/>
    <mergeCell ref="AH79:AJ79"/>
  </mergeCells>
  <printOptions headings="false" gridLines="false" gridLinesSet="true" horizontalCentered="false" verticalCentered="false"/>
  <pageMargins left="0.865972222222222" right="0.196527777777778" top="0.275694444444444" bottom="0.315277777777778" header="0.511805555555555" footer="0.157638888888889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&amp;C&amp;P de &amp;N</oddFooter>
  </headerFooter>
  <colBreaks count="1" manualBreakCount="1">
    <brk id="24" man="true" max="65535" min="0"/>
  </col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1:80"/>
  <sheetViews>
    <sheetView windowProtection="true" showFormulas="false" showGridLines="false" showRowColHeaders="true" showZeros="false" rightToLeft="false" tabSelected="false" showOutlineSymbols="true" defaultGridColor="true" view="normal" topLeftCell="A1" colorId="64" zoomScale="85" zoomScaleNormal="85" zoomScalePageLayoutView="70" workbookViewId="0">
      <pane xSplit="4" ySplit="10" topLeftCell="R11" activePane="bottomRight" state="frozen"/>
      <selection pane="topLeft" activeCell="A1" activeCellId="0" sqref="A1"/>
      <selection pane="topRight" activeCell="R1" activeCellId="0" sqref="R1"/>
      <selection pane="bottomLeft" activeCell="A11" activeCellId="0" sqref="A11"/>
      <selection pane="bottomRight" activeCell="AD3" activeCellId="0" sqref="AD3"/>
    </sheetView>
  </sheetViews>
  <sheetFormatPr defaultRowHeight="15.75"/>
  <cols>
    <col collapsed="false" hidden="false" max="1" min="1" style="1" width="5.33464566929134"/>
    <col collapsed="false" hidden="false" max="2" min="2" style="1" width="34"/>
    <col collapsed="false" hidden="false" max="3" min="3" style="1" width="11.2204724409449"/>
    <col collapsed="false" hidden="false" max="4" min="4" style="1" width="8.55511811023622"/>
    <col collapsed="false" hidden="false" max="5" min="5" style="1" width="8"/>
    <col collapsed="false" hidden="false" max="10" min="6" style="1" width="7.77952755905512"/>
    <col collapsed="false" hidden="false" max="11" min="11" style="1" width="8"/>
    <col collapsed="false" hidden="false" max="12" min="12" style="1" width="7.77952755905512"/>
    <col collapsed="false" hidden="false" max="13" min="13" style="1" width="8.55511811023622"/>
    <col collapsed="false" hidden="false" max="14" min="14" style="1" width="7.77952755905512"/>
    <col collapsed="false" hidden="false" max="15" min="15" style="1" width="8.33464566929134"/>
    <col collapsed="false" hidden="false" max="27" min="16" style="1" width="7.77952755905512"/>
    <col collapsed="false" hidden="false" max="28" min="28" style="1" width="7.88976377952756"/>
    <col collapsed="false" hidden="false" max="29" min="29" style="1" width="7.77952755905512"/>
    <col collapsed="false" hidden="false" max="30" min="30" style="1" width="7.88976377952756"/>
    <col collapsed="false" hidden="false" max="31" min="31" style="1" width="7.77952755905512"/>
    <col collapsed="false" hidden="false" max="32" min="32" style="1" width="7.88976377952756"/>
    <col collapsed="false" hidden="false" max="33" min="33" style="1" width="8.43700787401575"/>
    <col collapsed="false" hidden="false" max="34" min="34" style="1" width="7.66535433070866"/>
    <col collapsed="false" hidden="false" max="36" min="35" style="1" width="11.5551181102362"/>
    <col collapsed="false" hidden="false" max="37" min="37" style="1" width="4.11023622047244"/>
    <col collapsed="false" hidden="false" max="1025" min="38" style="1" width="11.5551181102362"/>
  </cols>
  <sheetData>
    <row r="1" customFormat="false" ht="15.75" hidden="false" customHeight="false" outlineLevel="0" collapsed="false">
      <c r="A1" s="0"/>
      <c r="B1" s="0"/>
      <c r="C1" s="0"/>
      <c r="D1" s="0"/>
      <c r="E1" s="0"/>
      <c r="F1" s="0"/>
      <c r="G1" s="2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26.25" hidden="false" customHeight="false" outlineLevel="0" collapsed="false">
      <c r="A2" s="0"/>
      <c r="B2" s="0"/>
      <c r="C2" s="0"/>
      <c r="D2" s="0"/>
      <c r="E2" s="0"/>
      <c r="F2" s="3" t="s">
        <v>0</v>
      </c>
      <c r="G2" s="2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7.1" hidden="false" customHeight="true" outlineLevel="0" collapsed="false">
      <c r="F3" s="5"/>
      <c r="G3" s="6"/>
    </row>
    <row r="4" customFormat="false" ht="17.1" hidden="false" customHeight="true" outlineLevel="0" collapsed="false">
      <c r="A4" s="7"/>
      <c r="B4" s="7"/>
      <c r="C4" s="7"/>
      <c r="D4" s="7"/>
      <c r="E4" s="8"/>
      <c r="F4" s="6"/>
      <c r="G4" s="6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9" t="s">
        <v>1</v>
      </c>
      <c r="V4" s="10" t="s">
        <v>2</v>
      </c>
      <c r="W4" s="6"/>
      <c r="X4" s="0"/>
      <c r="Y4" s="0"/>
      <c r="Z4" s="0"/>
      <c r="AA4" s="0"/>
      <c r="AB4" s="0"/>
      <c r="AC4" s="0"/>
      <c r="AD4" s="0"/>
      <c r="AE4" s="0"/>
      <c r="AF4" s="9" t="s">
        <v>1</v>
      </c>
      <c r="AG4" s="9" t="str">
        <f aca="false">+V4</f>
        <v>1, San Rosendo - Victoria</v>
      </c>
      <c r="AH4" s="6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13" customFormat="true" ht="17.1" hidden="false" customHeight="true" outlineLevel="0" collapsed="false">
      <c r="A5" s="11" t="s">
        <v>3</v>
      </c>
      <c r="B5" s="12"/>
      <c r="C5" s="12"/>
      <c r="D5" s="12"/>
      <c r="E5" s="12"/>
      <c r="F5" s="12"/>
      <c r="G5" s="9"/>
      <c r="N5" s="9" t="s">
        <v>4</v>
      </c>
      <c r="O5" s="14" t="n">
        <v>41671</v>
      </c>
      <c r="P5" s="14"/>
      <c r="Q5" s="14"/>
      <c r="R5" s="14"/>
      <c r="S5" s="14"/>
      <c r="T5" s="14"/>
      <c r="U5" s="9" t="s">
        <v>5</v>
      </c>
      <c r="V5" s="15" t="n">
        <v>41698</v>
      </c>
      <c r="W5" s="15"/>
      <c r="X5" s="14"/>
      <c r="Y5" s="14"/>
      <c r="Z5" s="14"/>
      <c r="AA5" s="14"/>
      <c r="AB5" s="14"/>
      <c r="AC5" s="14"/>
      <c r="AD5" s="14"/>
      <c r="AE5" s="9"/>
      <c r="AF5" s="9" t="s">
        <v>5</v>
      </c>
      <c r="AG5" s="15" t="n">
        <f aca="false">+V5</f>
        <v>41698</v>
      </c>
      <c r="AH5" s="15"/>
    </row>
    <row r="6" s="4" customFormat="true" ht="17.1" hidden="false" customHeight="true" outlineLevel="0" collapsed="false">
      <c r="A6" s="16" t="s">
        <v>7</v>
      </c>
      <c r="B6" s="17" t="s">
        <v>8</v>
      </c>
      <c r="C6" s="17"/>
      <c r="D6" s="18" t="s">
        <v>9</v>
      </c>
      <c r="E6" s="19" t="s">
        <v>10</v>
      </c>
      <c r="F6" s="19"/>
      <c r="G6" s="19" t="s">
        <v>11</v>
      </c>
      <c r="H6" s="19"/>
      <c r="I6" s="19" t="s">
        <v>12</v>
      </c>
      <c r="J6" s="19"/>
      <c r="K6" s="19" t="s">
        <v>13</v>
      </c>
      <c r="L6" s="19"/>
      <c r="M6" s="19" t="s">
        <v>14</v>
      </c>
      <c r="N6" s="19"/>
      <c r="O6" s="19" t="s">
        <v>15</v>
      </c>
      <c r="P6" s="19"/>
      <c r="Q6" s="19" t="s">
        <v>16</v>
      </c>
      <c r="R6" s="19"/>
      <c r="S6" s="19" t="s">
        <v>17</v>
      </c>
      <c r="T6" s="19"/>
      <c r="U6" s="20" t="s">
        <v>18</v>
      </c>
      <c r="V6" s="20"/>
      <c r="W6" s="19" t="s">
        <v>19</v>
      </c>
      <c r="X6" s="19"/>
      <c r="Y6" s="19" t="s">
        <v>20</v>
      </c>
      <c r="Z6" s="19"/>
      <c r="AA6" s="19" t="s">
        <v>21</v>
      </c>
      <c r="AB6" s="19"/>
      <c r="AC6" s="21" t="s">
        <v>22</v>
      </c>
      <c r="AD6" s="21"/>
      <c r="AE6" s="19" t="s">
        <v>23</v>
      </c>
      <c r="AF6" s="19"/>
      <c r="AG6" s="22"/>
      <c r="AH6" s="23"/>
      <c r="AI6" s="24"/>
      <c r="AJ6" s="25"/>
    </row>
    <row r="7" s="4" customFormat="true" ht="17.1" hidden="false" customHeight="true" outlineLevel="0" collapsed="false">
      <c r="A7" s="16"/>
      <c r="B7" s="17"/>
      <c r="C7" s="17"/>
      <c r="D7" s="26" t="s">
        <v>24</v>
      </c>
      <c r="E7" s="27" t="s">
        <v>25</v>
      </c>
      <c r="F7" s="28" t="n">
        <v>498800</v>
      </c>
      <c r="G7" s="27" t="s">
        <v>25</v>
      </c>
      <c r="H7" s="29" t="n">
        <v>501200</v>
      </c>
      <c r="I7" s="27" t="s">
        <v>25</v>
      </c>
      <c r="J7" s="28" t="n">
        <v>511800</v>
      </c>
      <c r="K7" s="27" t="s">
        <v>25</v>
      </c>
      <c r="L7" s="28" t="n">
        <v>519500</v>
      </c>
      <c r="M7" s="27" t="s">
        <v>25</v>
      </c>
      <c r="N7" s="28" t="n">
        <v>526900</v>
      </c>
      <c r="O7" s="27" t="s">
        <v>25</v>
      </c>
      <c r="P7" s="29" t="n">
        <v>538400</v>
      </c>
      <c r="Q7" s="27" t="s">
        <v>25</v>
      </c>
      <c r="R7" s="28" t="n">
        <v>551000</v>
      </c>
      <c r="S7" s="27" t="s">
        <v>25</v>
      </c>
      <c r="T7" s="28" t="n">
        <v>562900</v>
      </c>
      <c r="U7" s="30" t="s">
        <v>25</v>
      </c>
      <c r="V7" s="29" t="n">
        <v>570700</v>
      </c>
      <c r="W7" s="27" t="s">
        <v>25</v>
      </c>
      <c r="X7" s="28" t="n">
        <v>580200</v>
      </c>
      <c r="Y7" s="27" t="s">
        <v>25</v>
      </c>
      <c r="Z7" s="28" t="n">
        <v>588800</v>
      </c>
      <c r="AA7" s="27" t="s">
        <v>25</v>
      </c>
      <c r="AB7" s="28" t="n">
        <v>595900</v>
      </c>
      <c r="AC7" s="30" t="s">
        <v>25</v>
      </c>
      <c r="AD7" s="28" t="n">
        <v>602900</v>
      </c>
      <c r="AE7" s="27" t="s">
        <v>25</v>
      </c>
      <c r="AF7" s="29" t="n">
        <v>612900</v>
      </c>
      <c r="AG7" s="31"/>
      <c r="AH7" s="32"/>
      <c r="AI7" s="33" t="s">
        <v>26</v>
      </c>
      <c r="AJ7" s="34" t="s">
        <v>26</v>
      </c>
    </row>
    <row r="8" s="4" customFormat="true" ht="17.1" hidden="false" customHeight="true" outlineLevel="0" collapsed="false">
      <c r="A8" s="16"/>
      <c r="B8" s="17"/>
      <c r="C8" s="17"/>
      <c r="D8" s="26"/>
      <c r="E8" s="27" t="s">
        <v>25</v>
      </c>
      <c r="F8" s="28" t="n">
        <v>501200</v>
      </c>
      <c r="G8" s="27" t="s">
        <v>25</v>
      </c>
      <c r="H8" s="28" t="n">
        <v>511800</v>
      </c>
      <c r="I8" s="27" t="s">
        <v>25</v>
      </c>
      <c r="J8" s="28" t="n">
        <v>519500</v>
      </c>
      <c r="K8" s="27" t="s">
        <v>25</v>
      </c>
      <c r="L8" s="28" t="n">
        <v>526900</v>
      </c>
      <c r="M8" s="27" t="s">
        <v>25</v>
      </c>
      <c r="N8" s="29" t="n">
        <v>538400</v>
      </c>
      <c r="O8" s="27" t="s">
        <v>25</v>
      </c>
      <c r="P8" s="28" t="n">
        <v>551000</v>
      </c>
      <c r="Q8" s="27" t="s">
        <v>25</v>
      </c>
      <c r="R8" s="28" t="n">
        <v>562900</v>
      </c>
      <c r="S8" s="27" t="s">
        <v>25</v>
      </c>
      <c r="T8" s="28" t="n">
        <v>570700</v>
      </c>
      <c r="U8" s="30" t="s">
        <v>25</v>
      </c>
      <c r="V8" s="29" t="n">
        <v>580200</v>
      </c>
      <c r="W8" s="27" t="s">
        <v>25</v>
      </c>
      <c r="X8" s="28" t="n">
        <v>588800</v>
      </c>
      <c r="Y8" s="27" t="s">
        <v>25</v>
      </c>
      <c r="Z8" s="28" t="n">
        <v>595900</v>
      </c>
      <c r="AA8" s="27" t="s">
        <v>25</v>
      </c>
      <c r="AB8" s="28" t="n">
        <v>602600</v>
      </c>
      <c r="AC8" s="30" t="s">
        <v>25</v>
      </c>
      <c r="AD8" s="29" t="n">
        <v>612900</v>
      </c>
      <c r="AE8" s="27" t="s">
        <v>25</v>
      </c>
      <c r="AF8" s="28" t="n">
        <v>625500</v>
      </c>
      <c r="AG8" s="31" t="s">
        <v>27</v>
      </c>
      <c r="AH8" s="32" t="s">
        <v>27</v>
      </c>
      <c r="AI8" s="33" t="s">
        <v>28</v>
      </c>
      <c r="AJ8" s="34" t="s">
        <v>27</v>
      </c>
    </row>
    <row r="9" s="4" customFormat="true" ht="17.1" hidden="false" customHeight="true" outlineLevel="0" collapsed="false">
      <c r="A9" s="16"/>
      <c r="B9" s="17"/>
      <c r="C9" s="17"/>
      <c r="D9" s="26" t="s">
        <v>29</v>
      </c>
      <c r="E9" s="35" t="s">
        <v>30</v>
      </c>
      <c r="F9" s="35"/>
      <c r="G9" s="35" t="s">
        <v>31</v>
      </c>
      <c r="H9" s="35"/>
      <c r="I9" s="35" t="s">
        <v>32</v>
      </c>
      <c r="J9" s="35"/>
      <c r="K9" s="35" t="s">
        <v>33</v>
      </c>
      <c r="L9" s="35"/>
      <c r="M9" s="36" t="s">
        <v>34</v>
      </c>
      <c r="N9" s="36"/>
      <c r="O9" s="35" t="s">
        <v>35</v>
      </c>
      <c r="P9" s="35"/>
      <c r="Q9" s="35" t="s">
        <v>36</v>
      </c>
      <c r="R9" s="35"/>
      <c r="S9" s="35" t="s">
        <v>37</v>
      </c>
      <c r="T9" s="35"/>
      <c r="U9" s="36" t="s">
        <v>38</v>
      </c>
      <c r="V9" s="36"/>
      <c r="W9" s="35" t="s">
        <v>39</v>
      </c>
      <c r="X9" s="35"/>
      <c r="Y9" s="35" t="s">
        <v>40</v>
      </c>
      <c r="Z9" s="35"/>
      <c r="AA9" s="35" t="s">
        <v>41</v>
      </c>
      <c r="AB9" s="35"/>
      <c r="AC9" s="36" t="s">
        <v>42</v>
      </c>
      <c r="AD9" s="36"/>
      <c r="AE9" s="35" t="s">
        <v>43</v>
      </c>
      <c r="AF9" s="35"/>
      <c r="AG9" s="31"/>
      <c r="AH9" s="32"/>
      <c r="AI9" s="33" t="s">
        <v>44</v>
      </c>
      <c r="AJ9" s="34" t="s">
        <v>44</v>
      </c>
    </row>
    <row r="10" s="4" customFormat="true" ht="17.1" hidden="false" customHeight="true" outlineLevel="0" collapsed="false">
      <c r="A10" s="16"/>
      <c r="B10" s="17"/>
      <c r="C10" s="17"/>
      <c r="D10" s="37" t="s">
        <v>45</v>
      </c>
      <c r="E10" s="38" t="s">
        <v>46</v>
      </c>
      <c r="F10" s="39" t="s">
        <v>47</v>
      </c>
      <c r="G10" s="38" t="s">
        <v>46</v>
      </c>
      <c r="H10" s="39" t="s">
        <v>47</v>
      </c>
      <c r="I10" s="40" t="s">
        <v>46</v>
      </c>
      <c r="J10" s="37" t="s">
        <v>47</v>
      </c>
      <c r="K10" s="38" t="s">
        <v>46</v>
      </c>
      <c r="L10" s="39" t="s">
        <v>47</v>
      </c>
      <c r="M10" s="40" t="s">
        <v>46</v>
      </c>
      <c r="N10" s="37" t="s">
        <v>47</v>
      </c>
      <c r="O10" s="38" t="s">
        <v>46</v>
      </c>
      <c r="P10" s="39" t="s">
        <v>47</v>
      </c>
      <c r="Q10" s="38" t="s">
        <v>46</v>
      </c>
      <c r="R10" s="39" t="s">
        <v>47</v>
      </c>
      <c r="S10" s="38" t="s">
        <v>46</v>
      </c>
      <c r="T10" s="39" t="s">
        <v>47</v>
      </c>
      <c r="U10" s="40" t="s">
        <v>46</v>
      </c>
      <c r="V10" s="37" t="s">
        <v>47</v>
      </c>
      <c r="W10" s="38" t="s">
        <v>46</v>
      </c>
      <c r="X10" s="39" t="s">
        <v>47</v>
      </c>
      <c r="Y10" s="38" t="s">
        <v>46</v>
      </c>
      <c r="Z10" s="39" t="s">
        <v>47</v>
      </c>
      <c r="AA10" s="38" t="s">
        <v>46</v>
      </c>
      <c r="AB10" s="39" t="s">
        <v>47</v>
      </c>
      <c r="AC10" s="40" t="s">
        <v>46</v>
      </c>
      <c r="AD10" s="37" t="s">
        <v>47</v>
      </c>
      <c r="AE10" s="38" t="s">
        <v>46</v>
      </c>
      <c r="AF10" s="39" t="s">
        <v>47</v>
      </c>
      <c r="AG10" s="41" t="s">
        <v>46</v>
      </c>
      <c r="AH10" s="42" t="s">
        <v>47</v>
      </c>
      <c r="AI10" s="43"/>
      <c r="AJ10" s="44"/>
    </row>
    <row r="11" s="4" customFormat="true" ht="17.1" hidden="false" customHeight="true" outlineLevel="0" collapsed="false">
      <c r="A11" s="45" t="n">
        <v>1</v>
      </c>
      <c r="B11" s="46" t="s">
        <v>48</v>
      </c>
      <c r="C11" s="46"/>
      <c r="D11" s="47" t="s">
        <v>49</v>
      </c>
      <c r="E11" s="50"/>
      <c r="F11" s="49"/>
      <c r="G11" s="48"/>
      <c r="H11" s="49"/>
      <c r="I11" s="50"/>
      <c r="J11" s="51"/>
      <c r="K11" s="52"/>
      <c r="L11" s="49"/>
      <c r="M11" s="53"/>
      <c r="N11" s="51"/>
      <c r="O11" s="52"/>
      <c r="P11" s="49"/>
      <c r="Q11" s="52"/>
      <c r="R11" s="49"/>
      <c r="S11" s="52"/>
      <c r="T11" s="49"/>
      <c r="U11" s="53"/>
      <c r="V11" s="51"/>
      <c r="W11" s="52"/>
      <c r="X11" s="49"/>
      <c r="Y11" s="52"/>
      <c r="Z11" s="49"/>
      <c r="AA11" s="52"/>
      <c r="AB11" s="49"/>
      <c r="AC11" s="53"/>
      <c r="AD11" s="51"/>
      <c r="AE11" s="52"/>
      <c r="AF11" s="49"/>
      <c r="AG11" s="54" t="n">
        <f aca="false">+E11+G11+I11+K11+M11+O11+Q11+S11+U11++W11+Y11+AA11+AC11+AE11</f>
        <v>0</v>
      </c>
      <c r="AH11" s="55"/>
      <c r="AI11" s="56" t="n">
        <v>0.35</v>
      </c>
      <c r="AJ11" s="57" t="n">
        <f aca="false">+AG11*AI11</f>
        <v>0</v>
      </c>
    </row>
    <row r="12" s="4" customFormat="true" ht="17.1" hidden="false" customHeight="true" outlineLevel="0" collapsed="false">
      <c r="A12" s="58" t="n">
        <v>2</v>
      </c>
      <c r="B12" s="59" t="s">
        <v>50</v>
      </c>
      <c r="C12" s="59"/>
      <c r="D12" s="60" t="s">
        <v>51</v>
      </c>
      <c r="E12" s="61" t="n">
        <v>2</v>
      </c>
      <c r="F12" s="62"/>
      <c r="G12" s="61" t="n">
        <v>41</v>
      </c>
      <c r="H12" s="63"/>
      <c r="I12" s="61"/>
      <c r="J12" s="64"/>
      <c r="K12" s="65"/>
      <c r="L12" s="63"/>
      <c r="M12" s="66"/>
      <c r="N12" s="64"/>
      <c r="O12" s="65"/>
      <c r="P12" s="63"/>
      <c r="Q12" s="65"/>
      <c r="R12" s="63"/>
      <c r="S12" s="65" t="n">
        <v>4</v>
      </c>
      <c r="T12" s="63"/>
      <c r="U12" s="66"/>
      <c r="V12" s="64"/>
      <c r="W12" s="65"/>
      <c r="X12" s="63"/>
      <c r="Y12" s="65"/>
      <c r="Z12" s="63"/>
      <c r="AA12" s="65"/>
      <c r="AB12" s="63"/>
      <c r="AC12" s="66"/>
      <c r="AD12" s="64"/>
      <c r="AE12" s="214" t="n">
        <v>20</v>
      </c>
      <c r="AF12" s="63"/>
      <c r="AG12" s="67" t="n">
        <f aca="false">+E12+G12+I12+K12+M12+O12+Q12+S12+U12++W12+Y12+AA12+AC12+AE12</f>
        <v>67</v>
      </c>
      <c r="AH12" s="68"/>
      <c r="AI12" s="69" t="n">
        <v>0.26</v>
      </c>
      <c r="AJ12" s="70" t="n">
        <f aca="false">+AG12*AI12</f>
        <v>17.42</v>
      </c>
    </row>
    <row r="13" s="4" customFormat="true" ht="17.1" hidden="false" customHeight="true" outlineLevel="0" collapsed="false">
      <c r="A13" s="58" t="n">
        <v>3</v>
      </c>
      <c r="B13" s="59" t="s">
        <v>52</v>
      </c>
      <c r="C13" s="59"/>
      <c r="D13" s="60" t="s">
        <v>51</v>
      </c>
      <c r="E13" s="61"/>
      <c r="F13" s="62"/>
      <c r="G13" s="61"/>
      <c r="H13" s="63"/>
      <c r="I13" s="71"/>
      <c r="J13" s="64"/>
      <c r="K13" s="65"/>
      <c r="L13" s="63"/>
      <c r="M13" s="66"/>
      <c r="N13" s="64"/>
      <c r="O13" s="65"/>
      <c r="P13" s="63"/>
      <c r="Q13" s="65"/>
      <c r="R13" s="63"/>
      <c r="S13" s="65"/>
      <c r="T13" s="63"/>
      <c r="U13" s="66"/>
      <c r="V13" s="64"/>
      <c r="W13" s="65"/>
      <c r="X13" s="63"/>
      <c r="Y13" s="65"/>
      <c r="Z13" s="63"/>
      <c r="AA13" s="65"/>
      <c r="AB13" s="63"/>
      <c r="AC13" s="66"/>
      <c r="AD13" s="64"/>
      <c r="AE13" s="214" t="n">
        <v>24</v>
      </c>
      <c r="AF13" s="63"/>
      <c r="AG13" s="67" t="n">
        <f aca="false">+E13+G13+I13+K13+M13+O13+Q13+S13+U13++W13+Y13+AA13+AC13+AE13</f>
        <v>24</v>
      </c>
      <c r="AH13" s="68"/>
      <c r="AI13" s="69" t="n">
        <v>1.05</v>
      </c>
      <c r="AJ13" s="70" t="n">
        <f aca="false">+AG13*AI13</f>
        <v>25.2</v>
      </c>
    </row>
    <row r="14" s="4" customFormat="true" ht="17.1" hidden="false" customHeight="true" outlineLevel="0" collapsed="false">
      <c r="A14" s="58" t="n">
        <v>4</v>
      </c>
      <c r="B14" s="59" t="s">
        <v>53</v>
      </c>
      <c r="C14" s="59"/>
      <c r="D14" s="60" t="s">
        <v>51</v>
      </c>
      <c r="E14" s="61"/>
      <c r="F14" s="62"/>
      <c r="G14" s="61" t="n">
        <v>9</v>
      </c>
      <c r="H14" s="63"/>
      <c r="I14" s="61"/>
      <c r="J14" s="64"/>
      <c r="K14" s="65"/>
      <c r="L14" s="63"/>
      <c r="M14" s="66"/>
      <c r="N14" s="64"/>
      <c r="O14" s="65"/>
      <c r="P14" s="63"/>
      <c r="Q14" s="65"/>
      <c r="R14" s="63"/>
      <c r="S14" s="65"/>
      <c r="T14" s="63"/>
      <c r="U14" s="66" t="n">
        <v>4</v>
      </c>
      <c r="V14" s="64"/>
      <c r="W14" s="65"/>
      <c r="X14" s="63"/>
      <c r="Y14" s="65"/>
      <c r="Z14" s="63"/>
      <c r="AA14" s="65"/>
      <c r="AB14" s="63"/>
      <c r="AC14" s="66"/>
      <c r="AD14" s="64"/>
      <c r="AE14" s="65" t="n">
        <v>10</v>
      </c>
      <c r="AF14" s="63"/>
      <c r="AG14" s="67" t="n">
        <f aca="false">+E14+G14+I14+K14+M14+O14+Q14+S14+U14++W14+Y14+AA14+AC14+AE14</f>
        <v>23</v>
      </c>
      <c r="AH14" s="68"/>
      <c r="AI14" s="69" t="n">
        <v>0.7</v>
      </c>
      <c r="AJ14" s="70" t="n">
        <f aca="false">+AG14*AI14</f>
        <v>16.1</v>
      </c>
    </row>
    <row r="15" s="4" customFormat="true" ht="17.1" hidden="false" customHeight="true" outlineLevel="0" collapsed="false">
      <c r="A15" s="58" t="n">
        <v>5</v>
      </c>
      <c r="B15" s="59" t="s">
        <v>54</v>
      </c>
      <c r="C15" s="59"/>
      <c r="D15" s="60" t="s">
        <v>55</v>
      </c>
      <c r="E15" s="61"/>
      <c r="F15" s="62"/>
      <c r="G15" s="61"/>
      <c r="H15" s="63"/>
      <c r="I15" s="61"/>
      <c r="J15" s="64"/>
      <c r="K15" s="65"/>
      <c r="L15" s="63"/>
      <c r="M15" s="66"/>
      <c r="N15" s="64"/>
      <c r="O15" s="65"/>
      <c r="P15" s="63"/>
      <c r="Q15" s="65"/>
      <c r="R15" s="63"/>
      <c r="S15" s="65"/>
      <c r="T15" s="63"/>
      <c r="U15" s="66"/>
      <c r="V15" s="64"/>
      <c r="W15" s="65"/>
      <c r="X15" s="63"/>
      <c r="Y15" s="65"/>
      <c r="Z15" s="63"/>
      <c r="AA15" s="65"/>
      <c r="AB15" s="63"/>
      <c r="AC15" s="66"/>
      <c r="AD15" s="64"/>
      <c r="AE15" s="65"/>
      <c r="AF15" s="63"/>
      <c r="AG15" s="67" t="n">
        <f aca="false">+E15+G15+I15+K15+M15+O15+Q15+S15+U15++W15+Y15+AA15+AC15+AE15</f>
        <v>0</v>
      </c>
      <c r="AH15" s="68"/>
      <c r="AI15" s="69" t="n">
        <v>0.35</v>
      </c>
      <c r="AJ15" s="70" t="n">
        <f aca="false">+AG15*AI15</f>
        <v>0</v>
      </c>
    </row>
    <row r="16" s="4" customFormat="true" ht="17.1" hidden="false" customHeight="true" outlineLevel="0" collapsed="false">
      <c r="A16" s="58" t="n">
        <v>6</v>
      </c>
      <c r="B16" s="59" t="s">
        <v>56</v>
      </c>
      <c r="C16" s="59"/>
      <c r="D16" s="60" t="s">
        <v>57</v>
      </c>
      <c r="E16" s="61"/>
      <c r="F16" s="62"/>
      <c r="G16" s="61"/>
      <c r="H16" s="63"/>
      <c r="I16" s="61"/>
      <c r="J16" s="64"/>
      <c r="K16" s="65"/>
      <c r="L16" s="63"/>
      <c r="M16" s="66"/>
      <c r="N16" s="64"/>
      <c r="O16" s="65"/>
      <c r="P16" s="63"/>
      <c r="Q16" s="65"/>
      <c r="R16" s="63"/>
      <c r="S16" s="65"/>
      <c r="T16" s="63"/>
      <c r="U16" s="66"/>
      <c r="V16" s="64"/>
      <c r="W16" s="65"/>
      <c r="X16" s="63"/>
      <c r="Y16" s="65"/>
      <c r="Z16" s="63"/>
      <c r="AA16" s="65"/>
      <c r="AB16" s="63"/>
      <c r="AC16" s="66"/>
      <c r="AD16" s="64"/>
      <c r="AE16" s="65"/>
      <c r="AF16" s="63"/>
      <c r="AG16" s="67" t="n">
        <f aca="false">+E16+G16+I16+K16+M16+O16+Q16+S16+U16++W16+Y16+AA16+AC16+AE16</f>
        <v>0</v>
      </c>
      <c r="AH16" s="68"/>
      <c r="AI16" s="69" t="n">
        <v>0.23</v>
      </c>
      <c r="AJ16" s="70" t="n">
        <f aca="false">+AG16*AI16</f>
        <v>0</v>
      </c>
    </row>
    <row r="17" s="4" customFormat="true" ht="17.1" hidden="false" customHeight="true" outlineLevel="0" collapsed="false">
      <c r="A17" s="58" t="n">
        <v>7</v>
      </c>
      <c r="B17" s="59" t="s">
        <v>58</v>
      </c>
      <c r="C17" s="59"/>
      <c r="D17" s="60" t="s">
        <v>51</v>
      </c>
      <c r="E17" s="61" t="n">
        <v>2</v>
      </c>
      <c r="F17" s="62"/>
      <c r="G17" s="61" t="n">
        <v>2</v>
      </c>
      <c r="H17" s="63"/>
      <c r="I17" s="61"/>
      <c r="J17" s="64"/>
      <c r="K17" s="65"/>
      <c r="L17" s="63"/>
      <c r="M17" s="66" t="n">
        <v>1</v>
      </c>
      <c r="N17" s="64"/>
      <c r="O17" s="65" t="n">
        <v>2</v>
      </c>
      <c r="P17" s="63"/>
      <c r="Q17" s="65"/>
      <c r="R17" s="63"/>
      <c r="S17" s="65"/>
      <c r="T17" s="63"/>
      <c r="U17" s="66"/>
      <c r="V17" s="64"/>
      <c r="W17" s="65"/>
      <c r="X17" s="63"/>
      <c r="Y17" s="65"/>
      <c r="Z17" s="63"/>
      <c r="AA17" s="65" t="n">
        <v>2</v>
      </c>
      <c r="AB17" s="63"/>
      <c r="AC17" s="66"/>
      <c r="AD17" s="64"/>
      <c r="AE17" s="65"/>
      <c r="AF17" s="63"/>
      <c r="AG17" s="67" t="n">
        <f aca="false">+E17+G17+I17+K17+M17+O17+Q17+S17+U17++W17+Y17+AA17+AC17+AE17</f>
        <v>9</v>
      </c>
      <c r="AH17" s="68"/>
      <c r="AI17" s="69" t="n">
        <v>2.25</v>
      </c>
      <c r="AJ17" s="70" t="n">
        <f aca="false">+AG17*AI17</f>
        <v>20.25</v>
      </c>
    </row>
    <row r="18" s="4" customFormat="true" ht="17.1" hidden="false" customHeight="true" outlineLevel="0" collapsed="false">
      <c r="A18" s="58" t="n">
        <v>8</v>
      </c>
      <c r="B18" s="59" t="s">
        <v>59</v>
      </c>
      <c r="C18" s="59"/>
      <c r="D18" s="60" t="s">
        <v>51</v>
      </c>
      <c r="E18" s="61"/>
      <c r="F18" s="62"/>
      <c r="G18" s="61"/>
      <c r="H18" s="63"/>
      <c r="I18" s="71"/>
      <c r="J18" s="64"/>
      <c r="K18" s="65"/>
      <c r="L18" s="63"/>
      <c r="M18" s="66"/>
      <c r="N18" s="64"/>
      <c r="O18" s="65"/>
      <c r="P18" s="63"/>
      <c r="Q18" s="65"/>
      <c r="R18" s="63"/>
      <c r="S18" s="65"/>
      <c r="T18" s="63"/>
      <c r="U18" s="66"/>
      <c r="V18" s="64"/>
      <c r="W18" s="65"/>
      <c r="X18" s="63"/>
      <c r="Y18" s="65"/>
      <c r="Z18" s="63"/>
      <c r="AA18" s="65"/>
      <c r="AB18" s="63"/>
      <c r="AC18" s="66"/>
      <c r="AD18" s="64"/>
      <c r="AE18" s="65"/>
      <c r="AF18" s="63"/>
      <c r="AG18" s="67" t="n">
        <f aca="false">+E18+G18+I18+K18+M18+O18+Q18+S18+U18++W18+Y18+AA18+AC18+AE18</f>
        <v>0</v>
      </c>
      <c r="AH18" s="68"/>
      <c r="AI18" s="69" t="n">
        <v>8.44</v>
      </c>
      <c r="AJ18" s="70" t="n">
        <f aca="false">+AG18*AI18</f>
        <v>0</v>
      </c>
    </row>
    <row r="19" s="4" customFormat="true" ht="17.1" hidden="false" customHeight="true" outlineLevel="0" collapsed="false">
      <c r="A19" s="58" t="n">
        <v>9</v>
      </c>
      <c r="B19" s="59" t="s">
        <v>60</v>
      </c>
      <c r="C19" s="59"/>
      <c r="D19" s="60" t="s">
        <v>51</v>
      </c>
      <c r="E19" s="61"/>
      <c r="F19" s="62"/>
      <c r="G19" s="61"/>
      <c r="H19" s="63"/>
      <c r="I19" s="71"/>
      <c r="J19" s="64"/>
      <c r="K19" s="65"/>
      <c r="L19" s="63"/>
      <c r="M19" s="66"/>
      <c r="N19" s="64"/>
      <c r="O19" s="65"/>
      <c r="P19" s="63"/>
      <c r="Q19" s="65"/>
      <c r="R19" s="63"/>
      <c r="S19" s="65"/>
      <c r="T19" s="63"/>
      <c r="U19" s="66"/>
      <c r="V19" s="64"/>
      <c r="W19" s="65"/>
      <c r="X19" s="63"/>
      <c r="Y19" s="65"/>
      <c r="Z19" s="63"/>
      <c r="AA19" s="65"/>
      <c r="AB19" s="63"/>
      <c r="AC19" s="66"/>
      <c r="AD19" s="64"/>
      <c r="AE19" s="65"/>
      <c r="AF19" s="63"/>
      <c r="AG19" s="67" t="n">
        <f aca="false">+E19+G19+I19+K19+M19+O19+Q19+S19+U19++W19+Y19+AA19+AC19+AE19</f>
        <v>0</v>
      </c>
      <c r="AH19" s="68"/>
      <c r="AI19" s="69" t="n">
        <v>42.21</v>
      </c>
      <c r="AJ19" s="70" t="n">
        <f aca="false">+AG19*AI19</f>
        <v>0</v>
      </c>
    </row>
    <row r="20" s="4" customFormat="true" ht="17.1" hidden="false" customHeight="true" outlineLevel="0" collapsed="false">
      <c r="A20" s="58" t="n">
        <v>10</v>
      </c>
      <c r="B20" s="59" t="s">
        <v>61</v>
      </c>
      <c r="C20" s="59"/>
      <c r="D20" s="60" t="s">
        <v>55</v>
      </c>
      <c r="E20" s="61"/>
      <c r="F20" s="62"/>
      <c r="G20" s="61"/>
      <c r="H20" s="63"/>
      <c r="I20" s="71"/>
      <c r="J20" s="64"/>
      <c r="K20" s="65"/>
      <c r="L20" s="63"/>
      <c r="M20" s="66"/>
      <c r="N20" s="64"/>
      <c r="O20" s="65"/>
      <c r="P20" s="63"/>
      <c r="Q20" s="65"/>
      <c r="R20" s="63"/>
      <c r="S20" s="65"/>
      <c r="T20" s="63"/>
      <c r="U20" s="66"/>
      <c r="V20" s="64"/>
      <c r="W20" s="65"/>
      <c r="X20" s="63"/>
      <c r="Y20" s="65"/>
      <c r="Z20" s="63"/>
      <c r="AA20" s="65"/>
      <c r="AB20" s="63"/>
      <c r="AC20" s="66"/>
      <c r="AD20" s="64"/>
      <c r="AE20" s="65"/>
      <c r="AF20" s="63"/>
      <c r="AG20" s="67" t="n">
        <f aca="false">+E20+G20+I20+K20+M20+O20+Q20+S20+U20++W20+Y20+AA20+AC20+AE20</f>
        <v>0</v>
      </c>
      <c r="AH20" s="68"/>
      <c r="AI20" s="69" t="n">
        <v>0.04</v>
      </c>
      <c r="AJ20" s="70" t="n">
        <f aca="false">+AG20*AI20</f>
        <v>0</v>
      </c>
    </row>
    <row r="21" s="4" customFormat="true" ht="17.1" hidden="false" customHeight="true" outlineLevel="0" collapsed="false">
      <c r="A21" s="58" t="n">
        <v>11</v>
      </c>
      <c r="B21" s="59" t="s">
        <v>62</v>
      </c>
      <c r="C21" s="59"/>
      <c r="D21" s="60" t="s">
        <v>55</v>
      </c>
      <c r="E21" s="61"/>
      <c r="F21" s="62"/>
      <c r="G21" s="61"/>
      <c r="H21" s="63"/>
      <c r="I21" s="71"/>
      <c r="J21" s="64"/>
      <c r="K21" s="65"/>
      <c r="L21" s="63"/>
      <c r="M21" s="66"/>
      <c r="N21" s="64"/>
      <c r="O21" s="65"/>
      <c r="P21" s="63"/>
      <c r="Q21" s="65"/>
      <c r="R21" s="63"/>
      <c r="S21" s="65"/>
      <c r="T21" s="63"/>
      <c r="U21" s="66"/>
      <c r="V21" s="64"/>
      <c r="W21" s="65"/>
      <c r="X21" s="63"/>
      <c r="Y21" s="65"/>
      <c r="Z21" s="63"/>
      <c r="AA21" s="65"/>
      <c r="AB21" s="63"/>
      <c r="AC21" s="66"/>
      <c r="AD21" s="64"/>
      <c r="AE21" s="65"/>
      <c r="AF21" s="63"/>
      <c r="AG21" s="67" t="n">
        <f aca="false">+E21+G21+I21+K21+M21+O21+Q21+S21+U21++W21+Y21+AA21+AC21+AE21</f>
        <v>0</v>
      </c>
      <c r="AH21" s="68"/>
      <c r="AI21" s="69" t="n">
        <v>0.01</v>
      </c>
      <c r="AJ21" s="70" t="n">
        <f aca="false">+AG21*AI21</f>
        <v>0</v>
      </c>
    </row>
    <row r="22" s="4" customFormat="true" ht="17.1" hidden="false" customHeight="true" outlineLevel="0" collapsed="false">
      <c r="A22" s="58" t="n">
        <v>12</v>
      </c>
      <c r="B22" s="59" t="s">
        <v>63</v>
      </c>
      <c r="C22" s="59"/>
      <c r="D22" s="60" t="s">
        <v>51</v>
      </c>
      <c r="E22" s="61"/>
      <c r="F22" s="62"/>
      <c r="G22" s="61"/>
      <c r="H22" s="63"/>
      <c r="I22" s="71"/>
      <c r="J22" s="64"/>
      <c r="K22" s="65"/>
      <c r="L22" s="63"/>
      <c r="M22" s="66"/>
      <c r="N22" s="64"/>
      <c r="O22" s="65"/>
      <c r="P22" s="63"/>
      <c r="Q22" s="65"/>
      <c r="R22" s="63"/>
      <c r="S22" s="65"/>
      <c r="T22" s="63"/>
      <c r="U22" s="66"/>
      <c r="V22" s="64"/>
      <c r="W22" s="65"/>
      <c r="X22" s="63"/>
      <c r="Y22" s="65"/>
      <c r="Z22" s="63"/>
      <c r="AA22" s="65"/>
      <c r="AB22" s="63"/>
      <c r="AC22" s="66"/>
      <c r="AD22" s="64"/>
      <c r="AE22" s="65" t="n">
        <v>1</v>
      </c>
      <c r="AF22" s="63"/>
      <c r="AG22" s="67" t="n">
        <f aca="false">+E22+G22+I22+K22+M22+O22+Q22+S22+U22++W22+Y22+AA22+AC22+AE22</f>
        <v>1</v>
      </c>
      <c r="AH22" s="68"/>
      <c r="AI22" s="69" t="n">
        <v>7.91</v>
      </c>
      <c r="AJ22" s="70" t="n">
        <f aca="false">+AG22*AI22</f>
        <v>7.91</v>
      </c>
    </row>
    <row r="23" s="4" customFormat="true" ht="17.1" hidden="false" customHeight="true" outlineLevel="0" collapsed="false">
      <c r="A23" s="58" t="n">
        <v>13</v>
      </c>
      <c r="B23" s="59" t="s">
        <v>64</v>
      </c>
      <c r="C23" s="59"/>
      <c r="D23" s="60" t="s">
        <v>49</v>
      </c>
      <c r="E23" s="61"/>
      <c r="F23" s="62"/>
      <c r="G23" s="61"/>
      <c r="H23" s="63"/>
      <c r="I23" s="71"/>
      <c r="J23" s="64"/>
      <c r="K23" s="65"/>
      <c r="L23" s="63"/>
      <c r="M23" s="66"/>
      <c r="N23" s="64"/>
      <c r="O23" s="65"/>
      <c r="P23" s="63"/>
      <c r="Q23" s="65"/>
      <c r="R23" s="63"/>
      <c r="S23" s="65"/>
      <c r="T23" s="63"/>
      <c r="U23" s="66"/>
      <c r="V23" s="64"/>
      <c r="W23" s="65"/>
      <c r="X23" s="63"/>
      <c r="Y23" s="65"/>
      <c r="Z23" s="63"/>
      <c r="AA23" s="65"/>
      <c r="AB23" s="63"/>
      <c r="AC23" s="66"/>
      <c r="AD23" s="64"/>
      <c r="AE23" s="65"/>
      <c r="AF23" s="63"/>
      <c r="AG23" s="67" t="n">
        <f aca="false">+E23+G23+I23+K23+M23+O23+Q23+S23+U23++W23+Y23+AA23+AC23+AE23</f>
        <v>0</v>
      </c>
      <c r="AH23" s="68"/>
      <c r="AI23" s="69" t="n">
        <v>43.28</v>
      </c>
      <c r="AJ23" s="70" t="n">
        <f aca="false">+AG23*AI23</f>
        <v>0</v>
      </c>
    </row>
    <row r="24" s="4" customFormat="true" ht="17.1" hidden="false" customHeight="true" outlineLevel="0" collapsed="false">
      <c r="A24" s="58" t="n">
        <v>14</v>
      </c>
      <c r="B24" s="59" t="s">
        <v>65</v>
      </c>
      <c r="C24" s="59"/>
      <c r="D24" s="60" t="s">
        <v>66</v>
      </c>
      <c r="E24" s="61"/>
      <c r="F24" s="62"/>
      <c r="G24" s="61"/>
      <c r="H24" s="63"/>
      <c r="I24" s="71"/>
      <c r="J24" s="64"/>
      <c r="K24" s="65"/>
      <c r="L24" s="63"/>
      <c r="M24" s="66"/>
      <c r="N24" s="64"/>
      <c r="O24" s="65"/>
      <c r="P24" s="63"/>
      <c r="Q24" s="65"/>
      <c r="R24" s="63"/>
      <c r="S24" s="65"/>
      <c r="T24" s="63"/>
      <c r="U24" s="66"/>
      <c r="V24" s="64"/>
      <c r="W24" s="65"/>
      <c r="X24" s="63"/>
      <c r="Y24" s="65"/>
      <c r="Z24" s="63"/>
      <c r="AA24" s="65"/>
      <c r="AB24" s="63"/>
      <c r="AC24" s="66"/>
      <c r="AD24" s="64"/>
      <c r="AE24" s="65"/>
      <c r="AF24" s="63"/>
      <c r="AG24" s="67" t="n">
        <f aca="false">+E24+G24+I24+K24+M24+O24+Q24+S24+U24++W24+Y24+AA24+AC24+AE24</f>
        <v>0</v>
      </c>
      <c r="AH24" s="68"/>
      <c r="AI24" s="69" t="n">
        <v>0.21</v>
      </c>
      <c r="AJ24" s="70" t="n">
        <f aca="false">+AG24*AI24</f>
        <v>0</v>
      </c>
    </row>
    <row r="25" s="4" customFormat="true" ht="17.1" hidden="false" customHeight="true" outlineLevel="0" collapsed="false">
      <c r="A25" s="72" t="n">
        <v>15</v>
      </c>
      <c r="B25" s="73" t="s">
        <v>67</v>
      </c>
      <c r="C25" s="73"/>
      <c r="D25" s="74" t="s">
        <v>66</v>
      </c>
      <c r="E25" s="75"/>
      <c r="F25" s="76"/>
      <c r="G25" s="75"/>
      <c r="H25" s="77"/>
      <c r="I25" s="78"/>
      <c r="J25" s="79"/>
      <c r="K25" s="80"/>
      <c r="L25" s="77"/>
      <c r="M25" s="81"/>
      <c r="N25" s="79"/>
      <c r="O25" s="80"/>
      <c r="P25" s="77"/>
      <c r="Q25" s="80"/>
      <c r="R25" s="77"/>
      <c r="S25" s="80"/>
      <c r="T25" s="77"/>
      <c r="U25" s="81"/>
      <c r="V25" s="79"/>
      <c r="W25" s="80"/>
      <c r="X25" s="77"/>
      <c r="Y25" s="80"/>
      <c r="Z25" s="77"/>
      <c r="AA25" s="80"/>
      <c r="AB25" s="77"/>
      <c r="AC25" s="81"/>
      <c r="AD25" s="79"/>
      <c r="AE25" s="80"/>
      <c r="AF25" s="77"/>
      <c r="AG25" s="82" t="n">
        <f aca="false">+E25+G25+I25+K25+M25+O25+Q25+S25+U25++W25+Y25+AA25+AC25+AE25</f>
        <v>0</v>
      </c>
      <c r="AH25" s="83"/>
      <c r="AI25" s="84" t="n">
        <v>0.08</v>
      </c>
      <c r="AJ25" s="85" t="n">
        <f aca="false">+AG25*AI25</f>
        <v>0</v>
      </c>
    </row>
    <row r="26" s="4" customFormat="true" ht="17.1" hidden="false" customHeight="true" outlineLevel="0" collapsed="false">
      <c r="A26" s="86"/>
      <c r="B26" s="86"/>
      <c r="C26" s="86"/>
      <c r="D26" s="86"/>
      <c r="E26" s="87"/>
      <c r="F26" s="88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90"/>
      <c r="AJ26" s="0"/>
    </row>
    <row r="27" s="4" customFormat="true" ht="17.1" hidden="false" customHeight="true" outlineLevel="0" collapsed="false">
      <c r="A27" s="86"/>
      <c r="B27" s="86"/>
      <c r="C27" s="86"/>
      <c r="D27" s="86"/>
      <c r="E27" s="87"/>
      <c r="F27" s="88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90"/>
      <c r="AJ27" s="0"/>
    </row>
    <row r="28" s="4" customFormat="true" ht="17.1" hidden="false" customHeight="true" outlineLevel="0" collapsed="false">
      <c r="A28" s="11" t="s">
        <v>68</v>
      </c>
      <c r="B28" s="91"/>
      <c r="C28" s="91"/>
      <c r="D28" s="91"/>
      <c r="E28" s="87"/>
      <c r="F28" s="88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90"/>
      <c r="AJ28" s="0"/>
    </row>
    <row r="29" s="4" customFormat="true" ht="17.1" hidden="false" customHeight="true" outlineLevel="0" collapsed="false">
      <c r="A29" s="92" t="s">
        <v>69</v>
      </c>
      <c r="B29" s="93"/>
      <c r="C29" s="94" t="s">
        <v>70</v>
      </c>
      <c r="D29" s="95" t="s">
        <v>71</v>
      </c>
      <c r="E29" s="96"/>
      <c r="F29" s="96"/>
      <c r="G29" s="96"/>
      <c r="H29" s="96"/>
      <c r="I29" s="97"/>
      <c r="J29" s="97"/>
      <c r="K29" s="97"/>
      <c r="L29" s="97"/>
      <c r="M29" s="97"/>
      <c r="N29" s="97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90"/>
      <c r="AJ29" s="0"/>
    </row>
    <row r="30" s="4" customFormat="true" ht="17.1" hidden="false" customHeight="true" outlineLevel="0" collapsed="false">
      <c r="A30" s="98" t="n">
        <v>1</v>
      </c>
      <c r="B30" s="99" t="s">
        <v>72</v>
      </c>
      <c r="C30" s="100" t="s">
        <v>73</v>
      </c>
      <c r="D30" s="100" t="s">
        <v>74</v>
      </c>
      <c r="E30" s="101"/>
      <c r="F30" s="102"/>
      <c r="G30" s="150"/>
      <c r="H30" s="218"/>
      <c r="I30" s="101"/>
      <c r="J30" s="149"/>
      <c r="K30" s="150"/>
      <c r="L30" s="149"/>
      <c r="M30" s="145"/>
      <c r="N30" s="148"/>
      <c r="O30" s="48"/>
      <c r="P30" s="149"/>
      <c r="Q30" s="145"/>
      <c r="R30" s="148"/>
      <c r="S30" s="101"/>
      <c r="T30" s="149"/>
      <c r="U30" s="150"/>
      <c r="V30" s="148"/>
      <c r="W30" s="101"/>
      <c r="X30" s="149"/>
      <c r="Y30" s="101"/>
      <c r="Z30" s="149"/>
      <c r="AA30" s="101"/>
      <c r="AB30" s="149"/>
      <c r="AC30" s="150"/>
      <c r="AD30" s="148"/>
      <c r="AE30" s="48"/>
      <c r="AF30" s="149"/>
      <c r="AG30" s="54" t="n">
        <f aca="false">+E30+G30+I30+K30+M30+O30+Q30+S30+U30++W30+Y30+AA30+AC30+AE30</f>
        <v>0</v>
      </c>
      <c r="AH30" s="103"/>
      <c r="AI30" s="104" t="n">
        <v>1.3</v>
      </c>
      <c r="AJ30" s="105" t="n">
        <f aca="false">+AG30*AI30</f>
        <v>0</v>
      </c>
    </row>
    <row r="31" s="4" customFormat="true" ht="17.1" hidden="false" customHeight="true" outlineLevel="0" collapsed="false">
      <c r="A31" s="106" t="n">
        <v>2</v>
      </c>
      <c r="B31" s="107" t="s">
        <v>75</v>
      </c>
      <c r="C31" s="108" t="s">
        <v>73</v>
      </c>
      <c r="D31" s="108" t="s">
        <v>74</v>
      </c>
      <c r="E31" s="65" t="n">
        <v>2</v>
      </c>
      <c r="F31" s="109"/>
      <c r="G31" s="65" t="n">
        <v>41</v>
      </c>
      <c r="H31" s="109"/>
      <c r="I31" s="65"/>
      <c r="J31" s="109"/>
      <c r="K31" s="65"/>
      <c r="L31" s="109"/>
      <c r="M31" s="65"/>
      <c r="N31" s="109"/>
      <c r="O31" s="65"/>
      <c r="P31" s="109"/>
      <c r="Q31" s="65"/>
      <c r="R31" s="109"/>
      <c r="S31" s="65" t="n">
        <v>4</v>
      </c>
      <c r="T31" s="109"/>
      <c r="U31" s="65"/>
      <c r="V31" s="109"/>
      <c r="W31" s="65"/>
      <c r="X31" s="109"/>
      <c r="Y31" s="65"/>
      <c r="Z31" s="109"/>
      <c r="AA31" s="65"/>
      <c r="AB31" s="109"/>
      <c r="AC31" s="65"/>
      <c r="AD31" s="109"/>
      <c r="AE31" s="214" t="n">
        <v>20</v>
      </c>
      <c r="AF31" s="109"/>
      <c r="AG31" s="215" t="n">
        <f aca="false">+E31+G31+I31+K31+M31+O31+Q31+S31+U31++W31+Y31+AA31+AC31+AE31</f>
        <v>67</v>
      </c>
      <c r="AH31" s="111"/>
      <c r="AI31" s="112" t="n">
        <v>1.6</v>
      </c>
      <c r="AJ31" s="113" t="n">
        <f aca="false">+AG31*AI31</f>
        <v>107.2</v>
      </c>
    </row>
    <row r="32" s="4" customFormat="true" ht="17.1" hidden="false" customHeight="true" outlineLevel="0" collapsed="false">
      <c r="A32" s="106" t="n">
        <v>3</v>
      </c>
      <c r="B32" s="107" t="s">
        <v>76</v>
      </c>
      <c r="C32" s="108" t="s">
        <v>73</v>
      </c>
      <c r="D32" s="108" t="s">
        <v>74</v>
      </c>
      <c r="E32" s="65"/>
      <c r="F32" s="109"/>
      <c r="G32" s="66"/>
      <c r="H32" s="114"/>
      <c r="I32" s="65"/>
      <c r="J32" s="115"/>
      <c r="K32" s="66"/>
      <c r="L32" s="115"/>
      <c r="M32" s="116"/>
      <c r="N32" s="117"/>
      <c r="O32" s="61"/>
      <c r="P32" s="115"/>
      <c r="Q32" s="116"/>
      <c r="R32" s="117"/>
      <c r="S32" s="65"/>
      <c r="T32" s="115"/>
      <c r="U32" s="66"/>
      <c r="V32" s="117"/>
      <c r="W32" s="65"/>
      <c r="X32" s="115"/>
      <c r="Y32" s="65"/>
      <c r="Z32" s="115"/>
      <c r="AA32" s="65"/>
      <c r="AB32" s="115"/>
      <c r="AC32" s="66"/>
      <c r="AD32" s="117"/>
      <c r="AE32" s="214" t="n">
        <v>24</v>
      </c>
      <c r="AF32" s="115"/>
      <c r="AG32" s="67" t="n">
        <f aca="false">+E32+G32+I32+K32+M32+O32+Q32+S32+U32++W32+Y32+AA32+AC32+AE32</f>
        <v>24</v>
      </c>
      <c r="AH32" s="111"/>
      <c r="AI32" s="112" t="n">
        <v>4.24</v>
      </c>
      <c r="AJ32" s="113" t="n">
        <f aca="false">+AG32*AI32</f>
        <v>101.76</v>
      </c>
    </row>
    <row r="33" s="4" customFormat="true" ht="17.1" hidden="false" customHeight="true" outlineLevel="0" collapsed="false">
      <c r="A33" s="106" t="n">
        <v>4</v>
      </c>
      <c r="B33" s="107" t="s">
        <v>77</v>
      </c>
      <c r="C33" s="108" t="s">
        <v>73</v>
      </c>
      <c r="D33" s="108" t="s">
        <v>74</v>
      </c>
      <c r="E33" s="65"/>
      <c r="F33" s="109"/>
      <c r="G33" s="66" t="n">
        <v>9</v>
      </c>
      <c r="H33" s="114"/>
      <c r="I33" s="65"/>
      <c r="J33" s="115"/>
      <c r="K33" s="66"/>
      <c r="L33" s="115"/>
      <c r="M33" s="116"/>
      <c r="N33" s="117"/>
      <c r="O33" s="61"/>
      <c r="P33" s="115"/>
      <c r="Q33" s="116"/>
      <c r="R33" s="117"/>
      <c r="S33" s="65"/>
      <c r="T33" s="115"/>
      <c r="U33" s="66" t="n">
        <v>4</v>
      </c>
      <c r="V33" s="117"/>
      <c r="W33" s="65"/>
      <c r="X33" s="115"/>
      <c r="Y33" s="65"/>
      <c r="Z33" s="115"/>
      <c r="AA33" s="65"/>
      <c r="AB33" s="115"/>
      <c r="AC33" s="66"/>
      <c r="AD33" s="117"/>
      <c r="AE33" s="65" t="n">
        <v>10</v>
      </c>
      <c r="AF33" s="115"/>
      <c r="AG33" s="67" t="n">
        <f aca="false">+E33+G33+I33+K33+M33+O33+Q33+S33+U33++W33+Y33+AA33+AC33+AE33</f>
        <v>23</v>
      </c>
      <c r="AH33" s="111"/>
      <c r="AI33" s="112" t="n">
        <v>3.49</v>
      </c>
      <c r="AJ33" s="113" t="n">
        <f aca="false">+AG33*AI33</f>
        <v>80.27</v>
      </c>
    </row>
    <row r="34" s="4" customFormat="true" ht="17.1" hidden="false" customHeight="true" outlineLevel="0" collapsed="false">
      <c r="A34" s="106" t="n">
        <v>5</v>
      </c>
      <c r="B34" s="107" t="s">
        <v>78</v>
      </c>
      <c r="C34" s="108" t="s">
        <v>73</v>
      </c>
      <c r="D34" s="108" t="s">
        <v>74</v>
      </c>
      <c r="E34" s="65" t="n">
        <v>12</v>
      </c>
      <c r="F34" s="109"/>
      <c r="G34" s="66" t="n">
        <v>354</v>
      </c>
      <c r="H34" s="114"/>
      <c r="I34" s="65"/>
      <c r="J34" s="115"/>
      <c r="K34" s="66"/>
      <c r="L34" s="115"/>
      <c r="M34" s="116"/>
      <c r="N34" s="117"/>
      <c r="O34" s="61"/>
      <c r="P34" s="115"/>
      <c r="Q34" s="116"/>
      <c r="R34" s="117"/>
      <c r="S34" s="65" t="n">
        <v>24</v>
      </c>
      <c r="T34" s="115"/>
      <c r="U34" s="217" t="n">
        <v>6</v>
      </c>
      <c r="V34" s="117"/>
      <c r="W34" s="65"/>
      <c r="X34" s="115"/>
      <c r="Y34" s="65"/>
      <c r="Z34" s="115"/>
      <c r="AA34" s="65"/>
      <c r="AB34" s="115"/>
      <c r="AC34" s="66"/>
      <c r="AD34" s="117"/>
      <c r="AE34" s="219" t="n">
        <v>116</v>
      </c>
      <c r="AF34" s="115"/>
      <c r="AG34" s="67" t="n">
        <f aca="false">+E34+G34+I34+K34+M34+O34+Q34+S34+U34++W34+Y34+AA34+AC34+AE34</f>
        <v>512</v>
      </c>
      <c r="AH34" s="111"/>
      <c r="AI34" s="112" t="n">
        <v>0.49</v>
      </c>
      <c r="AJ34" s="113" t="n">
        <f aca="false">+AG34*AI34</f>
        <v>250.88</v>
      </c>
    </row>
    <row r="35" s="4" customFormat="true" ht="17.1" hidden="false" customHeight="true" outlineLevel="0" collapsed="false">
      <c r="A35" s="106" t="n">
        <v>6</v>
      </c>
      <c r="B35" s="107" t="s">
        <v>79</v>
      </c>
      <c r="C35" s="108" t="s">
        <v>80</v>
      </c>
      <c r="D35" s="108" t="s">
        <v>81</v>
      </c>
      <c r="E35" s="65"/>
      <c r="F35" s="109"/>
      <c r="G35" s="66"/>
      <c r="H35" s="114"/>
      <c r="I35" s="65"/>
      <c r="J35" s="115"/>
      <c r="K35" s="66"/>
      <c r="L35" s="115"/>
      <c r="M35" s="116"/>
      <c r="N35" s="117"/>
      <c r="O35" s="61"/>
      <c r="P35" s="115"/>
      <c r="Q35" s="116"/>
      <c r="R35" s="117"/>
      <c r="S35" s="65"/>
      <c r="T35" s="115"/>
      <c r="U35" s="66"/>
      <c r="V35" s="117"/>
      <c r="W35" s="65"/>
      <c r="X35" s="115"/>
      <c r="Y35" s="65"/>
      <c r="Z35" s="115"/>
      <c r="AA35" s="65"/>
      <c r="AB35" s="115"/>
      <c r="AC35" s="66"/>
      <c r="AD35" s="117"/>
      <c r="AE35" s="61"/>
      <c r="AF35" s="115"/>
      <c r="AG35" s="67" t="n">
        <f aca="false">+E35+G35+I35+K35+M35+O35+Q35+S35+U35++W35+Y35+AA35+AC35+AE35</f>
        <v>0</v>
      </c>
      <c r="AH35" s="111"/>
      <c r="AI35" s="112" t="n">
        <v>0.08</v>
      </c>
      <c r="AJ35" s="113" t="n">
        <f aca="false">+AG35*AI35</f>
        <v>0</v>
      </c>
    </row>
    <row r="36" s="4" customFormat="true" ht="17.1" hidden="false" customHeight="true" outlineLevel="0" collapsed="false">
      <c r="A36" s="106" t="n">
        <v>7</v>
      </c>
      <c r="B36" s="107" t="s">
        <v>82</v>
      </c>
      <c r="C36" s="108" t="s">
        <v>73</v>
      </c>
      <c r="D36" s="108" t="s">
        <v>74</v>
      </c>
      <c r="E36" s="65"/>
      <c r="F36" s="109"/>
      <c r="G36" s="65"/>
      <c r="H36" s="109"/>
      <c r="I36" s="65"/>
      <c r="J36" s="109"/>
      <c r="K36" s="65"/>
      <c r="L36" s="109"/>
      <c r="M36" s="65"/>
      <c r="N36" s="109"/>
      <c r="O36" s="65"/>
      <c r="P36" s="109"/>
      <c r="Q36" s="65"/>
      <c r="R36" s="109"/>
      <c r="S36" s="65"/>
      <c r="T36" s="109"/>
      <c r="U36" s="65"/>
      <c r="V36" s="109"/>
      <c r="W36" s="65"/>
      <c r="X36" s="109"/>
      <c r="Y36" s="65"/>
      <c r="Z36" s="109"/>
      <c r="AA36" s="65"/>
      <c r="AB36" s="109"/>
      <c r="AC36" s="65"/>
      <c r="AD36" s="109"/>
      <c r="AE36" s="65"/>
      <c r="AF36" s="109"/>
      <c r="AG36" s="215" t="n">
        <f aca="false">+E36+G36+I36+K36+M36+O36+Q36+S36+U36++W36+Y36+AA36+AC36+AE36</f>
        <v>0</v>
      </c>
      <c r="AH36" s="111"/>
      <c r="AI36" s="112" t="n">
        <v>0.04</v>
      </c>
      <c r="AJ36" s="113" t="n">
        <f aca="false">+AG36*AI36</f>
        <v>0</v>
      </c>
    </row>
    <row r="37" s="4" customFormat="true" ht="17.1" hidden="false" customHeight="true" outlineLevel="0" collapsed="false">
      <c r="A37" s="106" t="n">
        <v>8</v>
      </c>
      <c r="B37" s="107" t="s">
        <v>83</v>
      </c>
      <c r="C37" s="108" t="s">
        <v>73</v>
      </c>
      <c r="D37" s="108" t="s">
        <v>74</v>
      </c>
      <c r="E37" s="65"/>
      <c r="F37" s="109"/>
      <c r="G37" s="66"/>
      <c r="H37" s="114"/>
      <c r="I37" s="65"/>
      <c r="J37" s="115"/>
      <c r="K37" s="66"/>
      <c r="L37" s="115"/>
      <c r="M37" s="116"/>
      <c r="N37" s="117"/>
      <c r="O37" s="61"/>
      <c r="P37" s="115"/>
      <c r="Q37" s="116"/>
      <c r="R37" s="117"/>
      <c r="S37" s="65"/>
      <c r="T37" s="115"/>
      <c r="U37" s="66"/>
      <c r="V37" s="117"/>
      <c r="W37" s="65"/>
      <c r="X37" s="115"/>
      <c r="Y37" s="65"/>
      <c r="Z37" s="115"/>
      <c r="AA37" s="65"/>
      <c r="AB37" s="115"/>
      <c r="AC37" s="66"/>
      <c r="AD37" s="117"/>
      <c r="AE37" s="61"/>
      <c r="AF37" s="115"/>
      <c r="AG37" s="67" t="n">
        <f aca="false">+E37+G37+I37+K37+M37+O37+Q37+S37+U37++W37+Y37+AA37+AC37+AE37</f>
        <v>0</v>
      </c>
      <c r="AH37" s="111"/>
      <c r="AI37" s="112" t="n">
        <v>48.76</v>
      </c>
      <c r="AJ37" s="113" t="n">
        <f aca="false">+AG37*AI37</f>
        <v>0</v>
      </c>
    </row>
    <row r="38" s="4" customFormat="true" ht="17.1" hidden="false" customHeight="true" outlineLevel="0" collapsed="false">
      <c r="A38" s="106" t="n">
        <v>9</v>
      </c>
      <c r="B38" s="107" t="s">
        <v>85</v>
      </c>
      <c r="C38" s="108" t="s">
        <v>73</v>
      </c>
      <c r="D38" s="108" t="s">
        <v>74</v>
      </c>
      <c r="E38" s="65"/>
      <c r="F38" s="109"/>
      <c r="G38" s="66"/>
      <c r="H38" s="114"/>
      <c r="I38" s="65"/>
      <c r="J38" s="115"/>
      <c r="K38" s="66"/>
      <c r="L38" s="115"/>
      <c r="M38" s="116"/>
      <c r="N38" s="117"/>
      <c r="O38" s="61"/>
      <c r="P38" s="115"/>
      <c r="Q38" s="116"/>
      <c r="R38" s="117"/>
      <c r="S38" s="65"/>
      <c r="T38" s="115"/>
      <c r="U38" s="66"/>
      <c r="V38" s="117"/>
      <c r="W38" s="65"/>
      <c r="X38" s="115"/>
      <c r="Y38" s="65"/>
      <c r="Z38" s="115"/>
      <c r="AA38" s="65"/>
      <c r="AB38" s="115"/>
      <c r="AC38" s="66"/>
      <c r="AD38" s="117"/>
      <c r="AE38" s="61"/>
      <c r="AF38" s="115"/>
      <c r="AG38" s="67" t="n">
        <f aca="false">+E38+G38+I38+K38+M38+O38+Q38+S38+U38++W38+Y38+AA38+AC38+AE38</f>
        <v>0</v>
      </c>
      <c r="AH38" s="111"/>
      <c r="AI38" s="112" t="n">
        <v>48.16</v>
      </c>
      <c r="AJ38" s="113" t="n">
        <f aca="false">+AG38*AI38</f>
        <v>0</v>
      </c>
    </row>
    <row r="39" s="4" customFormat="true" ht="17.1" hidden="false" customHeight="true" outlineLevel="0" collapsed="false">
      <c r="A39" s="106" t="n">
        <v>10</v>
      </c>
      <c r="B39" s="107" t="s">
        <v>86</v>
      </c>
      <c r="C39" s="108" t="s">
        <v>73</v>
      </c>
      <c r="D39" s="108" t="s">
        <v>74</v>
      </c>
      <c r="E39" s="65"/>
      <c r="F39" s="109"/>
      <c r="G39" s="66"/>
      <c r="H39" s="114"/>
      <c r="I39" s="65"/>
      <c r="J39" s="115"/>
      <c r="K39" s="66"/>
      <c r="L39" s="115"/>
      <c r="M39" s="116"/>
      <c r="N39" s="117"/>
      <c r="O39" s="61"/>
      <c r="P39" s="115"/>
      <c r="Q39" s="116"/>
      <c r="R39" s="117"/>
      <c r="S39" s="65"/>
      <c r="T39" s="115"/>
      <c r="U39" s="66"/>
      <c r="V39" s="117"/>
      <c r="W39" s="65"/>
      <c r="X39" s="115"/>
      <c r="Y39" s="65"/>
      <c r="Z39" s="115"/>
      <c r="AA39" s="65"/>
      <c r="AB39" s="115"/>
      <c r="AC39" s="66"/>
      <c r="AD39" s="117"/>
      <c r="AE39" s="61"/>
      <c r="AF39" s="115"/>
      <c r="AG39" s="67" t="n">
        <f aca="false">+E39+G39+I39+K39+M39+O39+Q39+S39+U39++W39+Y39+AA39+AC39+AE39</f>
        <v>0</v>
      </c>
      <c r="AH39" s="111"/>
      <c r="AI39" s="112" t="n">
        <v>3.61</v>
      </c>
      <c r="AJ39" s="113" t="n">
        <f aca="false">+AG39*AI39</f>
        <v>0</v>
      </c>
    </row>
    <row r="40" s="4" customFormat="true" ht="17.1" hidden="false" customHeight="true" outlineLevel="0" collapsed="false">
      <c r="A40" s="106" t="n">
        <v>11</v>
      </c>
      <c r="B40" s="107" t="s">
        <v>87</v>
      </c>
      <c r="C40" s="108" t="s">
        <v>73</v>
      </c>
      <c r="D40" s="108" t="s">
        <v>74</v>
      </c>
      <c r="E40" s="65" t="n">
        <v>10</v>
      </c>
      <c r="F40" s="109"/>
      <c r="G40" s="66" t="n">
        <v>103</v>
      </c>
      <c r="H40" s="114"/>
      <c r="I40" s="65" t="n">
        <v>33</v>
      </c>
      <c r="J40" s="115"/>
      <c r="K40" s="66" t="n">
        <v>22</v>
      </c>
      <c r="L40" s="115"/>
      <c r="M40" s="116" t="n">
        <v>37</v>
      </c>
      <c r="N40" s="117"/>
      <c r="O40" s="61" t="n">
        <v>40</v>
      </c>
      <c r="P40" s="115"/>
      <c r="Q40" s="116" t="n">
        <v>11</v>
      </c>
      <c r="R40" s="117"/>
      <c r="S40" s="65" t="n">
        <v>39</v>
      </c>
      <c r="T40" s="115"/>
      <c r="U40" s="66" t="n">
        <v>6</v>
      </c>
      <c r="V40" s="117"/>
      <c r="W40" s="65"/>
      <c r="X40" s="115"/>
      <c r="Y40" s="65"/>
      <c r="Z40" s="115"/>
      <c r="AA40" s="65" t="n">
        <v>15</v>
      </c>
      <c r="AB40" s="115"/>
      <c r="AC40" s="66" t="n">
        <v>8</v>
      </c>
      <c r="AD40" s="117"/>
      <c r="AE40" s="61" t="n">
        <v>31</v>
      </c>
      <c r="AF40" s="115"/>
      <c r="AG40" s="67" t="n">
        <f aca="false">+E40+G40+I40+K40+M40+O40+Q40+S40+U40++W40+Y40+AA40+AC40+AE40</f>
        <v>355</v>
      </c>
      <c r="AH40" s="111"/>
      <c r="AI40" s="112" t="n">
        <v>0.06</v>
      </c>
      <c r="AJ40" s="113" t="n">
        <f aca="false">+AG40*AI40</f>
        <v>21.3</v>
      </c>
    </row>
    <row r="41" s="4" customFormat="true" ht="17.1" hidden="false" customHeight="true" outlineLevel="0" collapsed="false">
      <c r="A41" s="106" t="n">
        <v>12</v>
      </c>
      <c r="B41" s="107" t="s">
        <v>88</v>
      </c>
      <c r="C41" s="108" t="s">
        <v>73</v>
      </c>
      <c r="D41" s="108" t="s">
        <v>74</v>
      </c>
      <c r="E41" s="65"/>
      <c r="F41" s="109"/>
      <c r="G41" s="66"/>
      <c r="H41" s="114"/>
      <c r="I41" s="65"/>
      <c r="J41" s="115"/>
      <c r="K41" s="66"/>
      <c r="L41" s="115"/>
      <c r="M41" s="116"/>
      <c r="N41" s="117"/>
      <c r="O41" s="61"/>
      <c r="P41" s="115"/>
      <c r="Q41" s="116"/>
      <c r="R41" s="117"/>
      <c r="S41" s="65"/>
      <c r="T41" s="115"/>
      <c r="U41" s="66"/>
      <c r="V41" s="117"/>
      <c r="W41" s="65"/>
      <c r="X41" s="115"/>
      <c r="Y41" s="65"/>
      <c r="Z41" s="115"/>
      <c r="AA41" s="65"/>
      <c r="AB41" s="115"/>
      <c r="AC41" s="66"/>
      <c r="AD41" s="117"/>
      <c r="AE41" s="61"/>
      <c r="AF41" s="115"/>
      <c r="AG41" s="67" t="n">
        <f aca="false">+E41+G41+I41+K41+M41+O41+Q41+S41+U41++W41+Y41+AA41+AC41+AE41</f>
        <v>0</v>
      </c>
      <c r="AH41" s="111"/>
      <c r="AI41" s="112" t="n">
        <v>0.08</v>
      </c>
      <c r="AJ41" s="113" t="n">
        <f aca="false">+AG41*AI41</f>
        <v>0</v>
      </c>
    </row>
    <row r="42" s="4" customFormat="true" ht="17.1" hidden="false" customHeight="true" outlineLevel="0" collapsed="false">
      <c r="A42" s="106" t="n">
        <v>13</v>
      </c>
      <c r="B42" s="107" t="s">
        <v>89</v>
      </c>
      <c r="C42" s="108" t="s">
        <v>73</v>
      </c>
      <c r="D42" s="108" t="s">
        <v>74</v>
      </c>
      <c r="E42" s="65"/>
      <c r="F42" s="109"/>
      <c r="G42" s="66"/>
      <c r="H42" s="114"/>
      <c r="I42" s="65"/>
      <c r="J42" s="115"/>
      <c r="K42" s="66"/>
      <c r="L42" s="115"/>
      <c r="M42" s="116"/>
      <c r="N42" s="117"/>
      <c r="O42" s="61"/>
      <c r="P42" s="115"/>
      <c r="Q42" s="116"/>
      <c r="R42" s="117"/>
      <c r="S42" s="65"/>
      <c r="T42" s="115"/>
      <c r="U42" s="66"/>
      <c r="V42" s="117"/>
      <c r="W42" s="65"/>
      <c r="X42" s="115"/>
      <c r="Y42" s="65"/>
      <c r="Z42" s="115"/>
      <c r="AA42" s="65"/>
      <c r="AB42" s="115"/>
      <c r="AC42" s="66"/>
      <c r="AD42" s="117"/>
      <c r="AE42" s="61"/>
      <c r="AF42" s="115"/>
      <c r="AG42" s="67" t="n">
        <f aca="false">+E42+G42+I42+K42+M42+O42+Q42+S42+U42++W42+Y42+AA42+AC42+AE42</f>
        <v>0</v>
      </c>
      <c r="AH42" s="111"/>
      <c r="AI42" s="112" t="n">
        <v>0.15</v>
      </c>
      <c r="AJ42" s="113" t="n">
        <f aca="false">+AG42*AI42</f>
        <v>0</v>
      </c>
    </row>
    <row r="43" s="4" customFormat="true" ht="17.1" hidden="false" customHeight="true" outlineLevel="0" collapsed="false">
      <c r="A43" s="106" t="n">
        <v>14</v>
      </c>
      <c r="B43" s="107" t="s">
        <v>90</v>
      </c>
      <c r="C43" s="108" t="s">
        <v>73</v>
      </c>
      <c r="D43" s="108" t="s">
        <v>74</v>
      </c>
      <c r="E43" s="65"/>
      <c r="F43" s="109"/>
      <c r="G43" s="66"/>
      <c r="H43" s="114"/>
      <c r="I43" s="65"/>
      <c r="J43" s="115"/>
      <c r="K43" s="66"/>
      <c r="L43" s="115"/>
      <c r="M43" s="116"/>
      <c r="N43" s="117"/>
      <c r="O43" s="61"/>
      <c r="P43" s="115"/>
      <c r="Q43" s="116"/>
      <c r="R43" s="117"/>
      <c r="S43" s="65"/>
      <c r="T43" s="115"/>
      <c r="U43" s="66"/>
      <c r="V43" s="117"/>
      <c r="W43" s="65"/>
      <c r="X43" s="115"/>
      <c r="Y43" s="65"/>
      <c r="Z43" s="115"/>
      <c r="AA43" s="65"/>
      <c r="AB43" s="115"/>
      <c r="AC43" s="66"/>
      <c r="AD43" s="117"/>
      <c r="AE43" s="61"/>
      <c r="AF43" s="115"/>
      <c r="AG43" s="67" t="n">
        <f aca="false">+E43+G43+I43+K43+M43+O43+Q43+S43+U43++W43+Y43+AA43+AC43+AE43</f>
        <v>0</v>
      </c>
      <c r="AH43" s="111"/>
      <c r="AI43" s="112" t="n">
        <v>366.45</v>
      </c>
      <c r="AJ43" s="113" t="n">
        <f aca="false">+AG43*AI43</f>
        <v>0</v>
      </c>
    </row>
    <row r="44" s="4" customFormat="true" ht="17.1" hidden="false" customHeight="true" outlineLevel="0" collapsed="false">
      <c r="A44" s="106" t="n">
        <v>15</v>
      </c>
      <c r="B44" s="107" t="s">
        <v>110</v>
      </c>
      <c r="C44" s="108" t="s">
        <v>73</v>
      </c>
      <c r="D44" s="108" t="s">
        <v>74</v>
      </c>
      <c r="E44" s="65"/>
      <c r="F44" s="109"/>
      <c r="G44" s="66"/>
      <c r="H44" s="114"/>
      <c r="I44" s="65"/>
      <c r="J44" s="115"/>
      <c r="K44" s="66"/>
      <c r="L44" s="115"/>
      <c r="M44" s="116"/>
      <c r="N44" s="117"/>
      <c r="O44" s="61"/>
      <c r="P44" s="115"/>
      <c r="Q44" s="116"/>
      <c r="R44" s="117"/>
      <c r="S44" s="65"/>
      <c r="T44" s="115"/>
      <c r="U44" s="66"/>
      <c r="V44" s="117"/>
      <c r="W44" s="65"/>
      <c r="X44" s="115"/>
      <c r="Y44" s="65"/>
      <c r="Z44" s="115"/>
      <c r="AA44" s="65"/>
      <c r="AB44" s="115"/>
      <c r="AC44" s="66"/>
      <c r="AD44" s="117"/>
      <c r="AE44" s="61"/>
      <c r="AF44" s="115"/>
      <c r="AG44" s="67" t="n">
        <f aca="false">+E44+G44+I44+K44+M44+O44+Q44+S44+U44++W44+Y44+AA44+AC44+AE44</f>
        <v>0</v>
      </c>
      <c r="AH44" s="111"/>
      <c r="AI44" s="112" t="n">
        <v>131.93</v>
      </c>
      <c r="AJ44" s="113" t="n">
        <f aca="false">+AG44*AI44</f>
        <v>0</v>
      </c>
    </row>
    <row r="45" s="4" customFormat="true" ht="17.1" hidden="false" customHeight="true" outlineLevel="0" collapsed="false">
      <c r="A45" s="106" t="n">
        <v>16</v>
      </c>
      <c r="B45" s="107" t="s">
        <v>92</v>
      </c>
      <c r="C45" s="108" t="s">
        <v>73</v>
      </c>
      <c r="D45" s="108" t="s">
        <v>74</v>
      </c>
      <c r="E45" s="65"/>
      <c r="F45" s="109"/>
      <c r="G45" s="66" t="n">
        <v>2</v>
      </c>
      <c r="H45" s="114"/>
      <c r="I45" s="65"/>
      <c r="J45" s="115"/>
      <c r="K45" s="66"/>
      <c r="L45" s="115"/>
      <c r="M45" s="116"/>
      <c r="N45" s="117"/>
      <c r="O45" s="61"/>
      <c r="P45" s="115"/>
      <c r="Q45" s="116"/>
      <c r="R45" s="117"/>
      <c r="S45" s="65"/>
      <c r="T45" s="115"/>
      <c r="U45" s="66"/>
      <c r="V45" s="117"/>
      <c r="W45" s="65"/>
      <c r="X45" s="115"/>
      <c r="Y45" s="65"/>
      <c r="Z45" s="115"/>
      <c r="AA45" s="65" t="n">
        <v>4</v>
      </c>
      <c r="AB45" s="115"/>
      <c r="AC45" s="66"/>
      <c r="AD45" s="117"/>
      <c r="AE45" s="61" t="n">
        <v>18</v>
      </c>
      <c r="AF45" s="115"/>
      <c r="AG45" s="67" t="n">
        <f aca="false">+E45+G45+I45+K45+M45+O45+Q45+S45+U45++W45+Y45+AA45+AC45+AE45</f>
        <v>24</v>
      </c>
      <c r="AH45" s="111"/>
      <c r="AI45" s="112" t="n">
        <v>0.23</v>
      </c>
      <c r="AJ45" s="113" t="n">
        <f aca="false">+AG45*AI45</f>
        <v>5.52</v>
      </c>
    </row>
    <row r="46" s="4" customFormat="true" ht="17.1" hidden="false" customHeight="true" outlineLevel="0" collapsed="false">
      <c r="A46" s="106" t="n">
        <v>17</v>
      </c>
      <c r="B46" s="107" t="s">
        <v>93</v>
      </c>
      <c r="C46" s="108" t="s">
        <v>73</v>
      </c>
      <c r="D46" s="108" t="s">
        <v>74</v>
      </c>
      <c r="E46" s="65"/>
      <c r="F46" s="109"/>
      <c r="G46" s="66"/>
      <c r="H46" s="114"/>
      <c r="I46" s="65"/>
      <c r="J46" s="115"/>
      <c r="K46" s="66"/>
      <c r="L46" s="115"/>
      <c r="M46" s="116"/>
      <c r="N46" s="117"/>
      <c r="O46" s="61"/>
      <c r="P46" s="115"/>
      <c r="Q46" s="116"/>
      <c r="R46" s="117"/>
      <c r="S46" s="65" t="n">
        <v>1</v>
      </c>
      <c r="T46" s="115"/>
      <c r="U46" s="66"/>
      <c r="V46" s="117"/>
      <c r="W46" s="65"/>
      <c r="X46" s="115"/>
      <c r="Y46" s="65"/>
      <c r="Z46" s="115"/>
      <c r="AA46" s="65"/>
      <c r="AB46" s="115"/>
      <c r="AC46" s="66" t="n">
        <v>1</v>
      </c>
      <c r="AD46" s="117"/>
      <c r="AE46" s="61"/>
      <c r="AF46" s="115"/>
      <c r="AG46" s="67" t="n">
        <f aca="false">+E46+G46+I46+K46+M46+O46+Q46+S46+U46++W46+Y46+AA46+AC46+AE46</f>
        <v>2</v>
      </c>
      <c r="AH46" s="111"/>
      <c r="AI46" s="112" t="n">
        <v>2.13</v>
      </c>
      <c r="AJ46" s="113" t="n">
        <f aca="false">+AG46*AI46</f>
        <v>4.26</v>
      </c>
    </row>
    <row r="47" s="4" customFormat="true" ht="17.1" hidden="false" customHeight="true" outlineLevel="0" collapsed="false">
      <c r="A47" s="106" t="n">
        <v>18</v>
      </c>
      <c r="B47" s="107" t="s">
        <v>94</v>
      </c>
      <c r="C47" s="108" t="s">
        <v>73</v>
      </c>
      <c r="D47" s="108" t="s">
        <v>74</v>
      </c>
      <c r="E47" s="65"/>
      <c r="F47" s="109"/>
      <c r="G47" s="66"/>
      <c r="H47" s="114"/>
      <c r="I47" s="65"/>
      <c r="J47" s="115"/>
      <c r="K47" s="66"/>
      <c r="L47" s="115"/>
      <c r="M47" s="116"/>
      <c r="N47" s="117"/>
      <c r="O47" s="61"/>
      <c r="P47" s="115"/>
      <c r="Q47" s="116"/>
      <c r="R47" s="117"/>
      <c r="S47" s="65"/>
      <c r="T47" s="115"/>
      <c r="U47" s="66"/>
      <c r="V47" s="117"/>
      <c r="W47" s="65"/>
      <c r="X47" s="115"/>
      <c r="Y47" s="65"/>
      <c r="Z47" s="115"/>
      <c r="AA47" s="65"/>
      <c r="AB47" s="115"/>
      <c r="AC47" s="66"/>
      <c r="AD47" s="117"/>
      <c r="AE47" s="61"/>
      <c r="AF47" s="115"/>
      <c r="AG47" s="67" t="n">
        <f aca="false">+E47+G47+I47+K47+M47+O47+Q47+S47+U47++W47+Y47+AA47+AC47+AE47</f>
        <v>0</v>
      </c>
      <c r="AH47" s="111"/>
      <c r="AI47" s="112" t="n">
        <v>0.75</v>
      </c>
      <c r="AJ47" s="113" t="n">
        <f aca="false">+AG47*AI47</f>
        <v>0</v>
      </c>
    </row>
    <row r="48" s="4" customFormat="true" ht="17.1" hidden="false" customHeight="true" outlineLevel="0" collapsed="false">
      <c r="A48" s="119" t="n">
        <v>19</v>
      </c>
      <c r="B48" s="120" t="s">
        <v>95</v>
      </c>
      <c r="C48" s="121" t="s">
        <v>73</v>
      </c>
      <c r="D48" s="121" t="s">
        <v>74</v>
      </c>
      <c r="E48" s="80"/>
      <c r="F48" s="122"/>
      <c r="G48" s="81"/>
      <c r="H48" s="123"/>
      <c r="I48" s="80"/>
      <c r="J48" s="124"/>
      <c r="K48" s="81"/>
      <c r="L48" s="124"/>
      <c r="M48" s="125"/>
      <c r="N48" s="126"/>
      <c r="O48" s="75"/>
      <c r="P48" s="124"/>
      <c r="Q48" s="125"/>
      <c r="R48" s="126"/>
      <c r="S48" s="80"/>
      <c r="T48" s="124"/>
      <c r="U48" s="81"/>
      <c r="V48" s="126"/>
      <c r="W48" s="80"/>
      <c r="X48" s="124"/>
      <c r="Y48" s="80"/>
      <c r="Z48" s="124"/>
      <c r="AA48" s="80"/>
      <c r="AB48" s="124"/>
      <c r="AC48" s="81"/>
      <c r="AD48" s="126"/>
      <c r="AE48" s="75"/>
      <c r="AF48" s="124"/>
      <c r="AG48" s="82" t="n">
        <f aca="false">+E48+G48+I48+K48+M48+O48+Q48+S48+U48++W48+Y48+AA48+AC48+AE48</f>
        <v>0</v>
      </c>
      <c r="AH48" s="127"/>
      <c r="AI48" s="128" t="n">
        <v>0.09</v>
      </c>
      <c r="AJ48" s="129" t="n">
        <f aca="false">+AG48*AI48</f>
        <v>0</v>
      </c>
    </row>
    <row r="49" s="4" customFormat="true" ht="17.1" hidden="false" customHeight="true" outlineLevel="0" collapsed="false">
      <c r="A49" s="86"/>
      <c r="B49" s="130"/>
      <c r="C49" s="131"/>
      <c r="D49" s="131"/>
      <c r="E49" s="53"/>
      <c r="F49" s="132"/>
      <c r="G49" s="53"/>
      <c r="H49" s="133"/>
      <c r="I49" s="53"/>
      <c r="J49" s="97"/>
      <c r="K49" s="53"/>
      <c r="L49" s="97"/>
      <c r="M49" s="53"/>
      <c r="N49" s="97"/>
      <c r="O49" s="53"/>
      <c r="P49" s="97"/>
      <c r="Q49" s="53"/>
      <c r="R49" s="97"/>
      <c r="S49" s="53"/>
      <c r="T49" s="97"/>
      <c r="U49" s="53"/>
      <c r="V49" s="97"/>
      <c r="W49" s="53"/>
      <c r="X49" s="97"/>
      <c r="Y49" s="53"/>
      <c r="Z49" s="97"/>
      <c r="AA49" s="53"/>
      <c r="AB49" s="97"/>
      <c r="AC49" s="53"/>
      <c r="AD49" s="97"/>
      <c r="AE49" s="53"/>
      <c r="AF49" s="97"/>
      <c r="AG49" s="89"/>
      <c r="AH49" s="97"/>
      <c r="AI49" s="134"/>
      <c r="AJ49" s="134"/>
    </row>
    <row r="50" s="4" customFormat="true" ht="17.1" hidden="false" customHeight="true" outlineLevel="0" collapsed="false">
      <c r="A50" s="86"/>
      <c r="B50" s="130"/>
      <c r="C50" s="131"/>
      <c r="D50" s="131"/>
      <c r="E50" s="53"/>
      <c r="F50" s="132"/>
      <c r="G50" s="53"/>
      <c r="H50" s="133"/>
      <c r="I50" s="53"/>
      <c r="J50" s="97"/>
      <c r="K50" s="53"/>
      <c r="L50" s="97"/>
      <c r="M50" s="53"/>
      <c r="N50" s="97"/>
      <c r="O50" s="53"/>
      <c r="P50" s="97"/>
      <c r="Q50" s="53"/>
      <c r="R50" s="97"/>
      <c r="S50" s="53"/>
      <c r="T50" s="97"/>
      <c r="U50" s="53"/>
      <c r="V50" s="97"/>
      <c r="W50" s="53"/>
      <c r="X50" s="97"/>
      <c r="Y50" s="53"/>
      <c r="Z50" s="97"/>
      <c r="AA50" s="53"/>
      <c r="AB50" s="97"/>
      <c r="AC50" s="53"/>
      <c r="AD50" s="97"/>
      <c r="AE50" s="53"/>
      <c r="AF50" s="97"/>
      <c r="AG50" s="89"/>
      <c r="AH50" s="97"/>
      <c r="AI50" s="134"/>
      <c r="AJ50" s="134"/>
    </row>
    <row r="51" s="4" customFormat="true" ht="17.1" hidden="false" customHeight="true" outlineLevel="0" collapsed="false">
      <c r="A51" s="11" t="s">
        <v>97</v>
      </c>
      <c r="B51" s="91"/>
      <c r="C51" s="91"/>
      <c r="D51" s="91"/>
      <c r="E51" s="136"/>
      <c r="F51" s="136"/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  <c r="AE51" s="136"/>
      <c r="AF51" s="137"/>
      <c r="AG51" s="89"/>
      <c r="AH51" s="137"/>
      <c r="AI51" s="0"/>
      <c r="AJ51" s="0"/>
    </row>
    <row r="52" s="4" customFormat="true" ht="17.1" hidden="false" customHeight="true" outlineLevel="0" collapsed="false">
      <c r="A52" s="138" t="s">
        <v>98</v>
      </c>
      <c r="B52" s="199"/>
      <c r="C52" s="200"/>
      <c r="D52" s="94" t="s">
        <v>71</v>
      </c>
      <c r="E52" s="201"/>
      <c r="F52" s="97"/>
      <c r="G52" s="202"/>
      <c r="H52" s="97"/>
      <c r="I52" s="20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3"/>
      <c r="U52" s="203"/>
      <c r="V52" s="203"/>
      <c r="W52" s="203"/>
      <c r="X52" s="203"/>
      <c r="Y52" s="203"/>
      <c r="Z52" s="203"/>
      <c r="AA52" s="203"/>
      <c r="AB52" s="203"/>
      <c r="AC52" s="203"/>
      <c r="AD52" s="203"/>
      <c r="AE52" s="141"/>
      <c r="AF52" s="141"/>
      <c r="AG52" s="89"/>
      <c r="AH52" s="137"/>
      <c r="AI52" s="0"/>
      <c r="AJ52" s="0"/>
    </row>
    <row r="53" s="4" customFormat="true" ht="17.1" hidden="false" customHeight="true" outlineLevel="0" collapsed="false">
      <c r="A53" s="142" t="n">
        <v>1</v>
      </c>
      <c r="B53" s="143" t="s">
        <v>99</v>
      </c>
      <c r="C53" s="143"/>
      <c r="D53" s="144" t="s">
        <v>100</v>
      </c>
      <c r="E53" s="116"/>
      <c r="F53" s="146"/>
      <c r="G53" s="48" t="n">
        <v>14</v>
      </c>
      <c r="H53" s="147"/>
      <c r="I53" s="204"/>
      <c r="J53" s="205"/>
      <c r="K53" s="48"/>
      <c r="L53" s="206"/>
      <c r="M53" s="204"/>
      <c r="N53" s="205"/>
      <c r="O53" s="48"/>
      <c r="P53" s="206"/>
      <c r="Q53" s="204"/>
      <c r="R53" s="205"/>
      <c r="S53" s="101" t="n">
        <v>1</v>
      </c>
      <c r="T53" s="149"/>
      <c r="U53" s="53"/>
      <c r="V53" s="205"/>
      <c r="W53" s="101"/>
      <c r="X53" s="149"/>
      <c r="Y53" s="101"/>
      <c r="Z53" s="149"/>
      <c r="AA53" s="101"/>
      <c r="AB53" s="149"/>
      <c r="AC53" s="53"/>
      <c r="AD53" s="205"/>
      <c r="AE53" s="101" t="n">
        <v>15</v>
      </c>
      <c r="AF53" s="149"/>
      <c r="AG53" s="54" t="n">
        <f aca="false">+E53+G53+I53+K53+M53+O53+Q53+S53+U53++W53+Y53+AA53+AC53+AE53</f>
        <v>30</v>
      </c>
      <c r="AH53" s="103"/>
      <c r="AI53" s="0"/>
      <c r="AJ53" s="0"/>
    </row>
    <row r="54" s="4" customFormat="true" ht="17.1" hidden="false" customHeight="true" outlineLevel="0" collapsed="false">
      <c r="A54" s="152" t="n">
        <v>2</v>
      </c>
      <c r="B54" s="153" t="s">
        <v>99</v>
      </c>
      <c r="C54" s="153"/>
      <c r="D54" s="154" t="s">
        <v>101</v>
      </c>
      <c r="E54" s="116"/>
      <c r="F54" s="155"/>
      <c r="G54" s="61"/>
      <c r="H54" s="156"/>
      <c r="I54" s="116"/>
      <c r="J54" s="117"/>
      <c r="K54" s="61"/>
      <c r="L54" s="115"/>
      <c r="M54" s="116"/>
      <c r="N54" s="117"/>
      <c r="O54" s="61"/>
      <c r="P54" s="115"/>
      <c r="Q54" s="116"/>
      <c r="R54" s="117"/>
      <c r="S54" s="65"/>
      <c r="T54" s="115"/>
      <c r="U54" s="66"/>
      <c r="V54" s="117"/>
      <c r="W54" s="65"/>
      <c r="X54" s="115"/>
      <c r="Y54" s="65"/>
      <c r="Z54" s="115"/>
      <c r="AA54" s="65"/>
      <c r="AB54" s="115"/>
      <c r="AC54" s="66"/>
      <c r="AD54" s="117"/>
      <c r="AE54" s="157"/>
      <c r="AF54" s="115"/>
      <c r="AG54" s="67" t="n">
        <f aca="false">+E54+G54+I54+K54+M54+O54+Q54+S54+U54++W54+Y54+AA54+AC54+AE54</f>
        <v>0</v>
      </c>
      <c r="AH54" s="111"/>
      <c r="AI54" s="0"/>
      <c r="AJ54" s="0"/>
    </row>
    <row r="55" s="4" customFormat="true" ht="17.1" hidden="false" customHeight="true" outlineLevel="0" collapsed="false">
      <c r="A55" s="152" t="n">
        <v>3</v>
      </c>
      <c r="B55" s="158" t="s">
        <v>102</v>
      </c>
      <c r="C55" s="159"/>
      <c r="D55" s="154" t="s">
        <v>100</v>
      </c>
      <c r="E55" s="116"/>
      <c r="F55" s="160"/>
      <c r="G55" s="61"/>
      <c r="H55" s="161"/>
      <c r="I55" s="116"/>
      <c r="J55" s="117"/>
      <c r="K55" s="61"/>
      <c r="L55" s="115"/>
      <c r="M55" s="116"/>
      <c r="N55" s="117"/>
      <c r="O55" s="61"/>
      <c r="P55" s="115"/>
      <c r="Q55" s="116"/>
      <c r="R55" s="117"/>
      <c r="S55" s="65"/>
      <c r="T55" s="115"/>
      <c r="U55" s="66"/>
      <c r="V55" s="117"/>
      <c r="W55" s="65"/>
      <c r="X55" s="115"/>
      <c r="Y55" s="65"/>
      <c r="Z55" s="115"/>
      <c r="AA55" s="65"/>
      <c r="AB55" s="115"/>
      <c r="AC55" s="66"/>
      <c r="AD55" s="117"/>
      <c r="AE55" s="157"/>
      <c r="AF55" s="115"/>
      <c r="AG55" s="67" t="n">
        <f aca="false">+E55+G55+I55+K55+M55+O55+Q55+S55+U55++W55+Y55+AA55+AC55+AE55</f>
        <v>0</v>
      </c>
      <c r="AH55" s="111"/>
      <c r="AI55" s="0"/>
      <c r="AJ55" s="0"/>
    </row>
    <row r="56" s="4" customFormat="true" ht="17.1" hidden="false" customHeight="true" outlineLevel="0" collapsed="false">
      <c r="A56" s="152" t="n">
        <v>4</v>
      </c>
      <c r="B56" s="158" t="s">
        <v>103</v>
      </c>
      <c r="C56" s="159"/>
      <c r="D56" s="154" t="s">
        <v>100</v>
      </c>
      <c r="E56" s="116"/>
      <c r="F56" s="160"/>
      <c r="G56" s="61"/>
      <c r="H56" s="161"/>
      <c r="I56" s="116"/>
      <c r="J56" s="117"/>
      <c r="K56" s="61"/>
      <c r="L56" s="115"/>
      <c r="M56" s="116"/>
      <c r="N56" s="117"/>
      <c r="O56" s="61"/>
      <c r="P56" s="115"/>
      <c r="Q56" s="116"/>
      <c r="R56" s="117"/>
      <c r="S56" s="65"/>
      <c r="T56" s="115"/>
      <c r="U56" s="66"/>
      <c r="V56" s="117"/>
      <c r="W56" s="65"/>
      <c r="X56" s="115"/>
      <c r="Y56" s="65"/>
      <c r="Z56" s="115"/>
      <c r="AA56" s="65"/>
      <c r="AB56" s="115"/>
      <c r="AC56" s="66"/>
      <c r="AD56" s="117"/>
      <c r="AE56" s="157"/>
      <c r="AF56" s="115"/>
      <c r="AG56" s="67" t="n">
        <f aca="false">+E56+G56+I56+K56+M56+O56+Q56+S56+U56++W56+Y56+AA56+AC56+AE56</f>
        <v>0</v>
      </c>
      <c r="AH56" s="111"/>
      <c r="AI56" s="0"/>
      <c r="AJ56" s="0"/>
    </row>
    <row r="57" s="4" customFormat="true" ht="17.1" hidden="false" customHeight="true" outlineLevel="0" collapsed="false">
      <c r="A57" s="152" t="n">
        <v>5</v>
      </c>
      <c r="B57" s="153" t="s">
        <v>82</v>
      </c>
      <c r="C57" s="153"/>
      <c r="D57" s="154" t="s">
        <v>100</v>
      </c>
      <c r="E57" s="116"/>
      <c r="F57" s="155"/>
      <c r="G57" s="61"/>
      <c r="H57" s="156"/>
      <c r="I57" s="116"/>
      <c r="J57" s="117"/>
      <c r="K57" s="61"/>
      <c r="L57" s="115"/>
      <c r="M57" s="116"/>
      <c r="N57" s="117"/>
      <c r="O57" s="61"/>
      <c r="P57" s="115"/>
      <c r="Q57" s="116"/>
      <c r="R57" s="117"/>
      <c r="S57" s="65"/>
      <c r="T57" s="115"/>
      <c r="U57" s="66"/>
      <c r="V57" s="117"/>
      <c r="W57" s="65"/>
      <c r="X57" s="115"/>
      <c r="Y57" s="65"/>
      <c r="Z57" s="115"/>
      <c r="AA57" s="65"/>
      <c r="AB57" s="115"/>
      <c r="AC57" s="66"/>
      <c r="AD57" s="117"/>
      <c r="AE57" s="157"/>
      <c r="AF57" s="115"/>
      <c r="AG57" s="67" t="n">
        <f aca="false">+E57+G57+I57+K57+M57+O57+Q57+S57+U57++W57+Y57+AA57+AC57+AE57</f>
        <v>0</v>
      </c>
      <c r="AH57" s="111"/>
      <c r="AI57" s="0"/>
      <c r="AJ57" s="0"/>
    </row>
    <row r="58" s="4" customFormat="true" ht="17.1" hidden="false" customHeight="true" outlineLevel="0" collapsed="false">
      <c r="A58" s="152" t="n">
        <v>6</v>
      </c>
      <c r="B58" s="159" t="s">
        <v>104</v>
      </c>
      <c r="C58" s="159"/>
      <c r="D58" s="154" t="s">
        <v>100</v>
      </c>
      <c r="E58" s="116"/>
      <c r="F58" s="160"/>
      <c r="G58" s="61"/>
      <c r="H58" s="161"/>
      <c r="I58" s="116"/>
      <c r="J58" s="117"/>
      <c r="K58" s="61"/>
      <c r="L58" s="115"/>
      <c r="M58" s="116"/>
      <c r="N58" s="117"/>
      <c r="O58" s="61"/>
      <c r="P58" s="115"/>
      <c r="Q58" s="116"/>
      <c r="R58" s="117"/>
      <c r="S58" s="65"/>
      <c r="T58" s="115"/>
      <c r="U58" s="66"/>
      <c r="V58" s="117"/>
      <c r="W58" s="65"/>
      <c r="X58" s="115"/>
      <c r="Y58" s="65"/>
      <c r="Z58" s="115"/>
      <c r="AA58" s="65"/>
      <c r="AB58" s="115"/>
      <c r="AC58" s="66"/>
      <c r="AD58" s="117"/>
      <c r="AE58" s="157"/>
      <c r="AF58" s="115"/>
      <c r="AG58" s="67" t="n">
        <f aca="false">+E58+G58+I58+K58+M58+O58+Q58+S58+U58++W58+Y58+AA58+AC58+AE58</f>
        <v>0</v>
      </c>
      <c r="AH58" s="111"/>
      <c r="AI58" s="0"/>
      <c r="AJ58" s="0"/>
    </row>
    <row r="59" s="4" customFormat="true" ht="17.1" hidden="false" customHeight="true" outlineLevel="0" collapsed="false">
      <c r="A59" s="152" t="n">
        <v>7</v>
      </c>
      <c r="B59" s="163" t="s">
        <v>105</v>
      </c>
      <c r="C59" s="164"/>
      <c r="D59" s="154" t="s">
        <v>100</v>
      </c>
      <c r="E59" s="116"/>
      <c r="F59" s="155"/>
      <c r="G59" s="165"/>
      <c r="H59" s="156"/>
      <c r="I59" s="116"/>
      <c r="J59" s="117"/>
      <c r="K59" s="61"/>
      <c r="L59" s="115"/>
      <c r="M59" s="116"/>
      <c r="N59" s="117"/>
      <c r="O59" s="61"/>
      <c r="P59" s="115"/>
      <c r="Q59" s="116"/>
      <c r="R59" s="117"/>
      <c r="S59" s="65"/>
      <c r="T59" s="115"/>
      <c r="U59" s="66"/>
      <c r="V59" s="117"/>
      <c r="W59" s="65"/>
      <c r="X59" s="115"/>
      <c r="Y59" s="65"/>
      <c r="Z59" s="115"/>
      <c r="AA59" s="65"/>
      <c r="AB59" s="115"/>
      <c r="AC59" s="66"/>
      <c r="AD59" s="117"/>
      <c r="AE59" s="157"/>
      <c r="AF59" s="115"/>
      <c r="AG59" s="67" t="n">
        <f aca="false">+E59+G59+I59+K59+M59+O59+Q59+S59+U59++W59+Y59+AA59+AC59+AE59</f>
        <v>0</v>
      </c>
      <c r="AH59" s="111"/>
      <c r="AI59" s="0"/>
      <c r="AJ59" s="0"/>
    </row>
    <row r="60" s="4" customFormat="true" ht="17.1" hidden="false" customHeight="true" outlineLevel="0" collapsed="false">
      <c r="A60" s="152" t="n">
        <v>8</v>
      </c>
      <c r="B60" s="163" t="s">
        <v>106</v>
      </c>
      <c r="C60" s="164"/>
      <c r="D60" s="154" t="s">
        <v>100</v>
      </c>
      <c r="E60" s="116"/>
      <c r="F60" s="155"/>
      <c r="G60" s="165"/>
      <c r="H60" s="156"/>
      <c r="I60" s="116"/>
      <c r="J60" s="117"/>
      <c r="K60" s="61"/>
      <c r="L60" s="115"/>
      <c r="M60" s="116"/>
      <c r="N60" s="117"/>
      <c r="O60" s="61"/>
      <c r="P60" s="115"/>
      <c r="Q60" s="116"/>
      <c r="R60" s="117"/>
      <c r="S60" s="65"/>
      <c r="T60" s="115"/>
      <c r="U60" s="66"/>
      <c r="V60" s="117"/>
      <c r="W60" s="65"/>
      <c r="X60" s="115"/>
      <c r="Y60" s="65"/>
      <c r="Z60" s="115"/>
      <c r="AA60" s="65"/>
      <c r="AB60" s="115"/>
      <c r="AC60" s="66"/>
      <c r="AD60" s="117"/>
      <c r="AE60" s="157"/>
      <c r="AF60" s="115"/>
      <c r="AG60" s="67" t="n">
        <f aca="false">+E60+G60+I60+K60+M60+O60+Q60+S60+U60++W60+Y60+AA60+AC60+AE60</f>
        <v>0</v>
      </c>
      <c r="AH60" s="111"/>
      <c r="AI60" s="0"/>
      <c r="AJ60" s="0"/>
    </row>
    <row r="61" s="4" customFormat="true" ht="17.1" hidden="false" customHeight="true" outlineLevel="0" collapsed="false">
      <c r="A61" s="152" t="n">
        <v>9</v>
      </c>
      <c r="B61" s="163" t="s">
        <v>107</v>
      </c>
      <c r="C61" s="164"/>
      <c r="D61" s="154" t="s">
        <v>100</v>
      </c>
      <c r="E61" s="116"/>
      <c r="F61" s="166"/>
      <c r="G61" s="61"/>
      <c r="H61" s="167"/>
      <c r="I61" s="116"/>
      <c r="J61" s="168"/>
      <c r="K61" s="61"/>
      <c r="L61" s="169"/>
      <c r="M61" s="116"/>
      <c r="N61" s="168"/>
      <c r="O61" s="61"/>
      <c r="P61" s="169"/>
      <c r="Q61" s="116"/>
      <c r="R61" s="168"/>
      <c r="S61" s="65"/>
      <c r="T61" s="169"/>
      <c r="U61" s="66"/>
      <c r="V61" s="168"/>
      <c r="W61" s="65"/>
      <c r="X61" s="169"/>
      <c r="Y61" s="65"/>
      <c r="Z61" s="169"/>
      <c r="AA61" s="65"/>
      <c r="AB61" s="169"/>
      <c r="AC61" s="66"/>
      <c r="AD61" s="168"/>
      <c r="AE61" s="170"/>
      <c r="AF61" s="169"/>
      <c r="AG61" s="67" t="n">
        <f aca="false">+E61+G61+I61+K61+M61+O61+Q61+S61+U61++W61+Y61+AA61+AC61+AE61</f>
        <v>0</v>
      </c>
      <c r="AH61" s="171"/>
      <c r="AI61" s="0"/>
      <c r="AJ61" s="0"/>
    </row>
    <row r="62" s="4" customFormat="true" ht="17.1" hidden="false" customHeight="true" outlineLevel="0" collapsed="false">
      <c r="A62" s="152" t="n">
        <v>10</v>
      </c>
      <c r="B62" s="163" t="s">
        <v>108</v>
      </c>
      <c r="C62" s="164"/>
      <c r="D62" s="154" t="s">
        <v>100</v>
      </c>
      <c r="E62" s="116"/>
      <c r="F62" s="166"/>
      <c r="G62" s="61"/>
      <c r="H62" s="167"/>
      <c r="I62" s="116"/>
      <c r="J62" s="168"/>
      <c r="K62" s="61"/>
      <c r="L62" s="169"/>
      <c r="M62" s="116"/>
      <c r="N62" s="168"/>
      <c r="O62" s="61"/>
      <c r="P62" s="169"/>
      <c r="Q62" s="116"/>
      <c r="R62" s="168"/>
      <c r="S62" s="65"/>
      <c r="T62" s="169"/>
      <c r="U62" s="66"/>
      <c r="V62" s="168"/>
      <c r="W62" s="65"/>
      <c r="X62" s="169"/>
      <c r="Y62" s="65"/>
      <c r="Z62" s="169"/>
      <c r="AA62" s="65"/>
      <c r="AB62" s="169"/>
      <c r="AC62" s="66"/>
      <c r="AD62" s="168"/>
      <c r="AE62" s="170"/>
      <c r="AF62" s="169"/>
      <c r="AG62" s="67" t="n">
        <f aca="false">+E62+G62+I62+K62+M62+O62+Q62+S62+U62++W62+Y62+AA62+AC62+AE62</f>
        <v>0</v>
      </c>
      <c r="AH62" s="171"/>
      <c r="AI62" s="0"/>
      <c r="AJ62" s="0"/>
    </row>
    <row r="63" s="4" customFormat="true" ht="17.1" hidden="false" customHeight="true" outlineLevel="0" collapsed="false">
      <c r="A63" s="152" t="n">
        <v>11</v>
      </c>
      <c r="B63" s="163" t="s">
        <v>109</v>
      </c>
      <c r="C63" s="164"/>
      <c r="D63" s="154" t="s">
        <v>81</v>
      </c>
      <c r="E63" s="116"/>
      <c r="F63" s="155"/>
      <c r="G63" s="165"/>
      <c r="H63" s="156"/>
      <c r="I63" s="116"/>
      <c r="J63" s="117"/>
      <c r="K63" s="61"/>
      <c r="L63" s="115"/>
      <c r="M63" s="116"/>
      <c r="N63" s="117"/>
      <c r="O63" s="61"/>
      <c r="P63" s="115"/>
      <c r="Q63" s="116"/>
      <c r="R63" s="117"/>
      <c r="S63" s="65"/>
      <c r="T63" s="115"/>
      <c r="U63" s="66"/>
      <c r="V63" s="117"/>
      <c r="W63" s="65"/>
      <c r="X63" s="115"/>
      <c r="Y63" s="65"/>
      <c r="Z63" s="115"/>
      <c r="AA63" s="65"/>
      <c r="AB63" s="115"/>
      <c r="AC63" s="66"/>
      <c r="AD63" s="117"/>
      <c r="AE63" s="157"/>
      <c r="AF63" s="115"/>
      <c r="AG63" s="67" t="n">
        <f aca="false">+E63+G63+I63+K63+M63+O63+Q63+S63+U63++W63+Y63+AA63+AC63+AE63</f>
        <v>0</v>
      </c>
      <c r="AH63" s="111"/>
      <c r="AI63" s="0"/>
      <c r="AJ63" s="0"/>
    </row>
    <row r="64" s="4" customFormat="true" ht="17.1" hidden="false" customHeight="true" outlineLevel="0" collapsed="false">
      <c r="A64" s="152" t="n">
        <v>12</v>
      </c>
      <c r="B64" s="163" t="s">
        <v>110</v>
      </c>
      <c r="C64" s="164"/>
      <c r="D64" s="154" t="s">
        <v>100</v>
      </c>
      <c r="E64" s="116"/>
      <c r="F64" s="155"/>
      <c r="G64" s="165"/>
      <c r="H64" s="156"/>
      <c r="I64" s="116"/>
      <c r="J64" s="117"/>
      <c r="K64" s="61"/>
      <c r="L64" s="115"/>
      <c r="M64" s="116"/>
      <c r="N64" s="117"/>
      <c r="O64" s="61"/>
      <c r="P64" s="115"/>
      <c r="Q64" s="116"/>
      <c r="R64" s="117"/>
      <c r="S64" s="65"/>
      <c r="T64" s="115"/>
      <c r="U64" s="66"/>
      <c r="V64" s="117"/>
      <c r="W64" s="65"/>
      <c r="X64" s="115"/>
      <c r="Y64" s="65"/>
      <c r="Z64" s="115"/>
      <c r="AA64" s="65"/>
      <c r="AB64" s="115"/>
      <c r="AC64" s="66"/>
      <c r="AD64" s="117"/>
      <c r="AE64" s="157"/>
      <c r="AF64" s="115"/>
      <c r="AG64" s="67" t="n">
        <f aca="false">+E64+G64+I64+K64+M64+O64+Q64+S64+U64++W64+Y64+AA64+AC64+AE64</f>
        <v>0</v>
      </c>
      <c r="AH64" s="111"/>
      <c r="AI64" s="0"/>
      <c r="AJ64" s="0"/>
    </row>
    <row r="65" s="4" customFormat="true" ht="17.1" hidden="false" customHeight="true" outlineLevel="0" collapsed="false">
      <c r="A65" s="152" t="n">
        <v>13</v>
      </c>
      <c r="B65" s="158" t="s">
        <v>90</v>
      </c>
      <c r="C65" s="159"/>
      <c r="D65" s="154" t="s">
        <v>100</v>
      </c>
      <c r="E65" s="172"/>
      <c r="F65" s="155"/>
      <c r="G65" s="165"/>
      <c r="H65" s="156"/>
      <c r="I65" s="172"/>
      <c r="J65" s="117"/>
      <c r="K65" s="165"/>
      <c r="L65" s="115"/>
      <c r="M65" s="172"/>
      <c r="N65" s="117"/>
      <c r="O65" s="165"/>
      <c r="P65" s="115"/>
      <c r="Q65" s="172"/>
      <c r="R65" s="117"/>
      <c r="S65" s="173"/>
      <c r="T65" s="115"/>
      <c r="U65" s="174"/>
      <c r="V65" s="117"/>
      <c r="W65" s="173"/>
      <c r="X65" s="115"/>
      <c r="Y65" s="173"/>
      <c r="Z65" s="115"/>
      <c r="AA65" s="173"/>
      <c r="AB65" s="115"/>
      <c r="AC65" s="174"/>
      <c r="AD65" s="117"/>
      <c r="AE65" s="157"/>
      <c r="AF65" s="115"/>
      <c r="AG65" s="175" t="n">
        <f aca="false">+E65+G65+I65+K65+M65+O65+Q65+S65+U65++W65+Y65+AA65+AC65+AE65</f>
        <v>0</v>
      </c>
      <c r="AH65" s="111"/>
      <c r="AI65" s="0"/>
      <c r="AJ65" s="0"/>
    </row>
    <row r="66" s="4" customFormat="true" ht="17.1" hidden="false" customHeight="true" outlineLevel="0" collapsed="false">
      <c r="A66" s="207"/>
      <c r="B66" s="208"/>
      <c r="C66" s="209"/>
      <c r="D66" s="210"/>
      <c r="E66" s="125"/>
      <c r="F66" s="211"/>
      <c r="G66" s="75"/>
      <c r="H66" s="212"/>
      <c r="I66" s="125"/>
      <c r="J66" s="126"/>
      <c r="K66" s="75"/>
      <c r="L66" s="124"/>
      <c r="M66" s="125"/>
      <c r="N66" s="126"/>
      <c r="O66" s="75"/>
      <c r="P66" s="124"/>
      <c r="Q66" s="125"/>
      <c r="R66" s="126"/>
      <c r="S66" s="80"/>
      <c r="T66" s="124"/>
      <c r="U66" s="81"/>
      <c r="V66" s="126"/>
      <c r="W66" s="80"/>
      <c r="X66" s="124"/>
      <c r="Y66" s="80"/>
      <c r="Z66" s="124"/>
      <c r="AA66" s="80"/>
      <c r="AB66" s="124"/>
      <c r="AC66" s="81"/>
      <c r="AD66" s="126"/>
      <c r="AE66" s="213"/>
      <c r="AF66" s="124"/>
      <c r="AG66" s="82" t="n">
        <f aca="false">+E66+G66+I66+K66+M66+O66+Q66+S66+U66++W66+Y66+AA66+AC66+AE66</f>
        <v>0</v>
      </c>
      <c r="AH66" s="127"/>
      <c r="AI66" s="0"/>
      <c r="AJ66" s="0"/>
    </row>
    <row r="67" s="4" customFormat="true" ht="17.1" hidden="false" customHeight="true" outlineLevel="0" collapsed="false">
      <c r="A67" s="0"/>
      <c r="B67" s="1"/>
      <c r="C67" s="1"/>
      <c r="D67" s="1"/>
      <c r="E67" s="1"/>
      <c r="F67" s="1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</row>
    <row r="68" s="4" customFormat="true" ht="17.1" hidden="false" customHeight="true" outlineLevel="0" collapsed="false">
      <c r="A68" s="0"/>
      <c r="B68" s="1"/>
      <c r="C68" s="1"/>
      <c r="D68" s="1"/>
      <c r="E68" s="1"/>
      <c r="F68" s="1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</row>
    <row r="69" s="4" customFormat="true" ht="17.1" hidden="false" customHeight="true" outlineLevel="0" collapsed="false">
      <c r="A69" s="191" t="s">
        <v>111</v>
      </c>
      <c r="B69" s="1"/>
      <c r="C69" s="1"/>
      <c r="D69" s="1"/>
      <c r="E69" s="1"/>
      <c r="F69" s="1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</row>
    <row r="70" s="4" customFormat="true" ht="17.1" hidden="false" customHeight="true" outlineLevel="0" collapsed="false">
      <c r="A70" s="191" t="s">
        <v>112</v>
      </c>
      <c r="B70" s="1"/>
      <c r="C70" s="1"/>
      <c r="D70" s="1"/>
      <c r="E70" s="1"/>
      <c r="F70" s="1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</row>
    <row r="71" customFormat="false" ht="17.1" hidden="false" customHeight="true" outlineLevel="0" collapsed="false">
      <c r="A71" s="191" t="s">
        <v>113</v>
      </c>
      <c r="G71" s="0"/>
      <c r="H71" s="0"/>
      <c r="I71" s="0"/>
      <c r="J71" s="0"/>
      <c r="K71" s="191"/>
      <c r="L71" s="192"/>
      <c r="M71" s="191"/>
      <c r="N71" s="192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0"/>
      <c r="AB71" s="0"/>
      <c r="AC71" s="0"/>
      <c r="AD71" s="0"/>
      <c r="AE71" s="191"/>
      <c r="AF71" s="192"/>
      <c r="AG71" s="192"/>
      <c r="AH71" s="0"/>
      <c r="AI71" s="0"/>
      <c r="AJ71" s="0"/>
    </row>
    <row r="72" customFormat="false" ht="17.1" hidden="false" customHeight="true" outlineLevel="0" collapsed="false">
      <c r="A72" s="191" t="s">
        <v>114</v>
      </c>
      <c r="G72" s="193" t="s">
        <v>115</v>
      </c>
      <c r="H72" s="193"/>
      <c r="I72" s="193"/>
      <c r="J72" s="193"/>
      <c r="K72" s="0"/>
      <c r="L72" s="0"/>
      <c r="M72" s="0"/>
      <c r="N72" s="0"/>
      <c r="O72" s="191"/>
      <c r="P72" s="191"/>
      <c r="Q72" s="191"/>
      <c r="R72" s="191"/>
      <c r="S72" s="193" t="s">
        <v>116</v>
      </c>
      <c r="T72" s="193"/>
      <c r="U72" s="193"/>
      <c r="V72" s="191"/>
      <c r="W72" s="191"/>
      <c r="X72" s="191"/>
      <c r="Y72" s="191"/>
      <c r="Z72" s="191"/>
      <c r="AA72" s="193" t="s">
        <v>115</v>
      </c>
      <c r="AB72" s="193"/>
      <c r="AC72" s="193"/>
      <c r="AD72" s="193"/>
      <c r="AE72" s="0"/>
      <c r="AF72" s="0"/>
      <c r="AG72" s="0"/>
      <c r="AH72" s="193" t="s">
        <v>117</v>
      </c>
      <c r="AI72" s="193"/>
      <c r="AJ72" s="193"/>
    </row>
    <row r="73" customFormat="false" ht="17.1" hidden="false" customHeight="true" outlineLevel="0" collapsed="false">
      <c r="A73" s="191"/>
      <c r="G73" s="191"/>
      <c r="H73" s="191"/>
      <c r="I73" s="194"/>
      <c r="J73" s="191"/>
      <c r="K73" s="0"/>
      <c r="L73" s="0"/>
      <c r="M73" s="0"/>
      <c r="N73" s="0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4"/>
      <c r="AD73" s="191"/>
      <c r="AE73" s="0"/>
      <c r="AF73" s="0"/>
      <c r="AG73" s="0"/>
      <c r="AH73" s="191"/>
      <c r="AI73" s="191"/>
      <c r="AJ73" s="191"/>
    </row>
    <row r="74" customFormat="false" ht="17.1" hidden="false" customHeight="true" outlineLevel="0" collapsed="false">
      <c r="A74" s="195"/>
      <c r="G74" s="191"/>
      <c r="H74" s="191"/>
      <c r="I74" s="191"/>
      <c r="J74" s="191"/>
      <c r="K74" s="0"/>
      <c r="L74" s="0"/>
      <c r="M74" s="0"/>
      <c r="N74" s="0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0"/>
      <c r="AF74" s="0"/>
      <c r="AG74" s="0"/>
      <c r="AH74" s="191"/>
      <c r="AI74" s="191"/>
      <c r="AJ74" s="191"/>
    </row>
    <row r="75" customFormat="false" ht="17.1" hidden="false" customHeight="true" outlineLevel="0" collapsed="false">
      <c r="A75" s="195"/>
      <c r="G75" s="191"/>
      <c r="H75" s="191"/>
      <c r="I75" s="191"/>
      <c r="J75" s="191"/>
      <c r="K75" s="0"/>
      <c r="L75" s="0"/>
      <c r="M75" s="0"/>
      <c r="N75" s="0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0"/>
      <c r="AF75" s="0"/>
      <c r="AG75" s="0"/>
      <c r="AH75" s="191"/>
      <c r="AI75" s="191"/>
      <c r="AJ75" s="191"/>
    </row>
    <row r="76" customFormat="false" ht="17.1" hidden="false" customHeight="true" outlineLevel="0" collapsed="false">
      <c r="G76" s="191"/>
      <c r="H76" s="191"/>
      <c r="I76" s="191"/>
      <c r="J76" s="191"/>
      <c r="K76" s="0"/>
      <c r="L76" s="0"/>
      <c r="M76" s="0"/>
      <c r="N76" s="0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0"/>
      <c r="AF76" s="0"/>
      <c r="AG76" s="0"/>
      <c r="AH76" s="191"/>
      <c r="AI76" s="191"/>
      <c r="AJ76" s="191"/>
    </row>
    <row r="77" customFormat="false" ht="17.1" hidden="false" customHeight="true" outlineLevel="0" collapsed="false">
      <c r="G77" s="191"/>
      <c r="H77" s="191"/>
      <c r="I77" s="191"/>
      <c r="J77" s="191"/>
      <c r="K77" s="0"/>
      <c r="L77" s="0"/>
      <c r="M77" s="0"/>
      <c r="N77" s="0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0"/>
      <c r="AF77" s="0"/>
      <c r="AG77" s="0"/>
      <c r="AH77" s="191"/>
      <c r="AI77" s="191"/>
      <c r="AJ77" s="191"/>
    </row>
    <row r="78" customFormat="false" ht="17.1" hidden="false" customHeight="true" outlineLevel="0" collapsed="false">
      <c r="G78" s="196"/>
      <c r="H78" s="197"/>
      <c r="I78" s="196"/>
      <c r="J78" s="197"/>
      <c r="K78" s="0"/>
      <c r="L78" s="0"/>
      <c r="M78" s="0"/>
      <c r="N78" s="0"/>
      <c r="O78" s="191"/>
      <c r="P78" s="191"/>
      <c r="Q78" s="191"/>
      <c r="R78" s="191"/>
      <c r="S78" s="197"/>
      <c r="T78" s="197"/>
      <c r="U78" s="197"/>
      <c r="V78" s="191"/>
      <c r="W78" s="191"/>
      <c r="X78" s="191"/>
      <c r="Y78" s="191"/>
      <c r="Z78" s="191"/>
      <c r="AA78" s="196"/>
      <c r="AB78" s="197"/>
      <c r="AC78" s="196"/>
      <c r="AD78" s="197"/>
      <c r="AE78" s="0"/>
      <c r="AF78" s="0"/>
      <c r="AG78" s="0"/>
      <c r="AH78" s="197"/>
      <c r="AI78" s="197"/>
      <c r="AJ78" s="197"/>
    </row>
    <row r="79" customFormat="false" ht="17.1" hidden="false" customHeight="true" outlineLevel="0" collapsed="false">
      <c r="G79" s="198" t="s">
        <v>118</v>
      </c>
      <c r="H79" s="198"/>
      <c r="I79" s="198"/>
      <c r="J79" s="198"/>
      <c r="K79" s="0"/>
      <c r="L79" s="0"/>
      <c r="M79" s="0"/>
      <c r="N79" s="0"/>
      <c r="O79" s="191"/>
      <c r="P79" s="191"/>
      <c r="Q79" s="191"/>
      <c r="R79" s="191"/>
      <c r="S79" s="193" t="s">
        <v>119</v>
      </c>
      <c r="T79" s="193"/>
      <c r="U79" s="193"/>
      <c r="V79" s="191"/>
      <c r="W79" s="191"/>
      <c r="X79" s="191"/>
      <c r="Y79" s="191"/>
      <c r="Z79" s="191"/>
      <c r="AA79" s="198" t="s">
        <v>118</v>
      </c>
      <c r="AB79" s="198"/>
      <c r="AC79" s="198"/>
      <c r="AD79" s="198"/>
      <c r="AE79" s="0"/>
      <c r="AF79" s="0"/>
      <c r="AG79" s="0"/>
      <c r="AH79" s="193" t="s">
        <v>119</v>
      </c>
      <c r="AI79" s="193"/>
      <c r="AJ79" s="193"/>
    </row>
    <row r="80" customFormat="false" ht="17.1" hidden="false" customHeight="true" outlineLevel="0" collapsed="false">
      <c r="K80" s="191"/>
      <c r="L80" s="192"/>
      <c r="M80" s="194"/>
      <c r="N80" s="192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2"/>
      <c r="AF80" s="192"/>
      <c r="AG80" s="192"/>
    </row>
  </sheetData>
  <mergeCells count="61">
    <mergeCell ref="O5:P5"/>
    <mergeCell ref="V5:W5"/>
    <mergeCell ref="AG5:AH5"/>
    <mergeCell ref="A6:A10"/>
    <mergeCell ref="B6:C10"/>
    <mergeCell ref="E6:F6"/>
    <mergeCell ref="G6:H6"/>
    <mergeCell ref="I6:J6"/>
    <mergeCell ref="K6:L6"/>
    <mergeCell ref="M6:N6"/>
    <mergeCell ref="O6:P6"/>
    <mergeCell ref="Q6:R6"/>
    <mergeCell ref="S6:T6"/>
    <mergeCell ref="U6:V6"/>
    <mergeCell ref="W6:X6"/>
    <mergeCell ref="Y6:Z6"/>
    <mergeCell ref="AA6:AB6"/>
    <mergeCell ref="AC6:AD6"/>
    <mergeCell ref="AE6:AF6"/>
    <mergeCell ref="D7:D8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Y9:Z9"/>
    <mergeCell ref="AA9:AB9"/>
    <mergeCell ref="AC9:AD9"/>
    <mergeCell ref="AE9:AF9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53:C53"/>
    <mergeCell ref="B54:C54"/>
    <mergeCell ref="B57:C57"/>
    <mergeCell ref="B58:C58"/>
    <mergeCell ref="G72:J72"/>
    <mergeCell ref="S72:U72"/>
    <mergeCell ref="AA72:AD72"/>
    <mergeCell ref="AH72:AJ72"/>
    <mergeCell ref="G79:J79"/>
    <mergeCell ref="S79:U79"/>
    <mergeCell ref="AA79:AD79"/>
    <mergeCell ref="AH79:AJ79"/>
  </mergeCells>
  <printOptions headings="false" gridLines="false" gridLinesSet="true" horizontalCentered="false" verticalCentered="false"/>
  <pageMargins left="0.472222222222222" right="0.196527777777778" top="0.354166666666667" bottom="0.315277777777778" header="0.511805555555555" footer="0.157638888888889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&amp;C&amp;P de &amp;N</oddFooter>
  </headerFooter>
  <colBreaks count="1" manualBreakCount="1">
    <brk id="24" man="true" max="65535" min="0"/>
  </colBreak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1:80"/>
  <sheetViews>
    <sheetView windowProtection="true" showFormulas="false" showGridLines="false" showRowColHeaders="true" showZeros="false" rightToLeft="false" tabSelected="false" showOutlineSymbols="true" defaultGridColor="true" view="normal" topLeftCell="A1" colorId="64" zoomScale="85" zoomScaleNormal="85" zoomScalePageLayoutView="70" workbookViewId="0">
      <pane xSplit="4" ySplit="10" topLeftCell="T11" activePane="bottomRight" state="frozen"/>
      <selection pane="topLeft" activeCell="A1" activeCellId="0" sqref="A1"/>
      <selection pane="topRight" activeCell="T1" activeCellId="0" sqref="T1"/>
      <selection pane="bottomLeft" activeCell="A11" activeCellId="0" sqref="A11"/>
      <selection pane="bottomRight" activeCell="AC4" activeCellId="0" sqref="AC4"/>
    </sheetView>
  </sheetViews>
  <sheetFormatPr defaultRowHeight="15.75"/>
  <cols>
    <col collapsed="false" hidden="false" max="1" min="1" style="1" width="5.33464566929134"/>
    <col collapsed="false" hidden="false" max="2" min="2" style="1" width="34"/>
    <col collapsed="false" hidden="false" max="3" min="3" style="1" width="11.2204724409449"/>
    <col collapsed="false" hidden="false" max="4" min="4" style="1" width="8.55511811023622"/>
    <col collapsed="false" hidden="false" max="5" min="5" style="1" width="8"/>
    <col collapsed="false" hidden="false" max="10" min="6" style="1" width="7.77952755905512"/>
    <col collapsed="false" hidden="false" max="11" min="11" style="1" width="8"/>
    <col collapsed="false" hidden="false" max="12" min="12" style="1" width="7.77952755905512"/>
    <col collapsed="false" hidden="false" max="13" min="13" style="1" width="8.55511811023622"/>
    <col collapsed="false" hidden="false" max="14" min="14" style="1" width="7.77952755905512"/>
    <col collapsed="false" hidden="false" max="15" min="15" style="1" width="8.33464566929134"/>
    <col collapsed="false" hidden="false" max="27" min="16" style="1" width="7.77952755905512"/>
    <col collapsed="false" hidden="false" max="28" min="28" style="1" width="7.88976377952756"/>
    <col collapsed="false" hidden="false" max="29" min="29" style="1" width="7.77952755905512"/>
    <col collapsed="false" hidden="false" max="30" min="30" style="1" width="7.88976377952756"/>
    <col collapsed="false" hidden="false" max="31" min="31" style="1" width="7.77952755905512"/>
    <col collapsed="false" hidden="false" max="32" min="32" style="1" width="7.88976377952756"/>
    <col collapsed="false" hidden="false" max="33" min="33" style="1" width="8.43700787401575"/>
    <col collapsed="false" hidden="false" max="34" min="34" style="1" width="7.66535433070866"/>
    <col collapsed="false" hidden="false" max="36" min="35" style="1" width="11.5551181102362"/>
    <col collapsed="false" hidden="false" max="37" min="37" style="1" width="4.11023622047244"/>
    <col collapsed="false" hidden="false" max="1025" min="38" style="1" width="11.5551181102362"/>
  </cols>
  <sheetData>
    <row r="1" customFormat="false" ht="15.75" hidden="false" customHeight="false" outlineLevel="0" collapsed="false">
      <c r="A1" s="0"/>
      <c r="B1" s="0"/>
      <c r="C1" s="0"/>
      <c r="D1" s="0"/>
      <c r="E1" s="0"/>
      <c r="F1" s="0"/>
      <c r="G1" s="2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26.25" hidden="false" customHeight="false" outlineLevel="0" collapsed="false">
      <c r="A2" s="0"/>
      <c r="B2" s="0"/>
      <c r="C2" s="0"/>
      <c r="D2" s="0"/>
      <c r="E2" s="0"/>
      <c r="F2" s="3" t="s">
        <v>0</v>
      </c>
      <c r="G2" s="2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7.1" hidden="false" customHeight="true" outlineLevel="0" collapsed="false">
      <c r="F3" s="5"/>
      <c r="G3" s="6"/>
    </row>
    <row r="4" customFormat="false" ht="17.1" hidden="false" customHeight="true" outlineLevel="0" collapsed="false">
      <c r="A4" s="7"/>
      <c r="B4" s="7"/>
      <c r="C4" s="7"/>
      <c r="D4" s="7"/>
      <c r="E4" s="8"/>
      <c r="F4" s="6"/>
      <c r="G4" s="6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9" t="s">
        <v>1</v>
      </c>
      <c r="V4" s="10" t="s">
        <v>2</v>
      </c>
      <c r="W4" s="6"/>
      <c r="X4" s="0"/>
      <c r="Y4" s="0"/>
      <c r="Z4" s="0"/>
      <c r="AA4" s="0"/>
      <c r="AB4" s="0"/>
      <c r="AC4" s="0"/>
      <c r="AD4" s="0"/>
      <c r="AE4" s="0"/>
      <c r="AF4" s="9" t="s">
        <v>1</v>
      </c>
      <c r="AG4" s="9" t="str">
        <f aca="false">+V4</f>
        <v>1, San Rosendo - Victoria</v>
      </c>
      <c r="AH4" s="6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13" customFormat="true" ht="17.1" hidden="false" customHeight="true" outlineLevel="0" collapsed="false">
      <c r="A5" s="11" t="s">
        <v>3</v>
      </c>
      <c r="B5" s="12"/>
      <c r="C5" s="12"/>
      <c r="D5" s="12"/>
      <c r="E5" s="12"/>
      <c r="F5" s="12"/>
      <c r="G5" s="9"/>
      <c r="N5" s="9" t="s">
        <v>4</v>
      </c>
      <c r="O5" s="14" t="n">
        <v>41640</v>
      </c>
      <c r="P5" s="14"/>
      <c r="Q5" s="14"/>
      <c r="R5" s="14"/>
      <c r="S5" s="14"/>
      <c r="T5" s="14"/>
      <c r="U5" s="9" t="s">
        <v>5</v>
      </c>
      <c r="V5" s="15" t="n">
        <v>41670</v>
      </c>
      <c r="W5" s="15"/>
      <c r="X5" s="14"/>
      <c r="Y5" s="14"/>
      <c r="Z5" s="14"/>
      <c r="AA5" s="14"/>
      <c r="AB5" s="14"/>
      <c r="AC5" s="14"/>
      <c r="AD5" s="14"/>
      <c r="AE5" s="9"/>
      <c r="AF5" s="9" t="s">
        <v>5</v>
      </c>
      <c r="AG5" s="15" t="n">
        <f aca="false">+V5</f>
        <v>41670</v>
      </c>
      <c r="AH5" s="15"/>
    </row>
    <row r="6" s="4" customFormat="true" ht="17.1" hidden="false" customHeight="true" outlineLevel="0" collapsed="false">
      <c r="A6" s="16" t="s">
        <v>7</v>
      </c>
      <c r="B6" s="17" t="s">
        <v>8</v>
      </c>
      <c r="C6" s="17"/>
      <c r="D6" s="18" t="s">
        <v>9</v>
      </c>
      <c r="E6" s="19" t="s">
        <v>10</v>
      </c>
      <c r="F6" s="19"/>
      <c r="G6" s="19" t="s">
        <v>11</v>
      </c>
      <c r="H6" s="19"/>
      <c r="I6" s="19" t="s">
        <v>12</v>
      </c>
      <c r="J6" s="19"/>
      <c r="K6" s="19" t="s">
        <v>13</v>
      </c>
      <c r="L6" s="19"/>
      <c r="M6" s="19" t="s">
        <v>14</v>
      </c>
      <c r="N6" s="19"/>
      <c r="O6" s="19" t="s">
        <v>15</v>
      </c>
      <c r="P6" s="19"/>
      <c r="Q6" s="19" t="s">
        <v>16</v>
      </c>
      <c r="R6" s="19"/>
      <c r="S6" s="19" t="s">
        <v>17</v>
      </c>
      <c r="T6" s="19"/>
      <c r="U6" s="20" t="s">
        <v>18</v>
      </c>
      <c r="V6" s="20"/>
      <c r="W6" s="19" t="s">
        <v>19</v>
      </c>
      <c r="X6" s="19"/>
      <c r="Y6" s="19" t="s">
        <v>20</v>
      </c>
      <c r="Z6" s="19"/>
      <c r="AA6" s="19" t="s">
        <v>21</v>
      </c>
      <c r="AB6" s="19"/>
      <c r="AC6" s="21" t="s">
        <v>22</v>
      </c>
      <c r="AD6" s="21"/>
      <c r="AE6" s="19" t="s">
        <v>23</v>
      </c>
      <c r="AF6" s="19"/>
      <c r="AG6" s="22"/>
      <c r="AH6" s="23"/>
      <c r="AI6" s="24"/>
      <c r="AJ6" s="25"/>
    </row>
    <row r="7" s="4" customFormat="true" ht="17.1" hidden="false" customHeight="true" outlineLevel="0" collapsed="false">
      <c r="A7" s="16"/>
      <c r="B7" s="17"/>
      <c r="C7" s="17"/>
      <c r="D7" s="26" t="s">
        <v>24</v>
      </c>
      <c r="E7" s="27" t="s">
        <v>25</v>
      </c>
      <c r="F7" s="28" t="n">
        <v>498800</v>
      </c>
      <c r="G7" s="27" t="s">
        <v>25</v>
      </c>
      <c r="H7" s="29" t="n">
        <v>501200</v>
      </c>
      <c r="I7" s="27" t="s">
        <v>25</v>
      </c>
      <c r="J7" s="28" t="n">
        <v>511800</v>
      </c>
      <c r="K7" s="27" t="s">
        <v>25</v>
      </c>
      <c r="L7" s="28" t="n">
        <v>519500</v>
      </c>
      <c r="M7" s="27" t="s">
        <v>25</v>
      </c>
      <c r="N7" s="28" t="n">
        <v>526900</v>
      </c>
      <c r="O7" s="27" t="s">
        <v>25</v>
      </c>
      <c r="P7" s="29" t="n">
        <v>538400</v>
      </c>
      <c r="Q7" s="27" t="s">
        <v>25</v>
      </c>
      <c r="R7" s="28" t="n">
        <v>551000</v>
      </c>
      <c r="S7" s="27" t="s">
        <v>25</v>
      </c>
      <c r="T7" s="28" t="n">
        <v>562900</v>
      </c>
      <c r="U7" s="30" t="s">
        <v>25</v>
      </c>
      <c r="V7" s="29" t="n">
        <v>570700</v>
      </c>
      <c r="W7" s="27" t="s">
        <v>25</v>
      </c>
      <c r="X7" s="28" t="n">
        <v>580200</v>
      </c>
      <c r="Y7" s="27" t="s">
        <v>25</v>
      </c>
      <c r="Z7" s="28" t="n">
        <v>588800</v>
      </c>
      <c r="AA7" s="27" t="s">
        <v>25</v>
      </c>
      <c r="AB7" s="28" t="n">
        <v>595900</v>
      </c>
      <c r="AC7" s="30" t="s">
        <v>25</v>
      </c>
      <c r="AD7" s="28" t="n">
        <v>602900</v>
      </c>
      <c r="AE7" s="27" t="s">
        <v>25</v>
      </c>
      <c r="AF7" s="29" t="n">
        <v>612900</v>
      </c>
      <c r="AG7" s="31"/>
      <c r="AH7" s="32"/>
      <c r="AI7" s="33" t="s">
        <v>26</v>
      </c>
      <c r="AJ7" s="34" t="s">
        <v>26</v>
      </c>
    </row>
    <row r="8" s="4" customFormat="true" ht="17.1" hidden="false" customHeight="true" outlineLevel="0" collapsed="false">
      <c r="A8" s="16"/>
      <c r="B8" s="17"/>
      <c r="C8" s="17"/>
      <c r="D8" s="26"/>
      <c r="E8" s="27" t="s">
        <v>25</v>
      </c>
      <c r="F8" s="28" t="n">
        <v>501200</v>
      </c>
      <c r="G8" s="27" t="s">
        <v>25</v>
      </c>
      <c r="H8" s="28" t="n">
        <v>511800</v>
      </c>
      <c r="I8" s="27" t="s">
        <v>25</v>
      </c>
      <c r="J8" s="28" t="n">
        <v>519500</v>
      </c>
      <c r="K8" s="27" t="s">
        <v>25</v>
      </c>
      <c r="L8" s="28" t="n">
        <v>526900</v>
      </c>
      <c r="M8" s="27" t="s">
        <v>25</v>
      </c>
      <c r="N8" s="29" t="n">
        <v>538400</v>
      </c>
      <c r="O8" s="27" t="s">
        <v>25</v>
      </c>
      <c r="P8" s="28" t="n">
        <v>551000</v>
      </c>
      <c r="Q8" s="27" t="s">
        <v>25</v>
      </c>
      <c r="R8" s="28" t="n">
        <v>562900</v>
      </c>
      <c r="S8" s="27" t="s">
        <v>25</v>
      </c>
      <c r="T8" s="28" t="n">
        <v>570700</v>
      </c>
      <c r="U8" s="30" t="s">
        <v>25</v>
      </c>
      <c r="V8" s="29" t="n">
        <v>580200</v>
      </c>
      <c r="W8" s="27" t="s">
        <v>25</v>
      </c>
      <c r="X8" s="28" t="n">
        <v>588800</v>
      </c>
      <c r="Y8" s="27" t="s">
        <v>25</v>
      </c>
      <c r="Z8" s="28" t="n">
        <v>595900</v>
      </c>
      <c r="AA8" s="27" t="s">
        <v>25</v>
      </c>
      <c r="AB8" s="28" t="n">
        <v>602600</v>
      </c>
      <c r="AC8" s="30" t="s">
        <v>25</v>
      </c>
      <c r="AD8" s="29" t="n">
        <v>612900</v>
      </c>
      <c r="AE8" s="27" t="s">
        <v>25</v>
      </c>
      <c r="AF8" s="28" t="n">
        <v>625500</v>
      </c>
      <c r="AG8" s="31" t="s">
        <v>27</v>
      </c>
      <c r="AH8" s="32" t="s">
        <v>27</v>
      </c>
      <c r="AI8" s="33" t="s">
        <v>28</v>
      </c>
      <c r="AJ8" s="34" t="s">
        <v>27</v>
      </c>
    </row>
    <row r="9" s="4" customFormat="true" ht="17.1" hidden="false" customHeight="true" outlineLevel="0" collapsed="false">
      <c r="A9" s="16"/>
      <c r="B9" s="17"/>
      <c r="C9" s="17"/>
      <c r="D9" s="26" t="s">
        <v>29</v>
      </c>
      <c r="E9" s="35" t="s">
        <v>30</v>
      </c>
      <c r="F9" s="35"/>
      <c r="G9" s="35" t="s">
        <v>31</v>
      </c>
      <c r="H9" s="35"/>
      <c r="I9" s="35" t="s">
        <v>32</v>
      </c>
      <c r="J9" s="35"/>
      <c r="K9" s="35" t="s">
        <v>33</v>
      </c>
      <c r="L9" s="35"/>
      <c r="M9" s="36" t="s">
        <v>34</v>
      </c>
      <c r="N9" s="36"/>
      <c r="O9" s="35" t="s">
        <v>35</v>
      </c>
      <c r="P9" s="35"/>
      <c r="Q9" s="35" t="s">
        <v>36</v>
      </c>
      <c r="R9" s="35"/>
      <c r="S9" s="35" t="s">
        <v>37</v>
      </c>
      <c r="T9" s="35"/>
      <c r="U9" s="36" t="s">
        <v>38</v>
      </c>
      <c r="V9" s="36"/>
      <c r="W9" s="35" t="s">
        <v>39</v>
      </c>
      <c r="X9" s="35"/>
      <c r="Y9" s="35" t="s">
        <v>40</v>
      </c>
      <c r="Z9" s="35"/>
      <c r="AA9" s="35" t="s">
        <v>41</v>
      </c>
      <c r="AB9" s="35"/>
      <c r="AC9" s="36" t="s">
        <v>42</v>
      </c>
      <c r="AD9" s="36"/>
      <c r="AE9" s="35" t="s">
        <v>43</v>
      </c>
      <c r="AF9" s="35"/>
      <c r="AG9" s="31"/>
      <c r="AH9" s="32"/>
      <c r="AI9" s="33" t="s">
        <v>44</v>
      </c>
      <c r="AJ9" s="34" t="s">
        <v>44</v>
      </c>
    </row>
    <row r="10" s="4" customFormat="true" ht="17.1" hidden="false" customHeight="true" outlineLevel="0" collapsed="false">
      <c r="A10" s="16"/>
      <c r="B10" s="17"/>
      <c r="C10" s="17"/>
      <c r="D10" s="37" t="s">
        <v>45</v>
      </c>
      <c r="E10" s="38" t="s">
        <v>46</v>
      </c>
      <c r="F10" s="39" t="s">
        <v>47</v>
      </c>
      <c r="G10" s="38" t="s">
        <v>46</v>
      </c>
      <c r="H10" s="39" t="s">
        <v>47</v>
      </c>
      <c r="I10" s="40" t="s">
        <v>46</v>
      </c>
      <c r="J10" s="37" t="s">
        <v>47</v>
      </c>
      <c r="K10" s="38" t="s">
        <v>46</v>
      </c>
      <c r="L10" s="39" t="s">
        <v>47</v>
      </c>
      <c r="M10" s="40" t="s">
        <v>46</v>
      </c>
      <c r="N10" s="37" t="s">
        <v>47</v>
      </c>
      <c r="O10" s="38" t="s">
        <v>46</v>
      </c>
      <c r="P10" s="39" t="s">
        <v>47</v>
      </c>
      <c r="Q10" s="38" t="s">
        <v>46</v>
      </c>
      <c r="R10" s="39" t="s">
        <v>47</v>
      </c>
      <c r="S10" s="38" t="s">
        <v>46</v>
      </c>
      <c r="T10" s="39" t="s">
        <v>47</v>
      </c>
      <c r="U10" s="40" t="s">
        <v>46</v>
      </c>
      <c r="V10" s="37" t="s">
        <v>47</v>
      </c>
      <c r="W10" s="38" t="s">
        <v>46</v>
      </c>
      <c r="X10" s="39" t="s">
        <v>47</v>
      </c>
      <c r="Y10" s="38" t="s">
        <v>46</v>
      </c>
      <c r="Z10" s="39" t="s">
        <v>47</v>
      </c>
      <c r="AA10" s="38" t="s">
        <v>46</v>
      </c>
      <c r="AB10" s="39" t="s">
        <v>47</v>
      </c>
      <c r="AC10" s="40" t="s">
        <v>46</v>
      </c>
      <c r="AD10" s="37" t="s">
        <v>47</v>
      </c>
      <c r="AE10" s="38" t="s">
        <v>46</v>
      </c>
      <c r="AF10" s="39" t="s">
        <v>47</v>
      </c>
      <c r="AG10" s="41" t="s">
        <v>46</v>
      </c>
      <c r="AH10" s="42" t="s">
        <v>47</v>
      </c>
      <c r="AI10" s="43"/>
      <c r="AJ10" s="44"/>
    </row>
    <row r="11" s="4" customFormat="true" ht="17.1" hidden="false" customHeight="true" outlineLevel="0" collapsed="false">
      <c r="A11" s="45" t="n">
        <v>1</v>
      </c>
      <c r="B11" s="46" t="s">
        <v>48</v>
      </c>
      <c r="C11" s="46"/>
      <c r="D11" s="47" t="s">
        <v>49</v>
      </c>
      <c r="E11" s="50"/>
      <c r="F11" s="49"/>
      <c r="G11" s="48"/>
      <c r="H11" s="49"/>
      <c r="I11" s="50"/>
      <c r="J11" s="51"/>
      <c r="K11" s="52"/>
      <c r="L11" s="49"/>
      <c r="M11" s="53"/>
      <c r="N11" s="51"/>
      <c r="O11" s="52"/>
      <c r="P11" s="49"/>
      <c r="Q11" s="52"/>
      <c r="R11" s="49"/>
      <c r="S11" s="52"/>
      <c r="T11" s="49"/>
      <c r="U11" s="53"/>
      <c r="V11" s="51"/>
      <c r="W11" s="52"/>
      <c r="X11" s="49"/>
      <c r="Y11" s="52"/>
      <c r="Z11" s="49"/>
      <c r="AA11" s="52"/>
      <c r="AB11" s="49"/>
      <c r="AC11" s="53"/>
      <c r="AD11" s="51"/>
      <c r="AE11" s="52"/>
      <c r="AF11" s="49"/>
      <c r="AG11" s="54" t="n">
        <f aca="false">+E11+G11+I11+K11+M11+O11+Q11+S11+U11++W11+Y11+AA11+AC11+AE11</f>
        <v>0</v>
      </c>
      <c r="AH11" s="55"/>
      <c r="AI11" s="56" t="n">
        <v>0.35</v>
      </c>
      <c r="AJ11" s="57" t="n">
        <f aca="false">+AG11*AI11</f>
        <v>0</v>
      </c>
    </row>
    <row r="12" s="4" customFormat="true" ht="17.1" hidden="false" customHeight="true" outlineLevel="0" collapsed="false">
      <c r="A12" s="58" t="n">
        <v>2</v>
      </c>
      <c r="B12" s="59" t="s">
        <v>50</v>
      </c>
      <c r="C12" s="59"/>
      <c r="D12" s="60" t="s">
        <v>51</v>
      </c>
      <c r="E12" s="61"/>
      <c r="F12" s="62"/>
      <c r="G12" s="61" t="n">
        <v>51</v>
      </c>
      <c r="H12" s="63"/>
      <c r="I12" s="61" t="n">
        <v>71</v>
      </c>
      <c r="J12" s="64"/>
      <c r="K12" s="65"/>
      <c r="L12" s="63"/>
      <c r="M12" s="66"/>
      <c r="N12" s="64"/>
      <c r="O12" s="65" t="n">
        <v>14</v>
      </c>
      <c r="P12" s="63"/>
      <c r="Q12" s="65" t="n">
        <v>108</v>
      </c>
      <c r="R12" s="63"/>
      <c r="S12" s="65"/>
      <c r="T12" s="63"/>
      <c r="U12" s="66" t="n">
        <v>35</v>
      </c>
      <c r="V12" s="64"/>
      <c r="W12" s="65"/>
      <c r="X12" s="63"/>
      <c r="Y12" s="65"/>
      <c r="Z12" s="63"/>
      <c r="AA12" s="65"/>
      <c r="AB12" s="63"/>
      <c r="AC12" s="66" t="n">
        <v>17</v>
      </c>
      <c r="AD12" s="64"/>
      <c r="AE12" s="65" t="n">
        <v>0</v>
      </c>
      <c r="AF12" s="63"/>
      <c r="AG12" s="67" t="n">
        <f aca="false">+E12+G12+I12+K12+M12+O12+Q12+S12+U12++W12+Y12+AA12+AC12+AE12</f>
        <v>296</v>
      </c>
      <c r="AH12" s="68"/>
      <c r="AI12" s="69" t="n">
        <v>0.26</v>
      </c>
      <c r="AJ12" s="70" t="n">
        <f aca="false">+AG12*AI12</f>
        <v>76.96</v>
      </c>
    </row>
    <row r="13" s="4" customFormat="true" ht="17.1" hidden="false" customHeight="true" outlineLevel="0" collapsed="false">
      <c r="A13" s="58" t="n">
        <v>3</v>
      </c>
      <c r="B13" s="59" t="s">
        <v>52</v>
      </c>
      <c r="C13" s="59"/>
      <c r="D13" s="60" t="s">
        <v>51</v>
      </c>
      <c r="E13" s="61"/>
      <c r="F13" s="62"/>
      <c r="G13" s="61"/>
      <c r="H13" s="63"/>
      <c r="I13" s="71"/>
      <c r="J13" s="64"/>
      <c r="K13" s="65"/>
      <c r="L13" s="63"/>
      <c r="M13" s="66"/>
      <c r="N13" s="64"/>
      <c r="O13" s="65"/>
      <c r="P13" s="63"/>
      <c r="Q13" s="65"/>
      <c r="R13" s="63"/>
      <c r="S13" s="65"/>
      <c r="T13" s="63"/>
      <c r="U13" s="66"/>
      <c r="V13" s="64"/>
      <c r="W13" s="65"/>
      <c r="X13" s="63"/>
      <c r="Y13" s="65"/>
      <c r="Z13" s="63"/>
      <c r="AA13" s="65"/>
      <c r="AB13" s="63"/>
      <c r="AC13" s="66"/>
      <c r="AD13" s="64"/>
      <c r="AE13" s="65" t="n">
        <v>10</v>
      </c>
      <c r="AF13" s="63"/>
      <c r="AG13" s="67" t="n">
        <f aca="false">+E13+G13+I13+K13+M13+O13+Q13+S13+U13++W13+Y13+AA13+AC13+AE13</f>
        <v>10</v>
      </c>
      <c r="AH13" s="68"/>
      <c r="AI13" s="69" t="n">
        <v>1.05</v>
      </c>
      <c r="AJ13" s="70" t="n">
        <f aca="false">+AG13*AI13</f>
        <v>10.5</v>
      </c>
    </row>
    <row r="14" s="4" customFormat="true" ht="17.1" hidden="false" customHeight="true" outlineLevel="0" collapsed="false">
      <c r="A14" s="58" t="n">
        <v>4</v>
      </c>
      <c r="B14" s="59" t="s">
        <v>53</v>
      </c>
      <c r="C14" s="59"/>
      <c r="D14" s="60" t="s">
        <v>51</v>
      </c>
      <c r="E14" s="61"/>
      <c r="F14" s="62"/>
      <c r="G14" s="61"/>
      <c r="H14" s="63"/>
      <c r="I14" s="61"/>
      <c r="J14" s="64"/>
      <c r="K14" s="65"/>
      <c r="L14" s="63"/>
      <c r="M14" s="66"/>
      <c r="N14" s="64"/>
      <c r="O14" s="65" t="n">
        <v>27</v>
      </c>
      <c r="P14" s="63"/>
      <c r="Q14" s="65"/>
      <c r="R14" s="63"/>
      <c r="S14" s="65"/>
      <c r="T14" s="63"/>
      <c r="U14" s="66"/>
      <c r="V14" s="64"/>
      <c r="W14" s="65"/>
      <c r="X14" s="63"/>
      <c r="Y14" s="65"/>
      <c r="Z14" s="63"/>
      <c r="AA14" s="65"/>
      <c r="AB14" s="63"/>
      <c r="AC14" s="66" t="n">
        <v>1</v>
      </c>
      <c r="AD14" s="64"/>
      <c r="AE14" s="65"/>
      <c r="AF14" s="63"/>
      <c r="AG14" s="67" t="n">
        <f aca="false">+E14+G14+I14+K14+M14+O14+Q14+S14+U14++W14+Y14+AA14+AC14+AE14</f>
        <v>28</v>
      </c>
      <c r="AH14" s="68"/>
      <c r="AI14" s="69" t="n">
        <v>0.7</v>
      </c>
      <c r="AJ14" s="70" t="n">
        <f aca="false">+AG14*AI14</f>
        <v>19.6</v>
      </c>
    </row>
    <row r="15" s="4" customFormat="true" ht="17.1" hidden="false" customHeight="true" outlineLevel="0" collapsed="false">
      <c r="A15" s="58" t="n">
        <v>5</v>
      </c>
      <c r="B15" s="59" t="s">
        <v>54</v>
      </c>
      <c r="C15" s="59"/>
      <c r="D15" s="60" t="s">
        <v>55</v>
      </c>
      <c r="E15" s="61"/>
      <c r="F15" s="62"/>
      <c r="G15" s="61"/>
      <c r="H15" s="63"/>
      <c r="I15" s="61"/>
      <c r="J15" s="64"/>
      <c r="K15" s="65"/>
      <c r="L15" s="63"/>
      <c r="M15" s="66"/>
      <c r="N15" s="64"/>
      <c r="O15" s="65"/>
      <c r="P15" s="63"/>
      <c r="Q15" s="65"/>
      <c r="R15" s="63"/>
      <c r="S15" s="65"/>
      <c r="T15" s="63"/>
      <c r="U15" s="66"/>
      <c r="V15" s="64"/>
      <c r="W15" s="65"/>
      <c r="X15" s="63"/>
      <c r="Y15" s="65"/>
      <c r="Z15" s="63"/>
      <c r="AA15" s="65"/>
      <c r="AB15" s="63"/>
      <c r="AC15" s="66"/>
      <c r="AD15" s="64"/>
      <c r="AE15" s="65"/>
      <c r="AF15" s="63"/>
      <c r="AG15" s="67" t="n">
        <f aca="false">+E15+G15+I15+K15+M15+O15+Q15+S15+U15++W15+Y15+AA15+AC15+AE15</f>
        <v>0</v>
      </c>
      <c r="AH15" s="68"/>
      <c r="AI15" s="69" t="n">
        <v>0.35</v>
      </c>
      <c r="AJ15" s="70" t="n">
        <f aca="false">+AG15*AI15</f>
        <v>0</v>
      </c>
    </row>
    <row r="16" s="4" customFormat="true" ht="17.1" hidden="false" customHeight="true" outlineLevel="0" collapsed="false">
      <c r="A16" s="58" t="n">
        <v>6</v>
      </c>
      <c r="B16" s="59" t="s">
        <v>56</v>
      </c>
      <c r="C16" s="59"/>
      <c r="D16" s="60" t="s">
        <v>57</v>
      </c>
      <c r="E16" s="61"/>
      <c r="F16" s="62"/>
      <c r="G16" s="61"/>
      <c r="H16" s="63"/>
      <c r="I16" s="61"/>
      <c r="J16" s="64"/>
      <c r="K16" s="65"/>
      <c r="L16" s="63"/>
      <c r="M16" s="66"/>
      <c r="N16" s="64"/>
      <c r="O16" s="65"/>
      <c r="P16" s="63"/>
      <c r="Q16" s="65"/>
      <c r="R16" s="63"/>
      <c r="S16" s="65"/>
      <c r="T16" s="63"/>
      <c r="U16" s="66"/>
      <c r="V16" s="64"/>
      <c r="W16" s="65"/>
      <c r="X16" s="63"/>
      <c r="Y16" s="65"/>
      <c r="Z16" s="63"/>
      <c r="AA16" s="65"/>
      <c r="AB16" s="63"/>
      <c r="AC16" s="66"/>
      <c r="AD16" s="64"/>
      <c r="AE16" s="65"/>
      <c r="AF16" s="63"/>
      <c r="AG16" s="67" t="n">
        <f aca="false">+E16+G16+I16+K16+M16+O16+Q16+S16+U16++W16+Y16+AA16+AC16+AE16</f>
        <v>0</v>
      </c>
      <c r="AH16" s="68"/>
      <c r="AI16" s="69" t="n">
        <v>0.23</v>
      </c>
      <c r="AJ16" s="70" t="n">
        <f aca="false">+AG16*AI16</f>
        <v>0</v>
      </c>
    </row>
    <row r="17" s="4" customFormat="true" ht="17.1" hidden="false" customHeight="true" outlineLevel="0" collapsed="false">
      <c r="A17" s="58" t="n">
        <v>7</v>
      </c>
      <c r="B17" s="59" t="s">
        <v>58</v>
      </c>
      <c r="C17" s="59"/>
      <c r="D17" s="60" t="s">
        <v>51</v>
      </c>
      <c r="E17" s="61"/>
      <c r="F17" s="62"/>
      <c r="G17" s="61" t="n">
        <v>5</v>
      </c>
      <c r="H17" s="63"/>
      <c r="I17" s="61" t="n">
        <v>8</v>
      </c>
      <c r="J17" s="64"/>
      <c r="K17" s="65"/>
      <c r="L17" s="63"/>
      <c r="M17" s="66"/>
      <c r="N17" s="64"/>
      <c r="O17" s="65" t="n">
        <v>8</v>
      </c>
      <c r="P17" s="63"/>
      <c r="Q17" s="65" t="n">
        <v>2</v>
      </c>
      <c r="R17" s="63"/>
      <c r="S17" s="65" t="n">
        <v>2</v>
      </c>
      <c r="T17" s="63"/>
      <c r="U17" s="66"/>
      <c r="V17" s="64"/>
      <c r="W17" s="65"/>
      <c r="X17" s="63"/>
      <c r="Y17" s="65"/>
      <c r="Z17" s="63"/>
      <c r="AA17" s="65"/>
      <c r="AB17" s="63"/>
      <c r="AC17" s="66"/>
      <c r="AD17" s="64"/>
      <c r="AE17" s="65"/>
      <c r="AF17" s="63"/>
      <c r="AG17" s="67" t="n">
        <f aca="false">+E17+G17+I17+K17+M17+O17+Q17+S17+U17++W17+Y17+AA17+AC17+AE17</f>
        <v>25</v>
      </c>
      <c r="AH17" s="68"/>
      <c r="AI17" s="69" t="n">
        <v>2.25</v>
      </c>
      <c r="AJ17" s="70" t="n">
        <f aca="false">+AG17*AI17</f>
        <v>56.25</v>
      </c>
    </row>
    <row r="18" s="4" customFormat="true" ht="17.1" hidden="false" customHeight="true" outlineLevel="0" collapsed="false">
      <c r="A18" s="58" t="n">
        <v>8</v>
      </c>
      <c r="B18" s="59" t="s">
        <v>59</v>
      </c>
      <c r="C18" s="59"/>
      <c r="D18" s="60" t="s">
        <v>51</v>
      </c>
      <c r="E18" s="61"/>
      <c r="F18" s="62"/>
      <c r="G18" s="61"/>
      <c r="H18" s="63"/>
      <c r="I18" s="71"/>
      <c r="J18" s="64"/>
      <c r="K18" s="65"/>
      <c r="L18" s="63"/>
      <c r="M18" s="66"/>
      <c r="N18" s="64"/>
      <c r="O18" s="65"/>
      <c r="P18" s="63"/>
      <c r="Q18" s="65"/>
      <c r="R18" s="63"/>
      <c r="S18" s="65"/>
      <c r="T18" s="63"/>
      <c r="U18" s="66"/>
      <c r="V18" s="64"/>
      <c r="W18" s="65"/>
      <c r="X18" s="63"/>
      <c r="Y18" s="65"/>
      <c r="Z18" s="63"/>
      <c r="AA18" s="65"/>
      <c r="AB18" s="63"/>
      <c r="AC18" s="66"/>
      <c r="AD18" s="64"/>
      <c r="AE18" s="65"/>
      <c r="AF18" s="63"/>
      <c r="AG18" s="67" t="n">
        <f aca="false">+E18+G18+I18+K18+M18+O18+Q18+S18+U18++W18+Y18+AA18+AC18+AE18</f>
        <v>0</v>
      </c>
      <c r="AH18" s="68"/>
      <c r="AI18" s="69" t="n">
        <v>8.44</v>
      </c>
      <c r="AJ18" s="70" t="n">
        <f aca="false">+AG18*AI18</f>
        <v>0</v>
      </c>
    </row>
    <row r="19" s="4" customFormat="true" ht="17.1" hidden="false" customHeight="true" outlineLevel="0" collapsed="false">
      <c r="A19" s="58" t="n">
        <v>9</v>
      </c>
      <c r="B19" s="59" t="s">
        <v>60</v>
      </c>
      <c r="C19" s="59"/>
      <c r="D19" s="60" t="s">
        <v>51</v>
      </c>
      <c r="E19" s="61"/>
      <c r="F19" s="62"/>
      <c r="G19" s="61"/>
      <c r="H19" s="63"/>
      <c r="I19" s="71"/>
      <c r="J19" s="64"/>
      <c r="K19" s="65"/>
      <c r="L19" s="63"/>
      <c r="M19" s="66"/>
      <c r="N19" s="64"/>
      <c r="O19" s="65"/>
      <c r="P19" s="63"/>
      <c r="Q19" s="65"/>
      <c r="R19" s="63"/>
      <c r="S19" s="65"/>
      <c r="T19" s="63"/>
      <c r="U19" s="66"/>
      <c r="V19" s="64"/>
      <c r="W19" s="65"/>
      <c r="X19" s="63"/>
      <c r="Y19" s="65"/>
      <c r="Z19" s="63"/>
      <c r="AA19" s="65"/>
      <c r="AB19" s="63"/>
      <c r="AC19" s="66"/>
      <c r="AD19" s="64"/>
      <c r="AE19" s="65"/>
      <c r="AF19" s="63"/>
      <c r="AG19" s="67" t="n">
        <f aca="false">+E19+G19+I19+K19+M19+O19+Q19+S19+U19++W19+Y19+AA19+AC19+AE19</f>
        <v>0</v>
      </c>
      <c r="AH19" s="68"/>
      <c r="AI19" s="69" t="n">
        <v>42.21</v>
      </c>
      <c r="AJ19" s="70" t="n">
        <f aca="false">+AG19*AI19</f>
        <v>0</v>
      </c>
    </row>
    <row r="20" s="4" customFormat="true" ht="17.1" hidden="false" customHeight="true" outlineLevel="0" collapsed="false">
      <c r="A20" s="58" t="n">
        <v>10</v>
      </c>
      <c r="B20" s="59" t="s">
        <v>61</v>
      </c>
      <c r="C20" s="59"/>
      <c r="D20" s="60" t="s">
        <v>55</v>
      </c>
      <c r="E20" s="61"/>
      <c r="F20" s="62"/>
      <c r="G20" s="61"/>
      <c r="H20" s="63"/>
      <c r="I20" s="71"/>
      <c r="J20" s="64"/>
      <c r="K20" s="65"/>
      <c r="L20" s="63"/>
      <c r="M20" s="66"/>
      <c r="N20" s="64"/>
      <c r="O20" s="65"/>
      <c r="P20" s="63"/>
      <c r="Q20" s="65"/>
      <c r="R20" s="63"/>
      <c r="S20" s="65"/>
      <c r="T20" s="63"/>
      <c r="U20" s="66"/>
      <c r="V20" s="64"/>
      <c r="W20" s="65"/>
      <c r="X20" s="63"/>
      <c r="Y20" s="65"/>
      <c r="Z20" s="63"/>
      <c r="AA20" s="65"/>
      <c r="AB20" s="63"/>
      <c r="AC20" s="66"/>
      <c r="AD20" s="64"/>
      <c r="AE20" s="65"/>
      <c r="AF20" s="63"/>
      <c r="AG20" s="67" t="n">
        <f aca="false">+E20+G20+I20+K20+M20+O20+Q20+S20+U20++W20+Y20+AA20+AC20+AE20</f>
        <v>0</v>
      </c>
      <c r="AH20" s="68"/>
      <c r="AI20" s="69" t="n">
        <v>0.04</v>
      </c>
      <c r="AJ20" s="70" t="n">
        <f aca="false">+AG20*AI20</f>
        <v>0</v>
      </c>
    </row>
    <row r="21" s="4" customFormat="true" ht="17.1" hidden="false" customHeight="true" outlineLevel="0" collapsed="false">
      <c r="A21" s="58" t="n">
        <v>11</v>
      </c>
      <c r="B21" s="59" t="s">
        <v>62</v>
      </c>
      <c r="C21" s="59"/>
      <c r="D21" s="60" t="s">
        <v>55</v>
      </c>
      <c r="E21" s="61"/>
      <c r="F21" s="62"/>
      <c r="G21" s="61"/>
      <c r="H21" s="63"/>
      <c r="I21" s="71"/>
      <c r="J21" s="64"/>
      <c r="K21" s="65"/>
      <c r="L21" s="63"/>
      <c r="M21" s="66"/>
      <c r="N21" s="64"/>
      <c r="O21" s="65"/>
      <c r="P21" s="63"/>
      <c r="Q21" s="65"/>
      <c r="R21" s="63"/>
      <c r="S21" s="65"/>
      <c r="T21" s="63"/>
      <c r="U21" s="66"/>
      <c r="V21" s="64"/>
      <c r="W21" s="65"/>
      <c r="X21" s="63"/>
      <c r="Y21" s="65"/>
      <c r="Z21" s="63"/>
      <c r="AA21" s="65"/>
      <c r="AB21" s="63"/>
      <c r="AC21" s="66"/>
      <c r="AD21" s="64"/>
      <c r="AE21" s="65"/>
      <c r="AF21" s="63"/>
      <c r="AG21" s="67" t="n">
        <f aca="false">+E21+G21+I21+K21+M21+O21+Q21+S21+U21++W21+Y21+AA21+AC21+AE21</f>
        <v>0</v>
      </c>
      <c r="AH21" s="68"/>
      <c r="AI21" s="69" t="n">
        <v>0.01</v>
      </c>
      <c r="AJ21" s="70" t="n">
        <f aca="false">+AG21*AI21</f>
        <v>0</v>
      </c>
    </row>
    <row r="22" s="4" customFormat="true" ht="17.1" hidden="false" customHeight="true" outlineLevel="0" collapsed="false">
      <c r="A22" s="58" t="n">
        <v>12</v>
      </c>
      <c r="B22" s="59" t="s">
        <v>63</v>
      </c>
      <c r="C22" s="59"/>
      <c r="D22" s="60" t="s">
        <v>51</v>
      </c>
      <c r="E22" s="61"/>
      <c r="F22" s="62"/>
      <c r="G22" s="61"/>
      <c r="H22" s="63"/>
      <c r="I22" s="71"/>
      <c r="J22" s="64"/>
      <c r="K22" s="65"/>
      <c r="L22" s="63"/>
      <c r="M22" s="66"/>
      <c r="N22" s="64"/>
      <c r="O22" s="65"/>
      <c r="P22" s="63"/>
      <c r="Q22" s="65"/>
      <c r="R22" s="63"/>
      <c r="S22" s="65"/>
      <c r="T22" s="63"/>
      <c r="U22" s="66"/>
      <c r="V22" s="64"/>
      <c r="W22" s="65"/>
      <c r="X22" s="63"/>
      <c r="Y22" s="65"/>
      <c r="Z22" s="63"/>
      <c r="AA22" s="65"/>
      <c r="AB22" s="63"/>
      <c r="AC22" s="66"/>
      <c r="AD22" s="64"/>
      <c r="AE22" s="65"/>
      <c r="AF22" s="63"/>
      <c r="AG22" s="67" t="n">
        <f aca="false">+E22+G22+I22+K22+M22+O22+Q22+S22+U22++W22+Y22+AA22+AC22+AE22</f>
        <v>0</v>
      </c>
      <c r="AH22" s="68"/>
      <c r="AI22" s="69" t="n">
        <v>7.91</v>
      </c>
      <c r="AJ22" s="70" t="n">
        <f aca="false">+AG22*AI22</f>
        <v>0</v>
      </c>
    </row>
    <row r="23" s="4" customFormat="true" ht="17.1" hidden="false" customHeight="true" outlineLevel="0" collapsed="false">
      <c r="A23" s="58" t="n">
        <v>13</v>
      </c>
      <c r="B23" s="59" t="s">
        <v>64</v>
      </c>
      <c r="C23" s="59"/>
      <c r="D23" s="60" t="s">
        <v>49</v>
      </c>
      <c r="E23" s="61"/>
      <c r="F23" s="62"/>
      <c r="G23" s="61"/>
      <c r="H23" s="63"/>
      <c r="I23" s="71"/>
      <c r="J23" s="64"/>
      <c r="K23" s="65"/>
      <c r="L23" s="63"/>
      <c r="M23" s="66"/>
      <c r="N23" s="64"/>
      <c r="O23" s="65"/>
      <c r="P23" s="63"/>
      <c r="Q23" s="65"/>
      <c r="R23" s="63"/>
      <c r="S23" s="65"/>
      <c r="T23" s="63"/>
      <c r="U23" s="66"/>
      <c r="V23" s="64"/>
      <c r="W23" s="65"/>
      <c r="X23" s="63"/>
      <c r="Y23" s="65"/>
      <c r="Z23" s="63"/>
      <c r="AA23" s="65"/>
      <c r="AB23" s="63"/>
      <c r="AC23" s="66"/>
      <c r="AD23" s="64"/>
      <c r="AE23" s="65"/>
      <c r="AF23" s="63"/>
      <c r="AG23" s="67" t="n">
        <f aca="false">+E23+G23+I23+K23+M23+O23+Q23+S23+U23++W23+Y23+AA23+AC23+AE23</f>
        <v>0</v>
      </c>
      <c r="AH23" s="68"/>
      <c r="AI23" s="69" t="n">
        <v>43.28</v>
      </c>
      <c r="AJ23" s="70" t="n">
        <f aca="false">+AG23*AI23</f>
        <v>0</v>
      </c>
    </row>
    <row r="24" s="4" customFormat="true" ht="17.1" hidden="false" customHeight="true" outlineLevel="0" collapsed="false">
      <c r="A24" s="58" t="n">
        <v>14</v>
      </c>
      <c r="B24" s="59" t="s">
        <v>65</v>
      </c>
      <c r="C24" s="59"/>
      <c r="D24" s="60" t="s">
        <v>66</v>
      </c>
      <c r="E24" s="61"/>
      <c r="F24" s="62"/>
      <c r="G24" s="61"/>
      <c r="H24" s="63"/>
      <c r="I24" s="71"/>
      <c r="J24" s="64"/>
      <c r="K24" s="65"/>
      <c r="L24" s="63"/>
      <c r="M24" s="66"/>
      <c r="N24" s="64"/>
      <c r="O24" s="65"/>
      <c r="P24" s="63"/>
      <c r="Q24" s="65"/>
      <c r="R24" s="63"/>
      <c r="S24" s="65"/>
      <c r="T24" s="63"/>
      <c r="U24" s="66"/>
      <c r="V24" s="64"/>
      <c r="W24" s="65"/>
      <c r="X24" s="63"/>
      <c r="Y24" s="65"/>
      <c r="Z24" s="63"/>
      <c r="AA24" s="65"/>
      <c r="AB24" s="63"/>
      <c r="AC24" s="66"/>
      <c r="AD24" s="64"/>
      <c r="AE24" s="65"/>
      <c r="AF24" s="63"/>
      <c r="AG24" s="67" t="n">
        <f aca="false">+E24+G24+I24+K24+M24+O24+Q24+S24+U24++W24+Y24+AA24+AC24+AE24</f>
        <v>0</v>
      </c>
      <c r="AH24" s="68"/>
      <c r="AI24" s="69" t="n">
        <v>0.21</v>
      </c>
      <c r="AJ24" s="70" t="n">
        <f aca="false">+AG24*AI24</f>
        <v>0</v>
      </c>
    </row>
    <row r="25" s="4" customFormat="true" ht="17.1" hidden="false" customHeight="true" outlineLevel="0" collapsed="false">
      <c r="A25" s="72" t="n">
        <v>15</v>
      </c>
      <c r="B25" s="73" t="s">
        <v>67</v>
      </c>
      <c r="C25" s="73"/>
      <c r="D25" s="74" t="s">
        <v>66</v>
      </c>
      <c r="E25" s="75"/>
      <c r="F25" s="76"/>
      <c r="G25" s="75"/>
      <c r="H25" s="77"/>
      <c r="I25" s="78"/>
      <c r="J25" s="79"/>
      <c r="K25" s="80"/>
      <c r="L25" s="77"/>
      <c r="M25" s="81"/>
      <c r="N25" s="79"/>
      <c r="O25" s="80"/>
      <c r="P25" s="77"/>
      <c r="Q25" s="80"/>
      <c r="R25" s="77"/>
      <c r="S25" s="80"/>
      <c r="T25" s="77"/>
      <c r="U25" s="81"/>
      <c r="V25" s="79"/>
      <c r="W25" s="80"/>
      <c r="X25" s="77"/>
      <c r="Y25" s="80"/>
      <c r="Z25" s="77"/>
      <c r="AA25" s="80"/>
      <c r="AB25" s="77"/>
      <c r="AC25" s="81"/>
      <c r="AD25" s="79"/>
      <c r="AE25" s="80"/>
      <c r="AF25" s="77"/>
      <c r="AG25" s="82" t="n">
        <f aca="false">+E25+G25+I25+K25+M25+O25+Q25+S25+U25++W25+Y25+AA25+AC25+AE25</f>
        <v>0</v>
      </c>
      <c r="AH25" s="83"/>
      <c r="AI25" s="84" t="n">
        <v>0.08</v>
      </c>
      <c r="AJ25" s="85" t="n">
        <f aca="false">+AG25*AI25</f>
        <v>0</v>
      </c>
    </row>
    <row r="26" s="4" customFormat="true" ht="17.1" hidden="false" customHeight="true" outlineLevel="0" collapsed="false">
      <c r="A26" s="86"/>
      <c r="B26" s="86"/>
      <c r="C26" s="86"/>
      <c r="D26" s="86"/>
      <c r="E26" s="87"/>
      <c r="F26" s="88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90"/>
      <c r="AJ26" s="0"/>
    </row>
    <row r="27" s="4" customFormat="true" ht="17.1" hidden="false" customHeight="true" outlineLevel="0" collapsed="false">
      <c r="A27" s="86"/>
      <c r="B27" s="86"/>
      <c r="C27" s="86"/>
      <c r="D27" s="86"/>
      <c r="E27" s="87"/>
      <c r="F27" s="88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90"/>
      <c r="AJ27" s="0"/>
    </row>
    <row r="28" s="4" customFormat="true" ht="17.1" hidden="false" customHeight="true" outlineLevel="0" collapsed="false">
      <c r="A28" s="11" t="s">
        <v>68</v>
      </c>
      <c r="B28" s="91"/>
      <c r="C28" s="91"/>
      <c r="D28" s="91"/>
      <c r="E28" s="87"/>
      <c r="F28" s="88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90"/>
      <c r="AJ28" s="0"/>
    </row>
    <row r="29" s="4" customFormat="true" ht="17.1" hidden="false" customHeight="true" outlineLevel="0" collapsed="false">
      <c r="A29" s="92" t="s">
        <v>69</v>
      </c>
      <c r="B29" s="93"/>
      <c r="C29" s="94" t="s">
        <v>70</v>
      </c>
      <c r="D29" s="95" t="s">
        <v>71</v>
      </c>
      <c r="E29" s="96"/>
      <c r="F29" s="96"/>
      <c r="G29" s="96"/>
      <c r="H29" s="96"/>
      <c r="I29" s="97"/>
      <c r="J29" s="97"/>
      <c r="K29" s="97"/>
      <c r="L29" s="97"/>
      <c r="M29" s="97"/>
      <c r="N29" s="97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90"/>
      <c r="AJ29" s="0"/>
    </row>
    <row r="30" s="4" customFormat="true" ht="17.1" hidden="false" customHeight="true" outlineLevel="0" collapsed="false">
      <c r="A30" s="98" t="n">
        <v>1</v>
      </c>
      <c r="B30" s="99" t="s">
        <v>72</v>
      </c>
      <c r="C30" s="100" t="s">
        <v>73</v>
      </c>
      <c r="D30" s="100" t="s">
        <v>74</v>
      </c>
      <c r="E30" s="101"/>
      <c r="F30" s="102"/>
      <c r="G30" s="150"/>
      <c r="H30" s="218"/>
      <c r="I30" s="101"/>
      <c r="J30" s="149"/>
      <c r="K30" s="150"/>
      <c r="L30" s="149"/>
      <c r="M30" s="145"/>
      <c r="N30" s="148"/>
      <c r="O30" s="48"/>
      <c r="P30" s="149"/>
      <c r="Q30" s="145"/>
      <c r="R30" s="148"/>
      <c r="S30" s="101"/>
      <c r="T30" s="149"/>
      <c r="U30" s="150"/>
      <c r="V30" s="148"/>
      <c r="W30" s="101"/>
      <c r="X30" s="149"/>
      <c r="Y30" s="101"/>
      <c r="Z30" s="149"/>
      <c r="AA30" s="101"/>
      <c r="AB30" s="149"/>
      <c r="AC30" s="150"/>
      <c r="AD30" s="148"/>
      <c r="AE30" s="48"/>
      <c r="AF30" s="149"/>
      <c r="AG30" s="54" t="n">
        <f aca="false">+E30+G30+I30+K30+M30+O30+Q30+S30+U30++W30+Y30+AA30+AC30+AE30</f>
        <v>0</v>
      </c>
      <c r="AH30" s="103"/>
      <c r="AI30" s="104" t="n">
        <v>1.3</v>
      </c>
      <c r="AJ30" s="105" t="n">
        <f aca="false">+AG30*AI30</f>
        <v>0</v>
      </c>
    </row>
    <row r="31" s="4" customFormat="true" ht="17.1" hidden="false" customHeight="true" outlineLevel="0" collapsed="false">
      <c r="A31" s="106" t="n">
        <v>2</v>
      </c>
      <c r="B31" s="107" t="s">
        <v>75</v>
      </c>
      <c r="C31" s="108" t="s">
        <v>73</v>
      </c>
      <c r="D31" s="108" t="s">
        <v>74</v>
      </c>
      <c r="E31" s="65"/>
      <c r="F31" s="109"/>
      <c r="G31" s="65" t="n">
        <v>51</v>
      </c>
      <c r="H31" s="109"/>
      <c r="I31" s="65" t="n">
        <v>71</v>
      </c>
      <c r="J31" s="109"/>
      <c r="K31" s="65"/>
      <c r="L31" s="109"/>
      <c r="M31" s="65"/>
      <c r="N31" s="109"/>
      <c r="O31" s="65" t="n">
        <v>14</v>
      </c>
      <c r="P31" s="109"/>
      <c r="Q31" s="65" t="n">
        <v>108</v>
      </c>
      <c r="R31" s="109"/>
      <c r="S31" s="65"/>
      <c r="T31" s="109"/>
      <c r="U31" s="65" t="n">
        <v>35</v>
      </c>
      <c r="V31" s="109"/>
      <c r="W31" s="65"/>
      <c r="X31" s="109"/>
      <c r="Y31" s="65"/>
      <c r="Z31" s="109"/>
      <c r="AA31" s="65"/>
      <c r="AB31" s="109"/>
      <c r="AC31" s="65" t="n">
        <v>17</v>
      </c>
      <c r="AD31" s="109"/>
      <c r="AE31" s="65" t="n">
        <v>0</v>
      </c>
      <c r="AF31" s="109"/>
      <c r="AG31" s="215" t="n">
        <f aca="false">+E31+G31+I31+K31+M31+O31+Q31+S31+U31++W31+Y31+AA31+AC31+AE31</f>
        <v>296</v>
      </c>
      <c r="AH31" s="111"/>
      <c r="AI31" s="112" t="n">
        <v>1.6</v>
      </c>
      <c r="AJ31" s="113" t="n">
        <f aca="false">+AG31*AI31</f>
        <v>473.6</v>
      </c>
    </row>
    <row r="32" s="4" customFormat="true" ht="17.1" hidden="false" customHeight="true" outlineLevel="0" collapsed="false">
      <c r="A32" s="106" t="n">
        <v>3</v>
      </c>
      <c r="B32" s="107" t="s">
        <v>76</v>
      </c>
      <c r="C32" s="108" t="s">
        <v>73</v>
      </c>
      <c r="D32" s="108" t="s">
        <v>74</v>
      </c>
      <c r="E32" s="65"/>
      <c r="F32" s="109"/>
      <c r="G32" s="66"/>
      <c r="H32" s="114"/>
      <c r="I32" s="65"/>
      <c r="J32" s="115"/>
      <c r="K32" s="66"/>
      <c r="L32" s="115"/>
      <c r="M32" s="116"/>
      <c r="N32" s="117"/>
      <c r="O32" s="61"/>
      <c r="P32" s="115"/>
      <c r="Q32" s="116"/>
      <c r="R32" s="117"/>
      <c r="S32" s="65"/>
      <c r="T32" s="115"/>
      <c r="U32" s="66"/>
      <c r="V32" s="117"/>
      <c r="W32" s="65"/>
      <c r="X32" s="115"/>
      <c r="Y32" s="65"/>
      <c r="Z32" s="115"/>
      <c r="AA32" s="65"/>
      <c r="AB32" s="115"/>
      <c r="AC32" s="66"/>
      <c r="AD32" s="117"/>
      <c r="AE32" s="61" t="n">
        <v>10</v>
      </c>
      <c r="AF32" s="115"/>
      <c r="AG32" s="67" t="n">
        <f aca="false">+E32+G32+I32+K32+M32+O32+Q32+S32+U32++W32+Y32+AA32+AC32+AE32</f>
        <v>10</v>
      </c>
      <c r="AH32" s="111"/>
      <c r="AI32" s="112" t="n">
        <v>4.24</v>
      </c>
      <c r="AJ32" s="113" t="n">
        <f aca="false">+AG32*AI32</f>
        <v>42.4</v>
      </c>
    </row>
    <row r="33" s="4" customFormat="true" ht="17.1" hidden="false" customHeight="true" outlineLevel="0" collapsed="false">
      <c r="A33" s="106" t="n">
        <v>4</v>
      </c>
      <c r="B33" s="107" t="s">
        <v>77</v>
      </c>
      <c r="C33" s="108" t="s">
        <v>73</v>
      </c>
      <c r="D33" s="108" t="s">
        <v>74</v>
      </c>
      <c r="E33" s="65"/>
      <c r="F33" s="109"/>
      <c r="G33" s="66"/>
      <c r="H33" s="114"/>
      <c r="I33" s="65"/>
      <c r="J33" s="115"/>
      <c r="K33" s="66"/>
      <c r="L33" s="115"/>
      <c r="M33" s="116"/>
      <c r="N33" s="117"/>
      <c r="O33" s="61" t="n">
        <v>27</v>
      </c>
      <c r="P33" s="115"/>
      <c r="Q33" s="116"/>
      <c r="R33" s="117"/>
      <c r="S33" s="65"/>
      <c r="T33" s="115"/>
      <c r="U33" s="66"/>
      <c r="V33" s="117"/>
      <c r="W33" s="65"/>
      <c r="X33" s="115"/>
      <c r="Y33" s="65"/>
      <c r="Z33" s="115"/>
      <c r="AA33" s="65"/>
      <c r="AB33" s="115"/>
      <c r="AC33" s="66" t="n">
        <v>1</v>
      </c>
      <c r="AD33" s="117"/>
      <c r="AE33" s="61"/>
      <c r="AF33" s="115"/>
      <c r="AG33" s="67" t="n">
        <f aca="false">+E33+G33+I33+K33+M33+O33+Q33+S33+U33++W33+Y33+AA33+AC33+AE33</f>
        <v>28</v>
      </c>
      <c r="AH33" s="111"/>
      <c r="AI33" s="112" t="n">
        <v>3.49</v>
      </c>
      <c r="AJ33" s="113" t="n">
        <f aca="false">+AG33*AI33</f>
        <v>97.72</v>
      </c>
    </row>
    <row r="34" s="4" customFormat="true" ht="17.1" hidden="false" customHeight="true" outlineLevel="0" collapsed="false">
      <c r="A34" s="106" t="n">
        <v>5</v>
      </c>
      <c r="B34" s="107" t="s">
        <v>78</v>
      </c>
      <c r="C34" s="108" t="s">
        <v>73</v>
      </c>
      <c r="D34" s="108" t="s">
        <v>74</v>
      </c>
      <c r="E34" s="65"/>
      <c r="F34" s="109"/>
      <c r="G34" s="66"/>
      <c r="H34" s="114"/>
      <c r="I34" s="65"/>
      <c r="J34" s="115"/>
      <c r="K34" s="66"/>
      <c r="L34" s="115"/>
      <c r="M34" s="116"/>
      <c r="N34" s="117"/>
      <c r="O34" s="61"/>
      <c r="P34" s="115"/>
      <c r="Q34" s="116"/>
      <c r="R34" s="117"/>
      <c r="S34" s="65"/>
      <c r="T34" s="115"/>
      <c r="U34" s="66"/>
      <c r="V34" s="117"/>
      <c r="W34" s="65"/>
      <c r="X34" s="115"/>
      <c r="Y34" s="65"/>
      <c r="Z34" s="115"/>
      <c r="AA34" s="65"/>
      <c r="AB34" s="115"/>
      <c r="AC34" s="66"/>
      <c r="AD34" s="117"/>
      <c r="AE34" s="61"/>
      <c r="AF34" s="115"/>
      <c r="AG34" s="67" t="n">
        <f aca="false">+E34+G34+I34+K34+M34+O34+Q34+S34+U34++W34+Y34+AA34+AC34+AE34</f>
        <v>0</v>
      </c>
      <c r="AH34" s="111"/>
      <c r="AI34" s="112" t="n">
        <v>0.49</v>
      </c>
      <c r="AJ34" s="113" t="n">
        <f aca="false">+AG34*AI34</f>
        <v>0</v>
      </c>
    </row>
    <row r="35" s="4" customFormat="true" ht="17.1" hidden="false" customHeight="true" outlineLevel="0" collapsed="false">
      <c r="A35" s="106" t="n">
        <v>6</v>
      </c>
      <c r="B35" s="107" t="s">
        <v>79</v>
      </c>
      <c r="C35" s="108" t="s">
        <v>80</v>
      </c>
      <c r="D35" s="108" t="s">
        <v>81</v>
      </c>
      <c r="E35" s="65"/>
      <c r="F35" s="109"/>
      <c r="G35" s="66"/>
      <c r="H35" s="114"/>
      <c r="I35" s="65"/>
      <c r="J35" s="115"/>
      <c r="K35" s="66"/>
      <c r="L35" s="115"/>
      <c r="M35" s="116"/>
      <c r="N35" s="117"/>
      <c r="O35" s="61"/>
      <c r="P35" s="115"/>
      <c r="Q35" s="116"/>
      <c r="R35" s="117"/>
      <c r="S35" s="65"/>
      <c r="T35" s="115"/>
      <c r="U35" s="66"/>
      <c r="V35" s="117"/>
      <c r="W35" s="65"/>
      <c r="X35" s="115"/>
      <c r="Y35" s="65"/>
      <c r="Z35" s="115"/>
      <c r="AA35" s="65"/>
      <c r="AB35" s="115"/>
      <c r="AC35" s="66"/>
      <c r="AD35" s="117"/>
      <c r="AE35" s="61"/>
      <c r="AF35" s="115"/>
      <c r="AG35" s="67" t="n">
        <f aca="false">+E35+G35+I35+K35+M35+O35+Q35+S35+U35++W35+Y35+AA35+AC35+AE35</f>
        <v>0</v>
      </c>
      <c r="AH35" s="111"/>
      <c r="AI35" s="112" t="n">
        <v>0.08</v>
      </c>
      <c r="AJ35" s="113" t="n">
        <f aca="false">+AG35*AI35</f>
        <v>0</v>
      </c>
    </row>
    <row r="36" s="4" customFormat="true" ht="17.1" hidden="false" customHeight="true" outlineLevel="0" collapsed="false">
      <c r="A36" s="106" t="n">
        <v>7</v>
      </c>
      <c r="B36" s="107" t="s">
        <v>82</v>
      </c>
      <c r="C36" s="108" t="s">
        <v>73</v>
      </c>
      <c r="D36" s="108" t="s">
        <v>74</v>
      </c>
      <c r="E36" s="65"/>
      <c r="F36" s="109"/>
      <c r="G36" s="65" t="n">
        <v>306</v>
      </c>
      <c r="H36" s="109"/>
      <c r="I36" s="65" t="n">
        <v>426</v>
      </c>
      <c r="J36" s="109"/>
      <c r="K36" s="65"/>
      <c r="L36" s="109"/>
      <c r="M36" s="65"/>
      <c r="N36" s="109"/>
      <c r="O36" s="65" t="n">
        <v>408</v>
      </c>
      <c r="P36" s="109"/>
      <c r="Q36" s="65" t="n">
        <v>648</v>
      </c>
      <c r="R36" s="109"/>
      <c r="S36" s="65"/>
      <c r="T36" s="109"/>
      <c r="U36" s="65" t="n">
        <v>210</v>
      </c>
      <c r="V36" s="109"/>
      <c r="W36" s="65"/>
      <c r="X36" s="109"/>
      <c r="Y36" s="65"/>
      <c r="Z36" s="109"/>
      <c r="AA36" s="65"/>
      <c r="AB36" s="109"/>
      <c r="AC36" s="65" t="n">
        <v>114</v>
      </c>
      <c r="AD36" s="109"/>
      <c r="AE36" s="65" t="n">
        <v>80</v>
      </c>
      <c r="AF36" s="109"/>
      <c r="AG36" s="215" t="n">
        <f aca="false">+E36+G36+I36+K36+M36+O36+Q36+S36+U36++W36+Y36+AA36+AC36+AE36</f>
        <v>2192</v>
      </c>
      <c r="AH36" s="111"/>
      <c r="AI36" s="112" t="n">
        <v>0.04</v>
      </c>
      <c r="AJ36" s="113" t="n">
        <f aca="false">+AG36*AI36</f>
        <v>87.68</v>
      </c>
    </row>
    <row r="37" s="4" customFormat="true" ht="17.1" hidden="false" customHeight="true" outlineLevel="0" collapsed="false">
      <c r="A37" s="106" t="n">
        <v>8</v>
      </c>
      <c r="B37" s="107" t="s">
        <v>83</v>
      </c>
      <c r="C37" s="108" t="s">
        <v>73</v>
      </c>
      <c r="D37" s="108" t="s">
        <v>74</v>
      </c>
      <c r="E37" s="65"/>
      <c r="F37" s="109"/>
      <c r="G37" s="66"/>
      <c r="H37" s="114"/>
      <c r="I37" s="65"/>
      <c r="J37" s="115"/>
      <c r="K37" s="66"/>
      <c r="L37" s="115"/>
      <c r="M37" s="116"/>
      <c r="N37" s="117"/>
      <c r="O37" s="61"/>
      <c r="P37" s="115"/>
      <c r="Q37" s="116"/>
      <c r="R37" s="117"/>
      <c r="S37" s="65"/>
      <c r="T37" s="115"/>
      <c r="U37" s="66"/>
      <c r="V37" s="117"/>
      <c r="W37" s="65"/>
      <c r="X37" s="115"/>
      <c r="Y37" s="65"/>
      <c r="Z37" s="115"/>
      <c r="AA37" s="65"/>
      <c r="AB37" s="115"/>
      <c r="AC37" s="66"/>
      <c r="AD37" s="117"/>
      <c r="AE37" s="61"/>
      <c r="AF37" s="115"/>
      <c r="AG37" s="67" t="n">
        <f aca="false">+E37+G37+I37+K37+M37+O37+Q37+S37+U37++W37+Y37+AA37+AC37+AE37</f>
        <v>0</v>
      </c>
      <c r="AH37" s="111"/>
      <c r="AI37" s="112" t="n">
        <v>48.76</v>
      </c>
      <c r="AJ37" s="113" t="n">
        <f aca="false">+AG37*AI37</f>
        <v>0</v>
      </c>
    </row>
    <row r="38" s="4" customFormat="true" ht="17.1" hidden="false" customHeight="true" outlineLevel="0" collapsed="false">
      <c r="A38" s="106" t="n">
        <v>9</v>
      </c>
      <c r="B38" s="107" t="s">
        <v>85</v>
      </c>
      <c r="C38" s="108" t="s">
        <v>73</v>
      </c>
      <c r="D38" s="108" t="s">
        <v>74</v>
      </c>
      <c r="E38" s="65"/>
      <c r="F38" s="109"/>
      <c r="G38" s="66"/>
      <c r="H38" s="114"/>
      <c r="I38" s="65"/>
      <c r="J38" s="115"/>
      <c r="K38" s="66"/>
      <c r="L38" s="115"/>
      <c r="M38" s="116"/>
      <c r="N38" s="117"/>
      <c r="O38" s="61"/>
      <c r="P38" s="115"/>
      <c r="Q38" s="116"/>
      <c r="R38" s="117"/>
      <c r="S38" s="65"/>
      <c r="T38" s="115"/>
      <c r="U38" s="66"/>
      <c r="V38" s="117"/>
      <c r="W38" s="65"/>
      <c r="X38" s="115"/>
      <c r="Y38" s="65"/>
      <c r="Z38" s="115"/>
      <c r="AA38" s="65"/>
      <c r="AB38" s="115"/>
      <c r="AC38" s="66"/>
      <c r="AD38" s="117"/>
      <c r="AE38" s="61"/>
      <c r="AF38" s="115"/>
      <c r="AG38" s="67" t="n">
        <f aca="false">+E38+G38+I38+K38+M38+O38+Q38+S38+U38++W38+Y38+AA38+AC38+AE38</f>
        <v>0</v>
      </c>
      <c r="AH38" s="111"/>
      <c r="AI38" s="112" t="n">
        <v>48.16</v>
      </c>
      <c r="AJ38" s="113" t="n">
        <f aca="false">+AG38*AI38</f>
        <v>0</v>
      </c>
    </row>
    <row r="39" s="4" customFormat="true" ht="17.1" hidden="false" customHeight="true" outlineLevel="0" collapsed="false">
      <c r="A39" s="106" t="n">
        <v>10</v>
      </c>
      <c r="B39" s="107" t="s">
        <v>86</v>
      </c>
      <c r="C39" s="108" t="s">
        <v>73</v>
      </c>
      <c r="D39" s="108" t="s">
        <v>74</v>
      </c>
      <c r="E39" s="65"/>
      <c r="F39" s="109"/>
      <c r="G39" s="66"/>
      <c r="H39" s="114"/>
      <c r="I39" s="65"/>
      <c r="J39" s="115"/>
      <c r="K39" s="66"/>
      <c r="L39" s="115"/>
      <c r="M39" s="116"/>
      <c r="N39" s="117"/>
      <c r="O39" s="61"/>
      <c r="P39" s="115"/>
      <c r="Q39" s="116"/>
      <c r="R39" s="117"/>
      <c r="S39" s="65"/>
      <c r="T39" s="115"/>
      <c r="U39" s="66"/>
      <c r="V39" s="117"/>
      <c r="W39" s="65"/>
      <c r="X39" s="115"/>
      <c r="Y39" s="65"/>
      <c r="Z39" s="115"/>
      <c r="AA39" s="65"/>
      <c r="AB39" s="115"/>
      <c r="AC39" s="66"/>
      <c r="AD39" s="117"/>
      <c r="AE39" s="61"/>
      <c r="AF39" s="115"/>
      <c r="AG39" s="67" t="n">
        <f aca="false">+E39+G39+I39+K39+M39+O39+Q39+S39+U39++W39+Y39+AA39+AC39+AE39</f>
        <v>0</v>
      </c>
      <c r="AH39" s="111"/>
      <c r="AI39" s="112" t="n">
        <v>3.61</v>
      </c>
      <c r="AJ39" s="113" t="n">
        <f aca="false">+AG39*AI39</f>
        <v>0</v>
      </c>
    </row>
    <row r="40" s="4" customFormat="true" ht="17.1" hidden="false" customHeight="true" outlineLevel="0" collapsed="false">
      <c r="A40" s="106" t="n">
        <v>11</v>
      </c>
      <c r="B40" s="107" t="s">
        <v>87</v>
      </c>
      <c r="C40" s="108" t="s">
        <v>73</v>
      </c>
      <c r="D40" s="108" t="s">
        <v>74</v>
      </c>
      <c r="E40" s="65"/>
      <c r="F40" s="109"/>
      <c r="G40" s="66" t="n">
        <v>38</v>
      </c>
      <c r="H40" s="114"/>
      <c r="I40" s="65" t="n">
        <v>47</v>
      </c>
      <c r="J40" s="115"/>
      <c r="K40" s="66" t="n">
        <v>10</v>
      </c>
      <c r="L40" s="115"/>
      <c r="M40" s="116" t="n">
        <v>35</v>
      </c>
      <c r="N40" s="117"/>
      <c r="O40" s="61" t="n">
        <v>32</v>
      </c>
      <c r="P40" s="115"/>
      <c r="Q40" s="116" t="n">
        <v>33</v>
      </c>
      <c r="R40" s="117"/>
      <c r="S40" s="65" t="n">
        <v>9</v>
      </c>
      <c r="T40" s="115"/>
      <c r="U40" s="66" t="n">
        <v>15</v>
      </c>
      <c r="V40" s="117"/>
      <c r="W40" s="65"/>
      <c r="X40" s="115"/>
      <c r="Y40" s="65"/>
      <c r="Z40" s="115"/>
      <c r="AA40" s="65" t="n">
        <v>1</v>
      </c>
      <c r="AB40" s="115"/>
      <c r="AC40" s="66" t="n">
        <v>14</v>
      </c>
      <c r="AD40" s="117"/>
      <c r="AE40" s="61" t="n">
        <v>6</v>
      </c>
      <c r="AF40" s="115"/>
      <c r="AG40" s="67" t="n">
        <f aca="false">+E40+G40+I40+K40+M40+O40+Q40+S40+U40++W40+Y40+AA40+AC40+AE40</f>
        <v>240</v>
      </c>
      <c r="AH40" s="111"/>
      <c r="AI40" s="112" t="n">
        <v>0.06</v>
      </c>
      <c r="AJ40" s="113" t="n">
        <f aca="false">+AG40*AI40</f>
        <v>14.4</v>
      </c>
    </row>
    <row r="41" s="4" customFormat="true" ht="17.1" hidden="false" customHeight="true" outlineLevel="0" collapsed="false">
      <c r="A41" s="106" t="n">
        <v>12</v>
      </c>
      <c r="B41" s="107" t="s">
        <v>88</v>
      </c>
      <c r="C41" s="108" t="s">
        <v>73</v>
      </c>
      <c r="D41" s="108" t="s">
        <v>74</v>
      </c>
      <c r="E41" s="65"/>
      <c r="F41" s="109"/>
      <c r="G41" s="66" t="n">
        <v>30</v>
      </c>
      <c r="H41" s="114"/>
      <c r="I41" s="65"/>
      <c r="J41" s="115"/>
      <c r="K41" s="66"/>
      <c r="L41" s="115"/>
      <c r="M41" s="116"/>
      <c r="N41" s="117"/>
      <c r="O41" s="61" t="n">
        <v>16</v>
      </c>
      <c r="P41" s="115"/>
      <c r="Q41" s="116"/>
      <c r="R41" s="117"/>
      <c r="S41" s="65"/>
      <c r="T41" s="115"/>
      <c r="U41" s="66"/>
      <c r="V41" s="117"/>
      <c r="W41" s="65"/>
      <c r="X41" s="115"/>
      <c r="Y41" s="65"/>
      <c r="Z41" s="115"/>
      <c r="AA41" s="65"/>
      <c r="AB41" s="115"/>
      <c r="AC41" s="66"/>
      <c r="AD41" s="117"/>
      <c r="AE41" s="61"/>
      <c r="AF41" s="115"/>
      <c r="AG41" s="67" t="n">
        <f aca="false">+E41+G41+I41+K41+M41+O41+Q41+S41+U41++W41+Y41+AA41+AC41+AE41</f>
        <v>46</v>
      </c>
      <c r="AH41" s="111"/>
      <c r="AI41" s="112" t="n">
        <v>0.08</v>
      </c>
      <c r="AJ41" s="113" t="n">
        <f aca="false">+AG41*AI41</f>
        <v>3.68</v>
      </c>
    </row>
    <row r="42" s="4" customFormat="true" ht="17.1" hidden="false" customHeight="true" outlineLevel="0" collapsed="false">
      <c r="A42" s="106" t="n">
        <v>13</v>
      </c>
      <c r="B42" s="107" t="s">
        <v>89</v>
      </c>
      <c r="C42" s="108" t="s">
        <v>73</v>
      </c>
      <c r="D42" s="108" t="s">
        <v>74</v>
      </c>
      <c r="E42" s="65"/>
      <c r="F42" s="109"/>
      <c r="G42" s="66"/>
      <c r="H42" s="114"/>
      <c r="I42" s="65"/>
      <c r="J42" s="115"/>
      <c r="K42" s="66"/>
      <c r="L42" s="115"/>
      <c r="M42" s="116"/>
      <c r="N42" s="117"/>
      <c r="O42" s="61"/>
      <c r="P42" s="115"/>
      <c r="Q42" s="116"/>
      <c r="R42" s="117"/>
      <c r="S42" s="65"/>
      <c r="T42" s="115"/>
      <c r="U42" s="66"/>
      <c r="V42" s="117"/>
      <c r="W42" s="65"/>
      <c r="X42" s="115"/>
      <c r="Y42" s="65"/>
      <c r="Z42" s="115"/>
      <c r="AA42" s="65"/>
      <c r="AB42" s="115"/>
      <c r="AC42" s="66"/>
      <c r="AD42" s="117"/>
      <c r="AE42" s="61"/>
      <c r="AF42" s="115"/>
      <c r="AG42" s="67" t="n">
        <f aca="false">+E42+G42+I42+K42+M42+O42+Q42+S42+U42++W42+Y42+AA42+AC42+AE42</f>
        <v>0</v>
      </c>
      <c r="AH42" s="111"/>
      <c r="AI42" s="112" t="n">
        <v>0.15</v>
      </c>
      <c r="AJ42" s="113" t="n">
        <f aca="false">+AG42*AI42</f>
        <v>0</v>
      </c>
    </row>
    <row r="43" s="4" customFormat="true" ht="17.1" hidden="false" customHeight="true" outlineLevel="0" collapsed="false">
      <c r="A43" s="106" t="n">
        <v>14</v>
      </c>
      <c r="B43" s="107" t="s">
        <v>90</v>
      </c>
      <c r="C43" s="108" t="s">
        <v>73</v>
      </c>
      <c r="D43" s="108" t="s">
        <v>74</v>
      </c>
      <c r="E43" s="65"/>
      <c r="F43" s="109"/>
      <c r="G43" s="66"/>
      <c r="H43" s="114"/>
      <c r="I43" s="65"/>
      <c r="J43" s="115"/>
      <c r="K43" s="66"/>
      <c r="L43" s="115"/>
      <c r="M43" s="116"/>
      <c r="N43" s="117"/>
      <c r="O43" s="61"/>
      <c r="P43" s="115"/>
      <c r="Q43" s="116"/>
      <c r="R43" s="117"/>
      <c r="S43" s="65"/>
      <c r="T43" s="115"/>
      <c r="U43" s="66"/>
      <c r="V43" s="117"/>
      <c r="W43" s="65"/>
      <c r="X43" s="115"/>
      <c r="Y43" s="65"/>
      <c r="Z43" s="115"/>
      <c r="AA43" s="65"/>
      <c r="AB43" s="115"/>
      <c r="AC43" s="66"/>
      <c r="AD43" s="117"/>
      <c r="AE43" s="61"/>
      <c r="AF43" s="115"/>
      <c r="AG43" s="67" t="n">
        <f aca="false">+E43+G43+I43+K43+M43+O43+Q43+S43+U43++W43+Y43+AA43+AC43+AE43</f>
        <v>0</v>
      </c>
      <c r="AH43" s="111"/>
      <c r="AI43" s="112" t="n">
        <v>366.45</v>
      </c>
      <c r="AJ43" s="113" t="n">
        <f aca="false">+AG43*AI43</f>
        <v>0</v>
      </c>
    </row>
    <row r="44" s="4" customFormat="true" ht="17.1" hidden="false" customHeight="true" outlineLevel="0" collapsed="false">
      <c r="A44" s="106" t="n">
        <v>15</v>
      </c>
      <c r="B44" s="107" t="s">
        <v>110</v>
      </c>
      <c r="C44" s="108" t="s">
        <v>73</v>
      </c>
      <c r="D44" s="108" t="s">
        <v>74</v>
      </c>
      <c r="E44" s="65"/>
      <c r="F44" s="109"/>
      <c r="G44" s="66"/>
      <c r="H44" s="114"/>
      <c r="I44" s="65"/>
      <c r="J44" s="115"/>
      <c r="K44" s="66"/>
      <c r="L44" s="115"/>
      <c r="M44" s="116"/>
      <c r="N44" s="117"/>
      <c r="O44" s="61"/>
      <c r="P44" s="115"/>
      <c r="Q44" s="116"/>
      <c r="R44" s="117"/>
      <c r="S44" s="65"/>
      <c r="T44" s="115"/>
      <c r="U44" s="66"/>
      <c r="V44" s="117"/>
      <c r="W44" s="65"/>
      <c r="X44" s="115"/>
      <c r="Y44" s="65"/>
      <c r="Z44" s="115"/>
      <c r="AA44" s="65"/>
      <c r="AB44" s="115"/>
      <c r="AC44" s="66"/>
      <c r="AD44" s="117"/>
      <c r="AE44" s="61"/>
      <c r="AF44" s="115"/>
      <c r="AG44" s="67" t="n">
        <f aca="false">+E44+G44+I44+K44+M44+O44+Q44+S44+U44++W44+Y44+AA44+AC44+AE44</f>
        <v>0</v>
      </c>
      <c r="AH44" s="111"/>
      <c r="AI44" s="112" t="n">
        <v>131.93</v>
      </c>
      <c r="AJ44" s="113" t="n">
        <f aca="false">+AG44*AI44</f>
        <v>0</v>
      </c>
    </row>
    <row r="45" s="4" customFormat="true" ht="17.1" hidden="false" customHeight="true" outlineLevel="0" collapsed="false">
      <c r="A45" s="106" t="n">
        <v>16</v>
      </c>
      <c r="B45" s="107" t="s">
        <v>92</v>
      </c>
      <c r="C45" s="108" t="s">
        <v>73</v>
      </c>
      <c r="D45" s="108" t="s">
        <v>74</v>
      </c>
      <c r="E45" s="65"/>
      <c r="F45" s="109"/>
      <c r="G45" s="66" t="n">
        <v>4</v>
      </c>
      <c r="H45" s="114"/>
      <c r="I45" s="65" t="n">
        <v>20</v>
      </c>
      <c r="J45" s="115"/>
      <c r="K45" s="66"/>
      <c r="L45" s="115"/>
      <c r="M45" s="116"/>
      <c r="N45" s="117"/>
      <c r="O45" s="61" t="n">
        <v>28</v>
      </c>
      <c r="P45" s="115"/>
      <c r="Q45" s="116" t="n">
        <v>8</v>
      </c>
      <c r="R45" s="117"/>
      <c r="S45" s="65"/>
      <c r="T45" s="115"/>
      <c r="U45" s="66"/>
      <c r="V45" s="117"/>
      <c r="W45" s="65"/>
      <c r="X45" s="115"/>
      <c r="Y45" s="65"/>
      <c r="Z45" s="115"/>
      <c r="AA45" s="65"/>
      <c r="AB45" s="115"/>
      <c r="AC45" s="66"/>
      <c r="AD45" s="117"/>
      <c r="AE45" s="61" t="n">
        <v>24</v>
      </c>
      <c r="AF45" s="115"/>
      <c r="AG45" s="67" t="n">
        <f aca="false">+E45+G45+I45+K45+M45+O45+Q45+S45+U45++W45+Y45+AA45+AC45+AE45</f>
        <v>84</v>
      </c>
      <c r="AH45" s="111"/>
      <c r="AI45" s="112" t="n">
        <v>0.23</v>
      </c>
      <c r="AJ45" s="113" t="n">
        <f aca="false">+AG45*AI45</f>
        <v>19.32</v>
      </c>
    </row>
    <row r="46" s="4" customFormat="true" ht="17.1" hidden="false" customHeight="true" outlineLevel="0" collapsed="false">
      <c r="A46" s="106" t="n">
        <v>17</v>
      </c>
      <c r="B46" s="107" t="s">
        <v>93</v>
      </c>
      <c r="C46" s="108" t="s">
        <v>73</v>
      </c>
      <c r="D46" s="108" t="s">
        <v>74</v>
      </c>
      <c r="E46" s="65"/>
      <c r="F46" s="109"/>
      <c r="G46" s="66"/>
      <c r="H46" s="114"/>
      <c r="I46" s="65"/>
      <c r="J46" s="115"/>
      <c r="K46" s="66"/>
      <c r="L46" s="115"/>
      <c r="M46" s="116"/>
      <c r="N46" s="117"/>
      <c r="O46" s="61"/>
      <c r="P46" s="115"/>
      <c r="Q46" s="116"/>
      <c r="R46" s="117"/>
      <c r="S46" s="65"/>
      <c r="T46" s="115"/>
      <c r="U46" s="66"/>
      <c r="V46" s="117"/>
      <c r="W46" s="65"/>
      <c r="X46" s="115"/>
      <c r="Y46" s="65"/>
      <c r="Z46" s="115"/>
      <c r="AA46" s="65"/>
      <c r="AB46" s="115"/>
      <c r="AC46" s="66"/>
      <c r="AD46" s="117"/>
      <c r="AE46" s="61"/>
      <c r="AF46" s="115"/>
      <c r="AG46" s="67" t="n">
        <f aca="false">+E46+G46+I46+K46+M46+O46+Q46+S46+U46++W46+Y46+AA46+AC46+AE46</f>
        <v>0</v>
      </c>
      <c r="AH46" s="111"/>
      <c r="AI46" s="112" t="n">
        <v>2.13</v>
      </c>
      <c r="AJ46" s="113" t="n">
        <f aca="false">+AG46*AI46</f>
        <v>0</v>
      </c>
    </row>
    <row r="47" s="4" customFormat="true" ht="17.1" hidden="false" customHeight="true" outlineLevel="0" collapsed="false">
      <c r="A47" s="106" t="n">
        <v>18</v>
      </c>
      <c r="B47" s="107" t="s">
        <v>94</v>
      </c>
      <c r="C47" s="108" t="s">
        <v>73</v>
      </c>
      <c r="D47" s="108" t="s">
        <v>74</v>
      </c>
      <c r="E47" s="65"/>
      <c r="F47" s="109"/>
      <c r="G47" s="66"/>
      <c r="H47" s="114"/>
      <c r="I47" s="65"/>
      <c r="J47" s="115"/>
      <c r="K47" s="66"/>
      <c r="L47" s="115"/>
      <c r="M47" s="116"/>
      <c r="N47" s="117"/>
      <c r="O47" s="61"/>
      <c r="P47" s="115"/>
      <c r="Q47" s="116"/>
      <c r="R47" s="117"/>
      <c r="S47" s="65"/>
      <c r="T47" s="115"/>
      <c r="U47" s="66"/>
      <c r="V47" s="117"/>
      <c r="W47" s="65"/>
      <c r="X47" s="115"/>
      <c r="Y47" s="65"/>
      <c r="Z47" s="115"/>
      <c r="AA47" s="65"/>
      <c r="AB47" s="115"/>
      <c r="AC47" s="66"/>
      <c r="AD47" s="117"/>
      <c r="AE47" s="61"/>
      <c r="AF47" s="115"/>
      <c r="AG47" s="67" t="n">
        <f aca="false">+E47+G47+I47+K47+M47+O47+Q47+S47+U47++W47+Y47+AA47+AC47+AE47</f>
        <v>0</v>
      </c>
      <c r="AH47" s="111"/>
      <c r="AI47" s="112" t="n">
        <v>0.75</v>
      </c>
      <c r="AJ47" s="113" t="n">
        <f aca="false">+AG47*AI47</f>
        <v>0</v>
      </c>
    </row>
    <row r="48" s="4" customFormat="true" ht="17.1" hidden="false" customHeight="true" outlineLevel="0" collapsed="false">
      <c r="A48" s="119" t="n">
        <v>19</v>
      </c>
      <c r="B48" s="120" t="s">
        <v>95</v>
      </c>
      <c r="C48" s="121" t="s">
        <v>73</v>
      </c>
      <c r="D48" s="121" t="s">
        <v>74</v>
      </c>
      <c r="E48" s="80"/>
      <c r="F48" s="122"/>
      <c r="G48" s="81"/>
      <c r="H48" s="123"/>
      <c r="I48" s="80"/>
      <c r="J48" s="124"/>
      <c r="K48" s="81"/>
      <c r="L48" s="124"/>
      <c r="M48" s="125"/>
      <c r="N48" s="126"/>
      <c r="O48" s="75"/>
      <c r="P48" s="124"/>
      <c r="Q48" s="125"/>
      <c r="R48" s="126"/>
      <c r="S48" s="80"/>
      <c r="T48" s="124"/>
      <c r="U48" s="81"/>
      <c r="V48" s="126"/>
      <c r="W48" s="80"/>
      <c r="X48" s="124"/>
      <c r="Y48" s="80"/>
      <c r="Z48" s="124"/>
      <c r="AA48" s="80"/>
      <c r="AB48" s="124"/>
      <c r="AC48" s="81"/>
      <c r="AD48" s="126"/>
      <c r="AE48" s="75"/>
      <c r="AF48" s="124"/>
      <c r="AG48" s="82" t="n">
        <f aca="false">+E48+G48+I48+K48+M48+O48+Q48+S48+U48++W48+Y48+AA48+AC48+AE48</f>
        <v>0</v>
      </c>
      <c r="AH48" s="127"/>
      <c r="AI48" s="128" t="n">
        <v>0.09</v>
      </c>
      <c r="AJ48" s="129" t="n">
        <f aca="false">+AG48*AI48</f>
        <v>0</v>
      </c>
    </row>
    <row r="49" s="4" customFormat="true" ht="17.1" hidden="false" customHeight="true" outlineLevel="0" collapsed="false">
      <c r="A49" s="86"/>
      <c r="B49" s="130"/>
      <c r="C49" s="131"/>
      <c r="D49" s="131"/>
      <c r="E49" s="53"/>
      <c r="F49" s="132"/>
      <c r="G49" s="53"/>
      <c r="H49" s="133"/>
      <c r="I49" s="53"/>
      <c r="J49" s="97"/>
      <c r="K49" s="53"/>
      <c r="L49" s="97"/>
      <c r="M49" s="53"/>
      <c r="N49" s="97"/>
      <c r="O49" s="53"/>
      <c r="P49" s="97"/>
      <c r="Q49" s="53"/>
      <c r="R49" s="97"/>
      <c r="S49" s="53"/>
      <c r="T49" s="97"/>
      <c r="U49" s="53"/>
      <c r="V49" s="97"/>
      <c r="W49" s="53"/>
      <c r="X49" s="97"/>
      <c r="Y49" s="53"/>
      <c r="Z49" s="97"/>
      <c r="AA49" s="53"/>
      <c r="AB49" s="97"/>
      <c r="AC49" s="53"/>
      <c r="AD49" s="97"/>
      <c r="AE49" s="53"/>
      <c r="AF49" s="97"/>
      <c r="AG49" s="89"/>
      <c r="AH49" s="97"/>
      <c r="AI49" s="134"/>
      <c r="AJ49" s="134"/>
    </row>
    <row r="50" s="4" customFormat="true" ht="17.1" hidden="false" customHeight="true" outlineLevel="0" collapsed="false">
      <c r="A50" s="86"/>
      <c r="B50" s="130"/>
      <c r="C50" s="131"/>
      <c r="D50" s="131"/>
      <c r="E50" s="53"/>
      <c r="F50" s="132"/>
      <c r="G50" s="53"/>
      <c r="H50" s="133"/>
      <c r="I50" s="53"/>
      <c r="J50" s="97"/>
      <c r="K50" s="53"/>
      <c r="L50" s="97"/>
      <c r="M50" s="53"/>
      <c r="N50" s="97"/>
      <c r="O50" s="53"/>
      <c r="P50" s="97"/>
      <c r="Q50" s="53"/>
      <c r="R50" s="97"/>
      <c r="S50" s="53"/>
      <c r="T50" s="97"/>
      <c r="U50" s="53"/>
      <c r="V50" s="97"/>
      <c r="W50" s="53"/>
      <c r="X50" s="97"/>
      <c r="Y50" s="53"/>
      <c r="Z50" s="97"/>
      <c r="AA50" s="53"/>
      <c r="AB50" s="97"/>
      <c r="AC50" s="53"/>
      <c r="AD50" s="97"/>
      <c r="AE50" s="53"/>
      <c r="AF50" s="97"/>
      <c r="AG50" s="89"/>
      <c r="AH50" s="97"/>
      <c r="AI50" s="134"/>
      <c r="AJ50" s="134"/>
    </row>
    <row r="51" s="4" customFormat="true" ht="17.1" hidden="false" customHeight="true" outlineLevel="0" collapsed="false">
      <c r="A51" s="11" t="s">
        <v>97</v>
      </c>
      <c r="B51" s="91"/>
      <c r="C51" s="91"/>
      <c r="D51" s="91"/>
      <c r="E51" s="136"/>
      <c r="F51" s="136"/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  <c r="AE51" s="136"/>
      <c r="AF51" s="137"/>
      <c r="AG51" s="89"/>
      <c r="AH51" s="137"/>
      <c r="AI51" s="0"/>
      <c r="AJ51" s="0"/>
    </row>
    <row r="52" s="4" customFormat="true" ht="17.1" hidden="false" customHeight="true" outlineLevel="0" collapsed="false">
      <c r="A52" s="138" t="s">
        <v>98</v>
      </c>
      <c r="B52" s="199"/>
      <c r="C52" s="200"/>
      <c r="D52" s="94" t="s">
        <v>71</v>
      </c>
      <c r="E52" s="201"/>
      <c r="F52" s="97"/>
      <c r="G52" s="202"/>
      <c r="H52" s="97"/>
      <c r="I52" s="20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3"/>
      <c r="U52" s="203"/>
      <c r="V52" s="203"/>
      <c r="W52" s="203"/>
      <c r="X52" s="203"/>
      <c r="Y52" s="203"/>
      <c r="Z52" s="203"/>
      <c r="AA52" s="203"/>
      <c r="AB52" s="203"/>
      <c r="AC52" s="203"/>
      <c r="AD52" s="203"/>
      <c r="AE52" s="141"/>
      <c r="AF52" s="141"/>
      <c r="AG52" s="89"/>
      <c r="AH52" s="137"/>
      <c r="AI52" s="0"/>
      <c r="AJ52" s="0"/>
    </row>
    <row r="53" s="4" customFormat="true" ht="17.1" hidden="false" customHeight="true" outlineLevel="0" collapsed="false">
      <c r="A53" s="142" t="n">
        <v>1</v>
      </c>
      <c r="B53" s="143" t="s">
        <v>99</v>
      </c>
      <c r="C53" s="143"/>
      <c r="D53" s="144" t="s">
        <v>100</v>
      </c>
      <c r="E53" s="116"/>
      <c r="F53" s="146"/>
      <c r="G53" s="48" t="n">
        <v>12</v>
      </c>
      <c r="H53" s="147"/>
      <c r="I53" s="204" t="n">
        <v>20</v>
      </c>
      <c r="J53" s="205"/>
      <c r="K53" s="48"/>
      <c r="L53" s="206"/>
      <c r="M53" s="204"/>
      <c r="N53" s="205"/>
      <c r="O53" s="48" t="n">
        <v>7</v>
      </c>
      <c r="P53" s="206"/>
      <c r="Q53" s="204" t="n">
        <v>37</v>
      </c>
      <c r="R53" s="205"/>
      <c r="S53" s="101"/>
      <c r="T53" s="149"/>
      <c r="U53" s="53" t="n">
        <v>12</v>
      </c>
      <c r="V53" s="205"/>
      <c r="W53" s="101"/>
      <c r="X53" s="149"/>
      <c r="Y53" s="101"/>
      <c r="Z53" s="149"/>
      <c r="AA53" s="101"/>
      <c r="AB53" s="149"/>
      <c r="AC53" s="53" t="n">
        <v>4</v>
      </c>
      <c r="AD53" s="205"/>
      <c r="AE53" s="151" t="n">
        <v>6</v>
      </c>
      <c r="AF53" s="149"/>
      <c r="AG53" s="54" t="n">
        <f aca="false">+E53+G53+I53+K53+M53+O53+Q53+S53+U53++W53+Y53+AA53+AC53+AE53</f>
        <v>98</v>
      </c>
      <c r="AH53" s="103"/>
      <c r="AI53" s="0"/>
      <c r="AJ53" s="0"/>
    </row>
    <row r="54" s="4" customFormat="true" ht="17.1" hidden="false" customHeight="true" outlineLevel="0" collapsed="false">
      <c r="A54" s="152" t="n">
        <v>2</v>
      </c>
      <c r="B54" s="153" t="s">
        <v>99</v>
      </c>
      <c r="C54" s="153"/>
      <c r="D54" s="154" t="s">
        <v>101</v>
      </c>
      <c r="E54" s="116"/>
      <c r="F54" s="155"/>
      <c r="G54" s="61"/>
      <c r="H54" s="156"/>
      <c r="I54" s="116"/>
      <c r="J54" s="117"/>
      <c r="K54" s="61"/>
      <c r="L54" s="115"/>
      <c r="M54" s="116"/>
      <c r="N54" s="117"/>
      <c r="O54" s="61"/>
      <c r="P54" s="115"/>
      <c r="Q54" s="116"/>
      <c r="R54" s="117"/>
      <c r="S54" s="65"/>
      <c r="T54" s="115"/>
      <c r="U54" s="66"/>
      <c r="V54" s="117"/>
      <c r="W54" s="65"/>
      <c r="X54" s="115"/>
      <c r="Y54" s="65"/>
      <c r="Z54" s="115"/>
      <c r="AA54" s="65"/>
      <c r="AB54" s="115"/>
      <c r="AC54" s="66"/>
      <c r="AD54" s="117"/>
      <c r="AE54" s="157"/>
      <c r="AF54" s="115"/>
      <c r="AG54" s="67" t="n">
        <f aca="false">+E54+G54+I54+K54+M54+O54+Q54+S54+U54++W54+Y54+AA54+AC54+AE54</f>
        <v>0</v>
      </c>
      <c r="AH54" s="111"/>
      <c r="AI54" s="0"/>
      <c r="AJ54" s="0"/>
    </row>
    <row r="55" s="4" customFormat="true" ht="17.1" hidden="false" customHeight="true" outlineLevel="0" collapsed="false">
      <c r="A55" s="152" t="n">
        <v>3</v>
      </c>
      <c r="B55" s="158" t="s">
        <v>102</v>
      </c>
      <c r="C55" s="159"/>
      <c r="D55" s="154" t="s">
        <v>100</v>
      </c>
      <c r="E55" s="116"/>
      <c r="F55" s="160"/>
      <c r="G55" s="61"/>
      <c r="H55" s="161"/>
      <c r="I55" s="116"/>
      <c r="J55" s="117"/>
      <c r="K55" s="61"/>
      <c r="L55" s="115"/>
      <c r="M55" s="116"/>
      <c r="N55" s="117"/>
      <c r="O55" s="61"/>
      <c r="P55" s="115"/>
      <c r="Q55" s="116"/>
      <c r="R55" s="117"/>
      <c r="S55" s="65"/>
      <c r="T55" s="115"/>
      <c r="U55" s="66"/>
      <c r="V55" s="117"/>
      <c r="W55" s="65"/>
      <c r="X55" s="115"/>
      <c r="Y55" s="65"/>
      <c r="Z55" s="115"/>
      <c r="AA55" s="65"/>
      <c r="AB55" s="115"/>
      <c r="AC55" s="66"/>
      <c r="AD55" s="117"/>
      <c r="AE55" s="157"/>
      <c r="AF55" s="115"/>
      <c r="AG55" s="67" t="n">
        <f aca="false">+E55+G55+I55+K55+M55+O55+Q55+S55+U55++W55+Y55+AA55+AC55+AE55</f>
        <v>0</v>
      </c>
      <c r="AH55" s="111"/>
      <c r="AI55" s="0"/>
      <c r="AJ55" s="0"/>
    </row>
    <row r="56" s="4" customFormat="true" ht="17.1" hidden="false" customHeight="true" outlineLevel="0" collapsed="false">
      <c r="A56" s="152" t="n">
        <v>4</v>
      </c>
      <c r="B56" s="158" t="s">
        <v>103</v>
      </c>
      <c r="C56" s="159"/>
      <c r="D56" s="154" t="s">
        <v>100</v>
      </c>
      <c r="E56" s="116"/>
      <c r="F56" s="160"/>
      <c r="G56" s="61"/>
      <c r="H56" s="161"/>
      <c r="I56" s="116"/>
      <c r="J56" s="117"/>
      <c r="K56" s="61"/>
      <c r="L56" s="115"/>
      <c r="M56" s="116"/>
      <c r="N56" s="117"/>
      <c r="O56" s="61"/>
      <c r="P56" s="115"/>
      <c r="Q56" s="116"/>
      <c r="R56" s="117"/>
      <c r="S56" s="65"/>
      <c r="T56" s="115"/>
      <c r="U56" s="66"/>
      <c r="V56" s="117"/>
      <c r="W56" s="65"/>
      <c r="X56" s="115"/>
      <c r="Y56" s="65"/>
      <c r="Z56" s="115"/>
      <c r="AA56" s="65"/>
      <c r="AB56" s="115"/>
      <c r="AC56" s="66"/>
      <c r="AD56" s="117"/>
      <c r="AE56" s="157"/>
      <c r="AF56" s="115"/>
      <c r="AG56" s="67" t="n">
        <f aca="false">+E56+G56+I56+K56+M56+O56+Q56+S56+U56++W56+Y56+AA56+AC56+AE56</f>
        <v>0</v>
      </c>
      <c r="AH56" s="111"/>
      <c r="AI56" s="0"/>
      <c r="AJ56" s="0"/>
    </row>
    <row r="57" s="4" customFormat="true" ht="17.1" hidden="false" customHeight="true" outlineLevel="0" collapsed="false">
      <c r="A57" s="152" t="n">
        <v>5</v>
      </c>
      <c r="B57" s="153" t="s">
        <v>82</v>
      </c>
      <c r="C57" s="153"/>
      <c r="D57" s="154" t="s">
        <v>100</v>
      </c>
      <c r="E57" s="116"/>
      <c r="F57" s="155"/>
      <c r="G57" s="61"/>
      <c r="H57" s="156"/>
      <c r="I57" s="116"/>
      <c r="J57" s="117"/>
      <c r="K57" s="61"/>
      <c r="L57" s="115"/>
      <c r="M57" s="116"/>
      <c r="N57" s="117"/>
      <c r="O57" s="61"/>
      <c r="P57" s="115"/>
      <c r="Q57" s="116"/>
      <c r="R57" s="117"/>
      <c r="S57" s="65"/>
      <c r="T57" s="115"/>
      <c r="U57" s="66"/>
      <c r="V57" s="117"/>
      <c r="W57" s="65"/>
      <c r="X57" s="115"/>
      <c r="Y57" s="65"/>
      <c r="Z57" s="115"/>
      <c r="AA57" s="65"/>
      <c r="AB57" s="115"/>
      <c r="AC57" s="66"/>
      <c r="AD57" s="117"/>
      <c r="AE57" s="157"/>
      <c r="AF57" s="115"/>
      <c r="AG57" s="67" t="n">
        <f aca="false">+E57+G57+I57+K57+M57+O57+Q57+S57+U57++W57+Y57+AA57+AC57+AE57</f>
        <v>0</v>
      </c>
      <c r="AH57" s="111"/>
      <c r="AI57" s="0"/>
      <c r="AJ57" s="0"/>
    </row>
    <row r="58" s="4" customFormat="true" ht="17.1" hidden="false" customHeight="true" outlineLevel="0" collapsed="false">
      <c r="A58" s="152" t="n">
        <v>6</v>
      </c>
      <c r="B58" s="159" t="s">
        <v>104</v>
      </c>
      <c r="C58" s="159"/>
      <c r="D58" s="154" t="s">
        <v>100</v>
      </c>
      <c r="E58" s="116"/>
      <c r="F58" s="160"/>
      <c r="G58" s="61"/>
      <c r="H58" s="161"/>
      <c r="I58" s="116"/>
      <c r="J58" s="117"/>
      <c r="K58" s="61"/>
      <c r="L58" s="115"/>
      <c r="M58" s="116"/>
      <c r="N58" s="117"/>
      <c r="O58" s="61"/>
      <c r="P58" s="115"/>
      <c r="Q58" s="116"/>
      <c r="R58" s="117"/>
      <c r="S58" s="65"/>
      <c r="T58" s="115"/>
      <c r="U58" s="66"/>
      <c r="V58" s="117"/>
      <c r="W58" s="65"/>
      <c r="X58" s="115"/>
      <c r="Y58" s="65"/>
      <c r="Z58" s="115"/>
      <c r="AA58" s="65"/>
      <c r="AB58" s="115"/>
      <c r="AC58" s="66"/>
      <c r="AD58" s="117"/>
      <c r="AE58" s="157"/>
      <c r="AF58" s="115"/>
      <c r="AG58" s="67" t="n">
        <f aca="false">+E58+G58+I58+K58+M58+O58+Q58+S58+U58++W58+Y58+AA58+AC58+AE58</f>
        <v>0</v>
      </c>
      <c r="AH58" s="111"/>
      <c r="AI58" s="0"/>
      <c r="AJ58" s="0"/>
    </row>
    <row r="59" s="4" customFormat="true" ht="17.1" hidden="false" customHeight="true" outlineLevel="0" collapsed="false">
      <c r="A59" s="152" t="n">
        <v>7</v>
      </c>
      <c r="B59" s="163" t="s">
        <v>105</v>
      </c>
      <c r="C59" s="164"/>
      <c r="D59" s="154" t="s">
        <v>100</v>
      </c>
      <c r="E59" s="116"/>
      <c r="F59" s="155"/>
      <c r="G59" s="165"/>
      <c r="H59" s="156"/>
      <c r="I59" s="116"/>
      <c r="J59" s="117"/>
      <c r="K59" s="61"/>
      <c r="L59" s="115"/>
      <c r="M59" s="116"/>
      <c r="N59" s="117"/>
      <c r="O59" s="61"/>
      <c r="P59" s="115"/>
      <c r="Q59" s="116"/>
      <c r="R59" s="117"/>
      <c r="S59" s="65"/>
      <c r="T59" s="115"/>
      <c r="U59" s="66"/>
      <c r="V59" s="117"/>
      <c r="W59" s="65"/>
      <c r="X59" s="115"/>
      <c r="Y59" s="65"/>
      <c r="Z59" s="115"/>
      <c r="AA59" s="65"/>
      <c r="AB59" s="115"/>
      <c r="AC59" s="66"/>
      <c r="AD59" s="117"/>
      <c r="AE59" s="157"/>
      <c r="AF59" s="115"/>
      <c r="AG59" s="67" t="n">
        <f aca="false">+E59+G59+I59+K59+M59+O59+Q59+S59+U59++W59+Y59+AA59+AC59+AE59</f>
        <v>0</v>
      </c>
      <c r="AH59" s="111"/>
      <c r="AI59" s="0"/>
      <c r="AJ59" s="0"/>
    </row>
    <row r="60" s="4" customFormat="true" ht="17.1" hidden="false" customHeight="true" outlineLevel="0" collapsed="false">
      <c r="A60" s="152" t="n">
        <v>8</v>
      </c>
      <c r="B60" s="163" t="s">
        <v>106</v>
      </c>
      <c r="C60" s="164"/>
      <c r="D60" s="154" t="s">
        <v>100</v>
      </c>
      <c r="E60" s="116"/>
      <c r="F60" s="155"/>
      <c r="G60" s="165"/>
      <c r="H60" s="156"/>
      <c r="I60" s="116"/>
      <c r="J60" s="117"/>
      <c r="K60" s="61"/>
      <c r="L60" s="115"/>
      <c r="M60" s="116"/>
      <c r="N60" s="117"/>
      <c r="O60" s="61"/>
      <c r="P60" s="115"/>
      <c r="Q60" s="116"/>
      <c r="R60" s="117"/>
      <c r="S60" s="65"/>
      <c r="T60" s="115"/>
      <c r="U60" s="66"/>
      <c r="V60" s="117"/>
      <c r="W60" s="65"/>
      <c r="X60" s="115"/>
      <c r="Y60" s="65"/>
      <c r="Z60" s="115"/>
      <c r="AA60" s="65"/>
      <c r="AB60" s="115"/>
      <c r="AC60" s="66"/>
      <c r="AD60" s="117"/>
      <c r="AE60" s="157"/>
      <c r="AF60" s="115"/>
      <c r="AG60" s="67" t="n">
        <f aca="false">+E60+G60+I60+K60+M60+O60+Q60+S60+U60++W60+Y60+AA60+AC60+AE60</f>
        <v>0</v>
      </c>
      <c r="AH60" s="111"/>
      <c r="AI60" s="0"/>
      <c r="AJ60" s="0"/>
    </row>
    <row r="61" s="4" customFormat="true" ht="17.1" hidden="false" customHeight="true" outlineLevel="0" collapsed="false">
      <c r="A61" s="152" t="n">
        <v>9</v>
      </c>
      <c r="B61" s="163" t="s">
        <v>107</v>
      </c>
      <c r="C61" s="164"/>
      <c r="D61" s="154" t="s">
        <v>100</v>
      </c>
      <c r="E61" s="116"/>
      <c r="F61" s="166"/>
      <c r="G61" s="61"/>
      <c r="H61" s="167"/>
      <c r="I61" s="116"/>
      <c r="J61" s="168"/>
      <c r="K61" s="61"/>
      <c r="L61" s="169"/>
      <c r="M61" s="116"/>
      <c r="N61" s="168"/>
      <c r="O61" s="61"/>
      <c r="P61" s="169"/>
      <c r="Q61" s="116"/>
      <c r="R61" s="168"/>
      <c r="S61" s="65"/>
      <c r="T61" s="169"/>
      <c r="U61" s="66"/>
      <c r="V61" s="168"/>
      <c r="W61" s="65"/>
      <c r="X61" s="169"/>
      <c r="Y61" s="65"/>
      <c r="Z61" s="169"/>
      <c r="AA61" s="65"/>
      <c r="AB61" s="169"/>
      <c r="AC61" s="66"/>
      <c r="AD61" s="168"/>
      <c r="AE61" s="170"/>
      <c r="AF61" s="169"/>
      <c r="AG61" s="67" t="n">
        <f aca="false">+E61+G61+I61+K61+M61+O61+Q61+S61+U61++W61+Y61+AA61+AC61+AE61</f>
        <v>0</v>
      </c>
      <c r="AH61" s="171"/>
      <c r="AI61" s="0"/>
      <c r="AJ61" s="0"/>
    </row>
    <row r="62" s="4" customFormat="true" ht="17.1" hidden="false" customHeight="true" outlineLevel="0" collapsed="false">
      <c r="A62" s="152" t="n">
        <v>10</v>
      </c>
      <c r="B62" s="163" t="s">
        <v>108</v>
      </c>
      <c r="C62" s="164"/>
      <c r="D62" s="154" t="s">
        <v>100</v>
      </c>
      <c r="E62" s="116"/>
      <c r="F62" s="166"/>
      <c r="G62" s="61"/>
      <c r="H62" s="167"/>
      <c r="I62" s="116"/>
      <c r="J62" s="168"/>
      <c r="K62" s="61"/>
      <c r="L62" s="169"/>
      <c r="M62" s="116"/>
      <c r="N62" s="168"/>
      <c r="O62" s="61"/>
      <c r="P62" s="169"/>
      <c r="Q62" s="116"/>
      <c r="R62" s="168"/>
      <c r="S62" s="65"/>
      <c r="T62" s="169"/>
      <c r="U62" s="66"/>
      <c r="V62" s="168"/>
      <c r="W62" s="65"/>
      <c r="X62" s="169"/>
      <c r="Y62" s="65"/>
      <c r="Z62" s="169"/>
      <c r="AA62" s="65"/>
      <c r="AB62" s="169"/>
      <c r="AC62" s="66"/>
      <c r="AD62" s="168"/>
      <c r="AE62" s="170"/>
      <c r="AF62" s="169"/>
      <c r="AG62" s="67" t="n">
        <f aca="false">+E62+G62+I62+K62+M62+O62+Q62+S62+U62++W62+Y62+AA62+AC62+AE62</f>
        <v>0</v>
      </c>
      <c r="AH62" s="171"/>
      <c r="AI62" s="0"/>
      <c r="AJ62" s="0"/>
    </row>
    <row r="63" s="4" customFormat="true" ht="17.1" hidden="false" customHeight="true" outlineLevel="0" collapsed="false">
      <c r="A63" s="152" t="n">
        <v>11</v>
      </c>
      <c r="B63" s="163" t="s">
        <v>109</v>
      </c>
      <c r="C63" s="164"/>
      <c r="D63" s="154" t="s">
        <v>81</v>
      </c>
      <c r="E63" s="116"/>
      <c r="F63" s="155"/>
      <c r="G63" s="165"/>
      <c r="H63" s="156"/>
      <c r="I63" s="116"/>
      <c r="J63" s="117"/>
      <c r="K63" s="61"/>
      <c r="L63" s="115"/>
      <c r="M63" s="116"/>
      <c r="N63" s="117"/>
      <c r="O63" s="61"/>
      <c r="P63" s="115"/>
      <c r="Q63" s="116"/>
      <c r="R63" s="117"/>
      <c r="S63" s="65"/>
      <c r="T63" s="115"/>
      <c r="U63" s="66"/>
      <c r="V63" s="117"/>
      <c r="W63" s="65"/>
      <c r="X63" s="115"/>
      <c r="Y63" s="65"/>
      <c r="Z63" s="115"/>
      <c r="AA63" s="65"/>
      <c r="AB63" s="115"/>
      <c r="AC63" s="66"/>
      <c r="AD63" s="117"/>
      <c r="AE63" s="157"/>
      <c r="AF63" s="115"/>
      <c r="AG63" s="67" t="n">
        <f aca="false">+E63+G63+I63+K63+M63+O63+Q63+S63+U63++W63+Y63+AA63+AC63+AE63</f>
        <v>0</v>
      </c>
      <c r="AH63" s="111"/>
      <c r="AI63" s="0"/>
      <c r="AJ63" s="0"/>
    </row>
    <row r="64" s="4" customFormat="true" ht="17.1" hidden="false" customHeight="true" outlineLevel="0" collapsed="false">
      <c r="A64" s="152" t="n">
        <v>12</v>
      </c>
      <c r="B64" s="163" t="s">
        <v>110</v>
      </c>
      <c r="C64" s="164"/>
      <c r="D64" s="154" t="s">
        <v>100</v>
      </c>
      <c r="E64" s="116"/>
      <c r="F64" s="155"/>
      <c r="G64" s="165"/>
      <c r="H64" s="156"/>
      <c r="I64" s="116"/>
      <c r="J64" s="117"/>
      <c r="K64" s="61"/>
      <c r="L64" s="115"/>
      <c r="M64" s="116"/>
      <c r="N64" s="117"/>
      <c r="O64" s="61"/>
      <c r="P64" s="115"/>
      <c r="Q64" s="116"/>
      <c r="R64" s="117"/>
      <c r="S64" s="65"/>
      <c r="T64" s="115"/>
      <c r="U64" s="66"/>
      <c r="V64" s="117"/>
      <c r="W64" s="65"/>
      <c r="X64" s="115"/>
      <c r="Y64" s="65"/>
      <c r="Z64" s="115"/>
      <c r="AA64" s="65"/>
      <c r="AB64" s="115"/>
      <c r="AC64" s="66"/>
      <c r="AD64" s="117"/>
      <c r="AE64" s="157"/>
      <c r="AF64" s="115"/>
      <c r="AG64" s="67" t="n">
        <f aca="false">+E64+G64+I64+K64+M64+O64+Q64+S64+U64++W64+Y64+AA64+AC64+AE64</f>
        <v>0</v>
      </c>
      <c r="AH64" s="111"/>
      <c r="AI64" s="0"/>
      <c r="AJ64" s="0"/>
    </row>
    <row r="65" s="4" customFormat="true" ht="17.1" hidden="false" customHeight="true" outlineLevel="0" collapsed="false">
      <c r="A65" s="152" t="n">
        <v>13</v>
      </c>
      <c r="B65" s="158" t="s">
        <v>90</v>
      </c>
      <c r="C65" s="159"/>
      <c r="D65" s="154" t="s">
        <v>100</v>
      </c>
      <c r="E65" s="172"/>
      <c r="F65" s="155"/>
      <c r="G65" s="165"/>
      <c r="H65" s="156"/>
      <c r="I65" s="172"/>
      <c r="J65" s="117"/>
      <c r="K65" s="165"/>
      <c r="L65" s="115"/>
      <c r="M65" s="172"/>
      <c r="N65" s="117"/>
      <c r="O65" s="165"/>
      <c r="P65" s="115"/>
      <c r="Q65" s="172"/>
      <c r="R65" s="117"/>
      <c r="S65" s="173"/>
      <c r="T65" s="115"/>
      <c r="U65" s="174"/>
      <c r="V65" s="117"/>
      <c r="W65" s="173"/>
      <c r="X65" s="115"/>
      <c r="Y65" s="173"/>
      <c r="Z65" s="115"/>
      <c r="AA65" s="173"/>
      <c r="AB65" s="115"/>
      <c r="AC65" s="174"/>
      <c r="AD65" s="117"/>
      <c r="AE65" s="157"/>
      <c r="AF65" s="115"/>
      <c r="AG65" s="175" t="n">
        <f aca="false">+E65+G65+I65+K65+M65+O65+Q65+S65+U65++W65+Y65+AA65+AC65+AE65</f>
        <v>0</v>
      </c>
      <c r="AH65" s="111"/>
      <c r="AI65" s="0"/>
      <c r="AJ65" s="0"/>
    </row>
    <row r="66" s="4" customFormat="true" ht="17.1" hidden="false" customHeight="true" outlineLevel="0" collapsed="false">
      <c r="A66" s="207"/>
      <c r="B66" s="208"/>
      <c r="C66" s="209"/>
      <c r="D66" s="210"/>
      <c r="E66" s="125"/>
      <c r="F66" s="211"/>
      <c r="G66" s="75"/>
      <c r="H66" s="212"/>
      <c r="I66" s="125"/>
      <c r="J66" s="126"/>
      <c r="K66" s="75"/>
      <c r="L66" s="124"/>
      <c r="M66" s="125"/>
      <c r="N66" s="126"/>
      <c r="O66" s="75"/>
      <c r="P66" s="124"/>
      <c r="Q66" s="125"/>
      <c r="R66" s="126"/>
      <c r="S66" s="80"/>
      <c r="T66" s="124"/>
      <c r="U66" s="81"/>
      <c r="V66" s="126"/>
      <c r="W66" s="80"/>
      <c r="X66" s="124"/>
      <c r="Y66" s="80"/>
      <c r="Z66" s="124"/>
      <c r="AA66" s="80"/>
      <c r="AB66" s="124"/>
      <c r="AC66" s="81"/>
      <c r="AD66" s="126"/>
      <c r="AE66" s="213"/>
      <c r="AF66" s="124"/>
      <c r="AG66" s="82" t="n">
        <f aca="false">+E66+G66+I66+K66+M66+O66+Q66+S66+U66++W66+Y66+AA66+AC66+AE66</f>
        <v>0</v>
      </c>
      <c r="AH66" s="127"/>
      <c r="AI66" s="0"/>
      <c r="AJ66" s="0"/>
    </row>
    <row r="67" s="4" customFormat="true" ht="17.1" hidden="false" customHeight="true" outlineLevel="0" collapsed="false">
      <c r="A67" s="0"/>
      <c r="B67" s="1"/>
      <c r="C67" s="1"/>
      <c r="D67" s="1"/>
      <c r="E67" s="1"/>
      <c r="F67" s="1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</row>
    <row r="68" s="4" customFormat="true" ht="17.1" hidden="false" customHeight="true" outlineLevel="0" collapsed="false">
      <c r="A68" s="0"/>
      <c r="B68" s="1"/>
      <c r="C68" s="1"/>
      <c r="D68" s="1"/>
      <c r="E68" s="1"/>
      <c r="F68" s="1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</row>
    <row r="69" s="4" customFormat="true" ht="17.1" hidden="false" customHeight="true" outlineLevel="0" collapsed="false">
      <c r="A69" s="191" t="s">
        <v>111</v>
      </c>
      <c r="B69" s="1"/>
      <c r="C69" s="1"/>
      <c r="D69" s="1"/>
      <c r="E69" s="1"/>
      <c r="F69" s="1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</row>
    <row r="70" s="4" customFormat="true" ht="17.1" hidden="false" customHeight="true" outlineLevel="0" collapsed="false">
      <c r="A70" s="191" t="s">
        <v>112</v>
      </c>
      <c r="B70" s="1"/>
      <c r="C70" s="1"/>
      <c r="D70" s="1"/>
      <c r="E70" s="1"/>
      <c r="F70" s="1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</row>
    <row r="71" customFormat="false" ht="17.1" hidden="false" customHeight="true" outlineLevel="0" collapsed="false">
      <c r="A71" s="191" t="s">
        <v>113</v>
      </c>
      <c r="G71" s="0"/>
      <c r="H71" s="0"/>
      <c r="I71" s="0"/>
      <c r="J71" s="0"/>
      <c r="K71" s="191"/>
      <c r="L71" s="192"/>
      <c r="M71" s="191"/>
      <c r="N71" s="192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0"/>
      <c r="AB71" s="0"/>
      <c r="AC71" s="0"/>
      <c r="AD71" s="0"/>
      <c r="AE71" s="191"/>
      <c r="AF71" s="192"/>
      <c r="AG71" s="192"/>
      <c r="AH71" s="0"/>
      <c r="AI71" s="0"/>
      <c r="AJ71" s="0"/>
    </row>
    <row r="72" customFormat="false" ht="17.1" hidden="false" customHeight="true" outlineLevel="0" collapsed="false">
      <c r="A72" s="191" t="s">
        <v>114</v>
      </c>
      <c r="G72" s="193" t="s">
        <v>115</v>
      </c>
      <c r="H72" s="193"/>
      <c r="I72" s="193"/>
      <c r="J72" s="193"/>
      <c r="K72" s="0"/>
      <c r="L72" s="0"/>
      <c r="M72" s="0"/>
      <c r="N72" s="0"/>
      <c r="O72" s="191"/>
      <c r="P72" s="191"/>
      <c r="Q72" s="191"/>
      <c r="R72" s="191"/>
      <c r="S72" s="193" t="s">
        <v>116</v>
      </c>
      <c r="T72" s="193"/>
      <c r="U72" s="193"/>
      <c r="V72" s="191"/>
      <c r="W72" s="191"/>
      <c r="X72" s="191"/>
      <c r="Y72" s="191"/>
      <c r="Z72" s="191"/>
      <c r="AA72" s="193" t="s">
        <v>115</v>
      </c>
      <c r="AB72" s="193"/>
      <c r="AC72" s="193"/>
      <c r="AD72" s="193"/>
      <c r="AE72" s="0"/>
      <c r="AF72" s="0"/>
      <c r="AG72" s="0"/>
      <c r="AH72" s="193" t="s">
        <v>117</v>
      </c>
      <c r="AI72" s="193"/>
      <c r="AJ72" s="193"/>
    </row>
    <row r="73" customFormat="false" ht="17.1" hidden="false" customHeight="true" outlineLevel="0" collapsed="false">
      <c r="A73" s="191"/>
      <c r="G73" s="191"/>
      <c r="H73" s="191"/>
      <c r="I73" s="194"/>
      <c r="J73" s="191"/>
      <c r="K73" s="0"/>
      <c r="L73" s="0"/>
      <c r="M73" s="0"/>
      <c r="N73" s="0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4"/>
      <c r="AD73" s="191"/>
      <c r="AE73" s="0"/>
      <c r="AF73" s="0"/>
      <c r="AG73" s="0"/>
      <c r="AH73" s="191"/>
      <c r="AI73" s="191"/>
      <c r="AJ73" s="191"/>
    </row>
    <row r="74" customFormat="false" ht="17.1" hidden="false" customHeight="true" outlineLevel="0" collapsed="false">
      <c r="A74" s="195"/>
      <c r="G74" s="191"/>
      <c r="H74" s="191"/>
      <c r="I74" s="191"/>
      <c r="J74" s="191"/>
      <c r="K74" s="0"/>
      <c r="L74" s="0"/>
      <c r="M74" s="0"/>
      <c r="N74" s="0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0"/>
      <c r="AF74" s="0"/>
      <c r="AG74" s="0"/>
      <c r="AH74" s="191"/>
      <c r="AI74" s="191"/>
      <c r="AJ74" s="191"/>
    </row>
    <row r="75" customFormat="false" ht="17.1" hidden="false" customHeight="true" outlineLevel="0" collapsed="false">
      <c r="A75" s="195"/>
      <c r="G75" s="191"/>
      <c r="H75" s="191"/>
      <c r="I75" s="191"/>
      <c r="J75" s="191"/>
      <c r="K75" s="0"/>
      <c r="L75" s="0"/>
      <c r="M75" s="0"/>
      <c r="N75" s="0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0"/>
      <c r="AF75" s="0"/>
      <c r="AG75" s="0"/>
      <c r="AH75" s="191"/>
      <c r="AI75" s="191"/>
      <c r="AJ75" s="191"/>
    </row>
    <row r="76" customFormat="false" ht="17.1" hidden="false" customHeight="true" outlineLevel="0" collapsed="false">
      <c r="G76" s="191"/>
      <c r="H76" s="191"/>
      <c r="I76" s="191"/>
      <c r="J76" s="191"/>
      <c r="K76" s="0"/>
      <c r="L76" s="0"/>
      <c r="M76" s="0"/>
      <c r="N76" s="0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0"/>
      <c r="AF76" s="0"/>
      <c r="AG76" s="0"/>
      <c r="AH76" s="191"/>
      <c r="AI76" s="191"/>
      <c r="AJ76" s="191"/>
    </row>
    <row r="77" customFormat="false" ht="17.1" hidden="false" customHeight="true" outlineLevel="0" collapsed="false">
      <c r="G77" s="191"/>
      <c r="H77" s="191"/>
      <c r="I77" s="191"/>
      <c r="J77" s="191"/>
      <c r="K77" s="0"/>
      <c r="L77" s="0"/>
      <c r="M77" s="0"/>
      <c r="N77" s="0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0"/>
      <c r="AF77" s="0"/>
      <c r="AG77" s="0"/>
      <c r="AH77" s="191"/>
      <c r="AI77" s="191"/>
      <c r="AJ77" s="191"/>
    </row>
    <row r="78" customFormat="false" ht="17.1" hidden="false" customHeight="true" outlineLevel="0" collapsed="false">
      <c r="G78" s="196"/>
      <c r="H78" s="197"/>
      <c r="I78" s="196"/>
      <c r="J78" s="197"/>
      <c r="K78" s="0"/>
      <c r="L78" s="0"/>
      <c r="M78" s="0"/>
      <c r="N78" s="0"/>
      <c r="O78" s="191"/>
      <c r="P78" s="191"/>
      <c r="Q78" s="191"/>
      <c r="R78" s="191"/>
      <c r="S78" s="197"/>
      <c r="T78" s="197"/>
      <c r="U78" s="197"/>
      <c r="V78" s="191"/>
      <c r="W78" s="191"/>
      <c r="X78" s="191"/>
      <c r="Y78" s="191"/>
      <c r="Z78" s="191"/>
      <c r="AA78" s="196"/>
      <c r="AB78" s="197"/>
      <c r="AC78" s="196"/>
      <c r="AD78" s="197"/>
      <c r="AE78" s="0"/>
      <c r="AF78" s="0"/>
      <c r="AG78" s="0"/>
      <c r="AH78" s="197"/>
      <c r="AI78" s="197"/>
      <c r="AJ78" s="197"/>
    </row>
    <row r="79" customFormat="false" ht="17.1" hidden="false" customHeight="true" outlineLevel="0" collapsed="false">
      <c r="G79" s="198" t="s">
        <v>118</v>
      </c>
      <c r="H79" s="198"/>
      <c r="I79" s="198"/>
      <c r="J79" s="198"/>
      <c r="K79" s="0"/>
      <c r="L79" s="0"/>
      <c r="M79" s="0"/>
      <c r="N79" s="0"/>
      <c r="O79" s="191"/>
      <c r="P79" s="191"/>
      <c r="Q79" s="191"/>
      <c r="R79" s="191"/>
      <c r="S79" s="193" t="s">
        <v>119</v>
      </c>
      <c r="T79" s="193"/>
      <c r="U79" s="193"/>
      <c r="V79" s="191"/>
      <c r="W79" s="191"/>
      <c r="X79" s="191"/>
      <c r="Y79" s="191"/>
      <c r="Z79" s="191"/>
      <c r="AA79" s="198" t="s">
        <v>118</v>
      </c>
      <c r="AB79" s="198"/>
      <c r="AC79" s="198"/>
      <c r="AD79" s="198"/>
      <c r="AE79" s="0"/>
      <c r="AF79" s="0"/>
      <c r="AG79" s="0"/>
      <c r="AH79" s="193" t="s">
        <v>119</v>
      </c>
      <c r="AI79" s="193"/>
      <c r="AJ79" s="193"/>
    </row>
    <row r="80" customFormat="false" ht="17.1" hidden="false" customHeight="true" outlineLevel="0" collapsed="false">
      <c r="K80" s="191"/>
      <c r="L80" s="192"/>
      <c r="M80" s="194"/>
      <c r="N80" s="192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2"/>
      <c r="AF80" s="192"/>
      <c r="AG80" s="192"/>
    </row>
  </sheetData>
  <mergeCells count="61">
    <mergeCell ref="O5:P5"/>
    <mergeCell ref="V5:W5"/>
    <mergeCell ref="AG5:AH5"/>
    <mergeCell ref="A6:A10"/>
    <mergeCell ref="B6:C10"/>
    <mergeCell ref="E6:F6"/>
    <mergeCell ref="G6:H6"/>
    <mergeCell ref="I6:J6"/>
    <mergeCell ref="K6:L6"/>
    <mergeCell ref="M6:N6"/>
    <mergeCell ref="O6:P6"/>
    <mergeCell ref="Q6:R6"/>
    <mergeCell ref="S6:T6"/>
    <mergeCell ref="U6:V6"/>
    <mergeCell ref="W6:X6"/>
    <mergeCell ref="Y6:Z6"/>
    <mergeCell ref="AA6:AB6"/>
    <mergeCell ref="AC6:AD6"/>
    <mergeCell ref="AE6:AF6"/>
    <mergeCell ref="D7:D8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Y9:Z9"/>
    <mergeCell ref="AA9:AB9"/>
    <mergeCell ref="AC9:AD9"/>
    <mergeCell ref="AE9:AF9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53:C53"/>
    <mergeCell ref="B54:C54"/>
    <mergeCell ref="B57:C57"/>
    <mergeCell ref="B58:C58"/>
    <mergeCell ref="G72:J72"/>
    <mergeCell ref="S72:U72"/>
    <mergeCell ref="AA72:AD72"/>
    <mergeCell ref="AH72:AJ72"/>
    <mergeCell ref="G79:J79"/>
    <mergeCell ref="S79:U79"/>
    <mergeCell ref="AA79:AD79"/>
    <mergeCell ref="AH79:AJ79"/>
  </mergeCells>
  <printOptions headings="false" gridLines="false" gridLinesSet="true" horizontalCentered="false" verticalCentered="false"/>
  <pageMargins left="0.472222222222222" right="0.196527777777778" top="0.354166666666667" bottom="0.315277777777778" header="0.511805555555555" footer="0.157638888888889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&amp;C&amp;P de &amp;N</oddFooter>
  </headerFooter>
  <colBreaks count="1" manualBreakCount="1">
    <brk id="24" man="true" max="65535" min="0"/>
  </colBreak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1:80"/>
  <sheetViews>
    <sheetView windowProtection="true" showFormulas="false" showGridLines="false" showRowColHeaders="true" showZeros="false" rightToLeft="false" tabSelected="false" showOutlineSymbols="true" defaultGridColor="true" view="normal" topLeftCell="A1" colorId="64" zoomScale="85" zoomScaleNormal="85" zoomScalePageLayoutView="70" workbookViewId="0">
      <pane xSplit="4" ySplit="10" topLeftCell="E23" activePane="bottomRight" state="frozen"/>
      <selection pane="topLeft" activeCell="A1" activeCellId="0" sqref="A1"/>
      <selection pane="topRight" activeCell="E1" activeCellId="0" sqref="E1"/>
      <selection pane="bottomLeft" activeCell="A23" activeCellId="0" sqref="A23"/>
      <selection pane="bottomRight" activeCell="AE41" activeCellId="0" sqref="AE41"/>
    </sheetView>
  </sheetViews>
  <sheetFormatPr defaultRowHeight="15.75"/>
  <cols>
    <col collapsed="false" hidden="false" max="1" min="1" style="1" width="5.33464566929134"/>
    <col collapsed="false" hidden="false" max="2" min="2" style="1" width="34"/>
    <col collapsed="false" hidden="false" max="3" min="3" style="1" width="11.2204724409449"/>
    <col collapsed="false" hidden="false" max="4" min="4" style="1" width="8.55511811023622"/>
    <col collapsed="false" hidden="false" max="5" min="5" style="1" width="8"/>
    <col collapsed="false" hidden="false" max="10" min="6" style="1" width="7.77952755905512"/>
    <col collapsed="false" hidden="false" max="11" min="11" style="1" width="8"/>
    <col collapsed="false" hidden="false" max="12" min="12" style="1" width="7.77952755905512"/>
    <col collapsed="false" hidden="false" max="13" min="13" style="1" width="8.55511811023622"/>
    <col collapsed="false" hidden="false" max="14" min="14" style="1" width="7.77952755905512"/>
    <col collapsed="false" hidden="false" max="15" min="15" style="1" width="8.33464566929134"/>
    <col collapsed="false" hidden="false" max="27" min="16" style="1" width="7.77952755905512"/>
    <col collapsed="false" hidden="false" max="28" min="28" style="1" width="7.88976377952756"/>
    <col collapsed="false" hidden="false" max="29" min="29" style="1" width="7.77952755905512"/>
    <col collapsed="false" hidden="false" max="30" min="30" style="1" width="7.88976377952756"/>
    <col collapsed="false" hidden="false" max="31" min="31" style="1" width="7.77952755905512"/>
    <col collapsed="false" hidden="false" max="32" min="32" style="1" width="7.88976377952756"/>
    <col collapsed="false" hidden="false" max="33" min="33" style="1" width="8.43700787401575"/>
    <col collapsed="false" hidden="false" max="34" min="34" style="1" width="7.66535433070866"/>
    <col collapsed="false" hidden="false" max="36" min="35" style="1" width="11.5551181102362"/>
    <col collapsed="false" hidden="false" max="37" min="37" style="1" width="4.11023622047244"/>
    <col collapsed="false" hidden="false" max="1025" min="38" style="1" width="11.5551181102362"/>
  </cols>
  <sheetData>
    <row r="1" customFormat="false" ht="15.75" hidden="false" customHeight="false" outlineLevel="0" collapsed="false">
      <c r="A1" s="0"/>
      <c r="B1" s="0"/>
      <c r="C1" s="0"/>
      <c r="D1" s="0"/>
      <c r="E1" s="0"/>
      <c r="F1" s="0"/>
      <c r="G1" s="2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26.25" hidden="false" customHeight="false" outlineLevel="0" collapsed="false">
      <c r="A2" s="0"/>
      <c r="B2" s="0"/>
      <c r="C2" s="0"/>
      <c r="D2" s="0"/>
      <c r="E2" s="0"/>
      <c r="F2" s="3" t="s">
        <v>0</v>
      </c>
      <c r="G2" s="2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7.1" hidden="false" customHeight="true" outlineLevel="0" collapsed="false">
      <c r="F3" s="5"/>
      <c r="G3" s="6"/>
    </row>
    <row r="4" customFormat="false" ht="17.1" hidden="false" customHeight="true" outlineLevel="0" collapsed="false">
      <c r="A4" s="7"/>
      <c r="B4" s="7"/>
      <c r="C4" s="7"/>
      <c r="D4" s="7"/>
      <c r="E4" s="8"/>
      <c r="F4" s="6"/>
      <c r="G4" s="6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9" t="s">
        <v>1</v>
      </c>
      <c r="V4" s="10" t="s">
        <v>2</v>
      </c>
      <c r="W4" s="6"/>
      <c r="X4" s="0"/>
      <c r="Y4" s="0"/>
      <c r="Z4" s="0"/>
      <c r="AA4" s="0"/>
      <c r="AB4" s="0"/>
      <c r="AC4" s="0"/>
      <c r="AD4" s="0"/>
      <c r="AE4" s="0"/>
      <c r="AF4" s="9" t="s">
        <v>1</v>
      </c>
      <c r="AG4" s="9" t="str">
        <f aca="false">+V4</f>
        <v>1, San Rosendo - Victoria</v>
      </c>
      <c r="AH4" s="6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13" customFormat="true" ht="17.1" hidden="false" customHeight="true" outlineLevel="0" collapsed="false">
      <c r="A5" s="11" t="s">
        <v>3</v>
      </c>
      <c r="B5" s="12"/>
      <c r="C5" s="12"/>
      <c r="D5" s="12"/>
      <c r="E5" s="12"/>
      <c r="F5" s="12"/>
      <c r="G5" s="12"/>
      <c r="N5" s="9" t="s">
        <v>4</v>
      </c>
      <c r="O5" s="14" t="n">
        <v>41609</v>
      </c>
      <c r="P5" s="14"/>
      <c r="Q5" s="14"/>
      <c r="R5" s="14"/>
      <c r="S5" s="14"/>
      <c r="T5" s="14"/>
      <c r="U5" s="9" t="s">
        <v>5</v>
      </c>
      <c r="V5" s="15" t="n">
        <v>41639</v>
      </c>
      <c r="W5" s="15"/>
      <c r="X5" s="14"/>
      <c r="Y5" s="14"/>
      <c r="Z5" s="14"/>
      <c r="AA5" s="14"/>
      <c r="AB5" s="14"/>
      <c r="AC5" s="14"/>
      <c r="AD5" s="14"/>
      <c r="AE5" s="9"/>
      <c r="AF5" s="9" t="s">
        <v>5</v>
      </c>
      <c r="AG5" s="15" t="n">
        <f aca="false">+V5</f>
        <v>41639</v>
      </c>
      <c r="AH5" s="15"/>
    </row>
    <row r="6" s="4" customFormat="true" ht="17.1" hidden="false" customHeight="true" outlineLevel="0" collapsed="false">
      <c r="A6" s="16" t="s">
        <v>7</v>
      </c>
      <c r="B6" s="17" t="s">
        <v>8</v>
      </c>
      <c r="C6" s="17"/>
      <c r="D6" s="18" t="s">
        <v>9</v>
      </c>
      <c r="E6" s="19" t="s">
        <v>10</v>
      </c>
      <c r="F6" s="19"/>
      <c r="G6" s="19" t="s">
        <v>11</v>
      </c>
      <c r="H6" s="19"/>
      <c r="I6" s="19" t="s">
        <v>12</v>
      </c>
      <c r="J6" s="19"/>
      <c r="K6" s="19" t="s">
        <v>13</v>
      </c>
      <c r="L6" s="19"/>
      <c r="M6" s="19" t="s">
        <v>14</v>
      </c>
      <c r="N6" s="19"/>
      <c r="O6" s="19" t="s">
        <v>15</v>
      </c>
      <c r="P6" s="19"/>
      <c r="Q6" s="19" t="s">
        <v>16</v>
      </c>
      <c r="R6" s="19"/>
      <c r="S6" s="19" t="s">
        <v>17</v>
      </c>
      <c r="T6" s="19"/>
      <c r="U6" s="20" t="s">
        <v>18</v>
      </c>
      <c r="V6" s="20"/>
      <c r="W6" s="19" t="s">
        <v>19</v>
      </c>
      <c r="X6" s="19"/>
      <c r="Y6" s="19" t="s">
        <v>20</v>
      </c>
      <c r="Z6" s="19"/>
      <c r="AA6" s="19" t="s">
        <v>21</v>
      </c>
      <c r="AB6" s="19"/>
      <c r="AC6" s="21" t="s">
        <v>22</v>
      </c>
      <c r="AD6" s="21"/>
      <c r="AE6" s="19" t="s">
        <v>23</v>
      </c>
      <c r="AF6" s="19"/>
      <c r="AG6" s="22"/>
      <c r="AH6" s="23"/>
      <c r="AI6" s="24"/>
      <c r="AJ6" s="25"/>
    </row>
    <row r="7" s="4" customFormat="true" ht="17.1" hidden="false" customHeight="true" outlineLevel="0" collapsed="false">
      <c r="A7" s="16"/>
      <c r="B7" s="17"/>
      <c r="C7" s="17"/>
      <c r="D7" s="26" t="s">
        <v>24</v>
      </c>
      <c r="E7" s="27" t="s">
        <v>25</v>
      </c>
      <c r="F7" s="28" t="n">
        <v>498800</v>
      </c>
      <c r="G7" s="27" t="s">
        <v>25</v>
      </c>
      <c r="H7" s="29" t="n">
        <v>501200</v>
      </c>
      <c r="I7" s="27" t="s">
        <v>25</v>
      </c>
      <c r="J7" s="28" t="n">
        <v>511800</v>
      </c>
      <c r="K7" s="27" t="s">
        <v>25</v>
      </c>
      <c r="L7" s="28" t="n">
        <v>519500</v>
      </c>
      <c r="M7" s="27" t="s">
        <v>25</v>
      </c>
      <c r="N7" s="28" t="n">
        <v>526900</v>
      </c>
      <c r="O7" s="27" t="s">
        <v>25</v>
      </c>
      <c r="P7" s="29" t="n">
        <v>538400</v>
      </c>
      <c r="Q7" s="27" t="s">
        <v>25</v>
      </c>
      <c r="R7" s="28" t="n">
        <v>551000</v>
      </c>
      <c r="S7" s="27" t="s">
        <v>25</v>
      </c>
      <c r="T7" s="28" t="n">
        <v>562900</v>
      </c>
      <c r="U7" s="30" t="s">
        <v>25</v>
      </c>
      <c r="V7" s="29" t="n">
        <v>570700</v>
      </c>
      <c r="W7" s="27" t="s">
        <v>25</v>
      </c>
      <c r="X7" s="28" t="n">
        <v>580200</v>
      </c>
      <c r="Y7" s="27" t="s">
        <v>25</v>
      </c>
      <c r="Z7" s="28" t="n">
        <v>588800</v>
      </c>
      <c r="AA7" s="27" t="s">
        <v>25</v>
      </c>
      <c r="AB7" s="28" t="n">
        <v>595900</v>
      </c>
      <c r="AC7" s="30" t="s">
        <v>25</v>
      </c>
      <c r="AD7" s="28" t="n">
        <v>602900</v>
      </c>
      <c r="AE7" s="27" t="s">
        <v>25</v>
      </c>
      <c r="AF7" s="29" t="n">
        <v>612900</v>
      </c>
      <c r="AG7" s="31"/>
      <c r="AH7" s="32"/>
      <c r="AI7" s="33" t="s">
        <v>26</v>
      </c>
      <c r="AJ7" s="34" t="s">
        <v>26</v>
      </c>
    </row>
    <row r="8" s="4" customFormat="true" ht="17.1" hidden="false" customHeight="true" outlineLevel="0" collapsed="false">
      <c r="A8" s="16"/>
      <c r="B8" s="17"/>
      <c r="C8" s="17"/>
      <c r="D8" s="26"/>
      <c r="E8" s="27" t="s">
        <v>25</v>
      </c>
      <c r="F8" s="28" t="n">
        <v>501200</v>
      </c>
      <c r="G8" s="27" t="s">
        <v>25</v>
      </c>
      <c r="H8" s="28" t="n">
        <v>511800</v>
      </c>
      <c r="I8" s="27" t="s">
        <v>25</v>
      </c>
      <c r="J8" s="28" t="n">
        <v>519500</v>
      </c>
      <c r="K8" s="27" t="s">
        <v>25</v>
      </c>
      <c r="L8" s="28" t="n">
        <v>526900</v>
      </c>
      <c r="M8" s="27" t="s">
        <v>25</v>
      </c>
      <c r="N8" s="29" t="n">
        <v>538400</v>
      </c>
      <c r="O8" s="27" t="s">
        <v>25</v>
      </c>
      <c r="P8" s="28" t="n">
        <v>551000</v>
      </c>
      <c r="Q8" s="27" t="s">
        <v>25</v>
      </c>
      <c r="R8" s="28" t="n">
        <v>562900</v>
      </c>
      <c r="S8" s="27" t="s">
        <v>25</v>
      </c>
      <c r="T8" s="28" t="n">
        <v>570700</v>
      </c>
      <c r="U8" s="30" t="s">
        <v>25</v>
      </c>
      <c r="V8" s="29" t="n">
        <v>580200</v>
      </c>
      <c r="W8" s="27" t="s">
        <v>25</v>
      </c>
      <c r="X8" s="28" t="n">
        <v>588800</v>
      </c>
      <c r="Y8" s="27" t="s">
        <v>25</v>
      </c>
      <c r="Z8" s="28" t="n">
        <v>595900</v>
      </c>
      <c r="AA8" s="27" t="s">
        <v>25</v>
      </c>
      <c r="AB8" s="28" t="n">
        <v>602600</v>
      </c>
      <c r="AC8" s="30" t="s">
        <v>25</v>
      </c>
      <c r="AD8" s="29" t="n">
        <v>612900</v>
      </c>
      <c r="AE8" s="27" t="s">
        <v>25</v>
      </c>
      <c r="AF8" s="28" t="n">
        <v>625500</v>
      </c>
      <c r="AG8" s="31" t="s">
        <v>27</v>
      </c>
      <c r="AH8" s="32" t="s">
        <v>27</v>
      </c>
      <c r="AI8" s="33" t="s">
        <v>28</v>
      </c>
      <c r="AJ8" s="34" t="s">
        <v>27</v>
      </c>
    </row>
    <row r="9" s="4" customFormat="true" ht="17.1" hidden="false" customHeight="true" outlineLevel="0" collapsed="false">
      <c r="A9" s="16"/>
      <c r="B9" s="17"/>
      <c r="C9" s="17"/>
      <c r="D9" s="26" t="s">
        <v>29</v>
      </c>
      <c r="E9" s="35" t="s">
        <v>30</v>
      </c>
      <c r="F9" s="35"/>
      <c r="G9" s="35" t="s">
        <v>31</v>
      </c>
      <c r="H9" s="35"/>
      <c r="I9" s="35" t="s">
        <v>32</v>
      </c>
      <c r="J9" s="35"/>
      <c r="K9" s="35" t="s">
        <v>33</v>
      </c>
      <c r="L9" s="35"/>
      <c r="M9" s="36" t="s">
        <v>34</v>
      </c>
      <c r="N9" s="36"/>
      <c r="O9" s="35" t="s">
        <v>35</v>
      </c>
      <c r="P9" s="35"/>
      <c r="Q9" s="35" t="s">
        <v>36</v>
      </c>
      <c r="R9" s="35"/>
      <c r="S9" s="35" t="s">
        <v>37</v>
      </c>
      <c r="T9" s="35"/>
      <c r="U9" s="36" t="s">
        <v>38</v>
      </c>
      <c r="V9" s="36"/>
      <c r="W9" s="35" t="s">
        <v>39</v>
      </c>
      <c r="X9" s="35"/>
      <c r="Y9" s="35" t="s">
        <v>40</v>
      </c>
      <c r="Z9" s="35"/>
      <c r="AA9" s="35" t="s">
        <v>41</v>
      </c>
      <c r="AB9" s="35"/>
      <c r="AC9" s="36" t="s">
        <v>42</v>
      </c>
      <c r="AD9" s="36"/>
      <c r="AE9" s="35" t="s">
        <v>43</v>
      </c>
      <c r="AF9" s="35"/>
      <c r="AG9" s="31"/>
      <c r="AH9" s="32"/>
      <c r="AI9" s="33" t="s">
        <v>44</v>
      </c>
      <c r="AJ9" s="34" t="s">
        <v>44</v>
      </c>
    </row>
    <row r="10" s="4" customFormat="true" ht="17.1" hidden="false" customHeight="true" outlineLevel="0" collapsed="false">
      <c r="A10" s="16"/>
      <c r="B10" s="17"/>
      <c r="C10" s="17"/>
      <c r="D10" s="37" t="s">
        <v>45</v>
      </c>
      <c r="E10" s="38" t="s">
        <v>46</v>
      </c>
      <c r="F10" s="39" t="s">
        <v>47</v>
      </c>
      <c r="G10" s="38" t="s">
        <v>46</v>
      </c>
      <c r="H10" s="39" t="s">
        <v>47</v>
      </c>
      <c r="I10" s="40" t="s">
        <v>46</v>
      </c>
      <c r="J10" s="37" t="s">
        <v>47</v>
      </c>
      <c r="K10" s="38" t="s">
        <v>46</v>
      </c>
      <c r="L10" s="39" t="s">
        <v>47</v>
      </c>
      <c r="M10" s="40" t="s">
        <v>46</v>
      </c>
      <c r="N10" s="37" t="s">
        <v>47</v>
      </c>
      <c r="O10" s="38" t="s">
        <v>46</v>
      </c>
      <c r="P10" s="39" t="s">
        <v>47</v>
      </c>
      <c r="Q10" s="38" t="s">
        <v>46</v>
      </c>
      <c r="R10" s="39" t="s">
        <v>47</v>
      </c>
      <c r="S10" s="38" t="s">
        <v>46</v>
      </c>
      <c r="T10" s="39" t="s">
        <v>47</v>
      </c>
      <c r="U10" s="40" t="s">
        <v>46</v>
      </c>
      <c r="V10" s="37" t="s">
        <v>47</v>
      </c>
      <c r="W10" s="38" t="s">
        <v>46</v>
      </c>
      <c r="X10" s="39" t="s">
        <v>47</v>
      </c>
      <c r="Y10" s="38" t="s">
        <v>46</v>
      </c>
      <c r="Z10" s="39" t="s">
        <v>47</v>
      </c>
      <c r="AA10" s="38" t="s">
        <v>46</v>
      </c>
      <c r="AB10" s="39" t="s">
        <v>47</v>
      </c>
      <c r="AC10" s="40" t="s">
        <v>46</v>
      </c>
      <c r="AD10" s="37" t="s">
        <v>47</v>
      </c>
      <c r="AE10" s="38" t="s">
        <v>46</v>
      </c>
      <c r="AF10" s="39" t="s">
        <v>47</v>
      </c>
      <c r="AG10" s="41" t="s">
        <v>46</v>
      </c>
      <c r="AH10" s="42" t="s">
        <v>47</v>
      </c>
      <c r="AI10" s="43"/>
      <c r="AJ10" s="44"/>
    </row>
    <row r="11" s="4" customFormat="true" ht="17.1" hidden="false" customHeight="true" outlineLevel="0" collapsed="false">
      <c r="A11" s="45" t="n">
        <v>1</v>
      </c>
      <c r="B11" s="46" t="s">
        <v>48</v>
      </c>
      <c r="C11" s="46"/>
      <c r="D11" s="47" t="s">
        <v>49</v>
      </c>
      <c r="E11" s="50"/>
      <c r="F11" s="49"/>
      <c r="G11" s="48"/>
      <c r="H11" s="49"/>
      <c r="I11" s="50"/>
      <c r="J11" s="51"/>
      <c r="K11" s="52"/>
      <c r="L11" s="49"/>
      <c r="M11" s="53"/>
      <c r="N11" s="51"/>
      <c r="O11" s="52"/>
      <c r="P11" s="49"/>
      <c r="Q11" s="52"/>
      <c r="R11" s="49"/>
      <c r="S11" s="52"/>
      <c r="T11" s="49"/>
      <c r="U11" s="53"/>
      <c r="V11" s="51"/>
      <c r="W11" s="52"/>
      <c r="X11" s="49"/>
      <c r="Y11" s="52"/>
      <c r="Z11" s="49"/>
      <c r="AA11" s="52"/>
      <c r="AB11" s="49"/>
      <c r="AC11" s="53"/>
      <c r="AD11" s="51"/>
      <c r="AE11" s="52"/>
      <c r="AF11" s="49"/>
      <c r="AG11" s="54" t="n">
        <f aca="false">+E11+G11+I11+K11+M11+O11+Q11+S11+U11++W11+Y11+AA11+AC11+AE11</f>
        <v>0</v>
      </c>
      <c r="AH11" s="23"/>
      <c r="AI11" s="56" t="n">
        <v>0.35</v>
      </c>
      <c r="AJ11" s="57" t="n">
        <f aca="false">+AG11*AI11</f>
        <v>0</v>
      </c>
    </row>
    <row r="12" s="4" customFormat="true" ht="17.1" hidden="false" customHeight="true" outlineLevel="0" collapsed="false">
      <c r="A12" s="58" t="n">
        <v>2</v>
      </c>
      <c r="B12" s="59" t="s">
        <v>50</v>
      </c>
      <c r="C12" s="59"/>
      <c r="D12" s="60" t="s">
        <v>51</v>
      </c>
      <c r="E12" s="61"/>
      <c r="F12" s="62"/>
      <c r="G12" s="61"/>
      <c r="H12" s="63"/>
      <c r="I12" s="61" t="n">
        <v>77</v>
      </c>
      <c r="J12" s="64"/>
      <c r="K12" s="65"/>
      <c r="L12" s="63"/>
      <c r="M12" s="66"/>
      <c r="N12" s="64"/>
      <c r="O12" s="65"/>
      <c r="P12" s="63"/>
      <c r="Q12" s="65"/>
      <c r="R12" s="63"/>
      <c r="S12" s="65"/>
      <c r="T12" s="63"/>
      <c r="U12" s="66"/>
      <c r="V12" s="64"/>
      <c r="W12" s="65"/>
      <c r="X12" s="63"/>
      <c r="Y12" s="65" t="n">
        <v>1</v>
      </c>
      <c r="Z12" s="63"/>
      <c r="AA12" s="65"/>
      <c r="AB12" s="63"/>
      <c r="AC12" s="66" t="n">
        <v>68</v>
      </c>
      <c r="AD12" s="64"/>
      <c r="AE12" s="65" t="n">
        <v>147</v>
      </c>
      <c r="AF12" s="63"/>
      <c r="AG12" s="67" t="n">
        <f aca="false">+E12+G12+I12+K12+M12+O12+Q12+S12+U12++W12+Y12+AA12+AC12+AE12</f>
        <v>293</v>
      </c>
      <c r="AH12" s="220"/>
      <c r="AI12" s="69" t="n">
        <v>0.26</v>
      </c>
      <c r="AJ12" s="70" t="n">
        <f aca="false">+AG12*AI12</f>
        <v>76.18</v>
      </c>
    </row>
    <row r="13" s="4" customFormat="true" ht="17.1" hidden="false" customHeight="true" outlineLevel="0" collapsed="false">
      <c r="A13" s="58" t="n">
        <v>3</v>
      </c>
      <c r="B13" s="59" t="s">
        <v>52</v>
      </c>
      <c r="C13" s="59"/>
      <c r="D13" s="60" t="s">
        <v>51</v>
      </c>
      <c r="E13" s="61"/>
      <c r="F13" s="62"/>
      <c r="G13" s="61"/>
      <c r="H13" s="63"/>
      <c r="I13" s="71"/>
      <c r="J13" s="64"/>
      <c r="K13" s="65"/>
      <c r="L13" s="63"/>
      <c r="M13" s="66"/>
      <c r="N13" s="64"/>
      <c r="O13" s="65" t="n">
        <v>43</v>
      </c>
      <c r="P13" s="63"/>
      <c r="Q13" s="65"/>
      <c r="R13" s="63"/>
      <c r="S13" s="65"/>
      <c r="T13" s="63"/>
      <c r="U13" s="66"/>
      <c r="V13" s="64"/>
      <c r="W13" s="65"/>
      <c r="X13" s="63"/>
      <c r="Y13" s="65"/>
      <c r="Z13" s="63"/>
      <c r="AA13" s="65"/>
      <c r="AB13" s="63"/>
      <c r="AC13" s="66"/>
      <c r="AD13" s="64"/>
      <c r="AE13" s="65" t="n">
        <v>10</v>
      </c>
      <c r="AF13" s="63"/>
      <c r="AG13" s="67" t="n">
        <f aca="false">+E13+G13+I13+K13+M13+O13+Q13+S13+U13++W13+Y13+AA13+AC13+AE13</f>
        <v>53</v>
      </c>
      <c r="AH13" s="220"/>
      <c r="AI13" s="69" t="n">
        <v>1.05</v>
      </c>
      <c r="AJ13" s="70" t="n">
        <f aca="false">+AG13*AI13</f>
        <v>55.65</v>
      </c>
    </row>
    <row r="14" s="4" customFormat="true" ht="17.1" hidden="false" customHeight="true" outlineLevel="0" collapsed="false">
      <c r="A14" s="58" t="n">
        <v>4</v>
      </c>
      <c r="B14" s="59" t="s">
        <v>53</v>
      </c>
      <c r="C14" s="59"/>
      <c r="D14" s="60" t="s">
        <v>51</v>
      </c>
      <c r="E14" s="61"/>
      <c r="F14" s="62"/>
      <c r="G14" s="61"/>
      <c r="H14" s="63"/>
      <c r="I14" s="61"/>
      <c r="J14" s="64"/>
      <c r="K14" s="65"/>
      <c r="L14" s="63"/>
      <c r="M14" s="66"/>
      <c r="N14" s="64"/>
      <c r="O14" s="65"/>
      <c r="P14" s="63"/>
      <c r="Q14" s="65"/>
      <c r="R14" s="63"/>
      <c r="S14" s="65"/>
      <c r="T14" s="63"/>
      <c r="U14" s="66"/>
      <c r="V14" s="64"/>
      <c r="W14" s="65"/>
      <c r="X14" s="63"/>
      <c r="Y14" s="65"/>
      <c r="Z14" s="63"/>
      <c r="AA14" s="65"/>
      <c r="AB14" s="63"/>
      <c r="AC14" s="66"/>
      <c r="AD14" s="64"/>
      <c r="AE14" s="65"/>
      <c r="AF14" s="63"/>
      <c r="AG14" s="67" t="n">
        <f aca="false">+E14+G14+I14+K14+M14+O14+Q14+S14+U14++W14+Y14+AA14+AC14+AE14</f>
        <v>0</v>
      </c>
      <c r="AH14" s="220"/>
      <c r="AI14" s="69" t="n">
        <v>0.7</v>
      </c>
      <c r="AJ14" s="70" t="n">
        <f aca="false">+AG14*AI14</f>
        <v>0</v>
      </c>
    </row>
    <row r="15" s="4" customFormat="true" ht="17.1" hidden="false" customHeight="true" outlineLevel="0" collapsed="false">
      <c r="A15" s="58" t="n">
        <v>5</v>
      </c>
      <c r="B15" s="59" t="s">
        <v>54</v>
      </c>
      <c r="C15" s="59"/>
      <c r="D15" s="60" t="s">
        <v>55</v>
      </c>
      <c r="E15" s="61"/>
      <c r="F15" s="62"/>
      <c r="G15" s="61"/>
      <c r="H15" s="63"/>
      <c r="I15" s="61"/>
      <c r="J15" s="64"/>
      <c r="K15" s="65"/>
      <c r="L15" s="63"/>
      <c r="M15" s="66"/>
      <c r="N15" s="64"/>
      <c r="O15" s="65"/>
      <c r="P15" s="63"/>
      <c r="Q15" s="65"/>
      <c r="R15" s="63"/>
      <c r="S15" s="65"/>
      <c r="T15" s="63"/>
      <c r="U15" s="66"/>
      <c r="V15" s="64"/>
      <c r="W15" s="65"/>
      <c r="X15" s="63"/>
      <c r="Y15" s="65"/>
      <c r="Z15" s="63"/>
      <c r="AA15" s="65"/>
      <c r="AB15" s="63"/>
      <c r="AC15" s="66"/>
      <c r="AD15" s="64"/>
      <c r="AE15" s="65"/>
      <c r="AF15" s="63"/>
      <c r="AG15" s="67" t="n">
        <f aca="false">+E15+G15+I15+K15+M15+O15+Q15+S15+U15++W15+Y15+AA15+AC15+AE15</f>
        <v>0</v>
      </c>
      <c r="AH15" s="220"/>
      <c r="AI15" s="69" t="n">
        <v>0.35</v>
      </c>
      <c r="AJ15" s="70" t="n">
        <f aca="false">+AG15*AI15</f>
        <v>0</v>
      </c>
    </row>
    <row r="16" s="4" customFormat="true" ht="17.1" hidden="false" customHeight="true" outlineLevel="0" collapsed="false">
      <c r="A16" s="58" t="n">
        <v>6</v>
      </c>
      <c r="B16" s="59" t="s">
        <v>56</v>
      </c>
      <c r="C16" s="59"/>
      <c r="D16" s="60" t="s">
        <v>57</v>
      </c>
      <c r="E16" s="61"/>
      <c r="F16" s="62"/>
      <c r="G16" s="61"/>
      <c r="H16" s="63"/>
      <c r="I16" s="61"/>
      <c r="J16" s="64"/>
      <c r="K16" s="65"/>
      <c r="L16" s="63"/>
      <c r="M16" s="66"/>
      <c r="N16" s="64"/>
      <c r="O16" s="65"/>
      <c r="P16" s="63"/>
      <c r="Q16" s="65"/>
      <c r="R16" s="63"/>
      <c r="S16" s="65"/>
      <c r="T16" s="63"/>
      <c r="U16" s="66"/>
      <c r="V16" s="64"/>
      <c r="W16" s="65"/>
      <c r="X16" s="63"/>
      <c r="Y16" s="65"/>
      <c r="Z16" s="63"/>
      <c r="AA16" s="65"/>
      <c r="AB16" s="63"/>
      <c r="AC16" s="66"/>
      <c r="AD16" s="64"/>
      <c r="AE16" s="65"/>
      <c r="AF16" s="63"/>
      <c r="AG16" s="67" t="n">
        <f aca="false">+E16+G16+I16+K16+M16+O16+Q16+S16+U16++W16+Y16+AA16+AC16+AE16</f>
        <v>0</v>
      </c>
      <c r="AH16" s="220"/>
      <c r="AI16" s="69" t="n">
        <v>0.23</v>
      </c>
      <c r="AJ16" s="70" t="n">
        <f aca="false">+AG16*AI16</f>
        <v>0</v>
      </c>
    </row>
    <row r="17" s="4" customFormat="true" ht="17.1" hidden="false" customHeight="true" outlineLevel="0" collapsed="false">
      <c r="A17" s="58" t="n">
        <v>7</v>
      </c>
      <c r="B17" s="59" t="s">
        <v>58</v>
      </c>
      <c r="C17" s="59"/>
      <c r="D17" s="60" t="s">
        <v>51</v>
      </c>
      <c r="E17" s="61" t="n">
        <v>2</v>
      </c>
      <c r="F17" s="62"/>
      <c r="G17" s="61" t="n">
        <v>9</v>
      </c>
      <c r="H17" s="63"/>
      <c r="I17" s="61"/>
      <c r="J17" s="64"/>
      <c r="K17" s="65"/>
      <c r="L17" s="63"/>
      <c r="M17" s="66"/>
      <c r="N17" s="64"/>
      <c r="O17" s="65" t="n">
        <v>4</v>
      </c>
      <c r="P17" s="63"/>
      <c r="Q17" s="65" t="n">
        <v>4</v>
      </c>
      <c r="R17" s="63"/>
      <c r="S17" s="65" t="n">
        <v>6</v>
      </c>
      <c r="T17" s="63"/>
      <c r="U17" s="66" t="n">
        <v>10</v>
      </c>
      <c r="V17" s="64"/>
      <c r="W17" s="65"/>
      <c r="X17" s="63"/>
      <c r="Y17" s="65" t="n">
        <v>2</v>
      </c>
      <c r="Z17" s="63"/>
      <c r="AA17" s="65" t="n">
        <v>2</v>
      </c>
      <c r="AB17" s="63"/>
      <c r="AC17" s="66"/>
      <c r="AD17" s="64"/>
      <c r="AE17" s="65" t="n">
        <v>4</v>
      </c>
      <c r="AF17" s="63"/>
      <c r="AG17" s="67" t="n">
        <f aca="false">+E17+G17+I17+K17+M17+O17+Q17+S17+U17++W17+Y17+AA17+AC17+AE17</f>
        <v>43</v>
      </c>
      <c r="AH17" s="220"/>
      <c r="AI17" s="69" t="n">
        <v>2.25</v>
      </c>
      <c r="AJ17" s="70" t="n">
        <f aca="false">+AG17*AI17</f>
        <v>96.75</v>
      </c>
    </row>
    <row r="18" s="4" customFormat="true" ht="17.1" hidden="false" customHeight="true" outlineLevel="0" collapsed="false">
      <c r="A18" s="58" t="n">
        <v>8</v>
      </c>
      <c r="B18" s="59" t="s">
        <v>59</v>
      </c>
      <c r="C18" s="59"/>
      <c r="D18" s="60" t="s">
        <v>51</v>
      </c>
      <c r="E18" s="61"/>
      <c r="F18" s="62"/>
      <c r="G18" s="61"/>
      <c r="H18" s="63"/>
      <c r="I18" s="71"/>
      <c r="J18" s="64"/>
      <c r="K18" s="65"/>
      <c r="L18" s="63"/>
      <c r="M18" s="66"/>
      <c r="N18" s="64"/>
      <c r="O18" s="65"/>
      <c r="P18" s="63"/>
      <c r="Q18" s="65"/>
      <c r="R18" s="63"/>
      <c r="S18" s="65"/>
      <c r="T18" s="63"/>
      <c r="U18" s="66"/>
      <c r="V18" s="64"/>
      <c r="W18" s="65"/>
      <c r="X18" s="63"/>
      <c r="Y18" s="65"/>
      <c r="Z18" s="63"/>
      <c r="AA18" s="65"/>
      <c r="AB18" s="63"/>
      <c r="AC18" s="66"/>
      <c r="AD18" s="64"/>
      <c r="AE18" s="65"/>
      <c r="AF18" s="63"/>
      <c r="AG18" s="67" t="n">
        <f aca="false">+E18+G18+I18+K18+M18+O18+Q18+S18+U18++W18+Y18+AA18+AC18+AE18</f>
        <v>0</v>
      </c>
      <c r="AH18" s="220"/>
      <c r="AI18" s="69" t="n">
        <v>8.44</v>
      </c>
      <c r="AJ18" s="70" t="n">
        <f aca="false">+AG18*AI18</f>
        <v>0</v>
      </c>
    </row>
    <row r="19" s="4" customFormat="true" ht="17.1" hidden="false" customHeight="true" outlineLevel="0" collapsed="false">
      <c r="A19" s="58" t="n">
        <v>9</v>
      </c>
      <c r="B19" s="59" t="s">
        <v>60</v>
      </c>
      <c r="C19" s="59"/>
      <c r="D19" s="60" t="s">
        <v>51</v>
      </c>
      <c r="E19" s="61"/>
      <c r="F19" s="62"/>
      <c r="G19" s="61"/>
      <c r="H19" s="63"/>
      <c r="I19" s="71"/>
      <c r="J19" s="64"/>
      <c r="K19" s="65"/>
      <c r="L19" s="63"/>
      <c r="M19" s="66"/>
      <c r="N19" s="64"/>
      <c r="O19" s="65"/>
      <c r="P19" s="63"/>
      <c r="Q19" s="65"/>
      <c r="R19" s="63"/>
      <c r="S19" s="65"/>
      <c r="T19" s="63"/>
      <c r="U19" s="66"/>
      <c r="V19" s="64"/>
      <c r="W19" s="65"/>
      <c r="X19" s="63"/>
      <c r="Y19" s="65"/>
      <c r="Z19" s="63"/>
      <c r="AA19" s="65"/>
      <c r="AB19" s="63"/>
      <c r="AC19" s="66"/>
      <c r="AD19" s="64"/>
      <c r="AE19" s="65"/>
      <c r="AF19" s="63"/>
      <c r="AG19" s="67" t="n">
        <f aca="false">+E19+G19+I19+K19+M19+O19+Q19+S19+U19++W19+Y19+AA19+AC19+AE19</f>
        <v>0</v>
      </c>
      <c r="AH19" s="220"/>
      <c r="AI19" s="69" t="n">
        <v>42.21</v>
      </c>
      <c r="AJ19" s="70" t="n">
        <f aca="false">+AG19*AI19</f>
        <v>0</v>
      </c>
    </row>
    <row r="20" s="4" customFormat="true" ht="17.1" hidden="false" customHeight="true" outlineLevel="0" collapsed="false">
      <c r="A20" s="58" t="n">
        <v>10</v>
      </c>
      <c r="B20" s="59" t="s">
        <v>61</v>
      </c>
      <c r="C20" s="59"/>
      <c r="D20" s="60" t="s">
        <v>55</v>
      </c>
      <c r="E20" s="61"/>
      <c r="F20" s="62"/>
      <c r="G20" s="61"/>
      <c r="H20" s="63"/>
      <c r="I20" s="71"/>
      <c r="J20" s="64"/>
      <c r="K20" s="65"/>
      <c r="L20" s="63"/>
      <c r="M20" s="66"/>
      <c r="N20" s="64"/>
      <c r="O20" s="65"/>
      <c r="P20" s="63"/>
      <c r="Q20" s="65"/>
      <c r="R20" s="63"/>
      <c r="S20" s="65"/>
      <c r="T20" s="63"/>
      <c r="U20" s="66"/>
      <c r="V20" s="64"/>
      <c r="W20" s="65"/>
      <c r="X20" s="63"/>
      <c r="Y20" s="65"/>
      <c r="Z20" s="63"/>
      <c r="AA20" s="65"/>
      <c r="AB20" s="63"/>
      <c r="AC20" s="66"/>
      <c r="AD20" s="64"/>
      <c r="AE20" s="65"/>
      <c r="AF20" s="63"/>
      <c r="AG20" s="67" t="n">
        <f aca="false">+E20+G20+I20+K20+M20+O20+Q20+S20+U20++W20+Y20+AA20+AC20+AE20</f>
        <v>0</v>
      </c>
      <c r="AH20" s="220"/>
      <c r="AI20" s="69" t="n">
        <v>0.04</v>
      </c>
      <c r="AJ20" s="70" t="n">
        <f aca="false">+AG20*AI20</f>
        <v>0</v>
      </c>
    </row>
    <row r="21" s="4" customFormat="true" ht="17.1" hidden="false" customHeight="true" outlineLevel="0" collapsed="false">
      <c r="A21" s="58" t="n">
        <v>11</v>
      </c>
      <c r="B21" s="59" t="s">
        <v>62</v>
      </c>
      <c r="C21" s="59"/>
      <c r="D21" s="60" t="s">
        <v>55</v>
      </c>
      <c r="E21" s="61"/>
      <c r="F21" s="62"/>
      <c r="G21" s="61"/>
      <c r="H21" s="63"/>
      <c r="I21" s="71"/>
      <c r="J21" s="64"/>
      <c r="K21" s="65"/>
      <c r="L21" s="63"/>
      <c r="M21" s="66"/>
      <c r="N21" s="64"/>
      <c r="O21" s="65"/>
      <c r="P21" s="63"/>
      <c r="Q21" s="65"/>
      <c r="R21" s="63"/>
      <c r="S21" s="65"/>
      <c r="T21" s="63"/>
      <c r="U21" s="66"/>
      <c r="V21" s="64"/>
      <c r="W21" s="65"/>
      <c r="X21" s="63"/>
      <c r="Y21" s="65"/>
      <c r="Z21" s="63"/>
      <c r="AA21" s="65"/>
      <c r="AB21" s="63"/>
      <c r="AC21" s="66"/>
      <c r="AD21" s="64"/>
      <c r="AE21" s="65"/>
      <c r="AF21" s="63"/>
      <c r="AG21" s="67" t="n">
        <f aca="false">+E21+G21+I21+K21+M21+O21+Q21+S21+U21++W21+Y21+AA21+AC21+AE21</f>
        <v>0</v>
      </c>
      <c r="AH21" s="220"/>
      <c r="AI21" s="69" t="n">
        <v>0.01</v>
      </c>
      <c r="AJ21" s="70" t="n">
        <f aca="false">+AG21*AI21</f>
        <v>0</v>
      </c>
    </row>
    <row r="22" s="4" customFormat="true" ht="17.1" hidden="false" customHeight="true" outlineLevel="0" collapsed="false">
      <c r="A22" s="58" t="n">
        <v>12</v>
      </c>
      <c r="B22" s="59" t="s">
        <v>63</v>
      </c>
      <c r="C22" s="59"/>
      <c r="D22" s="60" t="s">
        <v>51</v>
      </c>
      <c r="E22" s="61"/>
      <c r="F22" s="62"/>
      <c r="G22" s="61"/>
      <c r="H22" s="63"/>
      <c r="I22" s="71"/>
      <c r="J22" s="64"/>
      <c r="K22" s="65"/>
      <c r="L22" s="63"/>
      <c r="M22" s="66"/>
      <c r="N22" s="64"/>
      <c r="O22" s="65"/>
      <c r="P22" s="63"/>
      <c r="Q22" s="65"/>
      <c r="R22" s="63"/>
      <c r="S22" s="65"/>
      <c r="T22" s="63"/>
      <c r="U22" s="66"/>
      <c r="V22" s="64"/>
      <c r="W22" s="65"/>
      <c r="X22" s="63"/>
      <c r="Y22" s="65"/>
      <c r="Z22" s="63"/>
      <c r="AA22" s="65"/>
      <c r="AB22" s="63"/>
      <c r="AC22" s="66" t="n">
        <v>1</v>
      </c>
      <c r="AD22" s="64"/>
      <c r="AE22" s="65"/>
      <c r="AF22" s="63"/>
      <c r="AG22" s="67" t="n">
        <f aca="false">+E22+G22+I22+K22+M22+O22+Q22+S22+U22++W22+Y22+AA22+AC22+AE22</f>
        <v>1</v>
      </c>
      <c r="AH22" s="220"/>
      <c r="AI22" s="69" t="n">
        <v>7.91</v>
      </c>
      <c r="AJ22" s="70" t="n">
        <f aca="false">+AG22*AI22</f>
        <v>7.91</v>
      </c>
    </row>
    <row r="23" s="4" customFormat="true" ht="17.1" hidden="false" customHeight="true" outlineLevel="0" collapsed="false">
      <c r="A23" s="58" t="n">
        <v>13</v>
      </c>
      <c r="B23" s="59" t="s">
        <v>64</v>
      </c>
      <c r="C23" s="59"/>
      <c r="D23" s="60" t="s">
        <v>49</v>
      </c>
      <c r="E23" s="61"/>
      <c r="F23" s="62"/>
      <c r="G23" s="61"/>
      <c r="H23" s="63"/>
      <c r="I23" s="71"/>
      <c r="J23" s="64"/>
      <c r="K23" s="65"/>
      <c r="L23" s="63"/>
      <c r="M23" s="66"/>
      <c r="N23" s="64"/>
      <c r="O23" s="65"/>
      <c r="P23" s="63"/>
      <c r="Q23" s="65"/>
      <c r="R23" s="63"/>
      <c r="S23" s="65"/>
      <c r="T23" s="63"/>
      <c r="U23" s="66"/>
      <c r="V23" s="64"/>
      <c r="W23" s="65"/>
      <c r="X23" s="63"/>
      <c r="Y23" s="65"/>
      <c r="Z23" s="63"/>
      <c r="AA23" s="65"/>
      <c r="AB23" s="63"/>
      <c r="AC23" s="66"/>
      <c r="AD23" s="64"/>
      <c r="AE23" s="65"/>
      <c r="AF23" s="63"/>
      <c r="AG23" s="67" t="n">
        <f aca="false">+E23+G23+I23+K23+M23+O23+Q23+S23+U23++W23+Y23+AA23+AC23+AE23</f>
        <v>0</v>
      </c>
      <c r="AH23" s="220"/>
      <c r="AI23" s="69" t="n">
        <v>43.28</v>
      </c>
      <c r="AJ23" s="70" t="n">
        <f aca="false">+AG23*AI23</f>
        <v>0</v>
      </c>
    </row>
    <row r="24" s="4" customFormat="true" ht="17.1" hidden="false" customHeight="true" outlineLevel="0" collapsed="false">
      <c r="A24" s="58" t="n">
        <v>14</v>
      </c>
      <c r="B24" s="59" t="s">
        <v>65</v>
      </c>
      <c r="C24" s="59"/>
      <c r="D24" s="60" t="s">
        <v>66</v>
      </c>
      <c r="E24" s="61"/>
      <c r="F24" s="62"/>
      <c r="G24" s="61"/>
      <c r="H24" s="63"/>
      <c r="I24" s="71"/>
      <c r="J24" s="64"/>
      <c r="K24" s="65"/>
      <c r="L24" s="63"/>
      <c r="M24" s="66"/>
      <c r="N24" s="64"/>
      <c r="O24" s="65"/>
      <c r="P24" s="63"/>
      <c r="Q24" s="65"/>
      <c r="R24" s="63"/>
      <c r="S24" s="65"/>
      <c r="T24" s="63"/>
      <c r="U24" s="66"/>
      <c r="V24" s="64"/>
      <c r="W24" s="65"/>
      <c r="X24" s="63"/>
      <c r="Y24" s="65"/>
      <c r="Z24" s="63"/>
      <c r="AA24" s="65"/>
      <c r="AB24" s="63"/>
      <c r="AC24" s="66"/>
      <c r="AD24" s="64"/>
      <c r="AE24" s="65"/>
      <c r="AF24" s="63"/>
      <c r="AG24" s="67" t="n">
        <f aca="false">+E24+G24+I24+K24+M24+O24+Q24+S24+U24++W24+Y24+AA24+AC24+AE24</f>
        <v>0</v>
      </c>
      <c r="AH24" s="220"/>
      <c r="AI24" s="69" t="n">
        <v>0.21</v>
      </c>
      <c r="AJ24" s="70" t="n">
        <f aca="false">+AG24*AI24</f>
        <v>0</v>
      </c>
    </row>
    <row r="25" s="4" customFormat="true" ht="17.1" hidden="false" customHeight="true" outlineLevel="0" collapsed="false">
      <c r="A25" s="72" t="n">
        <v>15</v>
      </c>
      <c r="B25" s="73" t="s">
        <v>67</v>
      </c>
      <c r="C25" s="73"/>
      <c r="D25" s="74" t="s">
        <v>66</v>
      </c>
      <c r="E25" s="75"/>
      <c r="F25" s="76"/>
      <c r="G25" s="75"/>
      <c r="H25" s="77"/>
      <c r="I25" s="78"/>
      <c r="J25" s="79"/>
      <c r="K25" s="80"/>
      <c r="L25" s="77"/>
      <c r="M25" s="81"/>
      <c r="N25" s="79"/>
      <c r="O25" s="80"/>
      <c r="P25" s="77"/>
      <c r="Q25" s="80"/>
      <c r="R25" s="77"/>
      <c r="S25" s="80"/>
      <c r="T25" s="77"/>
      <c r="U25" s="81"/>
      <c r="V25" s="79"/>
      <c r="W25" s="80"/>
      <c r="X25" s="77"/>
      <c r="Y25" s="80"/>
      <c r="Z25" s="77"/>
      <c r="AA25" s="80"/>
      <c r="AB25" s="77"/>
      <c r="AC25" s="81"/>
      <c r="AD25" s="79"/>
      <c r="AE25" s="80"/>
      <c r="AF25" s="77"/>
      <c r="AG25" s="82" t="n">
        <f aca="false">+E25+G25+I25+K25+M25+O25+Q25+S25+U25++W25+Y25+AA25+AC25+AE25</f>
        <v>0</v>
      </c>
      <c r="AH25" s="221"/>
      <c r="AI25" s="84" t="n">
        <v>0.08</v>
      </c>
      <c r="AJ25" s="85" t="n">
        <f aca="false">+AG25*AI25</f>
        <v>0</v>
      </c>
    </row>
    <row r="26" s="4" customFormat="true" ht="6.75" hidden="false" customHeight="true" outlineLevel="0" collapsed="false">
      <c r="A26" s="86"/>
      <c r="B26" s="86"/>
      <c r="C26" s="86"/>
      <c r="D26" s="86"/>
      <c r="E26" s="87"/>
      <c r="F26" s="88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222"/>
      <c r="AI26" s="90"/>
      <c r="AJ26" s="0"/>
    </row>
    <row r="27" s="4" customFormat="true" ht="6.75" hidden="false" customHeight="true" outlineLevel="0" collapsed="false">
      <c r="A27" s="86"/>
      <c r="B27" s="86"/>
      <c r="C27" s="86"/>
      <c r="D27" s="86"/>
      <c r="E27" s="87"/>
      <c r="F27" s="88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222"/>
      <c r="AI27" s="90"/>
      <c r="AJ27" s="0"/>
    </row>
    <row r="28" s="4" customFormat="true" ht="17.1" hidden="false" customHeight="true" outlineLevel="0" collapsed="false">
      <c r="A28" s="11" t="s">
        <v>68</v>
      </c>
      <c r="B28" s="91"/>
      <c r="C28" s="91"/>
      <c r="D28" s="91"/>
      <c r="E28" s="87"/>
      <c r="F28" s="88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222"/>
      <c r="AI28" s="90"/>
      <c r="AJ28" s="0"/>
    </row>
    <row r="29" s="4" customFormat="true" ht="17.1" hidden="false" customHeight="true" outlineLevel="0" collapsed="false">
      <c r="A29" s="92" t="s">
        <v>69</v>
      </c>
      <c r="B29" s="93"/>
      <c r="C29" s="94" t="s">
        <v>70</v>
      </c>
      <c r="D29" s="95" t="s">
        <v>71</v>
      </c>
      <c r="E29" s="96"/>
      <c r="F29" s="96"/>
      <c r="G29" s="96"/>
      <c r="H29" s="96"/>
      <c r="I29" s="97"/>
      <c r="J29" s="97"/>
      <c r="K29" s="97"/>
      <c r="L29" s="97"/>
      <c r="M29" s="97"/>
      <c r="N29" s="97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222"/>
      <c r="AI29" s="90"/>
      <c r="AJ29" s="0"/>
    </row>
    <row r="30" s="4" customFormat="true" ht="17.1" hidden="false" customHeight="true" outlineLevel="0" collapsed="false">
      <c r="A30" s="98" t="n">
        <v>1</v>
      </c>
      <c r="B30" s="99" t="s">
        <v>72</v>
      </c>
      <c r="C30" s="100" t="s">
        <v>73</v>
      </c>
      <c r="D30" s="100" t="s">
        <v>74</v>
      </c>
      <c r="E30" s="101"/>
      <c r="F30" s="102"/>
      <c r="G30" s="150"/>
      <c r="H30" s="218"/>
      <c r="I30" s="101"/>
      <c r="J30" s="149"/>
      <c r="K30" s="150"/>
      <c r="L30" s="149"/>
      <c r="M30" s="145"/>
      <c r="N30" s="148"/>
      <c r="O30" s="48"/>
      <c r="P30" s="149"/>
      <c r="Q30" s="145"/>
      <c r="R30" s="148"/>
      <c r="S30" s="101"/>
      <c r="T30" s="149"/>
      <c r="U30" s="150"/>
      <c r="V30" s="148"/>
      <c r="W30" s="101"/>
      <c r="X30" s="149"/>
      <c r="Y30" s="101"/>
      <c r="Z30" s="149"/>
      <c r="AA30" s="101"/>
      <c r="AB30" s="149"/>
      <c r="AC30" s="150"/>
      <c r="AD30" s="148"/>
      <c r="AE30" s="48"/>
      <c r="AF30" s="149"/>
      <c r="AG30" s="54" t="n">
        <f aca="false">+E30+G30+I30+K30+M30+O30+Q30+S30+U30++W30+Y30+AA30+AC30+AE30</f>
        <v>0</v>
      </c>
      <c r="AH30" s="223"/>
      <c r="AI30" s="104" t="n">
        <v>1.3</v>
      </c>
      <c r="AJ30" s="105" t="n">
        <f aca="false">+AG30*AI30</f>
        <v>0</v>
      </c>
    </row>
    <row r="31" s="4" customFormat="true" ht="17.1" hidden="false" customHeight="true" outlineLevel="0" collapsed="false">
      <c r="A31" s="106" t="n">
        <v>2</v>
      </c>
      <c r="B31" s="107" t="s">
        <v>75</v>
      </c>
      <c r="C31" s="108" t="s">
        <v>73</v>
      </c>
      <c r="D31" s="108" t="s">
        <v>74</v>
      </c>
      <c r="E31" s="65"/>
      <c r="F31" s="109"/>
      <c r="G31" s="66"/>
      <c r="H31" s="114"/>
      <c r="I31" s="65" t="n">
        <v>77</v>
      </c>
      <c r="J31" s="115"/>
      <c r="K31" s="66"/>
      <c r="L31" s="115"/>
      <c r="M31" s="116"/>
      <c r="N31" s="117"/>
      <c r="O31" s="61"/>
      <c r="P31" s="115"/>
      <c r="Q31" s="116"/>
      <c r="R31" s="117"/>
      <c r="S31" s="65"/>
      <c r="T31" s="115"/>
      <c r="U31" s="66"/>
      <c r="V31" s="117"/>
      <c r="W31" s="65"/>
      <c r="X31" s="115"/>
      <c r="Y31" s="65" t="n">
        <v>1</v>
      </c>
      <c r="Z31" s="115"/>
      <c r="AA31" s="65"/>
      <c r="AB31" s="115"/>
      <c r="AC31" s="66" t="n">
        <v>68</v>
      </c>
      <c r="AD31" s="117"/>
      <c r="AE31" s="61" t="n">
        <v>147</v>
      </c>
      <c r="AF31" s="115"/>
      <c r="AG31" s="67" t="n">
        <f aca="false">+E31+G31+I31+K31+M31+O31+Q31+S31+U31++W31+Y31+AA31+AC31+AE31</f>
        <v>293</v>
      </c>
      <c r="AH31" s="224"/>
      <c r="AI31" s="112" t="n">
        <v>1.6</v>
      </c>
      <c r="AJ31" s="113" t="n">
        <f aca="false">+AG31*AI31</f>
        <v>468.8</v>
      </c>
    </row>
    <row r="32" s="4" customFormat="true" ht="17.1" hidden="false" customHeight="true" outlineLevel="0" collapsed="false">
      <c r="A32" s="106" t="n">
        <v>3</v>
      </c>
      <c r="B32" s="107" t="s">
        <v>76</v>
      </c>
      <c r="C32" s="108" t="s">
        <v>73</v>
      </c>
      <c r="D32" s="108" t="s">
        <v>74</v>
      </c>
      <c r="E32" s="65"/>
      <c r="F32" s="109"/>
      <c r="G32" s="66"/>
      <c r="H32" s="114"/>
      <c r="I32" s="65"/>
      <c r="J32" s="115"/>
      <c r="K32" s="66"/>
      <c r="L32" s="115"/>
      <c r="M32" s="116"/>
      <c r="N32" s="117"/>
      <c r="O32" s="61" t="n">
        <v>43</v>
      </c>
      <c r="P32" s="115"/>
      <c r="Q32" s="116"/>
      <c r="R32" s="117"/>
      <c r="S32" s="65"/>
      <c r="T32" s="115"/>
      <c r="U32" s="66"/>
      <c r="V32" s="117"/>
      <c r="W32" s="65"/>
      <c r="X32" s="115"/>
      <c r="Y32" s="65"/>
      <c r="Z32" s="115"/>
      <c r="AA32" s="65"/>
      <c r="AB32" s="115"/>
      <c r="AC32" s="66"/>
      <c r="AD32" s="117"/>
      <c r="AE32" s="61" t="n">
        <v>10</v>
      </c>
      <c r="AF32" s="115"/>
      <c r="AG32" s="67" t="n">
        <f aca="false">+E32+G32+I32+K32+M32+O32+Q32+S32+U32++W32+Y32+AA32+AC32+AE32</f>
        <v>53</v>
      </c>
      <c r="AH32" s="224"/>
      <c r="AI32" s="112" t="n">
        <v>4.24</v>
      </c>
      <c r="AJ32" s="113" t="n">
        <f aca="false">+AG32*AI32</f>
        <v>224.72</v>
      </c>
    </row>
    <row r="33" s="4" customFormat="true" ht="17.1" hidden="false" customHeight="true" outlineLevel="0" collapsed="false">
      <c r="A33" s="106" t="n">
        <v>4</v>
      </c>
      <c r="B33" s="107" t="s">
        <v>77</v>
      </c>
      <c r="C33" s="108" t="s">
        <v>73</v>
      </c>
      <c r="D33" s="108" t="s">
        <v>74</v>
      </c>
      <c r="E33" s="65"/>
      <c r="F33" s="109"/>
      <c r="G33" s="66"/>
      <c r="H33" s="114"/>
      <c r="I33" s="65"/>
      <c r="J33" s="115"/>
      <c r="K33" s="66"/>
      <c r="L33" s="115"/>
      <c r="M33" s="116"/>
      <c r="N33" s="117"/>
      <c r="O33" s="61"/>
      <c r="P33" s="115"/>
      <c r="Q33" s="116"/>
      <c r="R33" s="117"/>
      <c r="S33" s="65"/>
      <c r="T33" s="115"/>
      <c r="U33" s="66"/>
      <c r="V33" s="117"/>
      <c r="W33" s="65"/>
      <c r="X33" s="115"/>
      <c r="Y33" s="65"/>
      <c r="Z33" s="115"/>
      <c r="AA33" s="65"/>
      <c r="AB33" s="115"/>
      <c r="AC33" s="66"/>
      <c r="AD33" s="117"/>
      <c r="AE33" s="61"/>
      <c r="AF33" s="115"/>
      <c r="AG33" s="67" t="n">
        <f aca="false">+E33+G33+I33+K33+M33+O33+Q33+S33+U33++W33+Y33+AA33+AC33+AE33</f>
        <v>0</v>
      </c>
      <c r="AH33" s="224"/>
      <c r="AI33" s="112" t="n">
        <v>3.49</v>
      </c>
      <c r="AJ33" s="113" t="n">
        <f aca="false">+AG33*AI33</f>
        <v>0</v>
      </c>
    </row>
    <row r="34" s="4" customFormat="true" ht="17.1" hidden="false" customHeight="true" outlineLevel="0" collapsed="false">
      <c r="A34" s="106" t="n">
        <v>5</v>
      </c>
      <c r="B34" s="107" t="s">
        <v>78</v>
      </c>
      <c r="C34" s="108" t="s">
        <v>73</v>
      </c>
      <c r="D34" s="108" t="s">
        <v>74</v>
      </c>
      <c r="E34" s="65"/>
      <c r="F34" s="109"/>
      <c r="G34" s="66"/>
      <c r="H34" s="114"/>
      <c r="I34" s="65"/>
      <c r="J34" s="115"/>
      <c r="K34" s="66"/>
      <c r="L34" s="115"/>
      <c r="M34" s="116"/>
      <c r="N34" s="117"/>
      <c r="O34" s="61"/>
      <c r="P34" s="115"/>
      <c r="Q34" s="116"/>
      <c r="R34" s="117"/>
      <c r="S34" s="65"/>
      <c r="T34" s="115"/>
      <c r="U34" s="66"/>
      <c r="V34" s="117"/>
      <c r="W34" s="65"/>
      <c r="X34" s="115"/>
      <c r="Y34" s="65"/>
      <c r="Z34" s="115"/>
      <c r="AA34" s="65"/>
      <c r="AB34" s="115"/>
      <c r="AC34" s="66"/>
      <c r="AD34" s="117"/>
      <c r="AE34" s="61"/>
      <c r="AF34" s="115"/>
      <c r="AG34" s="67" t="n">
        <f aca="false">+E34+G34+I34+K34+M34+O34+Q34+S34+U34++W34+Y34+AA34+AC34+AE34</f>
        <v>0</v>
      </c>
      <c r="AH34" s="224"/>
      <c r="AI34" s="112" t="n">
        <v>0.49</v>
      </c>
      <c r="AJ34" s="113" t="n">
        <f aca="false">+AG34*AI34</f>
        <v>0</v>
      </c>
    </row>
    <row r="35" s="4" customFormat="true" ht="17.1" hidden="false" customHeight="true" outlineLevel="0" collapsed="false">
      <c r="A35" s="106" t="n">
        <v>6</v>
      </c>
      <c r="B35" s="107" t="s">
        <v>79</v>
      </c>
      <c r="C35" s="108" t="s">
        <v>80</v>
      </c>
      <c r="D35" s="108" t="s">
        <v>81</v>
      </c>
      <c r="E35" s="65"/>
      <c r="F35" s="109"/>
      <c r="G35" s="66"/>
      <c r="H35" s="114"/>
      <c r="I35" s="65"/>
      <c r="J35" s="115"/>
      <c r="K35" s="66"/>
      <c r="L35" s="115"/>
      <c r="M35" s="116"/>
      <c r="N35" s="117"/>
      <c r="O35" s="61"/>
      <c r="P35" s="115"/>
      <c r="Q35" s="116"/>
      <c r="R35" s="117"/>
      <c r="S35" s="65"/>
      <c r="T35" s="115"/>
      <c r="U35" s="66"/>
      <c r="V35" s="117"/>
      <c r="W35" s="65"/>
      <c r="X35" s="115"/>
      <c r="Y35" s="65"/>
      <c r="Z35" s="115"/>
      <c r="AA35" s="65"/>
      <c r="AB35" s="115"/>
      <c r="AC35" s="66"/>
      <c r="AD35" s="117"/>
      <c r="AE35" s="61"/>
      <c r="AF35" s="115"/>
      <c r="AG35" s="67" t="n">
        <f aca="false">+E35+G35+I35+K35+M35+O35+Q35+S35+U35++W35+Y35+AA35+AC35+AE35</f>
        <v>0</v>
      </c>
      <c r="AH35" s="224"/>
      <c r="AI35" s="112" t="n">
        <v>0.08</v>
      </c>
      <c r="AJ35" s="113" t="n">
        <f aca="false">+AG35*AI35</f>
        <v>0</v>
      </c>
    </row>
    <row r="36" s="4" customFormat="true" ht="17.1" hidden="false" customHeight="true" outlineLevel="0" collapsed="false">
      <c r="A36" s="106" t="n">
        <v>7</v>
      </c>
      <c r="B36" s="107" t="s">
        <v>82</v>
      </c>
      <c r="C36" s="108" t="s">
        <v>73</v>
      </c>
      <c r="D36" s="108" t="s">
        <v>74</v>
      </c>
      <c r="E36" s="65"/>
      <c r="F36" s="109"/>
      <c r="G36" s="66"/>
      <c r="H36" s="114"/>
      <c r="I36" s="65" t="n">
        <v>462</v>
      </c>
      <c r="J36" s="115"/>
      <c r="K36" s="66"/>
      <c r="L36" s="115"/>
      <c r="M36" s="116"/>
      <c r="N36" s="117"/>
      <c r="O36" s="61" t="n">
        <v>344</v>
      </c>
      <c r="P36" s="115"/>
      <c r="Q36" s="116"/>
      <c r="R36" s="117"/>
      <c r="S36" s="65"/>
      <c r="T36" s="115"/>
      <c r="U36" s="66"/>
      <c r="V36" s="117"/>
      <c r="W36" s="65"/>
      <c r="X36" s="115"/>
      <c r="Y36" s="65" t="n">
        <v>6</v>
      </c>
      <c r="Z36" s="115"/>
      <c r="AA36" s="65"/>
      <c r="AB36" s="115"/>
      <c r="AC36" s="66" t="n">
        <v>408</v>
      </c>
      <c r="AD36" s="117"/>
      <c r="AE36" s="61" t="n">
        <v>962</v>
      </c>
      <c r="AF36" s="115"/>
      <c r="AG36" s="215" t="n">
        <f aca="false">+E36+G36+I36+K36+M36+O36+Q36+S36+U36++W36+Y36+AA36+AC36+AE36</f>
        <v>2182</v>
      </c>
      <c r="AH36" s="224"/>
      <c r="AI36" s="112" t="n">
        <v>0.04</v>
      </c>
      <c r="AJ36" s="113" t="n">
        <f aca="false">+AG36*AI36</f>
        <v>87.28</v>
      </c>
    </row>
    <row r="37" s="4" customFormat="true" ht="17.1" hidden="false" customHeight="true" outlineLevel="0" collapsed="false">
      <c r="A37" s="106" t="n">
        <v>8</v>
      </c>
      <c r="B37" s="107" t="s">
        <v>83</v>
      </c>
      <c r="C37" s="108" t="s">
        <v>73</v>
      </c>
      <c r="D37" s="108" t="s">
        <v>74</v>
      </c>
      <c r="E37" s="65"/>
      <c r="F37" s="109"/>
      <c r="G37" s="66"/>
      <c r="H37" s="114"/>
      <c r="I37" s="65"/>
      <c r="J37" s="115"/>
      <c r="K37" s="66"/>
      <c r="L37" s="115"/>
      <c r="M37" s="116"/>
      <c r="N37" s="117"/>
      <c r="O37" s="61"/>
      <c r="P37" s="115"/>
      <c r="Q37" s="116"/>
      <c r="R37" s="117"/>
      <c r="S37" s="65"/>
      <c r="T37" s="115"/>
      <c r="U37" s="66"/>
      <c r="V37" s="117"/>
      <c r="W37" s="65"/>
      <c r="X37" s="115"/>
      <c r="Y37" s="65"/>
      <c r="Z37" s="115"/>
      <c r="AA37" s="65"/>
      <c r="AB37" s="115"/>
      <c r="AC37" s="66"/>
      <c r="AD37" s="117"/>
      <c r="AE37" s="61"/>
      <c r="AF37" s="115"/>
      <c r="AG37" s="67" t="n">
        <f aca="false">+E37+G37+I37+K37+M37+O37+Q37+S37+U37++W37+Y37+AA37+AC37+AE37</f>
        <v>0</v>
      </c>
      <c r="AH37" s="224"/>
      <c r="AI37" s="112" t="n">
        <v>48.76</v>
      </c>
      <c r="AJ37" s="113" t="n">
        <f aca="false">+AG37*AI37</f>
        <v>0</v>
      </c>
    </row>
    <row r="38" s="4" customFormat="true" ht="17.1" hidden="false" customHeight="true" outlineLevel="0" collapsed="false">
      <c r="A38" s="106" t="n">
        <v>9</v>
      </c>
      <c r="B38" s="107" t="s">
        <v>85</v>
      </c>
      <c r="C38" s="108" t="s">
        <v>73</v>
      </c>
      <c r="D38" s="108" t="s">
        <v>74</v>
      </c>
      <c r="E38" s="65"/>
      <c r="F38" s="109"/>
      <c r="G38" s="66"/>
      <c r="H38" s="114"/>
      <c r="I38" s="65"/>
      <c r="J38" s="115"/>
      <c r="K38" s="66"/>
      <c r="L38" s="115"/>
      <c r="M38" s="116"/>
      <c r="N38" s="117"/>
      <c r="O38" s="61"/>
      <c r="P38" s="115"/>
      <c r="Q38" s="116"/>
      <c r="R38" s="117"/>
      <c r="S38" s="65"/>
      <c r="T38" s="115"/>
      <c r="U38" s="66"/>
      <c r="V38" s="117"/>
      <c r="W38" s="65"/>
      <c r="X38" s="115"/>
      <c r="Y38" s="65"/>
      <c r="Z38" s="115"/>
      <c r="AA38" s="65"/>
      <c r="AB38" s="115"/>
      <c r="AC38" s="66"/>
      <c r="AD38" s="117"/>
      <c r="AE38" s="61"/>
      <c r="AF38" s="115"/>
      <c r="AG38" s="67" t="n">
        <f aca="false">+E38+G38+I38+K38+M38+O38+Q38+S38+U38++W38+Y38+AA38+AC38+AE38</f>
        <v>0</v>
      </c>
      <c r="AH38" s="224"/>
      <c r="AI38" s="112" t="n">
        <v>48.16</v>
      </c>
      <c r="AJ38" s="113" t="n">
        <f aca="false">+AG38*AI38</f>
        <v>0</v>
      </c>
    </row>
    <row r="39" s="4" customFormat="true" ht="17.1" hidden="false" customHeight="true" outlineLevel="0" collapsed="false">
      <c r="A39" s="106" t="n">
        <v>10</v>
      </c>
      <c r="B39" s="107" t="s">
        <v>86</v>
      </c>
      <c r="C39" s="108" t="s">
        <v>73</v>
      </c>
      <c r="D39" s="108" t="s">
        <v>74</v>
      </c>
      <c r="E39" s="65"/>
      <c r="F39" s="109"/>
      <c r="G39" s="66"/>
      <c r="H39" s="114"/>
      <c r="I39" s="65"/>
      <c r="J39" s="115"/>
      <c r="K39" s="66"/>
      <c r="L39" s="115"/>
      <c r="M39" s="116"/>
      <c r="N39" s="117"/>
      <c r="O39" s="61"/>
      <c r="P39" s="115"/>
      <c r="Q39" s="116"/>
      <c r="R39" s="117"/>
      <c r="S39" s="65"/>
      <c r="T39" s="115"/>
      <c r="U39" s="66"/>
      <c r="V39" s="117"/>
      <c r="W39" s="65"/>
      <c r="X39" s="115"/>
      <c r="Y39" s="65"/>
      <c r="Z39" s="115"/>
      <c r="AA39" s="65"/>
      <c r="AB39" s="115"/>
      <c r="AC39" s="66"/>
      <c r="AD39" s="117"/>
      <c r="AE39" s="61"/>
      <c r="AF39" s="115"/>
      <c r="AG39" s="67" t="n">
        <f aca="false">+E39+G39+I39+K39+M39+O39+Q39+S39+U39++W39+Y39+AA39+AC39+AE39</f>
        <v>0</v>
      </c>
      <c r="AH39" s="224"/>
      <c r="AI39" s="112" t="n">
        <v>3.61</v>
      </c>
      <c r="AJ39" s="113" t="n">
        <f aca="false">+AG39*AI39</f>
        <v>0</v>
      </c>
    </row>
    <row r="40" s="4" customFormat="true" ht="17.1" hidden="false" customHeight="true" outlineLevel="0" collapsed="false">
      <c r="A40" s="106" t="n">
        <v>11</v>
      </c>
      <c r="B40" s="107" t="s">
        <v>87</v>
      </c>
      <c r="C40" s="108" t="s">
        <v>73</v>
      </c>
      <c r="D40" s="108" t="s">
        <v>74</v>
      </c>
      <c r="E40" s="65" t="n">
        <v>6</v>
      </c>
      <c r="F40" s="109"/>
      <c r="G40" s="66" t="n">
        <v>46</v>
      </c>
      <c r="H40" s="114"/>
      <c r="I40" s="65" t="n">
        <v>30</v>
      </c>
      <c r="J40" s="115"/>
      <c r="K40" s="66" t="n">
        <v>10</v>
      </c>
      <c r="L40" s="115"/>
      <c r="M40" s="116" t="n">
        <v>28</v>
      </c>
      <c r="N40" s="117"/>
      <c r="O40" s="61" t="n">
        <v>55</v>
      </c>
      <c r="P40" s="115"/>
      <c r="Q40" s="116" t="n">
        <v>14</v>
      </c>
      <c r="R40" s="117"/>
      <c r="S40" s="65" t="n">
        <v>9</v>
      </c>
      <c r="T40" s="115"/>
      <c r="U40" s="66" t="n">
        <v>50</v>
      </c>
      <c r="V40" s="117"/>
      <c r="W40" s="65"/>
      <c r="X40" s="115"/>
      <c r="Y40" s="65" t="n">
        <v>9</v>
      </c>
      <c r="Z40" s="115"/>
      <c r="AA40" s="65" t="n">
        <v>7</v>
      </c>
      <c r="AB40" s="115"/>
      <c r="AC40" s="66" t="n">
        <v>10</v>
      </c>
      <c r="AD40" s="117"/>
      <c r="AE40" s="61" t="n">
        <v>5</v>
      </c>
      <c r="AF40" s="115"/>
      <c r="AG40" s="67" t="n">
        <f aca="false">+E40+G40+I40+K40+M40+O40+Q40+S40+U40++W40+Y40+AA40+AC40+AE40</f>
        <v>279</v>
      </c>
      <c r="AH40" s="224"/>
      <c r="AI40" s="112" t="n">
        <v>0.06</v>
      </c>
      <c r="AJ40" s="113" t="n">
        <f aca="false">+AG40*AI40</f>
        <v>16.74</v>
      </c>
    </row>
    <row r="41" s="4" customFormat="true" ht="17.1" hidden="false" customHeight="true" outlineLevel="0" collapsed="false">
      <c r="A41" s="106" t="n">
        <v>12</v>
      </c>
      <c r="B41" s="107" t="s">
        <v>88</v>
      </c>
      <c r="C41" s="108" t="s">
        <v>73</v>
      </c>
      <c r="D41" s="108" t="s">
        <v>74</v>
      </c>
      <c r="E41" s="65"/>
      <c r="F41" s="109"/>
      <c r="G41" s="66"/>
      <c r="H41" s="114"/>
      <c r="I41" s="65"/>
      <c r="J41" s="115"/>
      <c r="K41" s="66"/>
      <c r="L41" s="115"/>
      <c r="M41" s="116"/>
      <c r="N41" s="117"/>
      <c r="O41" s="61" t="n">
        <v>10</v>
      </c>
      <c r="P41" s="115"/>
      <c r="Q41" s="116"/>
      <c r="R41" s="117"/>
      <c r="S41" s="65"/>
      <c r="T41" s="115"/>
      <c r="U41" s="66"/>
      <c r="V41" s="117"/>
      <c r="W41" s="65"/>
      <c r="X41" s="115"/>
      <c r="Y41" s="65"/>
      <c r="Z41" s="115"/>
      <c r="AA41" s="65"/>
      <c r="AB41" s="115"/>
      <c r="AC41" s="66"/>
      <c r="AD41" s="117"/>
      <c r="AE41" s="61"/>
      <c r="AF41" s="115"/>
      <c r="AG41" s="67" t="n">
        <f aca="false">+E41+G41+I41+K41+M41+O41+Q41+S41+U41++W41+Y41+AA41+AC41+AE41</f>
        <v>10</v>
      </c>
      <c r="AH41" s="224"/>
      <c r="AI41" s="112" t="n">
        <v>0.08</v>
      </c>
      <c r="AJ41" s="113" t="n">
        <f aca="false">+AG41*AI41</f>
        <v>0.8</v>
      </c>
    </row>
    <row r="42" s="4" customFormat="true" ht="17.1" hidden="false" customHeight="true" outlineLevel="0" collapsed="false">
      <c r="A42" s="106" t="n">
        <v>13</v>
      </c>
      <c r="B42" s="107" t="s">
        <v>89</v>
      </c>
      <c r="C42" s="108" t="s">
        <v>73</v>
      </c>
      <c r="D42" s="108" t="s">
        <v>74</v>
      </c>
      <c r="E42" s="65"/>
      <c r="F42" s="109"/>
      <c r="G42" s="66"/>
      <c r="H42" s="114"/>
      <c r="I42" s="65"/>
      <c r="J42" s="115"/>
      <c r="K42" s="66"/>
      <c r="L42" s="115"/>
      <c r="M42" s="116"/>
      <c r="N42" s="117"/>
      <c r="O42" s="61"/>
      <c r="P42" s="115"/>
      <c r="Q42" s="116"/>
      <c r="R42" s="117"/>
      <c r="S42" s="65"/>
      <c r="T42" s="115"/>
      <c r="U42" s="66"/>
      <c r="V42" s="117"/>
      <c r="W42" s="65"/>
      <c r="X42" s="115"/>
      <c r="Y42" s="65"/>
      <c r="Z42" s="115"/>
      <c r="AA42" s="65"/>
      <c r="AB42" s="115"/>
      <c r="AC42" s="66"/>
      <c r="AD42" s="117"/>
      <c r="AE42" s="61"/>
      <c r="AF42" s="115"/>
      <c r="AG42" s="67" t="n">
        <f aca="false">+E42+G42+I42+K42+M42+O42+Q42+S42+U42++W42+Y42+AA42+AC42+AE42</f>
        <v>0</v>
      </c>
      <c r="AH42" s="224"/>
      <c r="AI42" s="112" t="n">
        <v>0.15</v>
      </c>
      <c r="AJ42" s="113" t="n">
        <f aca="false">+AG42*AI42</f>
        <v>0</v>
      </c>
    </row>
    <row r="43" s="4" customFormat="true" ht="17.1" hidden="false" customHeight="true" outlineLevel="0" collapsed="false">
      <c r="A43" s="106" t="n">
        <v>14</v>
      </c>
      <c r="B43" s="107" t="s">
        <v>90</v>
      </c>
      <c r="C43" s="108" t="s">
        <v>73</v>
      </c>
      <c r="D43" s="108" t="s">
        <v>74</v>
      </c>
      <c r="E43" s="65"/>
      <c r="F43" s="109"/>
      <c r="G43" s="66"/>
      <c r="H43" s="114"/>
      <c r="I43" s="65"/>
      <c r="J43" s="115"/>
      <c r="K43" s="66"/>
      <c r="L43" s="115"/>
      <c r="M43" s="116"/>
      <c r="N43" s="117"/>
      <c r="O43" s="61"/>
      <c r="P43" s="115"/>
      <c r="Q43" s="116"/>
      <c r="R43" s="117"/>
      <c r="S43" s="65"/>
      <c r="T43" s="115"/>
      <c r="U43" s="66"/>
      <c r="V43" s="117"/>
      <c r="W43" s="65"/>
      <c r="X43" s="115"/>
      <c r="Y43" s="65"/>
      <c r="Z43" s="115"/>
      <c r="AA43" s="65"/>
      <c r="AB43" s="115"/>
      <c r="AC43" s="66"/>
      <c r="AD43" s="117"/>
      <c r="AE43" s="61"/>
      <c r="AF43" s="115"/>
      <c r="AG43" s="67" t="n">
        <f aca="false">+E43+G43+I43+K43+M43+O43+Q43+S43+U43++W43+Y43+AA43+AC43+AE43</f>
        <v>0</v>
      </c>
      <c r="AH43" s="224"/>
      <c r="AI43" s="112" t="n">
        <v>366.45</v>
      </c>
      <c r="AJ43" s="113" t="n">
        <f aca="false">+AG43*AI43</f>
        <v>0</v>
      </c>
    </row>
    <row r="44" s="4" customFormat="true" ht="17.1" hidden="false" customHeight="true" outlineLevel="0" collapsed="false">
      <c r="A44" s="106" t="n">
        <v>15</v>
      </c>
      <c r="B44" s="107" t="s">
        <v>110</v>
      </c>
      <c r="C44" s="108" t="s">
        <v>73</v>
      </c>
      <c r="D44" s="108" t="s">
        <v>74</v>
      </c>
      <c r="E44" s="65"/>
      <c r="F44" s="109"/>
      <c r="G44" s="66"/>
      <c r="H44" s="114"/>
      <c r="I44" s="65"/>
      <c r="J44" s="115"/>
      <c r="K44" s="66"/>
      <c r="L44" s="115"/>
      <c r="M44" s="116"/>
      <c r="N44" s="117"/>
      <c r="O44" s="61"/>
      <c r="P44" s="115"/>
      <c r="Q44" s="116"/>
      <c r="R44" s="117"/>
      <c r="S44" s="65"/>
      <c r="T44" s="115"/>
      <c r="U44" s="66"/>
      <c r="V44" s="117"/>
      <c r="W44" s="65"/>
      <c r="X44" s="115"/>
      <c r="Y44" s="65"/>
      <c r="Z44" s="115"/>
      <c r="AA44" s="65"/>
      <c r="AB44" s="115"/>
      <c r="AC44" s="66"/>
      <c r="AD44" s="117"/>
      <c r="AE44" s="61"/>
      <c r="AF44" s="115"/>
      <c r="AG44" s="67" t="n">
        <f aca="false">+E44+G44+I44+K44+M44+O44+Q44+S44+U44++W44+Y44+AA44+AC44+AE44</f>
        <v>0</v>
      </c>
      <c r="AH44" s="224"/>
      <c r="AI44" s="112" t="n">
        <v>131.93</v>
      </c>
      <c r="AJ44" s="113" t="n">
        <f aca="false">+AG44*AI44</f>
        <v>0</v>
      </c>
    </row>
    <row r="45" s="4" customFormat="true" ht="17.1" hidden="false" customHeight="true" outlineLevel="0" collapsed="false">
      <c r="A45" s="106" t="n">
        <v>16</v>
      </c>
      <c r="B45" s="107" t="s">
        <v>92</v>
      </c>
      <c r="C45" s="108" t="s">
        <v>73</v>
      </c>
      <c r="D45" s="108" t="s">
        <v>74</v>
      </c>
      <c r="E45" s="65"/>
      <c r="F45" s="109"/>
      <c r="G45" s="66"/>
      <c r="H45" s="114"/>
      <c r="I45" s="65"/>
      <c r="J45" s="115"/>
      <c r="K45" s="66"/>
      <c r="L45" s="115"/>
      <c r="M45" s="116"/>
      <c r="N45" s="117"/>
      <c r="O45" s="61" t="n">
        <v>11</v>
      </c>
      <c r="P45" s="115"/>
      <c r="Q45" s="116"/>
      <c r="R45" s="117"/>
      <c r="S45" s="65"/>
      <c r="T45" s="115"/>
      <c r="U45" s="66"/>
      <c r="V45" s="117"/>
      <c r="W45" s="65"/>
      <c r="X45" s="115"/>
      <c r="Y45" s="65"/>
      <c r="Z45" s="115"/>
      <c r="AA45" s="65"/>
      <c r="AB45" s="115"/>
      <c r="AC45" s="66" t="n">
        <v>5</v>
      </c>
      <c r="AD45" s="117"/>
      <c r="AE45" s="61" t="n">
        <v>17</v>
      </c>
      <c r="AF45" s="115"/>
      <c r="AG45" s="67" t="n">
        <f aca="false">+E45+G45+I45+K45+M45+O45+Q45+S45+U45++W45+Y45+AA45+AC45+AE45</f>
        <v>33</v>
      </c>
      <c r="AH45" s="224"/>
      <c r="AI45" s="112" t="n">
        <v>0.23</v>
      </c>
      <c r="AJ45" s="113" t="n">
        <f aca="false">+AG45*AI45</f>
        <v>7.59</v>
      </c>
    </row>
    <row r="46" s="4" customFormat="true" ht="17.1" hidden="false" customHeight="true" outlineLevel="0" collapsed="false">
      <c r="A46" s="106" t="n">
        <v>17</v>
      </c>
      <c r="B46" s="107" t="s">
        <v>93</v>
      </c>
      <c r="C46" s="108" t="s">
        <v>73</v>
      </c>
      <c r="D46" s="108" t="s">
        <v>74</v>
      </c>
      <c r="E46" s="65"/>
      <c r="F46" s="109"/>
      <c r="G46" s="66"/>
      <c r="H46" s="114"/>
      <c r="I46" s="65"/>
      <c r="J46" s="115"/>
      <c r="K46" s="66"/>
      <c r="L46" s="115"/>
      <c r="M46" s="116"/>
      <c r="N46" s="117"/>
      <c r="O46" s="61"/>
      <c r="P46" s="115"/>
      <c r="Q46" s="116"/>
      <c r="R46" s="117"/>
      <c r="S46" s="65"/>
      <c r="T46" s="115"/>
      <c r="U46" s="66"/>
      <c r="V46" s="117"/>
      <c r="W46" s="65"/>
      <c r="X46" s="115"/>
      <c r="Y46" s="65"/>
      <c r="Z46" s="115"/>
      <c r="AA46" s="65"/>
      <c r="AB46" s="115"/>
      <c r="AC46" s="66"/>
      <c r="AD46" s="117"/>
      <c r="AE46" s="61"/>
      <c r="AF46" s="115"/>
      <c r="AG46" s="67" t="n">
        <f aca="false">+E46+G46+I46+K46+M46+O46+Q46+S46+U46++W46+Y46+AA46+AC46+AE46</f>
        <v>0</v>
      </c>
      <c r="AH46" s="224"/>
      <c r="AI46" s="112" t="n">
        <v>2.13</v>
      </c>
      <c r="AJ46" s="113" t="n">
        <f aca="false">+AG46*AI46</f>
        <v>0</v>
      </c>
    </row>
    <row r="47" s="4" customFormat="true" ht="17.1" hidden="false" customHeight="true" outlineLevel="0" collapsed="false">
      <c r="A47" s="106" t="n">
        <v>18</v>
      </c>
      <c r="B47" s="107" t="s">
        <v>94</v>
      </c>
      <c r="C47" s="108" t="s">
        <v>73</v>
      </c>
      <c r="D47" s="108" t="s">
        <v>74</v>
      </c>
      <c r="E47" s="65"/>
      <c r="F47" s="109"/>
      <c r="G47" s="66"/>
      <c r="H47" s="114"/>
      <c r="I47" s="65"/>
      <c r="J47" s="115"/>
      <c r="K47" s="66"/>
      <c r="L47" s="115"/>
      <c r="M47" s="116"/>
      <c r="N47" s="117"/>
      <c r="O47" s="61"/>
      <c r="P47" s="115"/>
      <c r="Q47" s="116"/>
      <c r="R47" s="117"/>
      <c r="S47" s="65"/>
      <c r="T47" s="115"/>
      <c r="U47" s="66"/>
      <c r="V47" s="117"/>
      <c r="W47" s="65"/>
      <c r="X47" s="115"/>
      <c r="Y47" s="65"/>
      <c r="Z47" s="115"/>
      <c r="AA47" s="65"/>
      <c r="AB47" s="115"/>
      <c r="AC47" s="66"/>
      <c r="AD47" s="117"/>
      <c r="AE47" s="61"/>
      <c r="AF47" s="115"/>
      <c r="AG47" s="67" t="n">
        <f aca="false">+E47+G47+I47+K47+M47+O47+Q47+S47+U47++W47+Y47+AA47+AC47+AE47</f>
        <v>0</v>
      </c>
      <c r="AH47" s="224"/>
      <c r="AI47" s="112" t="n">
        <v>0.75</v>
      </c>
      <c r="AJ47" s="113" t="n">
        <f aca="false">+AG47*AI47</f>
        <v>0</v>
      </c>
    </row>
    <row r="48" s="4" customFormat="true" ht="17.1" hidden="false" customHeight="true" outlineLevel="0" collapsed="false">
      <c r="A48" s="119" t="n">
        <v>19</v>
      </c>
      <c r="B48" s="120" t="s">
        <v>95</v>
      </c>
      <c r="C48" s="121" t="s">
        <v>73</v>
      </c>
      <c r="D48" s="121" t="s">
        <v>74</v>
      </c>
      <c r="E48" s="80"/>
      <c r="F48" s="122"/>
      <c r="G48" s="81"/>
      <c r="H48" s="123"/>
      <c r="I48" s="80"/>
      <c r="J48" s="124"/>
      <c r="K48" s="81"/>
      <c r="L48" s="124"/>
      <c r="M48" s="125"/>
      <c r="N48" s="126"/>
      <c r="O48" s="75"/>
      <c r="P48" s="124"/>
      <c r="Q48" s="125"/>
      <c r="R48" s="126"/>
      <c r="S48" s="80"/>
      <c r="T48" s="124"/>
      <c r="U48" s="81"/>
      <c r="V48" s="126"/>
      <c r="W48" s="80"/>
      <c r="X48" s="124"/>
      <c r="Y48" s="80"/>
      <c r="Z48" s="124"/>
      <c r="AA48" s="80"/>
      <c r="AB48" s="124"/>
      <c r="AC48" s="81"/>
      <c r="AD48" s="126"/>
      <c r="AE48" s="75"/>
      <c r="AF48" s="124"/>
      <c r="AG48" s="82" t="n">
        <f aca="false">+E48+G48+I48+K48+M48+O48+Q48+S48+U48++W48+Y48+AA48+AC48+AE48</f>
        <v>0</v>
      </c>
      <c r="AH48" s="225"/>
      <c r="AI48" s="128" t="n">
        <v>0.09</v>
      </c>
      <c r="AJ48" s="129" t="n">
        <f aca="false">+AG48*AI48</f>
        <v>0</v>
      </c>
    </row>
    <row r="49" s="4" customFormat="true" ht="6.75" hidden="false" customHeight="true" outlineLevel="0" collapsed="false">
      <c r="A49" s="86"/>
      <c r="B49" s="130"/>
      <c r="C49" s="131"/>
      <c r="D49" s="131"/>
      <c r="E49" s="53"/>
      <c r="F49" s="132"/>
      <c r="G49" s="53"/>
      <c r="H49" s="133"/>
      <c r="I49" s="53"/>
      <c r="J49" s="97"/>
      <c r="K49" s="53"/>
      <c r="L49" s="97"/>
      <c r="M49" s="53"/>
      <c r="N49" s="97"/>
      <c r="O49" s="53"/>
      <c r="P49" s="97"/>
      <c r="Q49" s="53"/>
      <c r="R49" s="97"/>
      <c r="S49" s="53"/>
      <c r="T49" s="97"/>
      <c r="U49" s="53"/>
      <c r="V49" s="97"/>
      <c r="W49" s="53"/>
      <c r="X49" s="97"/>
      <c r="Y49" s="53"/>
      <c r="Z49" s="97"/>
      <c r="AA49" s="53"/>
      <c r="AB49" s="97"/>
      <c r="AC49" s="53"/>
      <c r="AD49" s="97"/>
      <c r="AE49" s="53"/>
      <c r="AF49" s="97"/>
      <c r="AG49" s="89"/>
      <c r="AH49" s="226"/>
      <c r="AI49" s="134"/>
      <c r="AJ49" s="134"/>
    </row>
    <row r="50" s="4" customFormat="true" ht="6.75" hidden="false" customHeight="true" outlineLevel="0" collapsed="false">
      <c r="A50" s="86"/>
      <c r="B50" s="130"/>
      <c r="C50" s="131"/>
      <c r="D50" s="131"/>
      <c r="E50" s="53"/>
      <c r="F50" s="132"/>
      <c r="G50" s="53"/>
      <c r="H50" s="133"/>
      <c r="I50" s="53"/>
      <c r="J50" s="97"/>
      <c r="K50" s="53"/>
      <c r="L50" s="97"/>
      <c r="M50" s="53"/>
      <c r="N50" s="97"/>
      <c r="O50" s="53"/>
      <c r="P50" s="97"/>
      <c r="Q50" s="53"/>
      <c r="R50" s="97"/>
      <c r="S50" s="53"/>
      <c r="T50" s="97"/>
      <c r="U50" s="53"/>
      <c r="V50" s="97"/>
      <c r="W50" s="53"/>
      <c r="X50" s="97"/>
      <c r="Y50" s="53"/>
      <c r="Z50" s="97"/>
      <c r="AA50" s="53"/>
      <c r="AB50" s="97"/>
      <c r="AC50" s="53"/>
      <c r="AD50" s="97"/>
      <c r="AE50" s="53"/>
      <c r="AF50" s="97"/>
      <c r="AG50" s="89"/>
      <c r="AH50" s="226"/>
      <c r="AI50" s="134"/>
      <c r="AJ50" s="134"/>
    </row>
    <row r="51" s="4" customFormat="true" ht="17.1" hidden="false" customHeight="true" outlineLevel="0" collapsed="false">
      <c r="A51" s="11" t="s">
        <v>97</v>
      </c>
      <c r="B51" s="91"/>
      <c r="C51" s="91"/>
      <c r="D51" s="91"/>
      <c r="E51" s="136"/>
      <c r="F51" s="136"/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  <c r="AE51" s="136"/>
      <c r="AF51" s="137"/>
      <c r="AG51" s="89"/>
      <c r="AH51" s="0"/>
      <c r="AI51" s="0"/>
      <c r="AJ51" s="0"/>
    </row>
    <row r="52" s="4" customFormat="true" ht="17.1" hidden="false" customHeight="true" outlineLevel="0" collapsed="false">
      <c r="A52" s="138" t="s">
        <v>98</v>
      </c>
      <c r="B52" s="199"/>
      <c r="C52" s="200"/>
      <c r="D52" s="94" t="s">
        <v>71</v>
      </c>
      <c r="E52" s="201"/>
      <c r="F52" s="97"/>
      <c r="G52" s="202"/>
      <c r="H52" s="97"/>
      <c r="I52" s="20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3"/>
      <c r="U52" s="203"/>
      <c r="V52" s="203"/>
      <c r="W52" s="203"/>
      <c r="X52" s="203"/>
      <c r="Y52" s="203"/>
      <c r="Z52" s="203"/>
      <c r="AA52" s="203"/>
      <c r="AB52" s="203"/>
      <c r="AC52" s="203"/>
      <c r="AD52" s="203"/>
      <c r="AE52" s="141"/>
      <c r="AF52" s="141"/>
      <c r="AG52" s="89"/>
      <c r="AH52" s="0"/>
      <c r="AI52" s="0"/>
      <c r="AJ52" s="0"/>
    </row>
    <row r="53" s="4" customFormat="true" ht="17.1" hidden="false" customHeight="true" outlineLevel="0" collapsed="false">
      <c r="A53" s="142" t="n">
        <v>1</v>
      </c>
      <c r="B53" s="143" t="s">
        <v>99</v>
      </c>
      <c r="C53" s="143"/>
      <c r="D53" s="144" t="s">
        <v>100</v>
      </c>
      <c r="E53" s="227"/>
      <c r="F53" s="228"/>
      <c r="G53" s="229"/>
      <c r="H53" s="230"/>
      <c r="I53" s="227" t="n">
        <v>26</v>
      </c>
      <c r="J53" s="231"/>
      <c r="K53" s="229"/>
      <c r="L53" s="232"/>
      <c r="M53" s="227"/>
      <c r="N53" s="231"/>
      <c r="O53" s="229" t="n">
        <v>14</v>
      </c>
      <c r="P53" s="232"/>
      <c r="Q53" s="227"/>
      <c r="R53" s="231"/>
      <c r="S53" s="233"/>
      <c r="T53" s="232"/>
      <c r="U53" s="234"/>
      <c r="V53" s="231"/>
      <c r="W53" s="233"/>
      <c r="X53" s="232"/>
      <c r="Y53" s="233"/>
      <c r="Z53" s="232"/>
      <c r="AA53" s="233"/>
      <c r="AB53" s="232"/>
      <c r="AC53" s="234" t="n">
        <v>26</v>
      </c>
      <c r="AD53" s="231"/>
      <c r="AE53" s="235" t="n">
        <v>58</v>
      </c>
      <c r="AF53" s="232"/>
      <c r="AG53" s="54" t="n">
        <f aca="false">+E53+G53+I53+K53+M53+O53+Q53+S53+U53++W53+Y53+AA53+AC53+AE53</f>
        <v>124</v>
      </c>
      <c r="AH53" s="223"/>
      <c r="AI53" s="0"/>
      <c r="AJ53" s="0"/>
    </row>
    <row r="54" s="4" customFormat="true" ht="17.1" hidden="false" customHeight="true" outlineLevel="0" collapsed="false">
      <c r="A54" s="152" t="n">
        <v>2</v>
      </c>
      <c r="B54" s="153" t="s">
        <v>99</v>
      </c>
      <c r="C54" s="153"/>
      <c r="D54" s="154" t="s">
        <v>101</v>
      </c>
      <c r="E54" s="236"/>
      <c r="F54" s="237"/>
      <c r="G54" s="238"/>
      <c r="H54" s="239"/>
      <c r="I54" s="236"/>
      <c r="J54" s="240"/>
      <c r="K54" s="238"/>
      <c r="L54" s="241"/>
      <c r="M54" s="236"/>
      <c r="N54" s="240"/>
      <c r="O54" s="238"/>
      <c r="P54" s="241"/>
      <c r="Q54" s="236"/>
      <c r="R54" s="240"/>
      <c r="S54" s="242"/>
      <c r="T54" s="241"/>
      <c r="U54" s="243"/>
      <c r="V54" s="240"/>
      <c r="W54" s="242"/>
      <c r="X54" s="241"/>
      <c r="Y54" s="242"/>
      <c r="Z54" s="241"/>
      <c r="AA54" s="242"/>
      <c r="AB54" s="241"/>
      <c r="AC54" s="243"/>
      <c r="AD54" s="240"/>
      <c r="AE54" s="244"/>
      <c r="AF54" s="241"/>
      <c r="AG54" s="67" t="n">
        <f aca="false">+E54+G54+I54+K54+M54+O54+Q54+S54+U54++W54+Y54+AA54+AC54+AE54</f>
        <v>0</v>
      </c>
      <c r="AH54" s="224"/>
      <c r="AI54" s="0"/>
      <c r="AJ54" s="0"/>
    </row>
    <row r="55" s="4" customFormat="true" ht="17.1" hidden="false" customHeight="true" outlineLevel="0" collapsed="false">
      <c r="A55" s="152" t="n">
        <v>3</v>
      </c>
      <c r="B55" s="158" t="s">
        <v>102</v>
      </c>
      <c r="C55" s="159"/>
      <c r="D55" s="154" t="s">
        <v>100</v>
      </c>
      <c r="E55" s="236"/>
      <c r="F55" s="245"/>
      <c r="G55" s="238"/>
      <c r="H55" s="246"/>
      <c r="I55" s="236"/>
      <c r="J55" s="240"/>
      <c r="K55" s="238"/>
      <c r="L55" s="241"/>
      <c r="M55" s="236"/>
      <c r="N55" s="240"/>
      <c r="O55" s="238"/>
      <c r="P55" s="241"/>
      <c r="Q55" s="236"/>
      <c r="R55" s="240"/>
      <c r="S55" s="242"/>
      <c r="T55" s="241"/>
      <c r="U55" s="243"/>
      <c r="V55" s="240"/>
      <c r="W55" s="242"/>
      <c r="X55" s="241"/>
      <c r="Y55" s="242"/>
      <c r="Z55" s="241"/>
      <c r="AA55" s="242"/>
      <c r="AB55" s="241"/>
      <c r="AC55" s="243"/>
      <c r="AD55" s="240"/>
      <c r="AE55" s="247"/>
      <c r="AF55" s="241"/>
      <c r="AG55" s="67" t="n">
        <f aca="false">+E55+G55+I55+K55+M55+O55+Q55+S55+U55++W55+Y55+AA55+AC55+AE55</f>
        <v>0</v>
      </c>
      <c r="AH55" s="111"/>
      <c r="AI55" s="0"/>
      <c r="AJ55" s="0"/>
    </row>
    <row r="56" s="4" customFormat="true" ht="17.1" hidden="false" customHeight="true" outlineLevel="0" collapsed="false">
      <c r="A56" s="152" t="n">
        <v>4</v>
      </c>
      <c r="B56" s="158" t="s">
        <v>103</v>
      </c>
      <c r="C56" s="159"/>
      <c r="D56" s="154" t="s">
        <v>100</v>
      </c>
      <c r="E56" s="236"/>
      <c r="F56" s="245"/>
      <c r="G56" s="238"/>
      <c r="H56" s="246"/>
      <c r="I56" s="236"/>
      <c r="J56" s="240"/>
      <c r="K56" s="238"/>
      <c r="L56" s="241"/>
      <c r="M56" s="236"/>
      <c r="N56" s="240"/>
      <c r="O56" s="238"/>
      <c r="P56" s="241"/>
      <c r="Q56" s="236"/>
      <c r="R56" s="240"/>
      <c r="S56" s="242"/>
      <c r="T56" s="241"/>
      <c r="U56" s="243"/>
      <c r="V56" s="240"/>
      <c r="W56" s="242"/>
      <c r="X56" s="241"/>
      <c r="Y56" s="242"/>
      <c r="Z56" s="241"/>
      <c r="AA56" s="242"/>
      <c r="AB56" s="241"/>
      <c r="AC56" s="243"/>
      <c r="AD56" s="240"/>
      <c r="AE56" s="247"/>
      <c r="AF56" s="241"/>
      <c r="AG56" s="67" t="n">
        <f aca="false">+E56+G56+I56+K56+M56+O56+Q56+S56+U56++W56+Y56+AA56+AC56+AE56</f>
        <v>0</v>
      </c>
      <c r="AH56" s="111"/>
      <c r="AI56" s="0"/>
      <c r="AJ56" s="0"/>
    </row>
    <row r="57" s="4" customFormat="true" ht="17.1" hidden="false" customHeight="true" outlineLevel="0" collapsed="false">
      <c r="A57" s="152" t="n">
        <v>5</v>
      </c>
      <c r="B57" s="153" t="s">
        <v>82</v>
      </c>
      <c r="C57" s="153"/>
      <c r="D57" s="154" t="s">
        <v>100</v>
      </c>
      <c r="E57" s="236"/>
      <c r="F57" s="237"/>
      <c r="G57" s="238"/>
      <c r="H57" s="239"/>
      <c r="I57" s="236"/>
      <c r="J57" s="240"/>
      <c r="K57" s="238"/>
      <c r="L57" s="241"/>
      <c r="M57" s="236"/>
      <c r="N57" s="240"/>
      <c r="O57" s="238"/>
      <c r="P57" s="241"/>
      <c r="Q57" s="236"/>
      <c r="R57" s="240"/>
      <c r="S57" s="242"/>
      <c r="T57" s="241"/>
      <c r="U57" s="243"/>
      <c r="V57" s="240"/>
      <c r="W57" s="242"/>
      <c r="X57" s="241"/>
      <c r="Y57" s="242"/>
      <c r="Z57" s="241"/>
      <c r="AA57" s="242"/>
      <c r="AB57" s="241"/>
      <c r="AC57" s="243"/>
      <c r="AD57" s="240"/>
      <c r="AE57" s="244"/>
      <c r="AF57" s="241"/>
      <c r="AG57" s="67" t="n">
        <f aca="false">+E57+G57+I57+K57+M57+O57+Q57+S57+U57++W57+Y57+AA57+AC57+AE57</f>
        <v>0</v>
      </c>
      <c r="AH57" s="111"/>
      <c r="AI57" s="0"/>
      <c r="AJ57" s="0"/>
    </row>
    <row r="58" s="4" customFormat="true" ht="17.1" hidden="false" customHeight="true" outlineLevel="0" collapsed="false">
      <c r="A58" s="152" t="n">
        <v>6</v>
      </c>
      <c r="B58" s="159" t="s">
        <v>104</v>
      </c>
      <c r="C58" s="159"/>
      <c r="D58" s="154" t="s">
        <v>100</v>
      </c>
      <c r="E58" s="236"/>
      <c r="F58" s="245"/>
      <c r="G58" s="238"/>
      <c r="H58" s="246"/>
      <c r="I58" s="236"/>
      <c r="J58" s="240"/>
      <c r="K58" s="238"/>
      <c r="L58" s="241"/>
      <c r="M58" s="236"/>
      <c r="N58" s="240"/>
      <c r="O58" s="238"/>
      <c r="P58" s="241"/>
      <c r="Q58" s="236"/>
      <c r="R58" s="240"/>
      <c r="S58" s="242"/>
      <c r="T58" s="241"/>
      <c r="U58" s="243"/>
      <c r="V58" s="240"/>
      <c r="W58" s="242"/>
      <c r="X58" s="241"/>
      <c r="Y58" s="242"/>
      <c r="Z58" s="241"/>
      <c r="AA58" s="242"/>
      <c r="AB58" s="241"/>
      <c r="AC58" s="243"/>
      <c r="AD58" s="240"/>
      <c r="AE58" s="244"/>
      <c r="AF58" s="241"/>
      <c r="AG58" s="67" t="n">
        <f aca="false">+E58+G58+I58+K58+M58+O58+Q58+S58+U58++W58+Y58+AA58+AC58+AE58</f>
        <v>0</v>
      </c>
      <c r="AH58" s="111"/>
      <c r="AI58" s="0"/>
      <c r="AJ58" s="0"/>
    </row>
    <row r="59" s="4" customFormat="true" ht="17.1" hidden="false" customHeight="true" outlineLevel="0" collapsed="false">
      <c r="A59" s="152" t="n">
        <v>7</v>
      </c>
      <c r="B59" s="163" t="s">
        <v>105</v>
      </c>
      <c r="C59" s="164"/>
      <c r="D59" s="154" t="s">
        <v>100</v>
      </c>
      <c r="E59" s="236"/>
      <c r="F59" s="237"/>
      <c r="G59" s="248"/>
      <c r="H59" s="239"/>
      <c r="I59" s="236"/>
      <c r="J59" s="240"/>
      <c r="K59" s="238"/>
      <c r="L59" s="241"/>
      <c r="M59" s="236"/>
      <c r="N59" s="240"/>
      <c r="O59" s="238"/>
      <c r="P59" s="241"/>
      <c r="Q59" s="236"/>
      <c r="R59" s="240"/>
      <c r="S59" s="242"/>
      <c r="T59" s="241"/>
      <c r="U59" s="243"/>
      <c r="V59" s="240"/>
      <c r="W59" s="242"/>
      <c r="X59" s="241"/>
      <c r="Y59" s="242"/>
      <c r="Z59" s="241"/>
      <c r="AA59" s="242"/>
      <c r="AB59" s="241"/>
      <c r="AC59" s="243"/>
      <c r="AD59" s="240"/>
      <c r="AE59" s="244"/>
      <c r="AF59" s="241"/>
      <c r="AG59" s="67" t="n">
        <f aca="false">+E59+G59+I59+K59+M59+O59+Q59+S59+U59++W59+Y59+AA59+AC59+AE59</f>
        <v>0</v>
      </c>
      <c r="AH59" s="111"/>
      <c r="AI59" s="0"/>
      <c r="AJ59" s="0"/>
    </row>
    <row r="60" s="4" customFormat="true" ht="17.1" hidden="false" customHeight="true" outlineLevel="0" collapsed="false">
      <c r="A60" s="152" t="n">
        <v>8</v>
      </c>
      <c r="B60" s="163" t="s">
        <v>106</v>
      </c>
      <c r="C60" s="164"/>
      <c r="D60" s="154" t="s">
        <v>100</v>
      </c>
      <c r="E60" s="116"/>
      <c r="F60" s="155"/>
      <c r="G60" s="165"/>
      <c r="H60" s="156"/>
      <c r="I60" s="116"/>
      <c r="J60" s="117"/>
      <c r="K60" s="61"/>
      <c r="L60" s="115"/>
      <c r="M60" s="116"/>
      <c r="N60" s="117"/>
      <c r="O60" s="61"/>
      <c r="P60" s="115"/>
      <c r="Q60" s="116"/>
      <c r="R60" s="117"/>
      <c r="S60" s="65"/>
      <c r="T60" s="115"/>
      <c r="U60" s="66"/>
      <c r="V60" s="117"/>
      <c r="W60" s="65"/>
      <c r="X60" s="115"/>
      <c r="Y60" s="65"/>
      <c r="Z60" s="115"/>
      <c r="AA60" s="65"/>
      <c r="AB60" s="115"/>
      <c r="AC60" s="66"/>
      <c r="AD60" s="117"/>
      <c r="AE60" s="157"/>
      <c r="AF60" s="115"/>
      <c r="AG60" s="67" t="n">
        <f aca="false">+E60+G60+I60+K60+M60+O60+Q60+S60+U60++W60+Y60+AA60+AC60+AE60</f>
        <v>0</v>
      </c>
      <c r="AH60" s="111"/>
      <c r="AI60" s="0"/>
      <c r="AJ60" s="0"/>
    </row>
    <row r="61" s="4" customFormat="true" ht="17.1" hidden="false" customHeight="true" outlineLevel="0" collapsed="false">
      <c r="A61" s="152" t="n">
        <v>9</v>
      </c>
      <c r="B61" s="163" t="s">
        <v>107</v>
      </c>
      <c r="C61" s="164"/>
      <c r="D61" s="154" t="s">
        <v>100</v>
      </c>
      <c r="E61" s="116"/>
      <c r="F61" s="166"/>
      <c r="G61" s="61"/>
      <c r="H61" s="167"/>
      <c r="I61" s="116"/>
      <c r="J61" s="168"/>
      <c r="K61" s="61"/>
      <c r="L61" s="169"/>
      <c r="M61" s="116"/>
      <c r="N61" s="168"/>
      <c r="O61" s="61"/>
      <c r="P61" s="169"/>
      <c r="Q61" s="116"/>
      <c r="R61" s="168"/>
      <c r="S61" s="65"/>
      <c r="T61" s="169"/>
      <c r="U61" s="66"/>
      <c r="V61" s="168"/>
      <c r="W61" s="65"/>
      <c r="X61" s="169"/>
      <c r="Y61" s="65"/>
      <c r="Z61" s="169"/>
      <c r="AA61" s="65"/>
      <c r="AB61" s="169"/>
      <c r="AC61" s="66"/>
      <c r="AD61" s="168"/>
      <c r="AE61" s="170"/>
      <c r="AF61" s="169"/>
      <c r="AG61" s="67" t="n">
        <f aca="false">+E61+G61+I61+K61+M61+O61+Q61+S61+U61++W61+Y61+AA61+AC61+AE61</f>
        <v>0</v>
      </c>
      <c r="AH61" s="171"/>
      <c r="AI61" s="0"/>
      <c r="AJ61" s="0"/>
    </row>
    <row r="62" s="4" customFormat="true" ht="17.1" hidden="false" customHeight="true" outlineLevel="0" collapsed="false">
      <c r="A62" s="152" t="n">
        <v>10</v>
      </c>
      <c r="B62" s="163" t="s">
        <v>108</v>
      </c>
      <c r="C62" s="164"/>
      <c r="D62" s="154" t="s">
        <v>100</v>
      </c>
      <c r="E62" s="116"/>
      <c r="F62" s="166"/>
      <c r="G62" s="61"/>
      <c r="H62" s="167"/>
      <c r="I62" s="116"/>
      <c r="J62" s="168"/>
      <c r="K62" s="61"/>
      <c r="L62" s="169"/>
      <c r="M62" s="116"/>
      <c r="N62" s="168"/>
      <c r="O62" s="61"/>
      <c r="P62" s="169"/>
      <c r="Q62" s="116"/>
      <c r="R62" s="168"/>
      <c r="S62" s="65"/>
      <c r="T62" s="169"/>
      <c r="U62" s="66"/>
      <c r="V62" s="168"/>
      <c r="W62" s="65"/>
      <c r="X62" s="169"/>
      <c r="Y62" s="65"/>
      <c r="Z62" s="169"/>
      <c r="AA62" s="65"/>
      <c r="AB62" s="169"/>
      <c r="AC62" s="66"/>
      <c r="AD62" s="168"/>
      <c r="AE62" s="170"/>
      <c r="AF62" s="169"/>
      <c r="AG62" s="67" t="n">
        <f aca="false">+E62+G62+I62+K62+M62+O62+Q62+S62+U62++W62+Y62+AA62+AC62+AE62</f>
        <v>0</v>
      </c>
      <c r="AH62" s="171"/>
      <c r="AI62" s="0"/>
      <c r="AJ62" s="0"/>
    </row>
    <row r="63" s="4" customFormat="true" ht="17.1" hidden="false" customHeight="true" outlineLevel="0" collapsed="false">
      <c r="A63" s="152" t="n">
        <v>11</v>
      </c>
      <c r="B63" s="163" t="s">
        <v>109</v>
      </c>
      <c r="C63" s="164"/>
      <c r="D63" s="154" t="s">
        <v>81</v>
      </c>
      <c r="E63" s="116"/>
      <c r="F63" s="155"/>
      <c r="G63" s="165"/>
      <c r="H63" s="156"/>
      <c r="I63" s="116"/>
      <c r="J63" s="117"/>
      <c r="K63" s="61"/>
      <c r="L63" s="115"/>
      <c r="M63" s="116"/>
      <c r="N63" s="117"/>
      <c r="O63" s="61"/>
      <c r="P63" s="115"/>
      <c r="Q63" s="116"/>
      <c r="R63" s="117"/>
      <c r="S63" s="65"/>
      <c r="T63" s="115"/>
      <c r="U63" s="66"/>
      <c r="V63" s="117"/>
      <c r="W63" s="65"/>
      <c r="X63" s="115"/>
      <c r="Y63" s="65"/>
      <c r="Z63" s="115"/>
      <c r="AA63" s="65"/>
      <c r="AB63" s="115"/>
      <c r="AC63" s="66"/>
      <c r="AD63" s="117"/>
      <c r="AE63" s="157"/>
      <c r="AF63" s="115"/>
      <c r="AG63" s="67" t="n">
        <f aca="false">+E63+G63+I63+K63+M63+O63+Q63+S63+U63++W63+Y63+AA63+AC63+AE63</f>
        <v>0</v>
      </c>
      <c r="AH63" s="111"/>
      <c r="AI63" s="0"/>
      <c r="AJ63" s="0"/>
    </row>
    <row r="64" s="4" customFormat="true" ht="17.1" hidden="false" customHeight="true" outlineLevel="0" collapsed="false">
      <c r="A64" s="152" t="n">
        <v>12</v>
      </c>
      <c r="B64" s="163" t="s">
        <v>110</v>
      </c>
      <c r="C64" s="164"/>
      <c r="D64" s="154" t="s">
        <v>100</v>
      </c>
      <c r="E64" s="116"/>
      <c r="F64" s="155"/>
      <c r="G64" s="165"/>
      <c r="H64" s="156"/>
      <c r="I64" s="116"/>
      <c r="J64" s="117"/>
      <c r="K64" s="61"/>
      <c r="L64" s="115"/>
      <c r="M64" s="116"/>
      <c r="N64" s="117"/>
      <c r="O64" s="61"/>
      <c r="P64" s="115"/>
      <c r="Q64" s="116"/>
      <c r="R64" s="117"/>
      <c r="S64" s="65"/>
      <c r="T64" s="115"/>
      <c r="U64" s="66"/>
      <c r="V64" s="117"/>
      <c r="W64" s="65"/>
      <c r="X64" s="115"/>
      <c r="Y64" s="65"/>
      <c r="Z64" s="115"/>
      <c r="AA64" s="65"/>
      <c r="AB64" s="115"/>
      <c r="AC64" s="66"/>
      <c r="AD64" s="117"/>
      <c r="AE64" s="157"/>
      <c r="AF64" s="115"/>
      <c r="AG64" s="67" t="n">
        <f aca="false">+E64+G64+I64+K64+M64+O64+Q64+S64+U64++W64+Y64+AA64+AC64+AE64</f>
        <v>0</v>
      </c>
      <c r="AH64" s="111"/>
      <c r="AI64" s="0"/>
      <c r="AJ64" s="0"/>
    </row>
    <row r="65" s="4" customFormat="true" ht="17.1" hidden="false" customHeight="true" outlineLevel="0" collapsed="false">
      <c r="A65" s="152" t="n">
        <v>13</v>
      </c>
      <c r="B65" s="158" t="s">
        <v>90</v>
      </c>
      <c r="C65" s="159"/>
      <c r="D65" s="154" t="s">
        <v>100</v>
      </c>
      <c r="E65" s="172"/>
      <c r="F65" s="155"/>
      <c r="G65" s="165"/>
      <c r="H65" s="156"/>
      <c r="I65" s="172"/>
      <c r="J65" s="117"/>
      <c r="K65" s="165"/>
      <c r="L65" s="115"/>
      <c r="M65" s="172"/>
      <c r="N65" s="117"/>
      <c r="O65" s="165"/>
      <c r="P65" s="115"/>
      <c r="Q65" s="172"/>
      <c r="R65" s="117"/>
      <c r="S65" s="173"/>
      <c r="T65" s="115"/>
      <c r="U65" s="174"/>
      <c r="V65" s="117"/>
      <c r="W65" s="173"/>
      <c r="X65" s="115"/>
      <c r="Y65" s="173"/>
      <c r="Z65" s="115"/>
      <c r="AA65" s="173"/>
      <c r="AB65" s="115"/>
      <c r="AC65" s="174"/>
      <c r="AD65" s="117"/>
      <c r="AE65" s="157"/>
      <c r="AF65" s="115"/>
      <c r="AG65" s="175" t="n">
        <f aca="false">+E65+G65+I65+K65+M65+O65+Q65+S65+U65++W65+Y65+AA65+AC65+AE65</f>
        <v>0</v>
      </c>
      <c r="AH65" s="111"/>
      <c r="AI65" s="0"/>
      <c r="AJ65" s="0"/>
    </row>
    <row r="66" s="4" customFormat="true" ht="17.1" hidden="false" customHeight="true" outlineLevel="0" collapsed="false">
      <c r="A66" s="207"/>
      <c r="B66" s="208"/>
      <c r="C66" s="209"/>
      <c r="D66" s="210"/>
      <c r="E66" s="125"/>
      <c r="F66" s="211"/>
      <c r="G66" s="75"/>
      <c r="H66" s="212"/>
      <c r="I66" s="125"/>
      <c r="J66" s="126"/>
      <c r="K66" s="75"/>
      <c r="L66" s="124"/>
      <c r="M66" s="125"/>
      <c r="N66" s="126"/>
      <c r="O66" s="75"/>
      <c r="P66" s="124"/>
      <c r="Q66" s="125"/>
      <c r="R66" s="126"/>
      <c r="S66" s="80"/>
      <c r="T66" s="124"/>
      <c r="U66" s="81"/>
      <c r="V66" s="126"/>
      <c r="W66" s="80"/>
      <c r="X66" s="124"/>
      <c r="Y66" s="80"/>
      <c r="Z66" s="124"/>
      <c r="AA66" s="80"/>
      <c r="AB66" s="124"/>
      <c r="AC66" s="81"/>
      <c r="AD66" s="126"/>
      <c r="AE66" s="249"/>
      <c r="AF66" s="124"/>
      <c r="AG66" s="82" t="n">
        <f aca="false">+E66+G66+I66+K66+M66+O66+Q66+S66+U66++W66+Y66+AA66+AC66+AE66</f>
        <v>0</v>
      </c>
      <c r="AH66" s="225"/>
      <c r="AI66" s="0"/>
      <c r="AJ66" s="0"/>
    </row>
    <row r="67" s="4" customFormat="true" ht="16.5" hidden="false" customHeight="true" outlineLevel="0" collapsed="false">
      <c r="A67" s="0"/>
      <c r="B67" s="1"/>
      <c r="C67" s="1"/>
      <c r="D67" s="1"/>
      <c r="E67" s="1"/>
      <c r="F67" s="1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</row>
    <row r="68" s="4" customFormat="true" ht="16.5" hidden="false" customHeight="true" outlineLevel="0" collapsed="false">
      <c r="A68" s="0"/>
      <c r="B68" s="1"/>
      <c r="C68" s="1"/>
      <c r="D68" s="1"/>
      <c r="E68" s="1"/>
      <c r="F68" s="1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</row>
    <row r="69" s="4" customFormat="true" ht="17.1" hidden="false" customHeight="true" outlineLevel="0" collapsed="false">
      <c r="A69" s="191" t="s">
        <v>111</v>
      </c>
      <c r="B69" s="1"/>
      <c r="C69" s="1"/>
      <c r="D69" s="1"/>
      <c r="E69" s="1"/>
      <c r="F69" s="1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</row>
    <row r="70" s="4" customFormat="true" ht="17.1" hidden="false" customHeight="true" outlineLevel="0" collapsed="false">
      <c r="A70" s="191" t="s">
        <v>112</v>
      </c>
      <c r="B70" s="1"/>
      <c r="C70" s="1"/>
      <c r="D70" s="1"/>
      <c r="E70" s="1"/>
      <c r="F70" s="1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</row>
    <row r="71" customFormat="false" ht="17.1" hidden="false" customHeight="true" outlineLevel="0" collapsed="false">
      <c r="A71" s="191" t="s">
        <v>113</v>
      </c>
      <c r="G71" s="0"/>
      <c r="H71" s="0"/>
      <c r="I71" s="0"/>
      <c r="J71" s="0"/>
      <c r="K71" s="191"/>
      <c r="L71" s="192"/>
      <c r="M71" s="191"/>
      <c r="N71" s="192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0"/>
      <c r="AB71" s="0"/>
      <c r="AC71" s="0"/>
      <c r="AD71" s="0"/>
      <c r="AE71" s="191"/>
      <c r="AF71" s="192"/>
      <c r="AG71" s="192"/>
      <c r="AH71" s="0"/>
      <c r="AI71" s="0"/>
      <c r="AJ71" s="0"/>
    </row>
    <row r="72" customFormat="false" ht="17.1" hidden="false" customHeight="true" outlineLevel="0" collapsed="false">
      <c r="A72" s="191" t="s">
        <v>114</v>
      </c>
      <c r="G72" s="193" t="s">
        <v>115</v>
      </c>
      <c r="H72" s="193"/>
      <c r="I72" s="193"/>
      <c r="J72" s="193"/>
      <c r="K72" s="0"/>
      <c r="L72" s="0"/>
      <c r="M72" s="0"/>
      <c r="N72" s="0"/>
      <c r="O72" s="191"/>
      <c r="P72" s="191"/>
      <c r="Q72" s="191"/>
      <c r="R72" s="191"/>
      <c r="S72" s="193" t="s">
        <v>116</v>
      </c>
      <c r="T72" s="193"/>
      <c r="U72" s="193"/>
      <c r="V72" s="191"/>
      <c r="W72" s="191"/>
      <c r="X72" s="191"/>
      <c r="Y72" s="191"/>
      <c r="Z72" s="191"/>
      <c r="AA72" s="193" t="s">
        <v>115</v>
      </c>
      <c r="AB72" s="193"/>
      <c r="AC72" s="193"/>
      <c r="AD72" s="193"/>
      <c r="AE72" s="0"/>
      <c r="AF72" s="0"/>
      <c r="AG72" s="0"/>
      <c r="AH72" s="193" t="s">
        <v>117</v>
      </c>
      <c r="AI72" s="193"/>
      <c r="AJ72" s="193"/>
    </row>
    <row r="73" customFormat="false" ht="11.25" hidden="false" customHeight="true" outlineLevel="0" collapsed="false">
      <c r="A73" s="191"/>
      <c r="G73" s="191"/>
      <c r="H73" s="191"/>
      <c r="I73" s="194"/>
      <c r="J73" s="191"/>
      <c r="K73" s="0"/>
      <c r="L73" s="0"/>
      <c r="M73" s="0"/>
      <c r="N73" s="0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4"/>
      <c r="AD73" s="191"/>
      <c r="AE73" s="0"/>
      <c r="AF73" s="0"/>
      <c r="AG73" s="0"/>
      <c r="AH73" s="191"/>
      <c r="AI73" s="191"/>
      <c r="AJ73" s="191"/>
    </row>
    <row r="74" customFormat="false" ht="11.25" hidden="false" customHeight="true" outlineLevel="0" collapsed="false">
      <c r="A74" s="195"/>
      <c r="G74" s="191"/>
      <c r="H74" s="191"/>
      <c r="I74" s="191"/>
      <c r="J74" s="191"/>
      <c r="K74" s="0"/>
      <c r="L74" s="0"/>
      <c r="M74" s="0"/>
      <c r="N74" s="0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0"/>
      <c r="AF74" s="0"/>
      <c r="AG74" s="0"/>
      <c r="AH74" s="191"/>
      <c r="AI74" s="191"/>
      <c r="AJ74" s="191"/>
    </row>
    <row r="75" customFormat="false" ht="11.25" hidden="false" customHeight="true" outlineLevel="0" collapsed="false">
      <c r="A75" s="195"/>
      <c r="G75" s="191"/>
      <c r="H75" s="191"/>
      <c r="I75" s="191"/>
      <c r="J75" s="191"/>
      <c r="K75" s="0"/>
      <c r="L75" s="0"/>
      <c r="M75" s="0"/>
      <c r="N75" s="0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0"/>
      <c r="AF75" s="0"/>
      <c r="AG75" s="0"/>
      <c r="AH75" s="191"/>
      <c r="AI75" s="191"/>
      <c r="AJ75" s="191"/>
    </row>
    <row r="76" customFormat="false" ht="11.25" hidden="false" customHeight="true" outlineLevel="0" collapsed="false">
      <c r="G76" s="191"/>
      <c r="H76" s="191"/>
      <c r="I76" s="191"/>
      <c r="J76" s="191"/>
      <c r="K76" s="0"/>
      <c r="L76" s="0"/>
      <c r="M76" s="0"/>
      <c r="N76" s="0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0"/>
      <c r="AF76" s="0"/>
      <c r="AG76" s="0"/>
      <c r="AH76" s="191"/>
      <c r="AI76" s="191"/>
      <c r="AJ76" s="191"/>
    </row>
    <row r="77" customFormat="false" ht="11.25" hidden="false" customHeight="true" outlineLevel="0" collapsed="false">
      <c r="G77" s="191"/>
      <c r="H77" s="191"/>
      <c r="I77" s="191"/>
      <c r="J77" s="191"/>
      <c r="K77" s="0"/>
      <c r="L77" s="0"/>
      <c r="M77" s="0"/>
      <c r="N77" s="0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0"/>
      <c r="AF77" s="0"/>
      <c r="AG77" s="0"/>
      <c r="AH77" s="191"/>
      <c r="AI77" s="191"/>
      <c r="AJ77" s="191"/>
    </row>
    <row r="78" customFormat="false" ht="11.25" hidden="false" customHeight="true" outlineLevel="0" collapsed="false">
      <c r="G78" s="196"/>
      <c r="H78" s="197"/>
      <c r="I78" s="196"/>
      <c r="J78" s="197"/>
      <c r="K78" s="0"/>
      <c r="L78" s="0"/>
      <c r="M78" s="0"/>
      <c r="N78" s="0"/>
      <c r="O78" s="191"/>
      <c r="P78" s="191"/>
      <c r="Q78" s="191"/>
      <c r="R78" s="191"/>
      <c r="S78" s="197"/>
      <c r="T78" s="197"/>
      <c r="U78" s="197"/>
      <c r="V78" s="191"/>
      <c r="W78" s="191"/>
      <c r="X78" s="191"/>
      <c r="Y78" s="191"/>
      <c r="Z78" s="191"/>
      <c r="AA78" s="196"/>
      <c r="AB78" s="197"/>
      <c r="AC78" s="196"/>
      <c r="AD78" s="197"/>
      <c r="AE78" s="0"/>
      <c r="AF78" s="0"/>
      <c r="AG78" s="0"/>
      <c r="AH78" s="197"/>
      <c r="AI78" s="197"/>
      <c r="AJ78" s="197"/>
    </row>
    <row r="79" customFormat="false" ht="17.1" hidden="false" customHeight="true" outlineLevel="0" collapsed="false">
      <c r="G79" s="198" t="s">
        <v>118</v>
      </c>
      <c r="H79" s="198"/>
      <c r="I79" s="198"/>
      <c r="J79" s="198"/>
      <c r="K79" s="0"/>
      <c r="L79" s="0"/>
      <c r="M79" s="0"/>
      <c r="N79" s="0"/>
      <c r="O79" s="191"/>
      <c r="P79" s="191"/>
      <c r="Q79" s="191"/>
      <c r="R79" s="191"/>
      <c r="S79" s="193" t="s">
        <v>119</v>
      </c>
      <c r="T79" s="193"/>
      <c r="U79" s="193"/>
      <c r="V79" s="191"/>
      <c r="W79" s="191"/>
      <c r="X79" s="191"/>
      <c r="Y79" s="191"/>
      <c r="Z79" s="191"/>
      <c r="AA79" s="198" t="s">
        <v>118</v>
      </c>
      <c r="AB79" s="198"/>
      <c r="AC79" s="198"/>
      <c r="AD79" s="198"/>
      <c r="AE79" s="0"/>
      <c r="AF79" s="0"/>
      <c r="AG79" s="0"/>
      <c r="AH79" s="193" t="s">
        <v>119</v>
      </c>
      <c r="AI79" s="193"/>
      <c r="AJ79" s="193"/>
    </row>
    <row r="80" customFormat="false" ht="17.1" hidden="false" customHeight="true" outlineLevel="0" collapsed="false">
      <c r="K80" s="191"/>
      <c r="L80" s="192"/>
      <c r="M80" s="194"/>
      <c r="N80" s="192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2"/>
      <c r="AF80" s="192"/>
      <c r="AG80" s="192"/>
    </row>
  </sheetData>
  <mergeCells count="61">
    <mergeCell ref="O5:P5"/>
    <mergeCell ref="V5:W5"/>
    <mergeCell ref="AG5:AH5"/>
    <mergeCell ref="A6:A10"/>
    <mergeCell ref="B6:C10"/>
    <mergeCell ref="E6:F6"/>
    <mergeCell ref="G6:H6"/>
    <mergeCell ref="I6:J6"/>
    <mergeCell ref="K6:L6"/>
    <mergeCell ref="M6:N6"/>
    <mergeCell ref="O6:P6"/>
    <mergeCell ref="Q6:R6"/>
    <mergeCell ref="S6:T6"/>
    <mergeCell ref="U6:V6"/>
    <mergeCell ref="W6:X6"/>
    <mergeCell ref="Y6:Z6"/>
    <mergeCell ref="AA6:AB6"/>
    <mergeCell ref="AC6:AD6"/>
    <mergeCell ref="AE6:AF6"/>
    <mergeCell ref="D7:D8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Y9:Z9"/>
    <mergeCell ref="AA9:AB9"/>
    <mergeCell ref="AC9:AD9"/>
    <mergeCell ref="AE9:AF9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53:C53"/>
    <mergeCell ref="B54:C54"/>
    <mergeCell ref="B57:C57"/>
    <mergeCell ref="B58:C58"/>
    <mergeCell ref="G72:J72"/>
    <mergeCell ref="S72:U72"/>
    <mergeCell ref="AA72:AD72"/>
    <mergeCell ref="AH72:AJ72"/>
    <mergeCell ref="G79:J79"/>
    <mergeCell ref="S79:U79"/>
    <mergeCell ref="AA79:AD79"/>
    <mergeCell ref="AH79:AJ79"/>
  </mergeCells>
  <printOptions headings="false" gridLines="false" gridLinesSet="true" horizontalCentered="false" verticalCentered="false"/>
  <pageMargins left="0.472222222222222" right="0.196527777777778" top="0.354166666666667" bottom="0.315277777777778" header="0.511805555555555" footer="0.157638888888889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&amp;C&amp;P de &amp;N</oddFooter>
  </headerFooter>
  <colBreaks count="1" manualBreakCount="1">
    <brk id="24" man="true" max="65535" min="0"/>
  </colBreak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1:80"/>
  <sheetViews>
    <sheetView windowProtection="true" showFormulas="false" showGridLines="false" showRowColHeaders="true" showZeros="false" rightToLeft="false" tabSelected="false" showOutlineSymbols="true" defaultGridColor="true" view="normal" topLeftCell="A1" colorId="64" zoomScale="85" zoomScaleNormal="85" zoomScalePageLayoutView="70" workbookViewId="0">
      <pane xSplit="4" ySplit="10" topLeftCell="U11" activePane="bottomRight" state="frozen"/>
      <selection pane="topLeft" activeCell="A1" activeCellId="0" sqref="A1"/>
      <selection pane="topRight" activeCell="U1" activeCellId="0" sqref="U1"/>
      <selection pane="bottomLeft" activeCell="A11" activeCellId="0" sqref="A11"/>
      <selection pane="bottomRight" activeCell="AC3" activeCellId="0" sqref="AC3"/>
    </sheetView>
  </sheetViews>
  <sheetFormatPr defaultRowHeight="15.75"/>
  <cols>
    <col collapsed="false" hidden="false" max="1" min="1" style="1" width="5.33464566929134"/>
    <col collapsed="false" hidden="false" max="2" min="2" style="1" width="34"/>
    <col collapsed="false" hidden="false" max="3" min="3" style="1" width="11.2204724409449"/>
    <col collapsed="false" hidden="false" max="4" min="4" style="1" width="8.55511811023622"/>
    <col collapsed="false" hidden="false" max="5" min="5" style="1" width="8"/>
    <col collapsed="false" hidden="false" max="10" min="6" style="1" width="7.77952755905512"/>
    <col collapsed="false" hidden="false" max="11" min="11" style="1" width="8"/>
    <col collapsed="false" hidden="false" max="12" min="12" style="1" width="7.77952755905512"/>
    <col collapsed="false" hidden="false" max="13" min="13" style="1" width="8.55511811023622"/>
    <col collapsed="false" hidden="false" max="14" min="14" style="1" width="7.77952755905512"/>
    <col collapsed="false" hidden="false" max="15" min="15" style="1" width="8.33464566929134"/>
    <col collapsed="false" hidden="false" max="27" min="16" style="1" width="7.77952755905512"/>
    <col collapsed="false" hidden="false" max="28" min="28" style="1" width="7.88976377952756"/>
    <col collapsed="false" hidden="false" max="29" min="29" style="1" width="7.77952755905512"/>
    <col collapsed="false" hidden="false" max="30" min="30" style="1" width="7.88976377952756"/>
    <col collapsed="false" hidden="false" max="31" min="31" style="1" width="7.77952755905512"/>
    <col collapsed="false" hidden="false" max="32" min="32" style="1" width="7.88976377952756"/>
    <col collapsed="false" hidden="false" max="33" min="33" style="1" width="8.43700787401575"/>
    <col collapsed="false" hidden="false" max="34" min="34" style="1" width="7.66535433070866"/>
    <col collapsed="false" hidden="false" max="36" min="35" style="1" width="11.5551181102362"/>
    <col collapsed="false" hidden="false" max="37" min="37" style="1" width="4.11023622047244"/>
    <col collapsed="false" hidden="false" max="1025" min="38" style="1" width="11.5551181102362"/>
  </cols>
  <sheetData>
    <row r="1" customFormat="false" ht="15.75" hidden="false" customHeight="false" outlineLevel="0" collapsed="false">
      <c r="A1" s="0"/>
      <c r="B1" s="0"/>
      <c r="C1" s="0"/>
      <c r="D1" s="0"/>
      <c r="E1" s="0"/>
      <c r="F1" s="0"/>
      <c r="G1" s="2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26.25" hidden="false" customHeight="false" outlineLevel="0" collapsed="false">
      <c r="A2" s="0"/>
      <c r="B2" s="0"/>
      <c r="C2" s="0"/>
      <c r="D2" s="0"/>
      <c r="E2" s="0"/>
      <c r="F2" s="3" t="s">
        <v>0</v>
      </c>
      <c r="G2" s="2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7.1" hidden="false" customHeight="true" outlineLevel="0" collapsed="false">
      <c r="F3" s="5"/>
      <c r="G3" s="6"/>
    </row>
    <row r="4" customFormat="false" ht="17.1" hidden="false" customHeight="true" outlineLevel="0" collapsed="false">
      <c r="A4" s="7"/>
      <c r="B4" s="7"/>
      <c r="C4" s="7"/>
      <c r="D4" s="7"/>
      <c r="E4" s="8"/>
      <c r="F4" s="6"/>
      <c r="G4" s="6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9" t="s">
        <v>1</v>
      </c>
      <c r="V4" s="10" t="s">
        <v>2</v>
      </c>
      <c r="W4" s="6"/>
      <c r="X4" s="0"/>
      <c r="Y4" s="0"/>
      <c r="Z4" s="0"/>
      <c r="AA4" s="0"/>
      <c r="AB4" s="0"/>
      <c r="AC4" s="0"/>
      <c r="AD4" s="0"/>
      <c r="AE4" s="0"/>
      <c r="AF4" s="9" t="s">
        <v>1</v>
      </c>
      <c r="AG4" s="9" t="str">
        <f aca="false">+V4</f>
        <v>1, San Rosendo - Victoria</v>
      </c>
      <c r="AH4" s="6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13" customFormat="true" ht="17.1" hidden="false" customHeight="true" outlineLevel="0" collapsed="false">
      <c r="A5" s="11" t="s">
        <v>3</v>
      </c>
      <c r="B5" s="12"/>
      <c r="C5" s="12"/>
      <c r="D5" s="12"/>
      <c r="E5" s="12"/>
      <c r="F5" s="12"/>
      <c r="G5" s="12"/>
      <c r="N5" s="9" t="s">
        <v>4</v>
      </c>
      <c r="O5" s="14" t="n">
        <v>41579</v>
      </c>
      <c r="P5" s="14"/>
      <c r="Q5" s="14"/>
      <c r="R5" s="14"/>
      <c r="S5" s="14"/>
      <c r="T5" s="14"/>
      <c r="U5" s="9" t="s">
        <v>5</v>
      </c>
      <c r="V5" s="15" t="n">
        <v>41608</v>
      </c>
      <c r="W5" s="15"/>
      <c r="X5" s="14"/>
      <c r="Y5" s="14"/>
      <c r="Z5" s="14"/>
      <c r="AA5" s="14"/>
      <c r="AB5" s="14"/>
      <c r="AC5" s="14"/>
      <c r="AD5" s="14"/>
      <c r="AE5" s="9"/>
      <c r="AF5" s="9" t="s">
        <v>5</v>
      </c>
      <c r="AG5" s="15" t="n">
        <f aca="false">+V5</f>
        <v>41608</v>
      </c>
      <c r="AH5" s="15"/>
    </row>
    <row r="6" s="4" customFormat="true" ht="17.1" hidden="false" customHeight="true" outlineLevel="0" collapsed="false">
      <c r="A6" s="16" t="s">
        <v>7</v>
      </c>
      <c r="B6" s="17" t="s">
        <v>8</v>
      </c>
      <c r="C6" s="17"/>
      <c r="D6" s="18" t="s">
        <v>9</v>
      </c>
      <c r="E6" s="19" t="s">
        <v>10</v>
      </c>
      <c r="F6" s="19"/>
      <c r="G6" s="19" t="s">
        <v>11</v>
      </c>
      <c r="H6" s="19"/>
      <c r="I6" s="19" t="s">
        <v>12</v>
      </c>
      <c r="J6" s="19"/>
      <c r="K6" s="19" t="s">
        <v>13</v>
      </c>
      <c r="L6" s="19"/>
      <c r="M6" s="19" t="s">
        <v>14</v>
      </c>
      <c r="N6" s="19"/>
      <c r="O6" s="19" t="s">
        <v>15</v>
      </c>
      <c r="P6" s="19"/>
      <c r="Q6" s="19" t="s">
        <v>16</v>
      </c>
      <c r="R6" s="19"/>
      <c r="S6" s="19" t="s">
        <v>17</v>
      </c>
      <c r="T6" s="19"/>
      <c r="U6" s="20" t="s">
        <v>18</v>
      </c>
      <c r="V6" s="20"/>
      <c r="W6" s="19" t="s">
        <v>19</v>
      </c>
      <c r="X6" s="19"/>
      <c r="Y6" s="19" t="s">
        <v>20</v>
      </c>
      <c r="Z6" s="19"/>
      <c r="AA6" s="19" t="s">
        <v>21</v>
      </c>
      <c r="AB6" s="19"/>
      <c r="AC6" s="21" t="s">
        <v>22</v>
      </c>
      <c r="AD6" s="21"/>
      <c r="AE6" s="19" t="s">
        <v>23</v>
      </c>
      <c r="AF6" s="19"/>
      <c r="AG6" s="22"/>
      <c r="AH6" s="23"/>
      <c r="AI6" s="24"/>
      <c r="AJ6" s="25"/>
    </row>
    <row r="7" s="4" customFormat="true" ht="17.1" hidden="false" customHeight="true" outlineLevel="0" collapsed="false">
      <c r="A7" s="16"/>
      <c r="B7" s="17"/>
      <c r="C7" s="17"/>
      <c r="D7" s="26" t="s">
        <v>24</v>
      </c>
      <c r="E7" s="27" t="s">
        <v>25</v>
      </c>
      <c r="F7" s="28" t="n">
        <v>498800</v>
      </c>
      <c r="G7" s="27" t="s">
        <v>25</v>
      </c>
      <c r="H7" s="29" t="n">
        <v>501200</v>
      </c>
      <c r="I7" s="27" t="s">
        <v>25</v>
      </c>
      <c r="J7" s="28" t="n">
        <v>511800</v>
      </c>
      <c r="K7" s="27" t="s">
        <v>25</v>
      </c>
      <c r="L7" s="28" t="n">
        <v>519500</v>
      </c>
      <c r="M7" s="27" t="s">
        <v>25</v>
      </c>
      <c r="N7" s="28" t="n">
        <v>526900</v>
      </c>
      <c r="O7" s="27" t="s">
        <v>25</v>
      </c>
      <c r="P7" s="29" t="n">
        <v>538400</v>
      </c>
      <c r="Q7" s="27" t="s">
        <v>25</v>
      </c>
      <c r="R7" s="28" t="n">
        <v>551000</v>
      </c>
      <c r="S7" s="27" t="s">
        <v>25</v>
      </c>
      <c r="T7" s="28" t="n">
        <v>562900</v>
      </c>
      <c r="U7" s="30" t="s">
        <v>25</v>
      </c>
      <c r="V7" s="29" t="n">
        <v>570700</v>
      </c>
      <c r="W7" s="27" t="s">
        <v>25</v>
      </c>
      <c r="X7" s="28" t="n">
        <v>580200</v>
      </c>
      <c r="Y7" s="27" t="s">
        <v>25</v>
      </c>
      <c r="Z7" s="28" t="n">
        <v>588800</v>
      </c>
      <c r="AA7" s="27" t="s">
        <v>25</v>
      </c>
      <c r="AB7" s="28" t="n">
        <v>595900</v>
      </c>
      <c r="AC7" s="30" t="s">
        <v>25</v>
      </c>
      <c r="AD7" s="28" t="n">
        <v>602900</v>
      </c>
      <c r="AE7" s="27" t="s">
        <v>25</v>
      </c>
      <c r="AF7" s="29" t="n">
        <v>612900</v>
      </c>
      <c r="AG7" s="31"/>
      <c r="AH7" s="32"/>
      <c r="AI7" s="33" t="s">
        <v>26</v>
      </c>
      <c r="AJ7" s="34" t="s">
        <v>26</v>
      </c>
    </row>
    <row r="8" s="4" customFormat="true" ht="17.1" hidden="false" customHeight="true" outlineLevel="0" collapsed="false">
      <c r="A8" s="16"/>
      <c r="B8" s="17"/>
      <c r="C8" s="17"/>
      <c r="D8" s="26"/>
      <c r="E8" s="27" t="s">
        <v>25</v>
      </c>
      <c r="F8" s="28" t="n">
        <v>501200</v>
      </c>
      <c r="G8" s="27" t="s">
        <v>25</v>
      </c>
      <c r="H8" s="28" t="n">
        <v>511800</v>
      </c>
      <c r="I8" s="27" t="s">
        <v>25</v>
      </c>
      <c r="J8" s="28" t="n">
        <v>519500</v>
      </c>
      <c r="K8" s="27" t="s">
        <v>25</v>
      </c>
      <c r="L8" s="28" t="n">
        <v>526900</v>
      </c>
      <c r="M8" s="27" t="s">
        <v>25</v>
      </c>
      <c r="N8" s="29" t="n">
        <v>538400</v>
      </c>
      <c r="O8" s="27" t="s">
        <v>25</v>
      </c>
      <c r="P8" s="28" t="n">
        <v>551000</v>
      </c>
      <c r="Q8" s="27" t="s">
        <v>25</v>
      </c>
      <c r="R8" s="28" t="n">
        <v>562900</v>
      </c>
      <c r="S8" s="27" t="s">
        <v>25</v>
      </c>
      <c r="T8" s="28" t="n">
        <v>570700</v>
      </c>
      <c r="U8" s="30" t="s">
        <v>25</v>
      </c>
      <c r="V8" s="29" t="n">
        <v>580200</v>
      </c>
      <c r="W8" s="27" t="s">
        <v>25</v>
      </c>
      <c r="X8" s="28" t="n">
        <v>588800</v>
      </c>
      <c r="Y8" s="27" t="s">
        <v>25</v>
      </c>
      <c r="Z8" s="28" t="n">
        <v>595900</v>
      </c>
      <c r="AA8" s="27" t="s">
        <v>25</v>
      </c>
      <c r="AB8" s="28" t="n">
        <v>602600</v>
      </c>
      <c r="AC8" s="30" t="s">
        <v>25</v>
      </c>
      <c r="AD8" s="29" t="n">
        <v>612900</v>
      </c>
      <c r="AE8" s="27" t="s">
        <v>25</v>
      </c>
      <c r="AF8" s="28" t="n">
        <v>625500</v>
      </c>
      <c r="AG8" s="31" t="s">
        <v>27</v>
      </c>
      <c r="AH8" s="32" t="s">
        <v>27</v>
      </c>
      <c r="AI8" s="33" t="s">
        <v>28</v>
      </c>
      <c r="AJ8" s="34" t="s">
        <v>27</v>
      </c>
    </row>
    <row r="9" s="4" customFormat="true" ht="17.1" hidden="false" customHeight="true" outlineLevel="0" collapsed="false">
      <c r="A9" s="16"/>
      <c r="B9" s="17"/>
      <c r="C9" s="17"/>
      <c r="D9" s="26" t="s">
        <v>29</v>
      </c>
      <c r="E9" s="35" t="s">
        <v>30</v>
      </c>
      <c r="F9" s="35"/>
      <c r="G9" s="35" t="s">
        <v>31</v>
      </c>
      <c r="H9" s="35"/>
      <c r="I9" s="35" t="s">
        <v>32</v>
      </c>
      <c r="J9" s="35"/>
      <c r="K9" s="35" t="s">
        <v>33</v>
      </c>
      <c r="L9" s="35"/>
      <c r="M9" s="36" t="s">
        <v>34</v>
      </c>
      <c r="N9" s="36"/>
      <c r="O9" s="35" t="s">
        <v>35</v>
      </c>
      <c r="P9" s="35"/>
      <c r="Q9" s="35" t="s">
        <v>36</v>
      </c>
      <c r="R9" s="35"/>
      <c r="S9" s="35" t="s">
        <v>37</v>
      </c>
      <c r="T9" s="35"/>
      <c r="U9" s="36" t="s">
        <v>38</v>
      </c>
      <c r="V9" s="36"/>
      <c r="W9" s="35" t="s">
        <v>39</v>
      </c>
      <c r="X9" s="35"/>
      <c r="Y9" s="35" t="s">
        <v>40</v>
      </c>
      <c r="Z9" s="35"/>
      <c r="AA9" s="35" t="s">
        <v>41</v>
      </c>
      <c r="AB9" s="35"/>
      <c r="AC9" s="36" t="s">
        <v>42</v>
      </c>
      <c r="AD9" s="36"/>
      <c r="AE9" s="35" t="s">
        <v>43</v>
      </c>
      <c r="AF9" s="35"/>
      <c r="AG9" s="31"/>
      <c r="AH9" s="32"/>
      <c r="AI9" s="33" t="s">
        <v>44</v>
      </c>
      <c r="AJ9" s="34" t="s">
        <v>44</v>
      </c>
    </row>
    <row r="10" s="4" customFormat="true" ht="17.1" hidden="false" customHeight="true" outlineLevel="0" collapsed="false">
      <c r="A10" s="16"/>
      <c r="B10" s="17"/>
      <c r="C10" s="17"/>
      <c r="D10" s="37" t="s">
        <v>45</v>
      </c>
      <c r="E10" s="38" t="s">
        <v>46</v>
      </c>
      <c r="F10" s="39" t="s">
        <v>47</v>
      </c>
      <c r="G10" s="38" t="s">
        <v>46</v>
      </c>
      <c r="H10" s="39" t="s">
        <v>47</v>
      </c>
      <c r="I10" s="40" t="s">
        <v>46</v>
      </c>
      <c r="J10" s="37" t="s">
        <v>47</v>
      </c>
      <c r="K10" s="38" t="s">
        <v>46</v>
      </c>
      <c r="L10" s="39" t="s">
        <v>47</v>
      </c>
      <c r="M10" s="40" t="s">
        <v>46</v>
      </c>
      <c r="N10" s="37" t="s">
        <v>47</v>
      </c>
      <c r="O10" s="38" t="s">
        <v>46</v>
      </c>
      <c r="P10" s="39" t="s">
        <v>47</v>
      </c>
      <c r="Q10" s="38" t="s">
        <v>46</v>
      </c>
      <c r="R10" s="39" t="s">
        <v>47</v>
      </c>
      <c r="S10" s="38" t="s">
        <v>46</v>
      </c>
      <c r="T10" s="39" t="s">
        <v>47</v>
      </c>
      <c r="U10" s="40" t="s">
        <v>46</v>
      </c>
      <c r="V10" s="37" t="s">
        <v>47</v>
      </c>
      <c r="W10" s="38" t="s">
        <v>46</v>
      </c>
      <c r="X10" s="39" t="s">
        <v>47</v>
      </c>
      <c r="Y10" s="38" t="s">
        <v>46</v>
      </c>
      <c r="Z10" s="39" t="s">
        <v>47</v>
      </c>
      <c r="AA10" s="38" t="s">
        <v>46</v>
      </c>
      <c r="AB10" s="39" t="s">
        <v>47</v>
      </c>
      <c r="AC10" s="40" t="s">
        <v>46</v>
      </c>
      <c r="AD10" s="37" t="s">
        <v>47</v>
      </c>
      <c r="AE10" s="38" t="s">
        <v>46</v>
      </c>
      <c r="AF10" s="39" t="s">
        <v>47</v>
      </c>
      <c r="AG10" s="41" t="s">
        <v>46</v>
      </c>
      <c r="AH10" s="42" t="s">
        <v>47</v>
      </c>
      <c r="AI10" s="43"/>
      <c r="AJ10" s="44"/>
    </row>
    <row r="11" s="4" customFormat="true" ht="17.1" hidden="false" customHeight="true" outlineLevel="0" collapsed="false">
      <c r="A11" s="45" t="n">
        <v>1</v>
      </c>
      <c r="B11" s="46" t="s">
        <v>48</v>
      </c>
      <c r="C11" s="46"/>
      <c r="D11" s="47" t="s">
        <v>49</v>
      </c>
      <c r="E11" s="50"/>
      <c r="F11" s="49"/>
      <c r="G11" s="48"/>
      <c r="H11" s="49"/>
      <c r="I11" s="50"/>
      <c r="J11" s="51"/>
      <c r="K11" s="52"/>
      <c r="L11" s="49"/>
      <c r="M11" s="53"/>
      <c r="N11" s="51"/>
      <c r="O11" s="52"/>
      <c r="P11" s="49"/>
      <c r="Q11" s="52"/>
      <c r="R11" s="49"/>
      <c r="S11" s="52"/>
      <c r="T11" s="49"/>
      <c r="U11" s="53"/>
      <c r="V11" s="51"/>
      <c r="W11" s="52"/>
      <c r="X11" s="49"/>
      <c r="Y11" s="52"/>
      <c r="Z11" s="49"/>
      <c r="AA11" s="52"/>
      <c r="AB11" s="49"/>
      <c r="AC11" s="53"/>
      <c r="AD11" s="51"/>
      <c r="AE11" s="52"/>
      <c r="AF11" s="49"/>
      <c r="AG11" s="54" t="n">
        <f aca="false">+E11+G11+I11+K11+M11+O11+Q11+S11+U11++W11+Y11+AA11+AC11+AE11</f>
        <v>0</v>
      </c>
      <c r="AH11" s="23"/>
      <c r="AI11" s="56" t="n">
        <v>0.35</v>
      </c>
      <c r="AJ11" s="57" t="n">
        <f aca="false">+AG11*AI11</f>
        <v>0</v>
      </c>
    </row>
    <row r="12" s="4" customFormat="true" ht="17.1" hidden="false" customHeight="true" outlineLevel="0" collapsed="false">
      <c r="A12" s="58" t="n">
        <v>2</v>
      </c>
      <c r="B12" s="59" t="s">
        <v>50</v>
      </c>
      <c r="C12" s="59"/>
      <c r="D12" s="60" t="s">
        <v>51</v>
      </c>
      <c r="E12" s="61"/>
      <c r="F12" s="62"/>
      <c r="G12" s="61" t="n">
        <v>26</v>
      </c>
      <c r="H12" s="63"/>
      <c r="I12" s="61"/>
      <c r="J12" s="64"/>
      <c r="K12" s="65" t="n">
        <v>5</v>
      </c>
      <c r="L12" s="63"/>
      <c r="M12" s="66" t="n">
        <v>4</v>
      </c>
      <c r="N12" s="64"/>
      <c r="O12" s="65" t="n">
        <v>90</v>
      </c>
      <c r="P12" s="63"/>
      <c r="Q12" s="65"/>
      <c r="R12" s="63"/>
      <c r="S12" s="65" t="n">
        <v>79</v>
      </c>
      <c r="T12" s="63"/>
      <c r="U12" s="66" t="n">
        <v>26</v>
      </c>
      <c r="V12" s="64"/>
      <c r="W12" s="65"/>
      <c r="X12" s="63"/>
      <c r="Y12" s="65"/>
      <c r="Z12" s="63"/>
      <c r="AA12" s="65"/>
      <c r="AB12" s="63"/>
      <c r="AC12" s="66" t="n">
        <v>124</v>
      </c>
      <c r="AD12" s="64"/>
      <c r="AE12" s="65" t="n">
        <v>62</v>
      </c>
      <c r="AF12" s="63"/>
      <c r="AG12" s="67" t="n">
        <f aca="false">+E12+G12+I12+K12+M12+O12+Q12+S12+U12++W12+Y12+AA12+AC12+AE12</f>
        <v>416</v>
      </c>
      <c r="AH12" s="220"/>
      <c r="AI12" s="69" t="n">
        <v>0.26</v>
      </c>
      <c r="AJ12" s="70" t="n">
        <f aca="false">+AG12*AI12</f>
        <v>108.16</v>
      </c>
    </row>
    <row r="13" s="4" customFormat="true" ht="17.1" hidden="false" customHeight="true" outlineLevel="0" collapsed="false">
      <c r="A13" s="58" t="n">
        <v>3</v>
      </c>
      <c r="B13" s="59" t="s">
        <v>52</v>
      </c>
      <c r="C13" s="59"/>
      <c r="D13" s="60" t="s">
        <v>51</v>
      </c>
      <c r="E13" s="61"/>
      <c r="F13" s="62"/>
      <c r="G13" s="61"/>
      <c r="H13" s="63"/>
      <c r="I13" s="71"/>
      <c r="J13" s="64"/>
      <c r="K13" s="65"/>
      <c r="L13" s="63"/>
      <c r="M13" s="66"/>
      <c r="N13" s="64"/>
      <c r="O13" s="65"/>
      <c r="P13" s="63"/>
      <c r="Q13" s="65"/>
      <c r="R13" s="63"/>
      <c r="S13" s="65"/>
      <c r="T13" s="63"/>
      <c r="U13" s="66"/>
      <c r="V13" s="64"/>
      <c r="W13" s="65"/>
      <c r="X13" s="63"/>
      <c r="Y13" s="65"/>
      <c r="Z13" s="63"/>
      <c r="AA13" s="65"/>
      <c r="AB13" s="63"/>
      <c r="AC13" s="66"/>
      <c r="AD13" s="64"/>
      <c r="AE13" s="65"/>
      <c r="AF13" s="63"/>
      <c r="AG13" s="67" t="n">
        <f aca="false">+E13+G13+I13+K13+M13+O13+Q13+S13+U13++W13+Y13+AA13+AC13+AE13</f>
        <v>0</v>
      </c>
      <c r="AH13" s="220"/>
      <c r="AI13" s="69" t="n">
        <v>1.05</v>
      </c>
      <c r="AJ13" s="70" t="n">
        <f aca="false">+AG13*AI13</f>
        <v>0</v>
      </c>
    </row>
    <row r="14" s="4" customFormat="true" ht="17.1" hidden="false" customHeight="true" outlineLevel="0" collapsed="false">
      <c r="A14" s="58" t="n">
        <v>4</v>
      </c>
      <c r="B14" s="59" t="s">
        <v>53</v>
      </c>
      <c r="C14" s="59"/>
      <c r="D14" s="60" t="s">
        <v>51</v>
      </c>
      <c r="E14" s="61"/>
      <c r="F14" s="62"/>
      <c r="G14" s="61"/>
      <c r="H14" s="63"/>
      <c r="I14" s="61"/>
      <c r="J14" s="64"/>
      <c r="K14" s="65"/>
      <c r="L14" s="63"/>
      <c r="M14" s="66"/>
      <c r="N14" s="64"/>
      <c r="O14" s="65"/>
      <c r="P14" s="63"/>
      <c r="Q14" s="65"/>
      <c r="R14" s="63"/>
      <c r="S14" s="65"/>
      <c r="T14" s="63"/>
      <c r="U14" s="66" t="n">
        <v>3</v>
      </c>
      <c r="V14" s="64"/>
      <c r="W14" s="65"/>
      <c r="X14" s="63"/>
      <c r="Y14" s="65"/>
      <c r="Z14" s="63"/>
      <c r="AA14" s="65"/>
      <c r="AB14" s="63"/>
      <c r="AC14" s="66"/>
      <c r="AD14" s="64"/>
      <c r="AE14" s="65"/>
      <c r="AF14" s="63"/>
      <c r="AG14" s="67" t="n">
        <f aca="false">+E14+G14+I14+K14+M14+O14+Q14+S14+U14++W14+Y14+AA14+AC14+AE14</f>
        <v>3</v>
      </c>
      <c r="AH14" s="220"/>
      <c r="AI14" s="69" t="n">
        <v>0.7</v>
      </c>
      <c r="AJ14" s="70" t="n">
        <f aca="false">+AG14*AI14</f>
        <v>2.1</v>
      </c>
    </row>
    <row r="15" s="4" customFormat="true" ht="17.1" hidden="false" customHeight="true" outlineLevel="0" collapsed="false">
      <c r="A15" s="58" t="n">
        <v>5</v>
      </c>
      <c r="B15" s="59" t="s">
        <v>54</v>
      </c>
      <c r="C15" s="59"/>
      <c r="D15" s="60" t="s">
        <v>55</v>
      </c>
      <c r="E15" s="61"/>
      <c r="F15" s="62"/>
      <c r="G15" s="61"/>
      <c r="H15" s="63"/>
      <c r="I15" s="61"/>
      <c r="J15" s="64"/>
      <c r="K15" s="65"/>
      <c r="L15" s="63"/>
      <c r="M15" s="66"/>
      <c r="N15" s="64"/>
      <c r="O15" s="65"/>
      <c r="P15" s="63"/>
      <c r="Q15" s="65"/>
      <c r="R15" s="63"/>
      <c r="S15" s="65"/>
      <c r="T15" s="63"/>
      <c r="U15" s="66"/>
      <c r="V15" s="64"/>
      <c r="W15" s="65"/>
      <c r="X15" s="63"/>
      <c r="Y15" s="65"/>
      <c r="Z15" s="63"/>
      <c r="AA15" s="65"/>
      <c r="AB15" s="63"/>
      <c r="AC15" s="66"/>
      <c r="AD15" s="64"/>
      <c r="AE15" s="65"/>
      <c r="AF15" s="63"/>
      <c r="AG15" s="67" t="n">
        <f aca="false">+E15+G15+I15+K15+M15+O15+Q15+S15+U15++W15+Y15+AA15+AC15+AE15</f>
        <v>0</v>
      </c>
      <c r="AH15" s="220"/>
      <c r="AI15" s="69" t="n">
        <v>0.35</v>
      </c>
      <c r="AJ15" s="70" t="n">
        <f aca="false">+AG15*AI15</f>
        <v>0</v>
      </c>
    </row>
    <row r="16" s="4" customFormat="true" ht="17.1" hidden="false" customHeight="true" outlineLevel="0" collapsed="false">
      <c r="A16" s="58" t="n">
        <v>6</v>
      </c>
      <c r="B16" s="59" t="s">
        <v>56</v>
      </c>
      <c r="C16" s="59"/>
      <c r="D16" s="60" t="s">
        <v>57</v>
      </c>
      <c r="E16" s="61"/>
      <c r="F16" s="62"/>
      <c r="G16" s="61"/>
      <c r="H16" s="63"/>
      <c r="I16" s="61"/>
      <c r="J16" s="64"/>
      <c r="K16" s="65"/>
      <c r="L16" s="63"/>
      <c r="M16" s="66"/>
      <c r="N16" s="64"/>
      <c r="O16" s="65"/>
      <c r="P16" s="63"/>
      <c r="Q16" s="65"/>
      <c r="R16" s="63"/>
      <c r="S16" s="65"/>
      <c r="T16" s="63"/>
      <c r="U16" s="66"/>
      <c r="V16" s="64"/>
      <c r="W16" s="65"/>
      <c r="X16" s="63"/>
      <c r="Y16" s="65"/>
      <c r="Z16" s="63"/>
      <c r="AA16" s="65"/>
      <c r="AB16" s="63"/>
      <c r="AC16" s="66"/>
      <c r="AD16" s="64"/>
      <c r="AE16" s="65"/>
      <c r="AF16" s="63"/>
      <c r="AG16" s="67" t="n">
        <f aca="false">+E16+G16+I16+K16+M16+O16+Q16+S16+U16++W16+Y16+AA16+AC16+AE16</f>
        <v>0</v>
      </c>
      <c r="AH16" s="220"/>
      <c r="AI16" s="69" t="n">
        <v>0.23</v>
      </c>
      <c r="AJ16" s="70" t="n">
        <f aca="false">+AG16*AI16</f>
        <v>0</v>
      </c>
    </row>
    <row r="17" s="4" customFormat="true" ht="17.1" hidden="false" customHeight="true" outlineLevel="0" collapsed="false">
      <c r="A17" s="58" t="n">
        <v>7</v>
      </c>
      <c r="B17" s="59" t="s">
        <v>58</v>
      </c>
      <c r="C17" s="59"/>
      <c r="D17" s="60" t="s">
        <v>51</v>
      </c>
      <c r="E17" s="61"/>
      <c r="F17" s="62"/>
      <c r="G17" s="61" t="n">
        <v>2</v>
      </c>
      <c r="H17" s="63"/>
      <c r="I17" s="61"/>
      <c r="J17" s="64"/>
      <c r="K17" s="65" t="n">
        <v>4</v>
      </c>
      <c r="L17" s="63"/>
      <c r="M17" s="66" t="n">
        <v>8</v>
      </c>
      <c r="N17" s="64"/>
      <c r="O17" s="65"/>
      <c r="P17" s="63"/>
      <c r="Q17" s="65"/>
      <c r="R17" s="63"/>
      <c r="S17" s="65" t="n">
        <v>1</v>
      </c>
      <c r="T17" s="63"/>
      <c r="U17" s="66" t="n">
        <v>6</v>
      </c>
      <c r="V17" s="64"/>
      <c r="W17" s="65"/>
      <c r="X17" s="63"/>
      <c r="Y17" s="65"/>
      <c r="Z17" s="63"/>
      <c r="AA17" s="65"/>
      <c r="AB17" s="63"/>
      <c r="AC17" s="66" t="n">
        <v>4</v>
      </c>
      <c r="AD17" s="64"/>
      <c r="AE17" s="65"/>
      <c r="AF17" s="63"/>
      <c r="AG17" s="67" t="n">
        <f aca="false">+E17+G17+I17+K17+M17+O17+Q17+S17+U17++W17+Y17+AA17+AC17+AE17</f>
        <v>25</v>
      </c>
      <c r="AH17" s="220"/>
      <c r="AI17" s="69" t="n">
        <v>2.25</v>
      </c>
      <c r="AJ17" s="70" t="n">
        <f aca="false">+AG17*AI17</f>
        <v>56.25</v>
      </c>
    </row>
    <row r="18" s="4" customFormat="true" ht="17.1" hidden="false" customHeight="true" outlineLevel="0" collapsed="false">
      <c r="A18" s="58" t="n">
        <v>8</v>
      </c>
      <c r="B18" s="59" t="s">
        <v>59</v>
      </c>
      <c r="C18" s="59"/>
      <c r="D18" s="60" t="s">
        <v>51</v>
      </c>
      <c r="E18" s="61"/>
      <c r="F18" s="62"/>
      <c r="G18" s="61"/>
      <c r="H18" s="63"/>
      <c r="I18" s="71"/>
      <c r="J18" s="64"/>
      <c r="K18" s="65"/>
      <c r="L18" s="63"/>
      <c r="M18" s="66"/>
      <c r="N18" s="64"/>
      <c r="O18" s="65"/>
      <c r="P18" s="63"/>
      <c r="Q18" s="65"/>
      <c r="R18" s="63"/>
      <c r="S18" s="65"/>
      <c r="T18" s="63"/>
      <c r="U18" s="66"/>
      <c r="V18" s="64"/>
      <c r="W18" s="65"/>
      <c r="X18" s="63"/>
      <c r="Y18" s="65"/>
      <c r="Z18" s="63"/>
      <c r="AA18" s="65"/>
      <c r="AB18" s="63"/>
      <c r="AC18" s="66"/>
      <c r="AD18" s="64"/>
      <c r="AE18" s="65"/>
      <c r="AF18" s="63"/>
      <c r="AG18" s="67" t="n">
        <f aca="false">+E18+G18+I18+K18+M18+O18+Q18+S18+U18++W18+Y18+AA18+AC18+AE18</f>
        <v>0</v>
      </c>
      <c r="AH18" s="220"/>
      <c r="AI18" s="69" t="n">
        <v>8.44</v>
      </c>
      <c r="AJ18" s="70" t="n">
        <f aca="false">+AG18*AI18</f>
        <v>0</v>
      </c>
    </row>
    <row r="19" s="4" customFormat="true" ht="17.1" hidden="false" customHeight="true" outlineLevel="0" collapsed="false">
      <c r="A19" s="58" t="n">
        <v>9</v>
      </c>
      <c r="B19" s="59" t="s">
        <v>60</v>
      </c>
      <c r="C19" s="59"/>
      <c r="D19" s="60" t="s">
        <v>51</v>
      </c>
      <c r="E19" s="61"/>
      <c r="F19" s="62"/>
      <c r="G19" s="61"/>
      <c r="H19" s="63"/>
      <c r="I19" s="71"/>
      <c r="J19" s="64"/>
      <c r="K19" s="65"/>
      <c r="L19" s="63"/>
      <c r="M19" s="66"/>
      <c r="N19" s="64"/>
      <c r="O19" s="65"/>
      <c r="P19" s="63"/>
      <c r="Q19" s="65"/>
      <c r="R19" s="63"/>
      <c r="S19" s="65"/>
      <c r="T19" s="63"/>
      <c r="U19" s="66"/>
      <c r="V19" s="64"/>
      <c r="W19" s="65"/>
      <c r="X19" s="63"/>
      <c r="Y19" s="65"/>
      <c r="Z19" s="63"/>
      <c r="AA19" s="65"/>
      <c r="AB19" s="63"/>
      <c r="AC19" s="66"/>
      <c r="AD19" s="64"/>
      <c r="AE19" s="65"/>
      <c r="AF19" s="63"/>
      <c r="AG19" s="67" t="n">
        <f aca="false">+E19+G19+I19+K19+M19+O19+Q19+S19+U19++W19+Y19+AA19+AC19+AE19</f>
        <v>0</v>
      </c>
      <c r="AH19" s="220"/>
      <c r="AI19" s="69" t="n">
        <v>42.21</v>
      </c>
      <c r="AJ19" s="70" t="n">
        <f aca="false">+AG19*AI19</f>
        <v>0</v>
      </c>
    </row>
    <row r="20" s="4" customFormat="true" ht="17.1" hidden="false" customHeight="true" outlineLevel="0" collapsed="false">
      <c r="A20" s="58" t="n">
        <v>10</v>
      </c>
      <c r="B20" s="59" t="s">
        <v>61</v>
      </c>
      <c r="C20" s="59"/>
      <c r="D20" s="60" t="s">
        <v>55</v>
      </c>
      <c r="E20" s="61"/>
      <c r="F20" s="62"/>
      <c r="G20" s="61"/>
      <c r="H20" s="63"/>
      <c r="I20" s="71"/>
      <c r="J20" s="64"/>
      <c r="K20" s="65"/>
      <c r="L20" s="63"/>
      <c r="M20" s="66"/>
      <c r="N20" s="64"/>
      <c r="O20" s="65"/>
      <c r="P20" s="63"/>
      <c r="Q20" s="65"/>
      <c r="R20" s="63"/>
      <c r="S20" s="65"/>
      <c r="T20" s="63"/>
      <c r="U20" s="66"/>
      <c r="V20" s="64"/>
      <c r="W20" s="65"/>
      <c r="X20" s="63"/>
      <c r="Y20" s="65"/>
      <c r="Z20" s="63"/>
      <c r="AA20" s="65"/>
      <c r="AB20" s="63"/>
      <c r="AC20" s="66"/>
      <c r="AD20" s="64"/>
      <c r="AE20" s="65"/>
      <c r="AF20" s="63"/>
      <c r="AG20" s="67" t="n">
        <f aca="false">+E20+G20+I20+K20+M20+O20+Q20+S20+U20++W20+Y20+AA20+AC20+AE20</f>
        <v>0</v>
      </c>
      <c r="AH20" s="220"/>
      <c r="AI20" s="69" t="n">
        <v>0.04</v>
      </c>
      <c r="AJ20" s="70" t="n">
        <f aca="false">+AG20*AI20</f>
        <v>0</v>
      </c>
    </row>
    <row r="21" s="4" customFormat="true" ht="17.1" hidden="false" customHeight="true" outlineLevel="0" collapsed="false">
      <c r="A21" s="58" t="n">
        <v>11</v>
      </c>
      <c r="B21" s="59" t="s">
        <v>62</v>
      </c>
      <c r="C21" s="59"/>
      <c r="D21" s="60" t="s">
        <v>55</v>
      </c>
      <c r="E21" s="61"/>
      <c r="F21" s="62"/>
      <c r="G21" s="61"/>
      <c r="H21" s="63"/>
      <c r="I21" s="71"/>
      <c r="J21" s="64"/>
      <c r="K21" s="65"/>
      <c r="L21" s="63"/>
      <c r="M21" s="66"/>
      <c r="N21" s="64"/>
      <c r="O21" s="65"/>
      <c r="P21" s="63"/>
      <c r="Q21" s="65"/>
      <c r="R21" s="63"/>
      <c r="S21" s="65"/>
      <c r="T21" s="63"/>
      <c r="U21" s="66"/>
      <c r="V21" s="64"/>
      <c r="W21" s="65"/>
      <c r="X21" s="63"/>
      <c r="Y21" s="65"/>
      <c r="Z21" s="63"/>
      <c r="AA21" s="65"/>
      <c r="AB21" s="63"/>
      <c r="AC21" s="66"/>
      <c r="AD21" s="64"/>
      <c r="AE21" s="65"/>
      <c r="AF21" s="63"/>
      <c r="AG21" s="67" t="n">
        <f aca="false">+E21+G21+I21+K21+M21+O21+Q21+S21+U21++W21+Y21+AA21+AC21+AE21</f>
        <v>0</v>
      </c>
      <c r="AH21" s="220"/>
      <c r="AI21" s="69" t="n">
        <v>0.01</v>
      </c>
      <c r="AJ21" s="70" t="n">
        <f aca="false">+AG21*AI21</f>
        <v>0</v>
      </c>
    </row>
    <row r="22" s="4" customFormat="true" ht="17.1" hidden="false" customHeight="true" outlineLevel="0" collapsed="false">
      <c r="A22" s="58" t="n">
        <v>12</v>
      </c>
      <c r="B22" s="59" t="s">
        <v>63</v>
      </c>
      <c r="C22" s="59"/>
      <c r="D22" s="60" t="s">
        <v>51</v>
      </c>
      <c r="E22" s="61"/>
      <c r="F22" s="62"/>
      <c r="G22" s="61"/>
      <c r="H22" s="63"/>
      <c r="I22" s="71"/>
      <c r="J22" s="64"/>
      <c r="K22" s="65"/>
      <c r="L22" s="63"/>
      <c r="M22" s="66"/>
      <c r="N22" s="64"/>
      <c r="O22" s="65"/>
      <c r="P22" s="63"/>
      <c r="Q22" s="65"/>
      <c r="R22" s="63"/>
      <c r="S22" s="65"/>
      <c r="T22" s="63"/>
      <c r="U22" s="66"/>
      <c r="V22" s="64"/>
      <c r="W22" s="65"/>
      <c r="X22" s="63"/>
      <c r="Y22" s="65"/>
      <c r="Z22" s="63"/>
      <c r="AA22" s="65"/>
      <c r="AB22" s="63"/>
      <c r="AC22" s="66"/>
      <c r="AD22" s="64"/>
      <c r="AE22" s="65"/>
      <c r="AF22" s="63"/>
      <c r="AG22" s="67" t="n">
        <f aca="false">+E22+G22+I22+K22+M22+O22+Q22+S22+U22++W22+Y22+AA22+AC22+AE22</f>
        <v>0</v>
      </c>
      <c r="AH22" s="220"/>
      <c r="AI22" s="69" t="n">
        <v>7.91</v>
      </c>
      <c r="AJ22" s="70" t="n">
        <f aca="false">+AG22*AI22</f>
        <v>0</v>
      </c>
    </row>
    <row r="23" s="4" customFormat="true" ht="17.1" hidden="false" customHeight="true" outlineLevel="0" collapsed="false">
      <c r="A23" s="58" t="n">
        <v>13</v>
      </c>
      <c r="B23" s="59" t="s">
        <v>64</v>
      </c>
      <c r="C23" s="59"/>
      <c r="D23" s="60" t="s">
        <v>49</v>
      </c>
      <c r="E23" s="61"/>
      <c r="F23" s="62"/>
      <c r="G23" s="61"/>
      <c r="H23" s="63"/>
      <c r="I23" s="71"/>
      <c r="J23" s="64"/>
      <c r="K23" s="65"/>
      <c r="L23" s="63"/>
      <c r="M23" s="66"/>
      <c r="N23" s="64"/>
      <c r="O23" s="65"/>
      <c r="P23" s="63"/>
      <c r="Q23" s="65"/>
      <c r="R23" s="63"/>
      <c r="S23" s="65"/>
      <c r="T23" s="63"/>
      <c r="U23" s="66"/>
      <c r="V23" s="64"/>
      <c r="W23" s="65"/>
      <c r="X23" s="63"/>
      <c r="Y23" s="65"/>
      <c r="Z23" s="63"/>
      <c r="AA23" s="65"/>
      <c r="AB23" s="63"/>
      <c r="AC23" s="66"/>
      <c r="AD23" s="64"/>
      <c r="AE23" s="65"/>
      <c r="AF23" s="63"/>
      <c r="AG23" s="67" t="n">
        <f aca="false">+E23+G23+I23+K23+M23+O23+Q23+S23+U23++W23+Y23+AA23+AC23+AE23</f>
        <v>0</v>
      </c>
      <c r="AH23" s="220"/>
      <c r="AI23" s="69" t="n">
        <v>43.28</v>
      </c>
      <c r="AJ23" s="70" t="n">
        <f aca="false">+AG23*AI23</f>
        <v>0</v>
      </c>
    </row>
    <row r="24" s="4" customFormat="true" ht="17.1" hidden="false" customHeight="true" outlineLevel="0" collapsed="false">
      <c r="A24" s="58" t="n">
        <v>14</v>
      </c>
      <c r="B24" s="59" t="s">
        <v>65</v>
      </c>
      <c r="C24" s="59"/>
      <c r="D24" s="60" t="s">
        <v>66</v>
      </c>
      <c r="E24" s="61"/>
      <c r="F24" s="62"/>
      <c r="G24" s="61"/>
      <c r="H24" s="63"/>
      <c r="I24" s="71"/>
      <c r="J24" s="64"/>
      <c r="K24" s="65"/>
      <c r="L24" s="63"/>
      <c r="M24" s="66"/>
      <c r="N24" s="64"/>
      <c r="O24" s="65"/>
      <c r="P24" s="63"/>
      <c r="Q24" s="65"/>
      <c r="R24" s="63"/>
      <c r="S24" s="65"/>
      <c r="T24" s="63"/>
      <c r="U24" s="66"/>
      <c r="V24" s="64"/>
      <c r="W24" s="65"/>
      <c r="X24" s="63"/>
      <c r="Y24" s="65"/>
      <c r="Z24" s="63"/>
      <c r="AA24" s="65"/>
      <c r="AB24" s="63"/>
      <c r="AC24" s="66"/>
      <c r="AD24" s="64"/>
      <c r="AE24" s="65"/>
      <c r="AF24" s="63"/>
      <c r="AG24" s="67" t="n">
        <f aca="false">+E24+G24+I24+K24+M24+O24+Q24+S24+U24++W24+Y24+AA24+AC24+AE24</f>
        <v>0</v>
      </c>
      <c r="AH24" s="220"/>
      <c r="AI24" s="69" t="n">
        <v>0.21</v>
      </c>
      <c r="AJ24" s="70" t="n">
        <f aca="false">+AG24*AI24</f>
        <v>0</v>
      </c>
    </row>
    <row r="25" s="4" customFormat="true" ht="17.1" hidden="false" customHeight="true" outlineLevel="0" collapsed="false">
      <c r="A25" s="72" t="n">
        <v>15</v>
      </c>
      <c r="B25" s="73" t="s">
        <v>67</v>
      </c>
      <c r="C25" s="73"/>
      <c r="D25" s="74" t="s">
        <v>66</v>
      </c>
      <c r="E25" s="75"/>
      <c r="F25" s="76"/>
      <c r="G25" s="75"/>
      <c r="H25" s="77"/>
      <c r="I25" s="78"/>
      <c r="J25" s="79"/>
      <c r="K25" s="80"/>
      <c r="L25" s="77"/>
      <c r="M25" s="81"/>
      <c r="N25" s="79"/>
      <c r="O25" s="80"/>
      <c r="P25" s="77"/>
      <c r="Q25" s="80"/>
      <c r="R25" s="77"/>
      <c r="S25" s="80"/>
      <c r="T25" s="77"/>
      <c r="U25" s="81"/>
      <c r="V25" s="79"/>
      <c r="W25" s="80"/>
      <c r="X25" s="77"/>
      <c r="Y25" s="80"/>
      <c r="Z25" s="77"/>
      <c r="AA25" s="80"/>
      <c r="AB25" s="77"/>
      <c r="AC25" s="81"/>
      <c r="AD25" s="79"/>
      <c r="AE25" s="80"/>
      <c r="AF25" s="77"/>
      <c r="AG25" s="82" t="n">
        <f aca="false">+E25+G25+I25+K25+M25+O25+Q25+S25+U25++W25+Y25+AA25+AC25+AE25</f>
        <v>0</v>
      </c>
      <c r="AH25" s="221"/>
      <c r="AI25" s="84" t="n">
        <v>0.08</v>
      </c>
      <c r="AJ25" s="85" t="n">
        <f aca="false">+AG25*AI25</f>
        <v>0</v>
      </c>
    </row>
    <row r="26" s="4" customFormat="true" ht="6.75" hidden="false" customHeight="true" outlineLevel="0" collapsed="false">
      <c r="A26" s="86"/>
      <c r="B26" s="86"/>
      <c r="C26" s="86"/>
      <c r="D26" s="86"/>
      <c r="E26" s="87"/>
      <c r="F26" s="88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222"/>
      <c r="AI26" s="90"/>
      <c r="AJ26" s="0"/>
    </row>
    <row r="27" s="4" customFormat="true" ht="6.75" hidden="false" customHeight="true" outlineLevel="0" collapsed="false">
      <c r="A27" s="86"/>
      <c r="B27" s="86"/>
      <c r="C27" s="86"/>
      <c r="D27" s="86"/>
      <c r="E27" s="87"/>
      <c r="F27" s="88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222"/>
      <c r="AI27" s="90"/>
      <c r="AJ27" s="0"/>
    </row>
    <row r="28" s="4" customFormat="true" ht="17.1" hidden="false" customHeight="true" outlineLevel="0" collapsed="false">
      <c r="A28" s="11" t="s">
        <v>68</v>
      </c>
      <c r="B28" s="91"/>
      <c r="C28" s="91"/>
      <c r="D28" s="91"/>
      <c r="E28" s="87"/>
      <c r="F28" s="88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222"/>
      <c r="AI28" s="90"/>
      <c r="AJ28" s="0"/>
    </row>
    <row r="29" s="4" customFormat="true" ht="17.1" hidden="false" customHeight="true" outlineLevel="0" collapsed="false">
      <c r="A29" s="92" t="s">
        <v>69</v>
      </c>
      <c r="B29" s="93"/>
      <c r="C29" s="94" t="s">
        <v>70</v>
      </c>
      <c r="D29" s="95" t="s">
        <v>71</v>
      </c>
      <c r="E29" s="96"/>
      <c r="F29" s="96"/>
      <c r="G29" s="96"/>
      <c r="H29" s="96"/>
      <c r="I29" s="97"/>
      <c r="J29" s="97"/>
      <c r="K29" s="97"/>
      <c r="L29" s="97"/>
      <c r="M29" s="97"/>
      <c r="N29" s="97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222"/>
      <c r="AI29" s="90"/>
      <c r="AJ29" s="0"/>
    </row>
    <row r="30" s="4" customFormat="true" ht="17.1" hidden="false" customHeight="true" outlineLevel="0" collapsed="false">
      <c r="A30" s="98" t="n">
        <v>1</v>
      </c>
      <c r="B30" s="99" t="s">
        <v>72</v>
      </c>
      <c r="C30" s="100" t="s">
        <v>73</v>
      </c>
      <c r="D30" s="100" t="s">
        <v>74</v>
      </c>
      <c r="E30" s="101"/>
      <c r="F30" s="102"/>
      <c r="G30" s="150"/>
      <c r="H30" s="218"/>
      <c r="I30" s="101"/>
      <c r="J30" s="149"/>
      <c r="K30" s="150"/>
      <c r="L30" s="149"/>
      <c r="M30" s="145"/>
      <c r="N30" s="148"/>
      <c r="O30" s="48"/>
      <c r="P30" s="149"/>
      <c r="Q30" s="145"/>
      <c r="R30" s="148"/>
      <c r="S30" s="101"/>
      <c r="T30" s="149"/>
      <c r="U30" s="150"/>
      <c r="V30" s="148"/>
      <c r="W30" s="101"/>
      <c r="X30" s="149"/>
      <c r="Y30" s="101"/>
      <c r="Z30" s="149"/>
      <c r="AA30" s="101"/>
      <c r="AB30" s="149"/>
      <c r="AC30" s="150"/>
      <c r="AD30" s="148"/>
      <c r="AE30" s="48"/>
      <c r="AF30" s="149"/>
      <c r="AG30" s="54" t="n">
        <f aca="false">+E30+G30+I30+K30+M30+O30+Q30+S30+U30++W30+Y30+AA30+AC30+AE30</f>
        <v>0</v>
      </c>
      <c r="AH30" s="223"/>
      <c r="AI30" s="104" t="n">
        <v>1.3</v>
      </c>
      <c r="AJ30" s="105" t="n">
        <f aca="false">+AG30*AI30</f>
        <v>0</v>
      </c>
    </row>
    <row r="31" s="4" customFormat="true" ht="17.1" hidden="false" customHeight="true" outlineLevel="0" collapsed="false">
      <c r="A31" s="106" t="n">
        <v>2</v>
      </c>
      <c r="B31" s="107" t="s">
        <v>75</v>
      </c>
      <c r="C31" s="108" t="s">
        <v>73</v>
      </c>
      <c r="D31" s="108" t="s">
        <v>74</v>
      </c>
      <c r="E31" s="65"/>
      <c r="F31" s="109"/>
      <c r="G31" s="66" t="n">
        <v>26</v>
      </c>
      <c r="H31" s="114"/>
      <c r="I31" s="65"/>
      <c r="J31" s="115"/>
      <c r="K31" s="66" t="n">
        <v>5</v>
      </c>
      <c r="L31" s="115"/>
      <c r="M31" s="116" t="n">
        <v>4</v>
      </c>
      <c r="N31" s="117"/>
      <c r="O31" s="61" t="n">
        <v>90</v>
      </c>
      <c r="P31" s="115"/>
      <c r="Q31" s="116"/>
      <c r="R31" s="117"/>
      <c r="S31" s="65" t="n">
        <v>79</v>
      </c>
      <c r="T31" s="115"/>
      <c r="U31" s="66" t="n">
        <v>26</v>
      </c>
      <c r="V31" s="117"/>
      <c r="W31" s="65"/>
      <c r="X31" s="115"/>
      <c r="Y31" s="65"/>
      <c r="Z31" s="115"/>
      <c r="AA31" s="65"/>
      <c r="AB31" s="115"/>
      <c r="AC31" s="66" t="n">
        <v>124</v>
      </c>
      <c r="AD31" s="117"/>
      <c r="AE31" s="61" t="n">
        <v>62</v>
      </c>
      <c r="AF31" s="115"/>
      <c r="AG31" s="67" t="n">
        <f aca="false">+E31+G31+I31+K31+M31+O31+Q31+S31+U31++W31+Y31+AA31+AC31+AE31</f>
        <v>416</v>
      </c>
      <c r="AH31" s="224"/>
      <c r="AI31" s="112" t="n">
        <v>1.6</v>
      </c>
      <c r="AJ31" s="113" t="n">
        <f aca="false">+AG31*AI31</f>
        <v>665.6</v>
      </c>
    </row>
    <row r="32" s="4" customFormat="true" ht="17.1" hidden="false" customHeight="true" outlineLevel="0" collapsed="false">
      <c r="A32" s="106" t="n">
        <v>3</v>
      </c>
      <c r="B32" s="107" t="s">
        <v>76</v>
      </c>
      <c r="C32" s="108" t="s">
        <v>73</v>
      </c>
      <c r="D32" s="108" t="s">
        <v>74</v>
      </c>
      <c r="E32" s="65"/>
      <c r="F32" s="109"/>
      <c r="G32" s="66"/>
      <c r="H32" s="114"/>
      <c r="I32" s="65"/>
      <c r="J32" s="115"/>
      <c r="K32" s="66"/>
      <c r="L32" s="115"/>
      <c r="M32" s="116"/>
      <c r="N32" s="117"/>
      <c r="O32" s="61"/>
      <c r="P32" s="115"/>
      <c r="Q32" s="116"/>
      <c r="R32" s="117"/>
      <c r="S32" s="65"/>
      <c r="T32" s="115"/>
      <c r="U32" s="66"/>
      <c r="V32" s="117"/>
      <c r="W32" s="65"/>
      <c r="X32" s="115"/>
      <c r="Y32" s="65"/>
      <c r="Z32" s="115"/>
      <c r="AA32" s="65"/>
      <c r="AB32" s="115"/>
      <c r="AC32" s="66"/>
      <c r="AD32" s="117"/>
      <c r="AE32" s="61"/>
      <c r="AF32" s="115"/>
      <c r="AG32" s="67" t="n">
        <f aca="false">+E32+G32+I32+K32+M32+O32+Q32+S32+U32++W32+Y32+AA32+AC32+AE32</f>
        <v>0</v>
      </c>
      <c r="AH32" s="224"/>
      <c r="AI32" s="112" t="n">
        <v>4.24</v>
      </c>
      <c r="AJ32" s="113" t="n">
        <f aca="false">+AG32*AI32</f>
        <v>0</v>
      </c>
    </row>
    <row r="33" s="4" customFormat="true" ht="17.1" hidden="false" customHeight="true" outlineLevel="0" collapsed="false">
      <c r="A33" s="106" t="n">
        <v>4</v>
      </c>
      <c r="B33" s="107" t="s">
        <v>77</v>
      </c>
      <c r="C33" s="108" t="s">
        <v>73</v>
      </c>
      <c r="D33" s="108" t="s">
        <v>74</v>
      </c>
      <c r="E33" s="65"/>
      <c r="F33" s="109"/>
      <c r="G33" s="66"/>
      <c r="H33" s="114"/>
      <c r="I33" s="65"/>
      <c r="J33" s="115"/>
      <c r="K33" s="66"/>
      <c r="L33" s="115"/>
      <c r="M33" s="116"/>
      <c r="N33" s="117"/>
      <c r="O33" s="61"/>
      <c r="P33" s="115"/>
      <c r="Q33" s="116"/>
      <c r="R33" s="117"/>
      <c r="S33" s="65"/>
      <c r="T33" s="115"/>
      <c r="U33" s="66" t="n">
        <v>3</v>
      </c>
      <c r="V33" s="117"/>
      <c r="W33" s="65"/>
      <c r="X33" s="115"/>
      <c r="Y33" s="65"/>
      <c r="Z33" s="115"/>
      <c r="AA33" s="65"/>
      <c r="AB33" s="115"/>
      <c r="AC33" s="66"/>
      <c r="AD33" s="117"/>
      <c r="AE33" s="61"/>
      <c r="AF33" s="115"/>
      <c r="AG33" s="67" t="n">
        <f aca="false">+E33+G33+I33+K33+M33+O33+Q33+S33+U33++W33+Y33+AA33+AC33+AE33</f>
        <v>3</v>
      </c>
      <c r="AH33" s="224"/>
      <c r="AI33" s="112" t="n">
        <v>3.49</v>
      </c>
      <c r="AJ33" s="113" t="n">
        <f aca="false">+AG33*AI33</f>
        <v>10.47</v>
      </c>
    </row>
    <row r="34" s="4" customFormat="true" ht="17.1" hidden="false" customHeight="true" outlineLevel="0" collapsed="false">
      <c r="A34" s="106" t="n">
        <v>5</v>
      </c>
      <c r="B34" s="107" t="s">
        <v>78</v>
      </c>
      <c r="C34" s="108" t="s">
        <v>73</v>
      </c>
      <c r="D34" s="108" t="s">
        <v>74</v>
      </c>
      <c r="E34" s="65"/>
      <c r="F34" s="109"/>
      <c r="G34" s="66"/>
      <c r="H34" s="114"/>
      <c r="I34" s="65"/>
      <c r="J34" s="115"/>
      <c r="K34" s="66"/>
      <c r="L34" s="115"/>
      <c r="M34" s="116"/>
      <c r="N34" s="117"/>
      <c r="O34" s="61"/>
      <c r="P34" s="115"/>
      <c r="Q34" s="116"/>
      <c r="R34" s="117"/>
      <c r="S34" s="65"/>
      <c r="T34" s="115"/>
      <c r="U34" s="66"/>
      <c r="V34" s="117"/>
      <c r="W34" s="65"/>
      <c r="X34" s="115"/>
      <c r="Y34" s="65"/>
      <c r="Z34" s="115"/>
      <c r="AA34" s="65"/>
      <c r="AB34" s="115"/>
      <c r="AC34" s="66"/>
      <c r="AD34" s="117"/>
      <c r="AE34" s="61"/>
      <c r="AF34" s="115"/>
      <c r="AG34" s="67" t="n">
        <f aca="false">+E34+G34+I34+K34+M34+O34+Q34+S34+U34++W34+Y34+AA34+AC34+AE34</f>
        <v>0</v>
      </c>
      <c r="AH34" s="224"/>
      <c r="AI34" s="112" t="n">
        <v>0.49</v>
      </c>
      <c r="AJ34" s="113" t="n">
        <f aca="false">+AG34*AI34</f>
        <v>0</v>
      </c>
    </row>
    <row r="35" s="4" customFormat="true" ht="17.1" hidden="false" customHeight="true" outlineLevel="0" collapsed="false">
      <c r="A35" s="106" t="n">
        <v>6</v>
      </c>
      <c r="B35" s="107" t="s">
        <v>79</v>
      </c>
      <c r="C35" s="108" t="s">
        <v>80</v>
      </c>
      <c r="D35" s="108" t="s">
        <v>81</v>
      </c>
      <c r="E35" s="65"/>
      <c r="F35" s="109"/>
      <c r="G35" s="66"/>
      <c r="H35" s="114"/>
      <c r="I35" s="65"/>
      <c r="J35" s="115"/>
      <c r="K35" s="66"/>
      <c r="L35" s="115"/>
      <c r="M35" s="116"/>
      <c r="N35" s="117"/>
      <c r="O35" s="61"/>
      <c r="P35" s="115"/>
      <c r="Q35" s="116"/>
      <c r="R35" s="117"/>
      <c r="S35" s="65"/>
      <c r="T35" s="115"/>
      <c r="U35" s="66"/>
      <c r="V35" s="117"/>
      <c r="W35" s="65"/>
      <c r="X35" s="115"/>
      <c r="Y35" s="65"/>
      <c r="Z35" s="115"/>
      <c r="AA35" s="65"/>
      <c r="AB35" s="115"/>
      <c r="AC35" s="66"/>
      <c r="AD35" s="117"/>
      <c r="AE35" s="61"/>
      <c r="AF35" s="115"/>
      <c r="AG35" s="67" t="n">
        <f aca="false">+E35+G35+I35+K35+M35+O35+Q35+S35+U35++W35+Y35+AA35+AC35+AE35</f>
        <v>0</v>
      </c>
      <c r="AH35" s="224"/>
      <c r="AI35" s="112" t="n">
        <v>0.08</v>
      </c>
      <c r="AJ35" s="113" t="n">
        <f aca="false">+AG35*AI35</f>
        <v>0</v>
      </c>
    </row>
    <row r="36" s="4" customFormat="true" ht="17.1" hidden="false" customHeight="true" outlineLevel="0" collapsed="false">
      <c r="A36" s="106" t="n">
        <v>7</v>
      </c>
      <c r="B36" s="107" t="s">
        <v>82</v>
      </c>
      <c r="C36" s="108" t="s">
        <v>73</v>
      </c>
      <c r="D36" s="108" t="s">
        <v>74</v>
      </c>
      <c r="E36" s="65"/>
      <c r="F36" s="109"/>
      <c r="G36" s="66" t="n">
        <v>156</v>
      </c>
      <c r="H36" s="114"/>
      <c r="I36" s="65"/>
      <c r="J36" s="115"/>
      <c r="K36" s="66" t="n">
        <v>30</v>
      </c>
      <c r="L36" s="115"/>
      <c r="M36" s="116" t="n">
        <v>24</v>
      </c>
      <c r="N36" s="117"/>
      <c r="O36" s="61" t="n">
        <v>540</v>
      </c>
      <c r="P36" s="115"/>
      <c r="Q36" s="116"/>
      <c r="R36" s="117"/>
      <c r="S36" s="65" t="n">
        <v>474</v>
      </c>
      <c r="T36" s="115"/>
      <c r="U36" s="66" t="n">
        <v>156</v>
      </c>
      <c r="V36" s="117"/>
      <c r="W36" s="65"/>
      <c r="X36" s="115"/>
      <c r="Y36" s="65"/>
      <c r="Z36" s="115"/>
      <c r="AA36" s="65"/>
      <c r="AB36" s="115"/>
      <c r="AC36" s="66" t="n">
        <v>744</v>
      </c>
      <c r="AD36" s="117"/>
      <c r="AE36" s="61" t="n">
        <v>372</v>
      </c>
      <c r="AF36" s="115"/>
      <c r="AG36" s="215" t="n">
        <f aca="false">+E36+G36+I36+K36+M36+O36+Q36+S36+U36++W36+Y36+AA36+AC36+AE36</f>
        <v>2496</v>
      </c>
      <c r="AH36" s="224"/>
      <c r="AI36" s="112" t="n">
        <v>0.04</v>
      </c>
      <c r="AJ36" s="113" t="n">
        <f aca="false">+AG36*AI36</f>
        <v>99.84</v>
      </c>
    </row>
    <row r="37" s="4" customFormat="true" ht="17.1" hidden="false" customHeight="true" outlineLevel="0" collapsed="false">
      <c r="A37" s="106" t="n">
        <v>8</v>
      </c>
      <c r="B37" s="107" t="s">
        <v>83</v>
      </c>
      <c r="C37" s="108" t="s">
        <v>73</v>
      </c>
      <c r="D37" s="108" t="s">
        <v>74</v>
      </c>
      <c r="E37" s="65"/>
      <c r="F37" s="109"/>
      <c r="G37" s="66"/>
      <c r="H37" s="114"/>
      <c r="I37" s="65"/>
      <c r="J37" s="115"/>
      <c r="K37" s="66"/>
      <c r="L37" s="115"/>
      <c r="M37" s="116"/>
      <c r="N37" s="117"/>
      <c r="O37" s="61"/>
      <c r="P37" s="115"/>
      <c r="Q37" s="116"/>
      <c r="R37" s="117"/>
      <c r="S37" s="65"/>
      <c r="T37" s="115"/>
      <c r="U37" s="66"/>
      <c r="V37" s="117"/>
      <c r="W37" s="65"/>
      <c r="X37" s="115"/>
      <c r="Y37" s="65"/>
      <c r="Z37" s="115"/>
      <c r="AA37" s="65"/>
      <c r="AB37" s="115"/>
      <c r="AC37" s="66"/>
      <c r="AD37" s="117"/>
      <c r="AE37" s="61"/>
      <c r="AF37" s="115"/>
      <c r="AG37" s="67" t="n">
        <f aca="false">+E37+G37+I37+K37+M37+O37+Q37+S37+U37++W37+Y37+AA37+AC37+AE37</f>
        <v>0</v>
      </c>
      <c r="AH37" s="224"/>
      <c r="AI37" s="112" t="n">
        <v>48.76</v>
      </c>
      <c r="AJ37" s="113" t="n">
        <f aca="false">+AG37*AI37</f>
        <v>0</v>
      </c>
    </row>
    <row r="38" s="4" customFormat="true" ht="17.1" hidden="false" customHeight="true" outlineLevel="0" collapsed="false">
      <c r="A38" s="106" t="n">
        <v>9</v>
      </c>
      <c r="B38" s="107" t="s">
        <v>85</v>
      </c>
      <c r="C38" s="108" t="s">
        <v>73</v>
      </c>
      <c r="D38" s="108" t="s">
        <v>74</v>
      </c>
      <c r="E38" s="65"/>
      <c r="F38" s="109"/>
      <c r="G38" s="66"/>
      <c r="H38" s="114"/>
      <c r="I38" s="65"/>
      <c r="J38" s="115"/>
      <c r="K38" s="66"/>
      <c r="L38" s="115"/>
      <c r="M38" s="116"/>
      <c r="N38" s="117"/>
      <c r="O38" s="61"/>
      <c r="P38" s="115"/>
      <c r="Q38" s="116"/>
      <c r="R38" s="117"/>
      <c r="S38" s="65"/>
      <c r="T38" s="115"/>
      <c r="U38" s="66"/>
      <c r="V38" s="117"/>
      <c r="W38" s="65"/>
      <c r="X38" s="115"/>
      <c r="Y38" s="65"/>
      <c r="Z38" s="115"/>
      <c r="AA38" s="65"/>
      <c r="AB38" s="115"/>
      <c r="AC38" s="66"/>
      <c r="AD38" s="117"/>
      <c r="AE38" s="61"/>
      <c r="AF38" s="115"/>
      <c r="AG38" s="67" t="n">
        <f aca="false">+E38+G38+I38+K38+M38+O38+Q38+S38+U38++W38+Y38+AA38+AC38+AE38</f>
        <v>0</v>
      </c>
      <c r="AH38" s="224"/>
      <c r="AI38" s="112" t="n">
        <v>48.16</v>
      </c>
      <c r="AJ38" s="113" t="n">
        <f aca="false">+AG38*AI38</f>
        <v>0</v>
      </c>
    </row>
    <row r="39" s="4" customFormat="true" ht="17.1" hidden="false" customHeight="true" outlineLevel="0" collapsed="false">
      <c r="A39" s="106" t="n">
        <v>10</v>
      </c>
      <c r="B39" s="107" t="s">
        <v>86</v>
      </c>
      <c r="C39" s="108" t="s">
        <v>73</v>
      </c>
      <c r="D39" s="108" t="s">
        <v>74</v>
      </c>
      <c r="E39" s="65"/>
      <c r="F39" s="109"/>
      <c r="G39" s="66"/>
      <c r="H39" s="114"/>
      <c r="I39" s="65"/>
      <c r="J39" s="115"/>
      <c r="K39" s="66"/>
      <c r="L39" s="115"/>
      <c r="M39" s="116"/>
      <c r="N39" s="117"/>
      <c r="O39" s="61"/>
      <c r="P39" s="115"/>
      <c r="Q39" s="116"/>
      <c r="R39" s="117"/>
      <c r="S39" s="65"/>
      <c r="T39" s="115"/>
      <c r="U39" s="66"/>
      <c r="V39" s="117"/>
      <c r="W39" s="65"/>
      <c r="X39" s="115"/>
      <c r="Y39" s="65"/>
      <c r="Z39" s="115"/>
      <c r="AA39" s="65"/>
      <c r="AB39" s="115"/>
      <c r="AC39" s="66"/>
      <c r="AD39" s="117"/>
      <c r="AE39" s="61"/>
      <c r="AF39" s="115"/>
      <c r="AG39" s="67" t="n">
        <f aca="false">+E39+G39+I39+K39+M39+O39+Q39+S39+U39++W39+Y39+AA39+AC39+AE39</f>
        <v>0</v>
      </c>
      <c r="AH39" s="224"/>
      <c r="AI39" s="112" t="n">
        <v>3.61</v>
      </c>
      <c r="AJ39" s="113" t="n">
        <f aca="false">+AG39*AI39</f>
        <v>0</v>
      </c>
    </row>
    <row r="40" s="4" customFormat="true" ht="17.1" hidden="false" customHeight="true" outlineLevel="0" collapsed="false">
      <c r="A40" s="106" t="n">
        <v>11</v>
      </c>
      <c r="B40" s="107" t="s">
        <v>87</v>
      </c>
      <c r="C40" s="108" t="s">
        <v>73</v>
      </c>
      <c r="D40" s="108" t="s">
        <v>74</v>
      </c>
      <c r="E40" s="65"/>
      <c r="F40" s="109"/>
      <c r="G40" s="66" t="n">
        <v>34</v>
      </c>
      <c r="H40" s="114"/>
      <c r="I40" s="65" t="n">
        <v>39</v>
      </c>
      <c r="J40" s="115"/>
      <c r="K40" s="66" t="n">
        <v>28</v>
      </c>
      <c r="L40" s="115"/>
      <c r="M40" s="116" t="n">
        <v>48</v>
      </c>
      <c r="N40" s="117"/>
      <c r="O40" s="61" t="n">
        <v>36</v>
      </c>
      <c r="P40" s="115"/>
      <c r="Q40" s="116" t="n">
        <v>14</v>
      </c>
      <c r="R40" s="117"/>
      <c r="S40" s="65" t="n">
        <v>6</v>
      </c>
      <c r="T40" s="115"/>
      <c r="U40" s="66" t="n">
        <v>17</v>
      </c>
      <c r="V40" s="117"/>
      <c r="W40" s="65" t="n">
        <v>1</v>
      </c>
      <c r="X40" s="115"/>
      <c r="Y40" s="65" t="n">
        <v>4</v>
      </c>
      <c r="Z40" s="115"/>
      <c r="AA40" s="65"/>
      <c r="AB40" s="115"/>
      <c r="AC40" s="66" t="n">
        <v>20</v>
      </c>
      <c r="AD40" s="117"/>
      <c r="AE40" s="61" t="n">
        <v>16</v>
      </c>
      <c r="AF40" s="115"/>
      <c r="AG40" s="67" t="n">
        <f aca="false">+E40+G40+I40+K40+M40+O40+Q40+S40+U40++W40+Y40+AA40+AC40+AE40</f>
        <v>263</v>
      </c>
      <c r="AH40" s="224"/>
      <c r="AI40" s="112" t="n">
        <v>0.06</v>
      </c>
      <c r="AJ40" s="113" t="n">
        <f aca="false">+AG40*AI40</f>
        <v>15.78</v>
      </c>
    </row>
    <row r="41" s="4" customFormat="true" ht="17.1" hidden="false" customHeight="true" outlineLevel="0" collapsed="false">
      <c r="A41" s="106" t="n">
        <v>12</v>
      </c>
      <c r="B41" s="107" t="s">
        <v>88</v>
      </c>
      <c r="C41" s="108" t="s">
        <v>73</v>
      </c>
      <c r="D41" s="108" t="s">
        <v>74</v>
      </c>
      <c r="E41" s="65"/>
      <c r="F41" s="109"/>
      <c r="G41" s="66"/>
      <c r="H41" s="114"/>
      <c r="I41" s="65"/>
      <c r="J41" s="115"/>
      <c r="K41" s="66"/>
      <c r="L41" s="115"/>
      <c r="M41" s="116"/>
      <c r="N41" s="117"/>
      <c r="O41" s="61"/>
      <c r="P41" s="115"/>
      <c r="Q41" s="116"/>
      <c r="R41" s="117"/>
      <c r="S41" s="65"/>
      <c r="T41" s="115"/>
      <c r="U41" s="66"/>
      <c r="V41" s="117"/>
      <c r="W41" s="65"/>
      <c r="X41" s="115"/>
      <c r="Y41" s="65"/>
      <c r="Z41" s="115"/>
      <c r="AA41" s="65"/>
      <c r="AB41" s="115"/>
      <c r="AC41" s="66"/>
      <c r="AD41" s="117"/>
      <c r="AE41" s="61"/>
      <c r="AF41" s="115"/>
      <c r="AG41" s="67" t="n">
        <f aca="false">+E41+G41+I41+K41+M41+O41+Q41+S41+U41++W41+Y41+AA41+AC41+AE41</f>
        <v>0</v>
      </c>
      <c r="AH41" s="224"/>
      <c r="AI41" s="112" t="n">
        <v>0.08</v>
      </c>
      <c r="AJ41" s="113" t="n">
        <f aca="false">+AG41*AI41</f>
        <v>0</v>
      </c>
    </row>
    <row r="42" s="4" customFormat="true" ht="17.1" hidden="false" customHeight="true" outlineLevel="0" collapsed="false">
      <c r="A42" s="106" t="n">
        <v>13</v>
      </c>
      <c r="B42" s="107" t="s">
        <v>89</v>
      </c>
      <c r="C42" s="108" t="s">
        <v>73</v>
      </c>
      <c r="D42" s="108" t="s">
        <v>74</v>
      </c>
      <c r="E42" s="65"/>
      <c r="F42" s="109"/>
      <c r="G42" s="66"/>
      <c r="H42" s="114"/>
      <c r="I42" s="65"/>
      <c r="J42" s="115"/>
      <c r="K42" s="66"/>
      <c r="L42" s="115"/>
      <c r="M42" s="116"/>
      <c r="N42" s="117"/>
      <c r="O42" s="61"/>
      <c r="P42" s="115"/>
      <c r="Q42" s="116"/>
      <c r="R42" s="117"/>
      <c r="S42" s="65"/>
      <c r="T42" s="115"/>
      <c r="U42" s="66"/>
      <c r="V42" s="117"/>
      <c r="W42" s="65"/>
      <c r="X42" s="115"/>
      <c r="Y42" s="65"/>
      <c r="Z42" s="115"/>
      <c r="AA42" s="65"/>
      <c r="AB42" s="115"/>
      <c r="AC42" s="66"/>
      <c r="AD42" s="117"/>
      <c r="AE42" s="61"/>
      <c r="AF42" s="115"/>
      <c r="AG42" s="67" t="n">
        <f aca="false">+E42+G42+I42+K42+M42+O42+Q42+S42+U42++W42+Y42+AA42+AC42+AE42</f>
        <v>0</v>
      </c>
      <c r="AH42" s="224"/>
      <c r="AI42" s="112" t="n">
        <v>0.15</v>
      </c>
      <c r="AJ42" s="113" t="n">
        <f aca="false">+AG42*AI42</f>
        <v>0</v>
      </c>
    </row>
    <row r="43" s="4" customFormat="true" ht="17.1" hidden="false" customHeight="true" outlineLevel="0" collapsed="false">
      <c r="A43" s="106" t="n">
        <v>14</v>
      </c>
      <c r="B43" s="107" t="s">
        <v>90</v>
      </c>
      <c r="C43" s="108" t="s">
        <v>73</v>
      </c>
      <c r="D43" s="108" t="s">
        <v>74</v>
      </c>
      <c r="E43" s="65"/>
      <c r="F43" s="109"/>
      <c r="G43" s="66"/>
      <c r="H43" s="114"/>
      <c r="I43" s="65"/>
      <c r="J43" s="115"/>
      <c r="K43" s="66"/>
      <c r="L43" s="115"/>
      <c r="M43" s="116"/>
      <c r="N43" s="117"/>
      <c r="O43" s="61"/>
      <c r="P43" s="115"/>
      <c r="Q43" s="116"/>
      <c r="R43" s="117"/>
      <c r="S43" s="65"/>
      <c r="T43" s="115"/>
      <c r="U43" s="66"/>
      <c r="V43" s="117"/>
      <c r="W43" s="65"/>
      <c r="X43" s="115"/>
      <c r="Y43" s="65"/>
      <c r="Z43" s="115"/>
      <c r="AA43" s="65"/>
      <c r="AB43" s="115"/>
      <c r="AC43" s="66"/>
      <c r="AD43" s="117"/>
      <c r="AE43" s="61"/>
      <c r="AF43" s="115"/>
      <c r="AG43" s="67" t="n">
        <f aca="false">+E43+G43+I43+K43+M43+O43+Q43+S43+U43++W43+Y43+AA43+AC43+AE43</f>
        <v>0</v>
      </c>
      <c r="AH43" s="224"/>
      <c r="AI43" s="112" t="n">
        <v>366.45</v>
      </c>
      <c r="AJ43" s="113" t="n">
        <f aca="false">+AG43*AI43</f>
        <v>0</v>
      </c>
    </row>
    <row r="44" s="4" customFormat="true" ht="17.1" hidden="false" customHeight="true" outlineLevel="0" collapsed="false">
      <c r="A44" s="106" t="n">
        <v>15</v>
      </c>
      <c r="B44" s="107" t="s">
        <v>110</v>
      </c>
      <c r="C44" s="108" t="s">
        <v>73</v>
      </c>
      <c r="D44" s="108" t="s">
        <v>74</v>
      </c>
      <c r="E44" s="65"/>
      <c r="F44" s="109"/>
      <c r="G44" s="66"/>
      <c r="H44" s="114"/>
      <c r="I44" s="65"/>
      <c r="J44" s="115"/>
      <c r="K44" s="66"/>
      <c r="L44" s="115"/>
      <c r="M44" s="116"/>
      <c r="N44" s="117"/>
      <c r="O44" s="61"/>
      <c r="P44" s="115"/>
      <c r="Q44" s="116"/>
      <c r="R44" s="117"/>
      <c r="S44" s="65"/>
      <c r="T44" s="115"/>
      <c r="U44" s="66"/>
      <c r="V44" s="117"/>
      <c r="W44" s="65"/>
      <c r="X44" s="115"/>
      <c r="Y44" s="65"/>
      <c r="Z44" s="115"/>
      <c r="AA44" s="65"/>
      <c r="AB44" s="115"/>
      <c r="AC44" s="66"/>
      <c r="AD44" s="117"/>
      <c r="AE44" s="61"/>
      <c r="AF44" s="115"/>
      <c r="AG44" s="67" t="n">
        <f aca="false">+E44+G44+I44+K44+M44+O44+Q44+S44+U44++W44+Y44+AA44+AC44+AE44</f>
        <v>0</v>
      </c>
      <c r="AH44" s="224"/>
      <c r="AI44" s="112" t="n">
        <v>131.93</v>
      </c>
      <c r="AJ44" s="113" t="n">
        <f aca="false">+AG44*AI44</f>
        <v>0</v>
      </c>
    </row>
    <row r="45" s="4" customFormat="true" ht="17.1" hidden="false" customHeight="true" outlineLevel="0" collapsed="false">
      <c r="A45" s="106" t="n">
        <v>16</v>
      </c>
      <c r="B45" s="107" t="s">
        <v>92</v>
      </c>
      <c r="C45" s="108" t="s">
        <v>73</v>
      </c>
      <c r="D45" s="108" t="s">
        <v>74</v>
      </c>
      <c r="E45" s="65"/>
      <c r="F45" s="109"/>
      <c r="G45" s="66"/>
      <c r="H45" s="114"/>
      <c r="I45" s="65"/>
      <c r="J45" s="115"/>
      <c r="K45" s="66"/>
      <c r="L45" s="115"/>
      <c r="M45" s="116"/>
      <c r="N45" s="117"/>
      <c r="O45" s="61"/>
      <c r="P45" s="115"/>
      <c r="Q45" s="116"/>
      <c r="R45" s="117"/>
      <c r="S45" s="65"/>
      <c r="T45" s="115"/>
      <c r="U45" s="66" t="n">
        <v>22</v>
      </c>
      <c r="V45" s="117"/>
      <c r="W45" s="65"/>
      <c r="X45" s="115"/>
      <c r="Y45" s="65"/>
      <c r="Z45" s="115"/>
      <c r="AA45" s="65"/>
      <c r="AB45" s="115"/>
      <c r="AC45" s="66"/>
      <c r="AD45" s="117"/>
      <c r="AE45" s="61" t="n">
        <v>12</v>
      </c>
      <c r="AF45" s="115"/>
      <c r="AG45" s="67" t="n">
        <f aca="false">+E45+G45+I45+K45+M45+O45+Q45+S45+U45++W45+Y45+AA45+AC45+AE45</f>
        <v>34</v>
      </c>
      <c r="AH45" s="224"/>
      <c r="AI45" s="112" t="n">
        <v>0.23</v>
      </c>
      <c r="AJ45" s="113" t="n">
        <f aca="false">+AG45*AI45</f>
        <v>7.82</v>
      </c>
    </row>
    <row r="46" s="4" customFormat="true" ht="17.1" hidden="false" customHeight="true" outlineLevel="0" collapsed="false">
      <c r="A46" s="106" t="n">
        <v>17</v>
      </c>
      <c r="B46" s="107" t="s">
        <v>93</v>
      </c>
      <c r="C46" s="108" t="s">
        <v>73</v>
      </c>
      <c r="D46" s="108" t="s">
        <v>74</v>
      </c>
      <c r="E46" s="65"/>
      <c r="F46" s="109"/>
      <c r="G46" s="66"/>
      <c r="H46" s="114"/>
      <c r="I46" s="65"/>
      <c r="J46" s="115"/>
      <c r="K46" s="66"/>
      <c r="L46" s="115"/>
      <c r="M46" s="116"/>
      <c r="N46" s="117"/>
      <c r="O46" s="61"/>
      <c r="P46" s="115"/>
      <c r="Q46" s="116" t="n">
        <v>1</v>
      </c>
      <c r="R46" s="117"/>
      <c r="S46" s="65" t="n">
        <v>1</v>
      </c>
      <c r="T46" s="115"/>
      <c r="U46" s="66"/>
      <c r="V46" s="117"/>
      <c r="W46" s="65"/>
      <c r="X46" s="115"/>
      <c r="Y46" s="65"/>
      <c r="Z46" s="115"/>
      <c r="AA46" s="65" t="n">
        <v>1</v>
      </c>
      <c r="AB46" s="115"/>
      <c r="AC46" s="66"/>
      <c r="AD46" s="117"/>
      <c r="AE46" s="61"/>
      <c r="AF46" s="115"/>
      <c r="AG46" s="67" t="n">
        <f aca="false">+E46+G46+I46+K46+M46+O46+Q46+S46+U46++W46+Y46+AA46+AC46+AE46</f>
        <v>3</v>
      </c>
      <c r="AH46" s="224"/>
      <c r="AI46" s="112" t="n">
        <v>2.13</v>
      </c>
      <c r="AJ46" s="113" t="n">
        <f aca="false">+AG46*AI46</f>
        <v>6.39</v>
      </c>
    </row>
    <row r="47" s="4" customFormat="true" ht="17.1" hidden="false" customHeight="true" outlineLevel="0" collapsed="false">
      <c r="A47" s="106" t="n">
        <v>18</v>
      </c>
      <c r="B47" s="107" t="s">
        <v>94</v>
      </c>
      <c r="C47" s="108" t="s">
        <v>73</v>
      </c>
      <c r="D47" s="108" t="s">
        <v>74</v>
      </c>
      <c r="E47" s="65"/>
      <c r="F47" s="109"/>
      <c r="G47" s="66"/>
      <c r="H47" s="114"/>
      <c r="I47" s="65"/>
      <c r="J47" s="115"/>
      <c r="K47" s="66"/>
      <c r="L47" s="115"/>
      <c r="M47" s="116"/>
      <c r="N47" s="117"/>
      <c r="O47" s="61"/>
      <c r="P47" s="115"/>
      <c r="Q47" s="116"/>
      <c r="R47" s="117"/>
      <c r="S47" s="65"/>
      <c r="T47" s="115"/>
      <c r="U47" s="66"/>
      <c r="V47" s="117"/>
      <c r="W47" s="65"/>
      <c r="X47" s="115"/>
      <c r="Y47" s="65"/>
      <c r="Z47" s="115"/>
      <c r="AA47" s="65"/>
      <c r="AB47" s="115"/>
      <c r="AC47" s="66"/>
      <c r="AD47" s="117"/>
      <c r="AE47" s="61"/>
      <c r="AF47" s="115"/>
      <c r="AG47" s="67" t="n">
        <f aca="false">+E47+G47+I47+K47+M47+O47+Q47+S47+U47++W47+Y47+AA47+AC47+AE47</f>
        <v>0</v>
      </c>
      <c r="AH47" s="224"/>
      <c r="AI47" s="112" t="n">
        <v>0.75</v>
      </c>
      <c r="AJ47" s="113" t="n">
        <f aca="false">+AG47*AI47</f>
        <v>0</v>
      </c>
    </row>
    <row r="48" s="4" customFormat="true" ht="17.1" hidden="false" customHeight="true" outlineLevel="0" collapsed="false">
      <c r="A48" s="119" t="n">
        <v>19</v>
      </c>
      <c r="B48" s="120" t="s">
        <v>95</v>
      </c>
      <c r="C48" s="121" t="s">
        <v>73</v>
      </c>
      <c r="D48" s="121" t="s">
        <v>74</v>
      </c>
      <c r="E48" s="80"/>
      <c r="F48" s="122"/>
      <c r="G48" s="81"/>
      <c r="H48" s="123"/>
      <c r="I48" s="80"/>
      <c r="J48" s="124"/>
      <c r="K48" s="81"/>
      <c r="L48" s="124"/>
      <c r="M48" s="125"/>
      <c r="N48" s="126"/>
      <c r="O48" s="75"/>
      <c r="P48" s="124"/>
      <c r="Q48" s="125"/>
      <c r="R48" s="126"/>
      <c r="S48" s="80"/>
      <c r="T48" s="124"/>
      <c r="U48" s="81"/>
      <c r="V48" s="126"/>
      <c r="W48" s="80"/>
      <c r="X48" s="124"/>
      <c r="Y48" s="80"/>
      <c r="Z48" s="124"/>
      <c r="AA48" s="80"/>
      <c r="AB48" s="124"/>
      <c r="AC48" s="81"/>
      <c r="AD48" s="126"/>
      <c r="AE48" s="75"/>
      <c r="AF48" s="124"/>
      <c r="AG48" s="82" t="n">
        <f aca="false">+E48+G48+I48+K48+M48+O48+Q48+S48+U48++W48+Y48+AA48+AC48+AE48</f>
        <v>0</v>
      </c>
      <c r="AH48" s="225"/>
      <c r="AI48" s="128" t="n">
        <v>0.09</v>
      </c>
      <c r="AJ48" s="129" t="n">
        <f aca="false">+AG48*AI48</f>
        <v>0</v>
      </c>
    </row>
    <row r="49" s="4" customFormat="true" ht="6.75" hidden="false" customHeight="true" outlineLevel="0" collapsed="false">
      <c r="A49" s="86"/>
      <c r="B49" s="130"/>
      <c r="C49" s="131"/>
      <c r="D49" s="131"/>
      <c r="E49" s="53"/>
      <c r="F49" s="132"/>
      <c r="G49" s="53"/>
      <c r="H49" s="133"/>
      <c r="I49" s="53"/>
      <c r="J49" s="97"/>
      <c r="K49" s="53"/>
      <c r="L49" s="97"/>
      <c r="M49" s="53"/>
      <c r="N49" s="97"/>
      <c r="O49" s="53"/>
      <c r="P49" s="97"/>
      <c r="Q49" s="53"/>
      <c r="R49" s="97"/>
      <c r="S49" s="53"/>
      <c r="T49" s="97"/>
      <c r="U49" s="53"/>
      <c r="V49" s="97"/>
      <c r="W49" s="53"/>
      <c r="X49" s="97"/>
      <c r="Y49" s="53"/>
      <c r="Z49" s="97"/>
      <c r="AA49" s="53"/>
      <c r="AB49" s="97"/>
      <c r="AC49" s="53"/>
      <c r="AD49" s="97"/>
      <c r="AE49" s="53"/>
      <c r="AF49" s="97"/>
      <c r="AG49" s="89"/>
      <c r="AH49" s="226"/>
      <c r="AI49" s="134"/>
      <c r="AJ49" s="134"/>
    </row>
    <row r="50" s="4" customFormat="true" ht="6.75" hidden="false" customHeight="true" outlineLevel="0" collapsed="false">
      <c r="A50" s="86"/>
      <c r="B50" s="130"/>
      <c r="C50" s="131"/>
      <c r="D50" s="131"/>
      <c r="E50" s="53"/>
      <c r="F50" s="132"/>
      <c r="G50" s="53"/>
      <c r="H50" s="133"/>
      <c r="I50" s="53"/>
      <c r="J50" s="97"/>
      <c r="K50" s="53"/>
      <c r="L50" s="97"/>
      <c r="M50" s="53"/>
      <c r="N50" s="97"/>
      <c r="O50" s="53"/>
      <c r="P50" s="97"/>
      <c r="Q50" s="53"/>
      <c r="R50" s="97"/>
      <c r="S50" s="53"/>
      <c r="T50" s="97"/>
      <c r="U50" s="53"/>
      <c r="V50" s="97"/>
      <c r="W50" s="53"/>
      <c r="X50" s="97"/>
      <c r="Y50" s="53"/>
      <c r="Z50" s="97"/>
      <c r="AA50" s="53"/>
      <c r="AB50" s="97"/>
      <c r="AC50" s="53"/>
      <c r="AD50" s="97"/>
      <c r="AE50" s="53"/>
      <c r="AF50" s="97"/>
      <c r="AG50" s="89"/>
      <c r="AH50" s="226"/>
      <c r="AI50" s="134"/>
      <c r="AJ50" s="134"/>
    </row>
    <row r="51" s="4" customFormat="true" ht="17.1" hidden="false" customHeight="true" outlineLevel="0" collapsed="false">
      <c r="A51" s="11" t="s">
        <v>97</v>
      </c>
      <c r="B51" s="91"/>
      <c r="C51" s="91"/>
      <c r="D51" s="91"/>
      <c r="E51" s="136"/>
      <c r="F51" s="136"/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  <c r="AE51" s="136"/>
      <c r="AF51" s="137"/>
      <c r="AG51" s="89"/>
      <c r="AH51" s="0"/>
      <c r="AI51" s="0"/>
      <c r="AJ51" s="0"/>
    </row>
    <row r="52" s="4" customFormat="true" ht="17.1" hidden="false" customHeight="true" outlineLevel="0" collapsed="false">
      <c r="A52" s="138" t="s">
        <v>98</v>
      </c>
      <c r="B52" s="199"/>
      <c r="C52" s="200"/>
      <c r="D52" s="94" t="s">
        <v>71</v>
      </c>
      <c r="E52" s="201"/>
      <c r="F52" s="97"/>
      <c r="G52" s="202"/>
      <c r="H52" s="97"/>
      <c r="I52" s="20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3"/>
      <c r="U52" s="203"/>
      <c r="V52" s="203"/>
      <c r="W52" s="203"/>
      <c r="X52" s="203"/>
      <c r="Y52" s="203"/>
      <c r="Z52" s="203"/>
      <c r="AA52" s="203"/>
      <c r="AB52" s="203"/>
      <c r="AC52" s="203"/>
      <c r="AD52" s="203"/>
      <c r="AE52" s="141"/>
      <c r="AF52" s="141"/>
      <c r="AG52" s="89"/>
      <c r="AH52" s="0"/>
      <c r="AI52" s="0"/>
      <c r="AJ52" s="0"/>
    </row>
    <row r="53" s="4" customFormat="true" ht="17.1" hidden="false" customHeight="true" outlineLevel="0" collapsed="false">
      <c r="A53" s="142" t="n">
        <v>1</v>
      </c>
      <c r="B53" s="143" t="s">
        <v>99</v>
      </c>
      <c r="C53" s="143"/>
      <c r="D53" s="144" t="s">
        <v>100</v>
      </c>
      <c r="E53" s="227"/>
      <c r="F53" s="228"/>
      <c r="G53" s="229" t="n">
        <v>13</v>
      </c>
      <c r="H53" s="230"/>
      <c r="I53" s="227"/>
      <c r="J53" s="231"/>
      <c r="K53" s="229" t="n">
        <v>2</v>
      </c>
      <c r="L53" s="232"/>
      <c r="M53" s="227" t="n">
        <v>2</v>
      </c>
      <c r="N53" s="231"/>
      <c r="O53" s="229" t="n">
        <v>33</v>
      </c>
      <c r="P53" s="232"/>
      <c r="Q53" s="227"/>
      <c r="R53" s="231"/>
      <c r="S53" s="233" t="n">
        <v>28</v>
      </c>
      <c r="T53" s="232"/>
      <c r="U53" s="234" t="n">
        <v>15</v>
      </c>
      <c r="V53" s="231"/>
      <c r="W53" s="233"/>
      <c r="X53" s="232"/>
      <c r="Y53" s="233"/>
      <c r="Z53" s="232"/>
      <c r="AA53" s="233"/>
      <c r="AB53" s="232"/>
      <c r="AC53" s="234" t="n">
        <v>53</v>
      </c>
      <c r="AD53" s="231"/>
      <c r="AE53" s="235" t="n">
        <v>30</v>
      </c>
      <c r="AF53" s="232"/>
      <c r="AG53" s="54" t="n">
        <f aca="false">+E53+G53+I53+K53+M53+O53+Q53+S53+U53++W53+Y53+AA53+AC53+AE53</f>
        <v>176</v>
      </c>
      <c r="AH53" s="223"/>
      <c r="AI53" s="0"/>
      <c r="AJ53" s="0"/>
    </row>
    <row r="54" s="4" customFormat="true" ht="17.1" hidden="false" customHeight="true" outlineLevel="0" collapsed="false">
      <c r="A54" s="152" t="n">
        <v>2</v>
      </c>
      <c r="B54" s="153" t="s">
        <v>99</v>
      </c>
      <c r="C54" s="153"/>
      <c r="D54" s="154" t="s">
        <v>101</v>
      </c>
      <c r="E54" s="236"/>
      <c r="F54" s="237"/>
      <c r="G54" s="238"/>
      <c r="H54" s="239"/>
      <c r="I54" s="236"/>
      <c r="J54" s="240"/>
      <c r="K54" s="238"/>
      <c r="L54" s="241"/>
      <c r="M54" s="236"/>
      <c r="N54" s="240"/>
      <c r="O54" s="238"/>
      <c r="P54" s="241"/>
      <c r="Q54" s="236"/>
      <c r="R54" s="240"/>
      <c r="S54" s="242"/>
      <c r="T54" s="241"/>
      <c r="U54" s="243"/>
      <c r="V54" s="240"/>
      <c r="W54" s="242"/>
      <c r="X54" s="241"/>
      <c r="Y54" s="242"/>
      <c r="Z54" s="241"/>
      <c r="AA54" s="242"/>
      <c r="AB54" s="241"/>
      <c r="AC54" s="243"/>
      <c r="AD54" s="240"/>
      <c r="AE54" s="244"/>
      <c r="AF54" s="241"/>
      <c r="AG54" s="67" t="n">
        <f aca="false">+E54+G54+I54+K54+M54+O54+Q54+S54+U54++W54+Y54+AA54+AC54+AE54</f>
        <v>0</v>
      </c>
      <c r="AH54" s="224"/>
      <c r="AI54" s="0"/>
      <c r="AJ54" s="0"/>
    </row>
    <row r="55" s="4" customFormat="true" ht="17.1" hidden="false" customHeight="true" outlineLevel="0" collapsed="false">
      <c r="A55" s="152" t="n">
        <v>3</v>
      </c>
      <c r="B55" s="158" t="s">
        <v>102</v>
      </c>
      <c r="C55" s="159"/>
      <c r="D55" s="154" t="s">
        <v>100</v>
      </c>
      <c r="E55" s="236"/>
      <c r="F55" s="245"/>
      <c r="G55" s="238"/>
      <c r="H55" s="246"/>
      <c r="I55" s="236"/>
      <c r="J55" s="240"/>
      <c r="K55" s="238"/>
      <c r="L55" s="241"/>
      <c r="M55" s="236"/>
      <c r="N55" s="240"/>
      <c r="O55" s="238"/>
      <c r="P55" s="241"/>
      <c r="Q55" s="236"/>
      <c r="R55" s="240"/>
      <c r="S55" s="242"/>
      <c r="T55" s="241"/>
      <c r="U55" s="243"/>
      <c r="V55" s="240"/>
      <c r="W55" s="242"/>
      <c r="X55" s="241"/>
      <c r="Y55" s="242"/>
      <c r="Z55" s="241"/>
      <c r="AA55" s="242"/>
      <c r="AB55" s="241"/>
      <c r="AC55" s="243"/>
      <c r="AD55" s="240"/>
      <c r="AE55" s="247"/>
      <c r="AF55" s="241"/>
      <c r="AG55" s="67" t="n">
        <f aca="false">+E55+G55+I55+K55+M55+O55+Q55+S55+U55++W55+Y55+AA55+AC55+AE55</f>
        <v>0</v>
      </c>
      <c r="AH55" s="111"/>
      <c r="AI55" s="0"/>
      <c r="AJ55" s="0"/>
    </row>
    <row r="56" s="4" customFormat="true" ht="17.1" hidden="false" customHeight="true" outlineLevel="0" collapsed="false">
      <c r="A56" s="152" t="n">
        <v>4</v>
      </c>
      <c r="B56" s="158" t="s">
        <v>103</v>
      </c>
      <c r="C56" s="159"/>
      <c r="D56" s="154" t="s">
        <v>100</v>
      </c>
      <c r="E56" s="236"/>
      <c r="F56" s="245"/>
      <c r="G56" s="238"/>
      <c r="H56" s="246"/>
      <c r="I56" s="236"/>
      <c r="J56" s="240"/>
      <c r="K56" s="238"/>
      <c r="L56" s="241"/>
      <c r="M56" s="236"/>
      <c r="N56" s="240"/>
      <c r="O56" s="238"/>
      <c r="P56" s="241"/>
      <c r="Q56" s="236"/>
      <c r="R56" s="240"/>
      <c r="S56" s="242"/>
      <c r="T56" s="241"/>
      <c r="U56" s="243"/>
      <c r="V56" s="240"/>
      <c r="W56" s="242"/>
      <c r="X56" s="241"/>
      <c r="Y56" s="242"/>
      <c r="Z56" s="241"/>
      <c r="AA56" s="242"/>
      <c r="AB56" s="241"/>
      <c r="AC56" s="243"/>
      <c r="AD56" s="240"/>
      <c r="AE56" s="247"/>
      <c r="AF56" s="241"/>
      <c r="AG56" s="67" t="n">
        <f aca="false">+E56+G56+I56+K56+M56+O56+Q56+S56+U56++W56+Y56+AA56+AC56+AE56</f>
        <v>0</v>
      </c>
      <c r="AH56" s="111"/>
      <c r="AI56" s="0"/>
      <c r="AJ56" s="0"/>
    </row>
    <row r="57" s="4" customFormat="true" ht="17.1" hidden="false" customHeight="true" outlineLevel="0" collapsed="false">
      <c r="A57" s="152" t="n">
        <v>5</v>
      </c>
      <c r="B57" s="153" t="s">
        <v>82</v>
      </c>
      <c r="C57" s="153"/>
      <c r="D57" s="154" t="s">
        <v>100</v>
      </c>
      <c r="E57" s="236"/>
      <c r="F57" s="237"/>
      <c r="G57" s="238"/>
      <c r="H57" s="239"/>
      <c r="I57" s="236"/>
      <c r="J57" s="240"/>
      <c r="K57" s="238"/>
      <c r="L57" s="241"/>
      <c r="M57" s="236"/>
      <c r="N57" s="240"/>
      <c r="O57" s="238"/>
      <c r="P57" s="241"/>
      <c r="Q57" s="236"/>
      <c r="R57" s="240"/>
      <c r="S57" s="242"/>
      <c r="T57" s="241"/>
      <c r="U57" s="243"/>
      <c r="V57" s="240"/>
      <c r="W57" s="242"/>
      <c r="X57" s="241"/>
      <c r="Y57" s="242"/>
      <c r="Z57" s="241"/>
      <c r="AA57" s="242"/>
      <c r="AB57" s="241"/>
      <c r="AC57" s="243"/>
      <c r="AD57" s="240"/>
      <c r="AE57" s="244"/>
      <c r="AF57" s="241"/>
      <c r="AG57" s="67" t="n">
        <f aca="false">+E57+G57+I57+K57+M57+O57+Q57+S57+U57++W57+Y57+AA57+AC57+AE57</f>
        <v>0</v>
      </c>
      <c r="AH57" s="111"/>
      <c r="AI57" s="0"/>
      <c r="AJ57" s="0"/>
    </row>
    <row r="58" s="4" customFormat="true" ht="17.1" hidden="false" customHeight="true" outlineLevel="0" collapsed="false">
      <c r="A58" s="152" t="n">
        <v>6</v>
      </c>
      <c r="B58" s="159" t="s">
        <v>104</v>
      </c>
      <c r="C58" s="159"/>
      <c r="D58" s="154" t="s">
        <v>100</v>
      </c>
      <c r="E58" s="236"/>
      <c r="F58" s="245"/>
      <c r="G58" s="238"/>
      <c r="H58" s="246"/>
      <c r="I58" s="236"/>
      <c r="J58" s="240"/>
      <c r="K58" s="238"/>
      <c r="L58" s="241"/>
      <c r="M58" s="236"/>
      <c r="N58" s="240"/>
      <c r="O58" s="238"/>
      <c r="P58" s="241"/>
      <c r="Q58" s="236"/>
      <c r="R58" s="240"/>
      <c r="S58" s="242"/>
      <c r="T58" s="241"/>
      <c r="U58" s="243"/>
      <c r="V58" s="240"/>
      <c r="W58" s="242"/>
      <c r="X58" s="241"/>
      <c r="Y58" s="242"/>
      <c r="Z58" s="241"/>
      <c r="AA58" s="242"/>
      <c r="AB58" s="241"/>
      <c r="AC58" s="243"/>
      <c r="AD58" s="240"/>
      <c r="AE58" s="244"/>
      <c r="AF58" s="241"/>
      <c r="AG58" s="67" t="n">
        <f aca="false">+E58+G58+I58+K58+M58+O58+Q58+S58+U58++W58+Y58+AA58+AC58+AE58</f>
        <v>0</v>
      </c>
      <c r="AH58" s="111"/>
      <c r="AI58" s="0"/>
      <c r="AJ58" s="0"/>
    </row>
    <row r="59" s="4" customFormat="true" ht="17.1" hidden="false" customHeight="true" outlineLevel="0" collapsed="false">
      <c r="A59" s="152" t="n">
        <v>7</v>
      </c>
      <c r="B59" s="163" t="s">
        <v>105</v>
      </c>
      <c r="C59" s="164"/>
      <c r="D59" s="154" t="s">
        <v>100</v>
      </c>
      <c r="E59" s="236"/>
      <c r="F59" s="237"/>
      <c r="G59" s="248"/>
      <c r="H59" s="239"/>
      <c r="I59" s="236"/>
      <c r="J59" s="240"/>
      <c r="K59" s="238"/>
      <c r="L59" s="241"/>
      <c r="M59" s="236"/>
      <c r="N59" s="240"/>
      <c r="O59" s="238"/>
      <c r="P59" s="241"/>
      <c r="Q59" s="236"/>
      <c r="R59" s="240"/>
      <c r="S59" s="242"/>
      <c r="T59" s="241"/>
      <c r="U59" s="243"/>
      <c r="V59" s="240"/>
      <c r="W59" s="242"/>
      <c r="X59" s="241"/>
      <c r="Y59" s="242"/>
      <c r="Z59" s="241"/>
      <c r="AA59" s="242"/>
      <c r="AB59" s="241"/>
      <c r="AC59" s="243"/>
      <c r="AD59" s="240"/>
      <c r="AE59" s="244"/>
      <c r="AF59" s="241"/>
      <c r="AG59" s="67" t="n">
        <f aca="false">+E59+G59+I59+K59+M59+O59+Q59+S59+U59++W59+Y59+AA59+AC59+AE59</f>
        <v>0</v>
      </c>
      <c r="AH59" s="111"/>
      <c r="AI59" s="0"/>
      <c r="AJ59" s="0"/>
    </row>
    <row r="60" s="4" customFormat="true" ht="17.1" hidden="false" customHeight="true" outlineLevel="0" collapsed="false">
      <c r="A60" s="152" t="n">
        <v>8</v>
      </c>
      <c r="B60" s="163" t="s">
        <v>106</v>
      </c>
      <c r="C60" s="164"/>
      <c r="D60" s="154" t="s">
        <v>100</v>
      </c>
      <c r="E60" s="116"/>
      <c r="F60" s="155"/>
      <c r="G60" s="165"/>
      <c r="H60" s="156"/>
      <c r="I60" s="116"/>
      <c r="J60" s="117"/>
      <c r="K60" s="61"/>
      <c r="L60" s="115"/>
      <c r="M60" s="116"/>
      <c r="N60" s="117"/>
      <c r="O60" s="61"/>
      <c r="P60" s="115"/>
      <c r="Q60" s="116"/>
      <c r="R60" s="117"/>
      <c r="S60" s="65"/>
      <c r="T60" s="115"/>
      <c r="U60" s="66"/>
      <c r="V60" s="117"/>
      <c r="W60" s="65"/>
      <c r="X60" s="115"/>
      <c r="Y60" s="65"/>
      <c r="Z60" s="115"/>
      <c r="AA60" s="65"/>
      <c r="AB60" s="115"/>
      <c r="AC60" s="66"/>
      <c r="AD60" s="117"/>
      <c r="AE60" s="157"/>
      <c r="AF60" s="115"/>
      <c r="AG60" s="67" t="n">
        <f aca="false">+E60+G60+I60+K60+M60+O60+Q60+S60+U60++W60+Y60+AA60+AC60+AE60</f>
        <v>0</v>
      </c>
      <c r="AH60" s="111"/>
      <c r="AI60" s="0"/>
      <c r="AJ60" s="0"/>
    </row>
    <row r="61" s="4" customFormat="true" ht="17.1" hidden="false" customHeight="true" outlineLevel="0" collapsed="false">
      <c r="A61" s="152" t="n">
        <v>9</v>
      </c>
      <c r="B61" s="163" t="s">
        <v>107</v>
      </c>
      <c r="C61" s="164"/>
      <c r="D61" s="154" t="s">
        <v>100</v>
      </c>
      <c r="E61" s="116"/>
      <c r="F61" s="166"/>
      <c r="G61" s="61"/>
      <c r="H61" s="167"/>
      <c r="I61" s="116"/>
      <c r="J61" s="168"/>
      <c r="K61" s="61"/>
      <c r="L61" s="169"/>
      <c r="M61" s="116"/>
      <c r="N61" s="168"/>
      <c r="O61" s="61"/>
      <c r="P61" s="169"/>
      <c r="Q61" s="116"/>
      <c r="R61" s="168"/>
      <c r="S61" s="65"/>
      <c r="T61" s="169"/>
      <c r="U61" s="66"/>
      <c r="V61" s="168"/>
      <c r="W61" s="65"/>
      <c r="X61" s="169"/>
      <c r="Y61" s="65"/>
      <c r="Z61" s="169"/>
      <c r="AA61" s="65"/>
      <c r="AB61" s="169"/>
      <c r="AC61" s="66"/>
      <c r="AD61" s="168"/>
      <c r="AE61" s="170"/>
      <c r="AF61" s="169"/>
      <c r="AG61" s="67" t="n">
        <f aca="false">+E61+G61+I61+K61+M61+O61+Q61+S61+U61++W61+Y61+AA61+AC61+AE61</f>
        <v>0</v>
      </c>
      <c r="AH61" s="171"/>
      <c r="AI61" s="0"/>
      <c r="AJ61" s="0"/>
    </row>
    <row r="62" s="4" customFormat="true" ht="17.1" hidden="false" customHeight="true" outlineLevel="0" collapsed="false">
      <c r="A62" s="152" t="n">
        <v>10</v>
      </c>
      <c r="B62" s="163" t="s">
        <v>108</v>
      </c>
      <c r="C62" s="164"/>
      <c r="D62" s="154" t="s">
        <v>100</v>
      </c>
      <c r="E62" s="116"/>
      <c r="F62" s="166"/>
      <c r="G62" s="61"/>
      <c r="H62" s="167"/>
      <c r="I62" s="116"/>
      <c r="J62" s="168"/>
      <c r="K62" s="61"/>
      <c r="L62" s="169"/>
      <c r="M62" s="116"/>
      <c r="N62" s="168"/>
      <c r="O62" s="61"/>
      <c r="P62" s="169"/>
      <c r="Q62" s="116"/>
      <c r="R62" s="168"/>
      <c r="S62" s="65"/>
      <c r="T62" s="169"/>
      <c r="U62" s="66"/>
      <c r="V62" s="168"/>
      <c r="W62" s="65"/>
      <c r="X62" s="169"/>
      <c r="Y62" s="65"/>
      <c r="Z62" s="169"/>
      <c r="AA62" s="65"/>
      <c r="AB62" s="169"/>
      <c r="AC62" s="66"/>
      <c r="AD62" s="168"/>
      <c r="AE62" s="170"/>
      <c r="AF62" s="169"/>
      <c r="AG62" s="67" t="n">
        <f aca="false">+E62+G62+I62+K62+M62+O62+Q62+S62+U62++W62+Y62+AA62+AC62+AE62</f>
        <v>0</v>
      </c>
      <c r="AH62" s="171"/>
      <c r="AI62" s="0"/>
      <c r="AJ62" s="0"/>
    </row>
    <row r="63" s="4" customFormat="true" ht="17.1" hidden="false" customHeight="true" outlineLevel="0" collapsed="false">
      <c r="A63" s="152" t="n">
        <v>11</v>
      </c>
      <c r="B63" s="163" t="s">
        <v>109</v>
      </c>
      <c r="C63" s="164"/>
      <c r="D63" s="154" t="s">
        <v>81</v>
      </c>
      <c r="E63" s="116"/>
      <c r="F63" s="155"/>
      <c r="G63" s="165"/>
      <c r="H63" s="156"/>
      <c r="I63" s="116"/>
      <c r="J63" s="117"/>
      <c r="K63" s="61"/>
      <c r="L63" s="115"/>
      <c r="M63" s="116"/>
      <c r="N63" s="117"/>
      <c r="O63" s="61"/>
      <c r="P63" s="115"/>
      <c r="Q63" s="116"/>
      <c r="R63" s="117"/>
      <c r="S63" s="65"/>
      <c r="T63" s="115"/>
      <c r="U63" s="66"/>
      <c r="V63" s="117"/>
      <c r="W63" s="65"/>
      <c r="X63" s="115"/>
      <c r="Y63" s="65"/>
      <c r="Z63" s="115"/>
      <c r="AA63" s="65"/>
      <c r="AB63" s="115"/>
      <c r="AC63" s="66"/>
      <c r="AD63" s="117"/>
      <c r="AE63" s="157"/>
      <c r="AF63" s="115"/>
      <c r="AG63" s="67" t="n">
        <f aca="false">+E63+G63+I63+K63+M63+O63+Q63+S63+U63++W63+Y63+AA63+AC63+AE63</f>
        <v>0</v>
      </c>
      <c r="AH63" s="111"/>
      <c r="AI63" s="0"/>
      <c r="AJ63" s="0"/>
    </row>
    <row r="64" s="4" customFormat="true" ht="17.1" hidden="false" customHeight="true" outlineLevel="0" collapsed="false">
      <c r="A64" s="152" t="n">
        <v>12</v>
      </c>
      <c r="B64" s="163" t="s">
        <v>110</v>
      </c>
      <c r="C64" s="164"/>
      <c r="D64" s="154" t="s">
        <v>100</v>
      </c>
      <c r="E64" s="116"/>
      <c r="F64" s="155"/>
      <c r="G64" s="165"/>
      <c r="H64" s="156"/>
      <c r="I64" s="116"/>
      <c r="J64" s="117"/>
      <c r="K64" s="61"/>
      <c r="L64" s="115"/>
      <c r="M64" s="116"/>
      <c r="N64" s="117"/>
      <c r="O64" s="61"/>
      <c r="P64" s="115"/>
      <c r="Q64" s="116"/>
      <c r="R64" s="117"/>
      <c r="S64" s="65"/>
      <c r="T64" s="115"/>
      <c r="U64" s="66"/>
      <c r="V64" s="117"/>
      <c r="W64" s="65"/>
      <c r="X64" s="115"/>
      <c r="Y64" s="65"/>
      <c r="Z64" s="115"/>
      <c r="AA64" s="65"/>
      <c r="AB64" s="115"/>
      <c r="AC64" s="66"/>
      <c r="AD64" s="117"/>
      <c r="AE64" s="157"/>
      <c r="AF64" s="115"/>
      <c r="AG64" s="67" t="n">
        <f aca="false">+E64+G64+I64+K64+M64+O64+Q64+S64+U64++W64+Y64+AA64+AC64+AE64</f>
        <v>0</v>
      </c>
      <c r="AH64" s="111"/>
      <c r="AI64" s="0"/>
      <c r="AJ64" s="0"/>
    </row>
    <row r="65" s="4" customFormat="true" ht="17.1" hidden="false" customHeight="true" outlineLevel="0" collapsed="false">
      <c r="A65" s="152" t="n">
        <v>13</v>
      </c>
      <c r="B65" s="158" t="s">
        <v>90</v>
      </c>
      <c r="C65" s="159"/>
      <c r="D65" s="154" t="s">
        <v>100</v>
      </c>
      <c r="E65" s="172"/>
      <c r="F65" s="155"/>
      <c r="G65" s="165"/>
      <c r="H65" s="156"/>
      <c r="I65" s="172"/>
      <c r="J65" s="117"/>
      <c r="K65" s="165"/>
      <c r="L65" s="115"/>
      <c r="M65" s="172"/>
      <c r="N65" s="117"/>
      <c r="O65" s="165"/>
      <c r="P65" s="115"/>
      <c r="Q65" s="172"/>
      <c r="R65" s="117"/>
      <c r="S65" s="173"/>
      <c r="T65" s="115"/>
      <c r="U65" s="174"/>
      <c r="V65" s="117"/>
      <c r="W65" s="173"/>
      <c r="X65" s="115"/>
      <c r="Y65" s="173"/>
      <c r="Z65" s="115"/>
      <c r="AA65" s="173"/>
      <c r="AB65" s="115"/>
      <c r="AC65" s="174"/>
      <c r="AD65" s="117"/>
      <c r="AE65" s="157"/>
      <c r="AF65" s="115"/>
      <c r="AG65" s="175" t="n">
        <f aca="false">+E65+G65+I65+K65+M65+O65+Q65+S65+U65++W65+Y65+AA65+AC65+AE65</f>
        <v>0</v>
      </c>
      <c r="AH65" s="111"/>
      <c r="AI65" s="0"/>
      <c r="AJ65" s="0"/>
    </row>
    <row r="66" s="4" customFormat="true" ht="17.1" hidden="false" customHeight="true" outlineLevel="0" collapsed="false">
      <c r="A66" s="207"/>
      <c r="B66" s="208"/>
      <c r="C66" s="209"/>
      <c r="D66" s="210"/>
      <c r="E66" s="125"/>
      <c r="F66" s="211"/>
      <c r="G66" s="75"/>
      <c r="H66" s="212"/>
      <c r="I66" s="125"/>
      <c r="J66" s="126"/>
      <c r="K66" s="75"/>
      <c r="L66" s="124"/>
      <c r="M66" s="125"/>
      <c r="N66" s="126"/>
      <c r="O66" s="75"/>
      <c r="P66" s="124"/>
      <c r="Q66" s="125"/>
      <c r="R66" s="126"/>
      <c r="S66" s="80"/>
      <c r="T66" s="124"/>
      <c r="U66" s="81"/>
      <c r="V66" s="126"/>
      <c r="W66" s="80"/>
      <c r="X66" s="124"/>
      <c r="Y66" s="80"/>
      <c r="Z66" s="124"/>
      <c r="AA66" s="80"/>
      <c r="AB66" s="124"/>
      <c r="AC66" s="81"/>
      <c r="AD66" s="126"/>
      <c r="AE66" s="249"/>
      <c r="AF66" s="124"/>
      <c r="AG66" s="82" t="n">
        <f aca="false">+E66+G66+I66+K66+M66+O66+Q66+S66+U66++W66+Y66+AA66+AC66+AE66</f>
        <v>0</v>
      </c>
      <c r="AH66" s="225"/>
      <c r="AI66" s="0"/>
      <c r="AJ66" s="0"/>
    </row>
    <row r="67" s="4" customFormat="true" ht="16.5" hidden="false" customHeight="true" outlineLevel="0" collapsed="false">
      <c r="A67" s="0"/>
      <c r="B67" s="1"/>
      <c r="C67" s="1"/>
      <c r="D67" s="1"/>
      <c r="E67" s="1"/>
      <c r="F67" s="1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</row>
    <row r="68" s="4" customFormat="true" ht="16.5" hidden="false" customHeight="true" outlineLevel="0" collapsed="false">
      <c r="A68" s="0"/>
      <c r="B68" s="1"/>
      <c r="C68" s="1"/>
      <c r="D68" s="1"/>
      <c r="E68" s="1"/>
      <c r="F68" s="1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</row>
    <row r="69" s="4" customFormat="true" ht="17.1" hidden="false" customHeight="true" outlineLevel="0" collapsed="false">
      <c r="A69" s="191" t="s">
        <v>111</v>
      </c>
      <c r="B69" s="1"/>
      <c r="C69" s="1"/>
      <c r="D69" s="1"/>
      <c r="E69" s="1"/>
      <c r="F69" s="1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</row>
    <row r="70" s="4" customFormat="true" ht="17.1" hidden="false" customHeight="true" outlineLevel="0" collapsed="false">
      <c r="A70" s="191" t="s">
        <v>112</v>
      </c>
      <c r="B70" s="1"/>
      <c r="C70" s="1"/>
      <c r="D70" s="1"/>
      <c r="E70" s="1"/>
      <c r="F70" s="1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</row>
    <row r="71" customFormat="false" ht="17.1" hidden="false" customHeight="true" outlineLevel="0" collapsed="false">
      <c r="A71" s="191" t="s">
        <v>113</v>
      </c>
      <c r="G71" s="0"/>
      <c r="H71" s="0"/>
      <c r="I71" s="0"/>
      <c r="J71" s="0"/>
      <c r="K71" s="191"/>
      <c r="L71" s="192"/>
      <c r="M71" s="191"/>
      <c r="N71" s="192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0"/>
      <c r="AB71" s="0"/>
      <c r="AC71" s="0"/>
      <c r="AD71" s="0"/>
      <c r="AE71" s="191"/>
      <c r="AF71" s="192"/>
      <c r="AG71" s="192"/>
      <c r="AH71" s="0"/>
      <c r="AI71" s="0"/>
      <c r="AJ71" s="0"/>
    </row>
    <row r="72" customFormat="false" ht="17.1" hidden="false" customHeight="true" outlineLevel="0" collapsed="false">
      <c r="A72" s="191" t="s">
        <v>114</v>
      </c>
      <c r="G72" s="193" t="s">
        <v>115</v>
      </c>
      <c r="H72" s="193"/>
      <c r="I72" s="193"/>
      <c r="J72" s="193"/>
      <c r="K72" s="0"/>
      <c r="L72" s="0"/>
      <c r="M72" s="0"/>
      <c r="N72" s="0"/>
      <c r="O72" s="191"/>
      <c r="P72" s="191"/>
      <c r="Q72" s="191"/>
      <c r="R72" s="191"/>
      <c r="S72" s="193" t="s">
        <v>116</v>
      </c>
      <c r="T72" s="193"/>
      <c r="U72" s="193"/>
      <c r="V72" s="191"/>
      <c r="W72" s="191"/>
      <c r="X72" s="191"/>
      <c r="Y72" s="191"/>
      <c r="Z72" s="191"/>
      <c r="AA72" s="193" t="s">
        <v>115</v>
      </c>
      <c r="AB72" s="193"/>
      <c r="AC72" s="193"/>
      <c r="AD72" s="193"/>
      <c r="AE72" s="0"/>
      <c r="AF72" s="0"/>
      <c r="AG72" s="0"/>
      <c r="AH72" s="193" t="s">
        <v>117</v>
      </c>
      <c r="AI72" s="193"/>
      <c r="AJ72" s="193"/>
    </row>
    <row r="73" customFormat="false" ht="11.25" hidden="false" customHeight="true" outlineLevel="0" collapsed="false">
      <c r="A73" s="191"/>
      <c r="G73" s="191"/>
      <c r="H73" s="191"/>
      <c r="I73" s="194"/>
      <c r="J73" s="191"/>
      <c r="K73" s="0"/>
      <c r="L73" s="0"/>
      <c r="M73" s="0"/>
      <c r="N73" s="0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4"/>
      <c r="AD73" s="191"/>
      <c r="AE73" s="0"/>
      <c r="AF73" s="0"/>
      <c r="AG73" s="0"/>
      <c r="AH73" s="191"/>
      <c r="AI73" s="191"/>
      <c r="AJ73" s="191"/>
    </row>
    <row r="74" customFormat="false" ht="11.25" hidden="false" customHeight="true" outlineLevel="0" collapsed="false">
      <c r="A74" s="195"/>
      <c r="G74" s="191"/>
      <c r="H74" s="191"/>
      <c r="I74" s="191"/>
      <c r="J74" s="191"/>
      <c r="K74" s="0"/>
      <c r="L74" s="0"/>
      <c r="M74" s="0"/>
      <c r="N74" s="0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0"/>
      <c r="AF74" s="0"/>
      <c r="AG74" s="0"/>
      <c r="AH74" s="191"/>
      <c r="AI74" s="191"/>
      <c r="AJ74" s="191"/>
    </row>
    <row r="75" customFormat="false" ht="11.25" hidden="false" customHeight="true" outlineLevel="0" collapsed="false">
      <c r="A75" s="195"/>
      <c r="G75" s="191"/>
      <c r="H75" s="191"/>
      <c r="I75" s="191"/>
      <c r="J75" s="191"/>
      <c r="K75" s="0"/>
      <c r="L75" s="0"/>
      <c r="M75" s="0"/>
      <c r="N75" s="0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0"/>
      <c r="AF75" s="0"/>
      <c r="AG75" s="0"/>
      <c r="AH75" s="191"/>
      <c r="AI75" s="191"/>
      <c r="AJ75" s="191"/>
    </row>
    <row r="76" customFormat="false" ht="11.25" hidden="false" customHeight="true" outlineLevel="0" collapsed="false">
      <c r="G76" s="191"/>
      <c r="H76" s="191"/>
      <c r="I76" s="191"/>
      <c r="J76" s="191"/>
      <c r="K76" s="0"/>
      <c r="L76" s="0"/>
      <c r="M76" s="0"/>
      <c r="N76" s="0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0"/>
      <c r="AF76" s="0"/>
      <c r="AG76" s="0"/>
      <c r="AH76" s="191"/>
      <c r="AI76" s="191"/>
      <c r="AJ76" s="191"/>
    </row>
    <row r="77" customFormat="false" ht="11.25" hidden="false" customHeight="true" outlineLevel="0" collapsed="false">
      <c r="G77" s="191"/>
      <c r="H77" s="191"/>
      <c r="I77" s="191"/>
      <c r="J77" s="191"/>
      <c r="K77" s="0"/>
      <c r="L77" s="0"/>
      <c r="M77" s="0"/>
      <c r="N77" s="0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0"/>
      <c r="AF77" s="0"/>
      <c r="AG77" s="0"/>
      <c r="AH77" s="191"/>
      <c r="AI77" s="191"/>
      <c r="AJ77" s="191"/>
    </row>
    <row r="78" customFormat="false" ht="11.25" hidden="false" customHeight="true" outlineLevel="0" collapsed="false">
      <c r="G78" s="196"/>
      <c r="H78" s="197"/>
      <c r="I78" s="196"/>
      <c r="J78" s="197"/>
      <c r="K78" s="0"/>
      <c r="L78" s="0"/>
      <c r="M78" s="0"/>
      <c r="N78" s="0"/>
      <c r="O78" s="191"/>
      <c r="P78" s="191"/>
      <c r="Q78" s="191"/>
      <c r="R78" s="191"/>
      <c r="S78" s="197"/>
      <c r="T78" s="197"/>
      <c r="U78" s="197"/>
      <c r="V78" s="191"/>
      <c r="W78" s="191"/>
      <c r="X78" s="191"/>
      <c r="Y78" s="191"/>
      <c r="Z78" s="191"/>
      <c r="AA78" s="196"/>
      <c r="AB78" s="197"/>
      <c r="AC78" s="196"/>
      <c r="AD78" s="197"/>
      <c r="AE78" s="0"/>
      <c r="AF78" s="0"/>
      <c r="AG78" s="0"/>
      <c r="AH78" s="197"/>
      <c r="AI78" s="197"/>
      <c r="AJ78" s="197"/>
    </row>
    <row r="79" customFormat="false" ht="17.1" hidden="false" customHeight="true" outlineLevel="0" collapsed="false">
      <c r="G79" s="198" t="s">
        <v>118</v>
      </c>
      <c r="H79" s="198"/>
      <c r="I79" s="198"/>
      <c r="J79" s="198"/>
      <c r="K79" s="0"/>
      <c r="L79" s="0"/>
      <c r="M79" s="0"/>
      <c r="N79" s="0"/>
      <c r="O79" s="191"/>
      <c r="P79" s="191"/>
      <c r="Q79" s="191"/>
      <c r="R79" s="191"/>
      <c r="S79" s="193" t="s">
        <v>119</v>
      </c>
      <c r="T79" s="193"/>
      <c r="U79" s="193"/>
      <c r="V79" s="191"/>
      <c r="W79" s="191"/>
      <c r="X79" s="191"/>
      <c r="Y79" s="191"/>
      <c r="Z79" s="191"/>
      <c r="AA79" s="198" t="s">
        <v>118</v>
      </c>
      <c r="AB79" s="198"/>
      <c r="AC79" s="198"/>
      <c r="AD79" s="198"/>
      <c r="AE79" s="0"/>
      <c r="AF79" s="0"/>
      <c r="AG79" s="0"/>
      <c r="AH79" s="193" t="s">
        <v>119</v>
      </c>
      <c r="AI79" s="193"/>
      <c r="AJ79" s="193"/>
    </row>
    <row r="80" customFormat="false" ht="17.1" hidden="false" customHeight="true" outlineLevel="0" collapsed="false">
      <c r="K80" s="191"/>
      <c r="L80" s="192"/>
      <c r="M80" s="194"/>
      <c r="N80" s="192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2"/>
      <c r="AF80" s="192"/>
      <c r="AG80" s="192"/>
    </row>
  </sheetData>
  <mergeCells count="61">
    <mergeCell ref="O5:P5"/>
    <mergeCell ref="V5:W5"/>
    <mergeCell ref="AG5:AH5"/>
    <mergeCell ref="A6:A10"/>
    <mergeCell ref="B6:C10"/>
    <mergeCell ref="E6:F6"/>
    <mergeCell ref="G6:H6"/>
    <mergeCell ref="I6:J6"/>
    <mergeCell ref="K6:L6"/>
    <mergeCell ref="M6:N6"/>
    <mergeCell ref="O6:P6"/>
    <mergeCell ref="Q6:R6"/>
    <mergeCell ref="S6:T6"/>
    <mergeCell ref="U6:V6"/>
    <mergeCell ref="W6:X6"/>
    <mergeCell ref="Y6:Z6"/>
    <mergeCell ref="AA6:AB6"/>
    <mergeCell ref="AC6:AD6"/>
    <mergeCell ref="AE6:AF6"/>
    <mergeCell ref="D7:D8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Y9:Z9"/>
    <mergeCell ref="AA9:AB9"/>
    <mergeCell ref="AC9:AD9"/>
    <mergeCell ref="AE9:AF9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53:C53"/>
    <mergeCell ref="B54:C54"/>
    <mergeCell ref="B57:C57"/>
    <mergeCell ref="B58:C58"/>
    <mergeCell ref="G72:J72"/>
    <mergeCell ref="S72:U72"/>
    <mergeCell ref="AA72:AD72"/>
    <mergeCell ref="AH72:AJ72"/>
    <mergeCell ref="G79:J79"/>
    <mergeCell ref="S79:U79"/>
    <mergeCell ref="AA79:AD79"/>
    <mergeCell ref="AH79:AJ79"/>
  </mergeCells>
  <printOptions headings="false" gridLines="false" gridLinesSet="true" horizontalCentered="false" verticalCentered="false"/>
  <pageMargins left="0.669444444444444" right="0.196527777777778" top="0.290277777777778" bottom="0.354861111111111" header="0.511805555555555" footer="0.157638888888889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&amp;C&amp;P de &amp;N</oddFooter>
  </headerFooter>
  <rowBreaks count="1" manualBreakCount="1">
    <brk id="79" man="true" max="16383" min="0"/>
  </rowBreaks>
  <colBreaks count="1" manualBreakCount="1">
    <brk id="24" man="true" max="65535" min="0"/>
  </colBreak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85" zoomScaleNormal="85" zoomScalePageLayoutView="100" workbookViewId="0">
      <selection pane="topLeft" activeCell="H18" activeCellId="0" sqref="H18"/>
    </sheetView>
  </sheetViews>
  <sheetFormatPr defaultRowHeight="15"/>
  <cols>
    <col collapsed="false" hidden="false" max="1" min="1" style="250" width="24.8897637795276"/>
    <col collapsed="false" hidden="false" max="5" min="2" style="250" width="6.11023622047244"/>
    <col collapsed="false" hidden="false" max="6" min="6" style="250" width="6.77952755905512"/>
    <col collapsed="false" hidden="false" max="9" min="7" style="250" width="6.11023622047244"/>
    <col collapsed="false" hidden="false" max="10" min="10" style="250" width="6.55511811023622"/>
    <col collapsed="false" hidden="false" max="13" min="11" style="250" width="11.5551181102362"/>
    <col collapsed="false" hidden="true" max="21" min="14" style="250" width="0"/>
    <col collapsed="false" hidden="false" max="1025" min="22" style="250" width="11.5551181102362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</row>
    <row r="2" customFormat="false" ht="15" hidden="false" customHeight="false" outlineLevel="0" collapsed="false">
      <c r="A2" s="251"/>
      <c r="B2" s="251" t="s">
        <v>120</v>
      </c>
      <c r="C2" s="251" t="s">
        <v>121</v>
      </c>
      <c r="D2" s="251" t="s">
        <v>122</v>
      </c>
      <c r="E2" s="251" t="s">
        <v>123</v>
      </c>
      <c r="F2" s="251" t="s">
        <v>124</v>
      </c>
      <c r="G2" s="251" t="s">
        <v>125</v>
      </c>
      <c r="H2" s="251" t="s">
        <v>126</v>
      </c>
      <c r="I2" s="251" t="s">
        <v>127</v>
      </c>
      <c r="J2" s="251" t="s">
        <v>27</v>
      </c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</row>
    <row r="3" customFormat="false" ht="15" hidden="false" customHeight="false" outlineLevel="0" collapsed="false">
      <c r="A3" s="251" t="s">
        <v>128</v>
      </c>
      <c r="B3" s="251" t="e">
        <f aca="false">#REF!</f>
        <v>#REF!</v>
      </c>
      <c r="C3" s="251" t="e">
        <f aca="false">#REF!</f>
        <v>#REF!</v>
      </c>
      <c r="D3" s="251" t="e">
        <f aca="false">#REF!</f>
        <v>#REF!</v>
      </c>
      <c r="E3" s="251" t="e">
        <f aca="false">#REF!</f>
        <v>#REF!</v>
      </c>
      <c r="F3" s="251" t="e">
        <f aca="false">#REF!</f>
        <v>#REF!</v>
      </c>
      <c r="G3" s="251" t="e">
        <f aca="false">#REF!</f>
        <v>#REF!</v>
      </c>
      <c r="H3" s="251" t="e">
        <f aca="false">#REF!</f>
        <v>#REF!</v>
      </c>
      <c r="I3" s="251" t="e">
        <f aca="false">#REF!</f>
        <v>#REF!</v>
      </c>
      <c r="J3" s="252" t="e">
        <f aca="false">SUM(B3:I3)</f>
        <v>#REF!</v>
      </c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</row>
    <row r="4" customFormat="false" ht="15" hidden="false" customHeight="false" outlineLevel="0" collapsed="false">
      <c r="A4" s="251" t="s">
        <v>129</v>
      </c>
      <c r="B4" s="251" t="inlineStr">
        <f aca="false">#REF!</f>
        <is>
          <t/>
        </is>
      </c>
      <c r="C4" s="251" t="inlineStr">
        <f aca="false">#REF!</f>
        <is>
          <t/>
        </is>
      </c>
      <c r="D4" s="251" t="inlineStr">
        <f aca="false">#REF!</f>
        <is>
          <t/>
        </is>
      </c>
      <c r="E4" s="251" t="inlineStr">
        <f aca="false">#REF!</f>
        <is>
          <t/>
        </is>
      </c>
      <c r="F4" s="251" t="inlineStr">
        <f aca="false">#REF!</f>
        <is>
          <t/>
        </is>
      </c>
      <c r="G4" s="251" t="inlineStr">
        <f aca="false">#REF!</f>
        <is>
          <t/>
        </is>
      </c>
      <c r="H4" s="251" t="inlineStr">
        <f aca="false">#REF!</f>
        <is>
          <t/>
        </is>
      </c>
      <c r="I4" s="251" t="inlineStr">
        <f aca="false">#REF!</f>
        <is>
          <t/>
        </is>
      </c>
      <c r="J4" s="252" t="n">
        <f aca="false">SUM(B4:I4)</f>
        <v>0</v>
      </c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</row>
    <row r="5" customFormat="false" ht="15" hidden="false" customHeight="false" outlineLevel="0" collapsed="false">
      <c r="A5" s="251" t="s">
        <v>130</v>
      </c>
      <c r="B5" s="251" t="inlineStr">
        <f aca="false">#REF!</f>
        <is>
          <t/>
        </is>
      </c>
      <c r="C5" s="251" t="inlineStr">
        <f aca="false">#REF!</f>
        <is>
          <t/>
        </is>
      </c>
      <c r="D5" s="251" t="inlineStr">
        <f aca="false">#REF!</f>
        <is>
          <t/>
        </is>
      </c>
      <c r="E5" s="251" t="inlineStr">
        <f aca="false">#REF!</f>
        <is>
          <t/>
        </is>
      </c>
      <c r="F5" s="251" t="inlineStr">
        <f aca="false">#REF!</f>
        <is>
          <t/>
        </is>
      </c>
      <c r="G5" s="251" t="inlineStr">
        <f aca="false">#REF!</f>
        <is>
          <t/>
        </is>
      </c>
      <c r="H5" s="251" t="inlineStr">
        <f aca="false">#REF!</f>
        <is>
          <t/>
        </is>
      </c>
      <c r="I5" s="251" t="inlineStr">
        <f aca="false">#REF!</f>
        <is>
          <t/>
        </is>
      </c>
      <c r="J5" s="252" t="n">
        <f aca="false">SUM(B5:I5)</f>
        <v>0</v>
      </c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</row>
    <row r="6" customFormat="false" ht="15" hidden="false" customHeight="false" outlineLevel="0" collapsed="false">
      <c r="A6" s="0"/>
      <c r="B6" s="252" t="e">
        <f aca="false">SUM(B3:B5)</f>
        <v>#REF!</v>
      </c>
      <c r="C6" s="252" t="e">
        <f aca="false">SUM(C3:C5)</f>
        <v>#REF!</v>
      </c>
      <c r="D6" s="252" t="e">
        <f aca="false">SUM(D3:D5)</f>
        <v>#REF!</v>
      </c>
      <c r="E6" s="252" t="e">
        <f aca="false">SUM(E3:E5)</f>
        <v>#REF!</v>
      </c>
      <c r="F6" s="252" t="e">
        <f aca="false">SUM(F3:F5)</f>
        <v>#REF!</v>
      </c>
      <c r="G6" s="252" t="e">
        <f aca="false">SUM(G3:G5)</f>
        <v>#REF!</v>
      </c>
      <c r="H6" s="252" t="e">
        <f aca="false">SUM(H3:H5)</f>
        <v>#REF!</v>
      </c>
      <c r="I6" s="252" t="e">
        <f aca="false">SUM(I3:I5)</f>
        <v>#REF!</v>
      </c>
      <c r="J6" s="253" t="e">
        <f aca="false">SUM(J3:J5)</f>
        <v>#REF!</v>
      </c>
      <c r="K6" s="253" t="s">
        <v>131</v>
      </c>
      <c r="L6" s="254"/>
      <c r="M6" s="0"/>
      <c r="N6" s="0"/>
      <c r="O6" s="0"/>
      <c r="P6" s="0"/>
      <c r="Q6" s="0"/>
      <c r="R6" s="0"/>
      <c r="S6" s="0"/>
      <c r="T6" s="0"/>
      <c r="U6" s="0"/>
      <c r="V6" s="0"/>
    </row>
    <row r="7" customFormat="false" ht="15" hidden="false" customHeight="false" outlineLevel="0" collapsed="false">
      <c r="A7" s="0"/>
      <c r="B7" s="0"/>
      <c r="C7" s="0"/>
      <c r="D7" s="0"/>
      <c r="E7" s="0"/>
      <c r="F7" s="0"/>
      <c r="G7" s="0"/>
      <c r="H7" s="0"/>
      <c r="I7" s="253"/>
      <c r="J7" s="253" t="n">
        <v>4322</v>
      </c>
      <c r="K7" s="253" t="s">
        <v>132</v>
      </c>
      <c r="L7" s="254"/>
      <c r="M7" s="0"/>
      <c r="N7" s="0"/>
      <c r="O7" s="0"/>
      <c r="P7" s="0"/>
      <c r="Q7" s="0"/>
      <c r="R7" s="0"/>
      <c r="S7" s="0"/>
      <c r="T7" s="0"/>
      <c r="U7" s="0"/>
      <c r="V7" s="0"/>
    </row>
    <row r="8" customFormat="false" ht="15" hidden="false" customHeight="false" outlineLevel="0" collapsed="false">
      <c r="A8" s="0"/>
      <c r="B8" s="0"/>
      <c r="C8" s="0"/>
      <c r="D8" s="0"/>
      <c r="E8" s="0"/>
      <c r="F8" s="0"/>
      <c r="G8" s="0"/>
      <c r="H8" s="0"/>
      <c r="I8" s="253"/>
      <c r="J8" s="253" t="e">
        <f aca="false">J6-J7</f>
        <v>#REF!</v>
      </c>
      <c r="K8" s="253" t="s">
        <v>133</v>
      </c>
      <c r="L8" s="254"/>
      <c r="M8" s="0"/>
      <c r="N8" s="0"/>
      <c r="O8" s="0"/>
      <c r="P8" s="0"/>
      <c r="Q8" s="0"/>
      <c r="R8" s="0"/>
      <c r="S8" s="0"/>
      <c r="T8" s="0"/>
      <c r="U8" s="0"/>
      <c r="V8" s="0"/>
    </row>
    <row r="9" customFormat="false" ht="15" hidden="false" customHeight="fals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</row>
    <row r="10" customFormat="false" ht="15.7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</row>
    <row r="11" customFormat="false" ht="15" hidden="false" customHeight="false" outlineLevel="0" collapsed="false">
      <c r="A11" s="0"/>
      <c r="B11" s="251" t="s">
        <v>120</v>
      </c>
      <c r="C11" s="251" t="s">
        <v>121</v>
      </c>
      <c r="D11" s="251" t="s">
        <v>122</v>
      </c>
      <c r="E11" s="251" t="s">
        <v>123</v>
      </c>
      <c r="F11" s="251" t="s">
        <v>124</v>
      </c>
      <c r="G11" s="251" t="s">
        <v>125</v>
      </c>
      <c r="H11" s="251" t="s">
        <v>126</v>
      </c>
      <c r="I11" s="251" t="s">
        <v>127</v>
      </c>
      <c r="J11" s="251" t="s">
        <v>27</v>
      </c>
      <c r="K11" s="250" t="s">
        <v>134</v>
      </c>
      <c r="L11" s="0"/>
      <c r="M11" s="255" t="s">
        <v>135</v>
      </c>
      <c r="N11" s="256" t="s">
        <v>120</v>
      </c>
      <c r="O11" s="256" t="s">
        <v>121</v>
      </c>
      <c r="P11" s="256" t="s">
        <v>122</v>
      </c>
      <c r="Q11" s="256" t="s">
        <v>123</v>
      </c>
      <c r="R11" s="256" t="s">
        <v>124</v>
      </c>
      <c r="S11" s="256" t="s">
        <v>125</v>
      </c>
      <c r="T11" s="256" t="s">
        <v>126</v>
      </c>
      <c r="U11" s="256" t="s">
        <v>127</v>
      </c>
      <c r="V11" s="257" t="s">
        <v>136</v>
      </c>
    </row>
    <row r="12" customFormat="false" ht="15.75" hidden="false" customHeight="true" outlineLevel="0" collapsed="false">
      <c r="A12" s="258" t="s">
        <v>137</v>
      </c>
      <c r="B12" s="259" t="e">
        <f aca="false">#REF!+#REF!+#REF!</f>
        <v>#REF!</v>
      </c>
      <c r="C12" s="259" t="e">
        <f aca="false">#REF!+#REF!+#REF!</f>
        <v>#REF!</v>
      </c>
      <c r="D12" s="259" t="e">
        <f aca="false">#REF!+#REF!+#REF!</f>
        <v>#REF!</v>
      </c>
      <c r="E12" s="259" t="e">
        <f aca="false">#REF!+#REF!+#REF!</f>
        <v>#REF!</v>
      </c>
      <c r="F12" s="259" t="e">
        <f aca="false">#REF!+#REF!+#REF!</f>
        <v>#REF!</v>
      </c>
      <c r="G12" s="259" t="e">
        <f aca="false">#REF!+#REF!+#REF!</f>
        <v>#REF!</v>
      </c>
      <c r="H12" s="259" t="e">
        <f aca="false">#REF!+#REF!+#REF!</f>
        <v>#REF!</v>
      </c>
      <c r="I12" s="259" t="e">
        <f aca="false">#REF!+#REF!+#REF!</f>
        <v>#REF!</v>
      </c>
      <c r="J12" s="259" t="e">
        <f aca="false">SUM(B12:I12)</f>
        <v>#REF!</v>
      </c>
      <c r="K12" s="250" t="n">
        <v>1200</v>
      </c>
      <c r="L12" s="260" t="e">
        <f aca="false">K12-J12</f>
        <v>#REF!</v>
      </c>
      <c r="M12" s="258" t="s">
        <v>137</v>
      </c>
      <c r="N12" s="261"/>
      <c r="O12" s="261"/>
      <c r="P12" s="261" t="n">
        <v>10</v>
      </c>
      <c r="Q12" s="261" t="n">
        <v>176</v>
      </c>
      <c r="R12" s="261" t="n">
        <v>133</v>
      </c>
      <c r="S12" s="261" t="n">
        <v>570</v>
      </c>
      <c r="T12" s="261" t="n">
        <v>311</v>
      </c>
      <c r="U12" s="261"/>
      <c r="V12" s="262" t="n">
        <v>1200</v>
      </c>
    </row>
    <row r="13" customFormat="false" ht="15.75" hidden="false" customHeight="true" outlineLevel="0" collapsed="false">
      <c r="A13" s="258" t="s">
        <v>138</v>
      </c>
      <c r="B13" s="259" t="inlineStr">
        <f aca="false">#REF!+#REF!+#REF!</f>
        <is>
          <t/>
        </is>
      </c>
      <c r="C13" s="259" t="inlineStr">
        <f aca="false">#REF!+#REF!+#REF!</f>
        <is>
          <t/>
        </is>
      </c>
      <c r="D13" s="259" t="inlineStr">
        <f aca="false">#REF!+#REF!+#REF!</f>
        <is>
          <t/>
        </is>
      </c>
      <c r="E13" s="259" t="inlineStr">
        <f aca="false">#REF!+#REF!+#REF!</f>
        <is>
          <t/>
        </is>
      </c>
      <c r="F13" s="259" t="inlineStr">
        <f aca="false">#REF!+#REF!+#REF!</f>
        <is>
          <t/>
        </is>
      </c>
      <c r="G13" s="259" t="inlineStr">
        <f aca="false">#REF!+#REF!+#REF!</f>
        <is>
          <t/>
        </is>
      </c>
      <c r="H13" s="259" t="inlineStr">
        <f aca="false">#REF!+#REF!+#REF!</f>
        <is>
          <t/>
        </is>
      </c>
      <c r="I13" s="259" t="inlineStr">
        <f aca="false">#REF!+#REF!+#REF!</f>
        <is>
          <t/>
        </is>
      </c>
      <c r="J13" s="259" t="n">
        <f aca="false">SUM(B13:I13)</f>
        <v>0</v>
      </c>
      <c r="K13" s="0"/>
      <c r="L13" s="260" t="n">
        <f aca="false">K13-J13</f>
        <v>0</v>
      </c>
      <c r="M13" s="258" t="s">
        <v>138</v>
      </c>
      <c r="N13" s="261"/>
      <c r="O13" s="261"/>
      <c r="P13" s="263"/>
      <c r="Q13" s="263"/>
      <c r="R13" s="263"/>
      <c r="S13" s="263"/>
      <c r="T13" s="263"/>
      <c r="U13" s="263"/>
      <c r="V13" s="262" t="n">
        <v>0</v>
      </c>
    </row>
    <row r="14" customFormat="false" ht="15" hidden="false" customHeight="false" outlineLevel="0" collapsed="false">
      <c r="A14" s="258" t="s">
        <v>82</v>
      </c>
      <c r="B14" s="259" t="inlineStr">
        <f aca="false">#REF!+#REF!+#REF!</f>
        <is>
          <t/>
        </is>
      </c>
      <c r="C14" s="259" t="inlineStr">
        <f aca="false">#REF!+#REF!+#REF!</f>
        <is>
          <t/>
        </is>
      </c>
      <c r="D14" s="259" t="inlineStr">
        <f aca="false">#REF!+#REF!+#REF!</f>
        <is>
          <t/>
        </is>
      </c>
      <c r="E14" s="259" t="inlineStr">
        <f aca="false">#REF!+#REF!+#REF!</f>
        <is>
          <t/>
        </is>
      </c>
      <c r="F14" s="259" t="inlineStr">
        <f aca="false">#REF!+#REF!+#REF!</f>
        <is>
          <t/>
        </is>
      </c>
      <c r="G14" s="259" t="inlineStr">
        <f aca="false">#REF!+#REF!+#REF!</f>
        <is>
          <t/>
        </is>
      </c>
      <c r="H14" s="259" t="inlineStr">
        <f aca="false">#REF!+#REF!+#REF!</f>
        <is>
          <t/>
        </is>
      </c>
      <c r="I14" s="259" t="inlineStr">
        <f aca="false">#REF!+#REF!+#REF!</f>
        <is>
          <t/>
        </is>
      </c>
      <c r="J14" s="259" t="n">
        <f aca="false">SUM(B14:I14)</f>
        <v>0</v>
      </c>
      <c r="K14" s="250" t="n">
        <v>6999</v>
      </c>
      <c r="L14" s="260" t="n">
        <f aca="false">K14-J14</f>
        <v>6999</v>
      </c>
      <c r="M14" s="258" t="s">
        <v>139</v>
      </c>
      <c r="N14" s="261"/>
      <c r="O14" s="261"/>
      <c r="P14" s="263"/>
      <c r="Q14" s="263"/>
      <c r="R14" s="263"/>
      <c r="S14" s="263"/>
      <c r="T14" s="263"/>
      <c r="U14" s="263"/>
      <c r="V14" s="262" t="n">
        <v>0</v>
      </c>
    </row>
    <row r="15" customFormat="false" ht="15" hidden="false" customHeight="false" outlineLevel="0" collapsed="false">
      <c r="A15" s="258" t="s">
        <v>140</v>
      </c>
      <c r="B15" s="259" t="inlineStr">
        <f aca="false">#REF!+#REF!+#REF!</f>
        <is>
          <t/>
        </is>
      </c>
      <c r="C15" s="259" t="inlineStr">
        <f aca="false">#REF!+#REF!+#REF!</f>
        <is>
          <t/>
        </is>
      </c>
      <c r="D15" s="259" t="inlineStr">
        <f aca="false">#REF!+#REF!+#REF!</f>
        <is>
          <t/>
        </is>
      </c>
      <c r="E15" s="259" t="inlineStr">
        <f aca="false">#REF!+#REF!+#REF!</f>
        <is>
          <t/>
        </is>
      </c>
      <c r="F15" s="259" t="inlineStr">
        <f aca="false">#REF!+#REF!+#REF!</f>
        <is>
          <t/>
        </is>
      </c>
      <c r="G15" s="259" t="inlineStr">
        <f aca="false">#REF!+#REF!+#REF!</f>
        <is>
          <t/>
        </is>
      </c>
      <c r="H15" s="259" t="inlineStr">
        <f aca="false">#REF!+#REF!+#REF!</f>
        <is>
          <t/>
        </is>
      </c>
      <c r="I15" s="259" t="inlineStr">
        <f aca="false">#REF!+#REF!+#REF!</f>
        <is>
          <t/>
        </is>
      </c>
      <c r="J15" s="259" t="n">
        <f aca="false">SUM(B15:I15)</f>
        <v>0</v>
      </c>
      <c r="K15" s="250" t="n">
        <v>36000</v>
      </c>
      <c r="L15" s="260" t="n">
        <f aca="false">K15-J15</f>
        <v>36000</v>
      </c>
      <c r="M15" s="258" t="s">
        <v>141</v>
      </c>
      <c r="N15" s="261"/>
      <c r="O15" s="261"/>
      <c r="P15" s="263"/>
      <c r="Q15" s="263"/>
      <c r="R15" s="263"/>
      <c r="S15" s="263"/>
      <c r="T15" s="263"/>
      <c r="U15" s="263"/>
      <c r="V15" s="262" t="n">
        <v>0</v>
      </c>
    </row>
    <row r="16" customFormat="false" ht="15" hidden="false" customHeight="false" outlineLevel="0" collapsed="false">
      <c r="A16" s="258" t="s">
        <v>142</v>
      </c>
      <c r="B16" s="259" t="inlineStr">
        <f aca="false">#REF!+#REF!+#REF!</f>
        <is>
          <t/>
        </is>
      </c>
      <c r="C16" s="259" t="inlineStr">
        <f aca="false">#REF!+#REF!+#REF!</f>
        <is>
          <t/>
        </is>
      </c>
      <c r="D16" s="259" t="inlineStr">
        <f aca="false">#REF!+#REF!+#REF!</f>
        <is>
          <t/>
        </is>
      </c>
      <c r="E16" s="259" t="inlineStr">
        <f aca="false">#REF!+#REF!+#REF!</f>
        <is>
          <t/>
        </is>
      </c>
      <c r="F16" s="259" t="inlineStr">
        <f aca="false">#REF!+#REF!+#REF!</f>
        <is>
          <t/>
        </is>
      </c>
      <c r="G16" s="259" t="inlineStr">
        <f aca="false">#REF!+#REF!+#REF!</f>
        <is>
          <t/>
        </is>
      </c>
      <c r="H16" s="259" t="inlineStr">
        <f aca="false">#REF!+#REF!+#REF!</f>
        <is>
          <t/>
        </is>
      </c>
      <c r="I16" s="259" t="inlineStr">
        <f aca="false">#REF!+#REF!+#REF!</f>
        <is>
          <t/>
        </is>
      </c>
      <c r="J16" s="259" t="n">
        <f aca="false">SUM(B16:I16)</f>
        <v>0</v>
      </c>
      <c r="K16" s="0"/>
      <c r="L16" s="260" t="n">
        <f aca="false">K16-J16</f>
        <v>0</v>
      </c>
      <c r="M16" s="258" t="s">
        <v>82</v>
      </c>
      <c r="N16" s="261" t="n">
        <v>266</v>
      </c>
      <c r="O16" s="261"/>
      <c r="P16" s="261" t="n">
        <v>642</v>
      </c>
      <c r="Q16" s="261" t="n">
        <v>2241</v>
      </c>
      <c r="R16" s="261" t="n">
        <v>106</v>
      </c>
      <c r="S16" s="261" t="n">
        <v>253</v>
      </c>
      <c r="T16" s="261" t="n">
        <v>292</v>
      </c>
      <c r="U16" s="261" t="n">
        <v>3199</v>
      </c>
      <c r="V16" s="262" t="n">
        <v>6999</v>
      </c>
    </row>
    <row r="17" customFormat="false" ht="15" hidden="false" customHeight="false" outlineLevel="0" collapsed="false">
      <c r="A17" s="258" t="s">
        <v>143</v>
      </c>
      <c r="B17" s="259" t="inlineStr">
        <f aca="false">#REF!+#REF!+#REF!</f>
        <is>
          <t/>
        </is>
      </c>
      <c r="C17" s="259" t="inlineStr">
        <f aca="false">#REF!+#REF!+#REF!</f>
        <is>
          <t/>
        </is>
      </c>
      <c r="D17" s="259" t="inlineStr">
        <f aca="false">#REF!+#REF!+#REF!</f>
        <is>
          <t/>
        </is>
      </c>
      <c r="E17" s="259" t="inlineStr">
        <f aca="false">#REF!+#REF!+#REF!</f>
        <is>
          <t/>
        </is>
      </c>
      <c r="F17" s="259" t="inlineStr">
        <f aca="false">#REF!+#REF!+#REF!</f>
        <is>
          <t/>
        </is>
      </c>
      <c r="G17" s="259" t="inlineStr">
        <f aca="false">#REF!+#REF!+#REF!</f>
        <is>
          <t/>
        </is>
      </c>
      <c r="H17" s="259" t="inlineStr">
        <f aca="false">#REF!+#REF!+#REF!</f>
        <is>
          <t/>
        </is>
      </c>
      <c r="I17" s="259" t="inlineStr">
        <f aca="false">#REF!+#REF!+#REF!</f>
        <is>
          <t/>
        </is>
      </c>
      <c r="J17" s="259" t="n">
        <f aca="false">SUM(B17:I17)</f>
        <v>0</v>
      </c>
      <c r="K17" s="0"/>
      <c r="L17" s="260" t="n">
        <f aca="false">K17-J17</f>
        <v>0</v>
      </c>
      <c r="M17" s="258" t="s">
        <v>140</v>
      </c>
      <c r="N17" s="261"/>
      <c r="O17" s="261"/>
      <c r="P17" s="261"/>
      <c r="Q17" s="261" t="n">
        <v>4105</v>
      </c>
      <c r="R17" s="261" t="n">
        <v>13489</v>
      </c>
      <c r="S17" s="261" t="n">
        <v>1296</v>
      </c>
      <c r="T17" s="261" t="n">
        <v>1939</v>
      </c>
      <c r="U17" s="261" t="n">
        <v>112</v>
      </c>
      <c r="V17" s="262" t="n">
        <v>20941</v>
      </c>
    </row>
    <row r="18" customFormat="false" ht="15" hidden="false" customHeight="false" outlineLevel="0" collapsed="false">
      <c r="A18" s="258" t="s">
        <v>144</v>
      </c>
      <c r="B18" s="259" t="inlineStr">
        <f aca="false">#REF!+#REF!+#REF!</f>
        <is>
          <t/>
        </is>
      </c>
      <c r="C18" s="259" t="inlineStr">
        <f aca="false">#REF!+#REF!+#REF!</f>
        <is>
          <t/>
        </is>
      </c>
      <c r="D18" s="259" t="inlineStr">
        <f aca="false">#REF!+#REF!+#REF!</f>
        <is>
          <t/>
        </is>
      </c>
      <c r="E18" s="259" t="inlineStr">
        <f aca="false">#REF!+#REF!+#REF!</f>
        <is>
          <t/>
        </is>
      </c>
      <c r="F18" s="259" t="inlineStr">
        <f aca="false">#REF!+#REF!+#REF!</f>
        <is>
          <t/>
        </is>
      </c>
      <c r="G18" s="259" t="inlineStr">
        <f aca="false">#REF!+#REF!+#REF!</f>
        <is>
          <t/>
        </is>
      </c>
      <c r="H18" s="259" t="inlineStr">
        <f aca="false">#REF!+#REF!+#REF!</f>
        <is>
          <t/>
        </is>
      </c>
      <c r="I18" s="259" t="inlineStr">
        <f aca="false">#REF!+#REF!+#REF!</f>
        <is>
          <t/>
        </is>
      </c>
      <c r="J18" s="259" t="n">
        <f aca="false">SUM(B18:I18)</f>
        <v>0</v>
      </c>
      <c r="K18" s="250" t="n">
        <v>4280</v>
      </c>
      <c r="L18" s="260" t="n">
        <f aca="false">K18-J18</f>
        <v>4280</v>
      </c>
      <c r="M18" s="258" t="s">
        <v>145</v>
      </c>
      <c r="N18" s="261"/>
      <c r="O18" s="261"/>
      <c r="P18" s="263"/>
      <c r="Q18" s="263"/>
      <c r="R18" s="263"/>
      <c r="S18" s="263"/>
      <c r="T18" s="263"/>
      <c r="U18" s="263"/>
      <c r="V18" s="262" t="n">
        <v>0</v>
      </c>
    </row>
    <row r="19" customFormat="false" ht="15" hidden="false" customHeight="false" outlineLevel="0" collapsed="false">
      <c r="A19" s="258" t="s">
        <v>146</v>
      </c>
      <c r="B19" s="259" t="inlineStr">
        <f aca="false">#REF!+#REF!+#REF!</f>
        <is>
          <t/>
        </is>
      </c>
      <c r="C19" s="259" t="inlineStr">
        <f aca="false">#REF!+#REF!+#REF!</f>
        <is>
          <t/>
        </is>
      </c>
      <c r="D19" s="259" t="inlineStr">
        <f aca="false">#REF!+#REF!+#REF!</f>
        <is>
          <t/>
        </is>
      </c>
      <c r="E19" s="259" t="inlineStr">
        <f aca="false">#REF!+#REF!+#REF!</f>
        <is>
          <t/>
        </is>
      </c>
      <c r="F19" s="259" t="inlineStr">
        <f aca="false">#REF!+#REF!+#REF!</f>
        <is>
          <t/>
        </is>
      </c>
      <c r="G19" s="259" t="inlineStr">
        <f aca="false">#REF!+#REF!+#REF!</f>
        <is>
          <t/>
        </is>
      </c>
      <c r="H19" s="259" t="inlineStr">
        <f aca="false">#REF!+#REF!+#REF!</f>
        <is>
          <t/>
        </is>
      </c>
      <c r="I19" s="259" t="inlineStr">
        <f aca="false">#REF!+#REF!+#REF!</f>
        <is>
          <t/>
        </is>
      </c>
      <c r="J19" s="259" t="n">
        <f aca="false">SUM(B19:I19)</f>
        <v>0</v>
      </c>
      <c r="K19" s="250" t="n">
        <v>2804</v>
      </c>
      <c r="L19" s="260" t="n">
        <f aca="false">K19-J19</f>
        <v>2804</v>
      </c>
      <c r="M19" s="258" t="s">
        <v>147</v>
      </c>
      <c r="N19" s="261"/>
      <c r="O19" s="261"/>
      <c r="P19" s="263"/>
      <c r="Q19" s="263"/>
      <c r="R19" s="263"/>
      <c r="S19" s="263"/>
      <c r="T19" s="263"/>
      <c r="U19" s="263"/>
      <c r="V19" s="262" t="n">
        <v>0</v>
      </c>
    </row>
    <row r="20" customFormat="false" ht="15" hidden="false" customHeight="false" outlineLevel="0" collapsed="false">
      <c r="A20" s="258" t="s">
        <v>146</v>
      </c>
      <c r="B20" s="259" t="inlineStr">
        <f aca="false">#REF!+#REF!+#REF!</f>
        <is>
          <t/>
        </is>
      </c>
      <c r="C20" s="259" t="inlineStr">
        <f aca="false">#REF!+#REF!+#REF!</f>
        <is>
          <t/>
        </is>
      </c>
      <c r="D20" s="259" t="inlineStr">
        <f aca="false">#REF!+#REF!+#REF!</f>
        <is>
          <t/>
        </is>
      </c>
      <c r="E20" s="259" t="inlineStr">
        <f aca="false">#REF!+#REF!+#REF!</f>
        <is>
          <t/>
        </is>
      </c>
      <c r="F20" s="259" t="inlineStr">
        <f aca="false">#REF!+#REF!+#REF!</f>
        <is>
          <t/>
        </is>
      </c>
      <c r="G20" s="259" t="inlineStr">
        <f aca="false">#REF!+#REF!+#REF!</f>
        <is>
          <t/>
        </is>
      </c>
      <c r="H20" s="259" t="inlineStr">
        <f aca="false">#REF!+#REF!+#REF!</f>
        <is>
          <t/>
        </is>
      </c>
      <c r="I20" s="259" t="inlineStr">
        <f aca="false">#REF!+#REF!+#REF!</f>
        <is>
          <t/>
        </is>
      </c>
      <c r="J20" s="259" t="n">
        <f aca="false">SUM(B20:I20)</f>
        <v>0</v>
      </c>
      <c r="M20" s="258" t="s">
        <v>146</v>
      </c>
      <c r="N20" s="261" t="n">
        <v>105</v>
      </c>
      <c r="O20" s="261" t="n">
        <v>45</v>
      </c>
      <c r="P20" s="261" t="n">
        <v>61</v>
      </c>
      <c r="Q20" s="261" t="n">
        <v>781</v>
      </c>
      <c r="R20" s="261" t="n">
        <v>582</v>
      </c>
      <c r="S20" s="261" t="n">
        <v>132</v>
      </c>
      <c r="T20" s="261" t="n">
        <v>438</v>
      </c>
      <c r="U20" s="261" t="n">
        <v>660</v>
      </c>
      <c r="V20" s="264" t="n">
        <v>2804</v>
      </c>
    </row>
    <row r="21" customFormat="false" ht="15" hidden="false" customHeight="false" outlineLevel="0" collapsed="false">
      <c r="M21" s="258" t="s">
        <v>148</v>
      </c>
      <c r="N21" s="261"/>
      <c r="O21" s="261"/>
      <c r="P21" s="263"/>
      <c r="Q21" s="263"/>
      <c r="R21" s="263"/>
      <c r="S21" s="263"/>
      <c r="T21" s="263"/>
      <c r="U21" s="263"/>
      <c r="V21" s="264" t="n">
        <v>0</v>
      </c>
    </row>
    <row r="22" customFormat="false" ht="15" hidden="false" customHeight="false" outlineLevel="0" collapsed="false">
      <c r="M22" s="258" t="s">
        <v>144</v>
      </c>
      <c r="N22" s="261"/>
      <c r="O22" s="261"/>
      <c r="P22" s="261" t="n">
        <v>130</v>
      </c>
      <c r="Q22" s="261"/>
      <c r="R22" s="265" t="n">
        <v>3487</v>
      </c>
      <c r="S22" s="261" t="n">
        <v>314</v>
      </c>
      <c r="T22" s="261" t="n">
        <v>321</v>
      </c>
      <c r="U22" s="261" t="n">
        <v>28</v>
      </c>
      <c r="V22" s="264" t="n">
        <v>4280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1:66"/>
  <sheetViews>
    <sheetView windowProtection="true" showFormulas="false" showGridLines="false" showRowColHeaders="true" showZeros="false" rightToLeft="false" tabSelected="true" showOutlineSymbols="true" defaultGridColor="true" view="normal" topLeftCell="A1" colorId="64" zoomScale="85" zoomScaleNormal="85" zoomScalePageLayoutView="70" workbookViewId="0">
      <pane xSplit="4" ySplit="10" topLeftCell="E44" activePane="bottomRight" state="frozen"/>
      <selection pane="topLeft" activeCell="A1" activeCellId="0" sqref="A1"/>
      <selection pane="topRight" activeCell="E1" activeCellId="0" sqref="E1"/>
      <selection pane="bottomLeft" activeCell="A44" activeCellId="0" sqref="A44"/>
      <selection pane="bottomRight" activeCell="B50" activeCellId="0" sqref="B50"/>
    </sheetView>
  </sheetViews>
  <sheetFormatPr defaultRowHeight="15.75"/>
  <cols>
    <col collapsed="false" hidden="false" max="1" min="1" style="266" width="7.04330708661417"/>
    <col collapsed="false" hidden="false" max="2" min="2" style="266" width="39.8385826771654"/>
    <col collapsed="false" hidden="false" max="3" min="3" style="266" width="11.1102362204724"/>
    <col collapsed="false" hidden="false" max="4" min="4" style="266" width="8.55511811023622"/>
    <col collapsed="false" hidden="false" max="5" min="5" style="266" width="10.255905511811"/>
    <col collapsed="false" hidden="false" max="6" min="6" style="266" width="9.21653543307087"/>
    <col collapsed="false" hidden="false" max="7" min="7" style="266" width="10.255905511811"/>
    <col collapsed="false" hidden="false" max="8" min="8" style="266" width="8.20866141732284"/>
    <col collapsed="false" hidden="false" max="9" min="9" style="266" width="10.255905511811"/>
    <col collapsed="false" hidden="false" max="10" min="10" style="266" width="8.20866141732284"/>
    <col collapsed="false" hidden="false" max="11" min="11" style="266" width="10.255905511811"/>
    <col collapsed="false" hidden="false" max="12" min="12" style="266" width="8.88976377952756"/>
    <col collapsed="false" hidden="false" max="13" min="13" style="266" width="8.55511811023622"/>
    <col collapsed="false" hidden="false" max="14" min="14" style="266" width="7.77952755905512"/>
    <col collapsed="false" hidden="false" max="15" min="15" style="266" width="8.33464566929134"/>
    <col collapsed="false" hidden="false" max="30" min="16" style="266" width="7.77952755905512"/>
    <col collapsed="false" hidden="false" max="31" min="31" style="266" width="7.88976377952756"/>
    <col collapsed="false" hidden="false" max="32" min="32" style="266" width="7.77952755905512"/>
    <col collapsed="false" hidden="false" max="33" min="33" style="267" width="10.2204724409449"/>
    <col collapsed="false" hidden="false" max="34" min="34" style="266" width="11.6653543307087"/>
    <col collapsed="false" hidden="false" max="35" min="35" style="268" width="11"/>
    <col collapsed="false" hidden="false" max="36" min="36" style="266" width="11.5551181102362"/>
    <col collapsed="false" hidden="false" max="38" min="37" style="266" width="10.5551181102362"/>
    <col collapsed="false" hidden="false" max="39" min="39" style="266" width="2.22047244094488"/>
    <col collapsed="false" hidden="false" max="40" min="40" style="269" width="9.66535433070866"/>
    <col collapsed="false" hidden="false" max="1025" min="41" style="266" width="11.5551181102362"/>
  </cols>
  <sheetData>
    <row r="1" customFormat="false" ht="15.75" hidden="false" customHeight="false" outlineLevel="0" collapsed="false">
      <c r="A1" s="0"/>
      <c r="B1" s="0"/>
      <c r="C1" s="0"/>
      <c r="D1" s="0"/>
      <c r="E1" s="0"/>
      <c r="F1" s="0"/>
      <c r="G1" s="27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26.25" hidden="false" customHeight="false" outlineLevel="0" collapsed="false">
      <c r="A2" s="0"/>
      <c r="B2" s="0"/>
      <c r="C2" s="0"/>
      <c r="D2" s="0"/>
      <c r="E2" s="0"/>
      <c r="F2" s="271" t="s">
        <v>149</v>
      </c>
      <c r="G2" s="27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272" customFormat="true" ht="17.1" hidden="false" customHeight="true" outlineLevel="0" collapsed="false">
      <c r="F3" s="273"/>
      <c r="G3" s="274"/>
      <c r="AG3" s="275"/>
      <c r="AI3" s="276"/>
      <c r="AN3" s="277"/>
    </row>
    <row r="4" s="281" customFormat="true" ht="17.1" hidden="false" customHeight="true" outlineLevel="0" collapsed="false">
      <c r="A4" s="278"/>
      <c r="B4" s="278"/>
      <c r="C4" s="278"/>
      <c r="D4" s="278"/>
      <c r="E4" s="279"/>
      <c r="F4" s="280"/>
      <c r="G4" s="280"/>
      <c r="W4" s="280" t="s">
        <v>1</v>
      </c>
      <c r="X4" s="282" t="s">
        <v>2</v>
      </c>
      <c r="Y4" s="280"/>
      <c r="AG4" s="283"/>
      <c r="AI4" s="280" t="s">
        <v>1</v>
      </c>
      <c r="AJ4" s="282" t="str">
        <f aca="false">+X4</f>
        <v>1, San Rosendo - Victoria</v>
      </c>
      <c r="AN4" s="284"/>
    </row>
    <row r="5" customFormat="false" ht="19.5" hidden="false" customHeight="false" outlineLevel="0" collapsed="false">
      <c r="A5" s="285" t="s">
        <v>3</v>
      </c>
      <c r="B5" s="286"/>
      <c r="C5" s="286"/>
      <c r="D5" s="286"/>
      <c r="E5" s="287"/>
      <c r="F5" s="280"/>
      <c r="G5" s="280"/>
      <c r="H5" s="0"/>
      <c r="I5" s="0"/>
      <c r="J5" s="0"/>
      <c r="K5" s="0"/>
      <c r="L5" s="0"/>
      <c r="M5" s="280" t="s">
        <v>150</v>
      </c>
      <c r="N5" s="0"/>
      <c r="O5" s="288" t="s">
        <v>151</v>
      </c>
      <c r="P5" s="289"/>
      <c r="Q5" s="290"/>
      <c r="R5" s="290"/>
      <c r="S5" s="290"/>
      <c r="T5" s="290"/>
      <c r="U5" s="290"/>
      <c r="V5" s="290"/>
      <c r="W5" s="280"/>
      <c r="X5" s="291"/>
      <c r="Y5" s="291"/>
      <c r="Z5" s="290"/>
      <c r="AA5" s="290"/>
      <c r="AB5" s="290"/>
      <c r="AC5" s="290"/>
      <c r="AD5" s="290"/>
      <c r="AE5" s="280"/>
      <c r="AF5" s="0"/>
      <c r="AG5" s="283"/>
      <c r="AH5" s="0"/>
      <c r="AI5" s="280"/>
      <c r="AJ5" s="292"/>
      <c r="AK5" s="292"/>
      <c r="AL5" s="0"/>
      <c r="AM5" s="0"/>
      <c r="AN5" s="284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272" customFormat="true" ht="17.1" hidden="false" customHeight="true" outlineLevel="0" collapsed="false">
      <c r="A6" s="293" t="s">
        <v>7</v>
      </c>
      <c r="B6" s="294" t="s">
        <v>8</v>
      </c>
      <c r="C6" s="294"/>
      <c r="D6" s="295" t="s">
        <v>9</v>
      </c>
      <c r="E6" s="296" t="s">
        <v>10</v>
      </c>
      <c r="F6" s="296"/>
      <c r="G6" s="296" t="s">
        <v>11</v>
      </c>
      <c r="H6" s="296"/>
      <c r="I6" s="296" t="s">
        <v>12</v>
      </c>
      <c r="J6" s="296"/>
      <c r="K6" s="296" t="s">
        <v>13</v>
      </c>
      <c r="L6" s="296"/>
      <c r="M6" s="296" t="s">
        <v>14</v>
      </c>
      <c r="N6" s="296"/>
      <c r="O6" s="296" t="s">
        <v>15</v>
      </c>
      <c r="P6" s="296"/>
      <c r="Q6" s="296" t="s">
        <v>16</v>
      </c>
      <c r="R6" s="296"/>
      <c r="S6" s="296" t="s">
        <v>17</v>
      </c>
      <c r="T6" s="296"/>
      <c r="U6" s="296" t="s">
        <v>18</v>
      </c>
      <c r="V6" s="296"/>
      <c r="W6" s="296" t="s">
        <v>19</v>
      </c>
      <c r="X6" s="296"/>
      <c r="Y6" s="296" t="s">
        <v>20</v>
      </c>
      <c r="Z6" s="296"/>
      <c r="AA6" s="296" t="s">
        <v>21</v>
      </c>
      <c r="AB6" s="296"/>
      <c r="AC6" s="296" t="s">
        <v>22</v>
      </c>
      <c r="AD6" s="296"/>
      <c r="AE6" s="296" t="s">
        <v>23</v>
      </c>
      <c r="AF6" s="296"/>
      <c r="AG6" s="297"/>
      <c r="AH6" s="298"/>
      <c r="AI6" s="299"/>
      <c r="AJ6" s="295"/>
      <c r="AK6" s="300"/>
      <c r="AL6" s="301"/>
      <c r="AN6" s="277"/>
    </row>
    <row r="7" customFormat="false" ht="17.1" hidden="false" customHeight="true" outlineLevel="0" collapsed="false">
      <c r="A7" s="293"/>
      <c r="B7" s="294"/>
      <c r="C7" s="294"/>
      <c r="D7" s="302" t="s">
        <v>24</v>
      </c>
      <c r="E7" s="303" t="s">
        <v>25</v>
      </c>
      <c r="F7" s="304" t="n">
        <v>498800</v>
      </c>
      <c r="G7" s="303" t="s">
        <v>25</v>
      </c>
      <c r="H7" s="305" t="n">
        <v>501200</v>
      </c>
      <c r="I7" s="303" t="s">
        <v>25</v>
      </c>
      <c r="J7" s="304" t="n">
        <v>511800</v>
      </c>
      <c r="K7" s="303" t="s">
        <v>25</v>
      </c>
      <c r="L7" s="304" t="n">
        <v>519500</v>
      </c>
      <c r="M7" s="303" t="s">
        <v>25</v>
      </c>
      <c r="N7" s="304" t="n">
        <v>526900</v>
      </c>
      <c r="O7" s="303" t="s">
        <v>25</v>
      </c>
      <c r="P7" s="305" t="n">
        <v>538400</v>
      </c>
      <c r="Q7" s="303" t="s">
        <v>25</v>
      </c>
      <c r="R7" s="304" t="n">
        <v>551000</v>
      </c>
      <c r="S7" s="303" t="s">
        <v>25</v>
      </c>
      <c r="T7" s="304" t="n">
        <v>562900</v>
      </c>
      <c r="U7" s="306" t="s">
        <v>25</v>
      </c>
      <c r="V7" s="305" t="n">
        <v>570700</v>
      </c>
      <c r="W7" s="303" t="s">
        <v>25</v>
      </c>
      <c r="X7" s="304" t="n">
        <v>580200</v>
      </c>
      <c r="Y7" s="303" t="s">
        <v>25</v>
      </c>
      <c r="Z7" s="304" t="n">
        <v>588800</v>
      </c>
      <c r="AA7" s="303" t="s">
        <v>25</v>
      </c>
      <c r="AB7" s="304" t="n">
        <v>595900</v>
      </c>
      <c r="AC7" s="306" t="s">
        <v>25</v>
      </c>
      <c r="AD7" s="304" t="n">
        <v>602900</v>
      </c>
      <c r="AE7" s="303" t="s">
        <v>25</v>
      </c>
      <c r="AF7" s="305" t="n">
        <v>612900</v>
      </c>
      <c r="AG7" s="307" t="s">
        <v>27</v>
      </c>
      <c r="AH7" s="308" t="s">
        <v>27</v>
      </c>
      <c r="AI7" s="309" t="s">
        <v>152</v>
      </c>
      <c r="AJ7" s="310" t="s">
        <v>26</v>
      </c>
      <c r="AK7" s="311" t="s">
        <v>26</v>
      </c>
      <c r="AL7" s="312" t="s">
        <v>26</v>
      </c>
      <c r="AM7" s="0"/>
      <c r="AN7" s="277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7.1" hidden="false" customHeight="true" outlineLevel="0" collapsed="false">
      <c r="A8" s="293"/>
      <c r="B8" s="294"/>
      <c r="C8" s="294"/>
      <c r="D8" s="302"/>
      <c r="E8" s="303" t="s">
        <v>25</v>
      </c>
      <c r="F8" s="304" t="n">
        <v>501200</v>
      </c>
      <c r="G8" s="303" t="s">
        <v>25</v>
      </c>
      <c r="H8" s="304" t="n">
        <v>511800</v>
      </c>
      <c r="I8" s="303" t="s">
        <v>25</v>
      </c>
      <c r="J8" s="304" t="n">
        <v>519500</v>
      </c>
      <c r="K8" s="303" t="s">
        <v>25</v>
      </c>
      <c r="L8" s="304" t="n">
        <v>526900</v>
      </c>
      <c r="M8" s="303" t="s">
        <v>25</v>
      </c>
      <c r="N8" s="305" t="n">
        <v>538400</v>
      </c>
      <c r="O8" s="303" t="s">
        <v>25</v>
      </c>
      <c r="P8" s="304" t="n">
        <v>551000</v>
      </c>
      <c r="Q8" s="303" t="s">
        <v>25</v>
      </c>
      <c r="R8" s="304" t="n">
        <v>562900</v>
      </c>
      <c r="S8" s="303" t="s">
        <v>25</v>
      </c>
      <c r="T8" s="304" t="n">
        <v>570700</v>
      </c>
      <c r="U8" s="306" t="s">
        <v>25</v>
      </c>
      <c r="V8" s="305" t="n">
        <v>580200</v>
      </c>
      <c r="W8" s="303" t="s">
        <v>25</v>
      </c>
      <c r="X8" s="304" t="n">
        <v>588800</v>
      </c>
      <c r="Y8" s="303" t="s">
        <v>25</v>
      </c>
      <c r="Z8" s="304" t="n">
        <v>595900</v>
      </c>
      <c r="AA8" s="303" t="s">
        <v>25</v>
      </c>
      <c r="AB8" s="304" t="n">
        <v>602600</v>
      </c>
      <c r="AC8" s="306" t="s">
        <v>25</v>
      </c>
      <c r="AD8" s="305" t="n">
        <v>612900</v>
      </c>
      <c r="AE8" s="303" t="s">
        <v>25</v>
      </c>
      <c r="AF8" s="304" t="n">
        <v>625500</v>
      </c>
      <c r="AG8" s="307" t="s">
        <v>153</v>
      </c>
      <c r="AH8" s="308" t="s">
        <v>154</v>
      </c>
      <c r="AI8" s="309" t="s">
        <v>155</v>
      </c>
      <c r="AJ8" s="310" t="s">
        <v>28</v>
      </c>
      <c r="AK8" s="311" t="s">
        <v>27</v>
      </c>
      <c r="AL8" s="312" t="s">
        <v>27</v>
      </c>
      <c r="AM8" s="0"/>
      <c r="AN8" s="277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7.1" hidden="false" customHeight="true" outlineLevel="0" collapsed="false">
      <c r="A9" s="293"/>
      <c r="B9" s="294"/>
      <c r="C9" s="294"/>
      <c r="D9" s="302" t="s">
        <v>29</v>
      </c>
      <c r="E9" s="302" t="s">
        <v>30</v>
      </c>
      <c r="F9" s="302"/>
      <c r="G9" s="302" t="s">
        <v>31</v>
      </c>
      <c r="H9" s="302"/>
      <c r="I9" s="302" t="s">
        <v>32</v>
      </c>
      <c r="J9" s="302"/>
      <c r="K9" s="302" t="s">
        <v>33</v>
      </c>
      <c r="L9" s="302"/>
      <c r="M9" s="302" t="s">
        <v>34</v>
      </c>
      <c r="N9" s="302"/>
      <c r="O9" s="302" t="s">
        <v>35</v>
      </c>
      <c r="P9" s="302"/>
      <c r="Q9" s="302" t="s">
        <v>36</v>
      </c>
      <c r="R9" s="302"/>
      <c r="S9" s="302" t="s">
        <v>37</v>
      </c>
      <c r="T9" s="302"/>
      <c r="U9" s="302" t="s">
        <v>38</v>
      </c>
      <c r="V9" s="302"/>
      <c r="W9" s="302" t="s">
        <v>39</v>
      </c>
      <c r="X9" s="302"/>
      <c r="Y9" s="302" t="s">
        <v>40</v>
      </c>
      <c r="Z9" s="302"/>
      <c r="AA9" s="302" t="s">
        <v>41</v>
      </c>
      <c r="AB9" s="302"/>
      <c r="AC9" s="302" t="s">
        <v>42</v>
      </c>
      <c r="AD9" s="302"/>
      <c r="AE9" s="302" t="s">
        <v>43</v>
      </c>
      <c r="AF9" s="302"/>
      <c r="AG9" s="307" t="s">
        <v>156</v>
      </c>
      <c r="AH9" s="308" t="s">
        <v>156</v>
      </c>
      <c r="AI9" s="309" t="s">
        <v>156</v>
      </c>
      <c r="AJ9" s="310" t="s">
        <v>44</v>
      </c>
      <c r="AK9" s="311" t="s">
        <v>153</v>
      </c>
      <c r="AL9" s="312" t="s">
        <v>154</v>
      </c>
      <c r="AM9" s="0"/>
      <c r="AN9" s="277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7.1" hidden="false" customHeight="true" outlineLevel="0" collapsed="false">
      <c r="A10" s="293"/>
      <c r="B10" s="294"/>
      <c r="C10" s="294"/>
      <c r="D10" s="313" t="s">
        <v>45</v>
      </c>
      <c r="E10" s="314" t="s">
        <v>46</v>
      </c>
      <c r="F10" s="315" t="s">
        <v>47</v>
      </c>
      <c r="G10" s="314" t="s">
        <v>46</v>
      </c>
      <c r="H10" s="315" t="s">
        <v>47</v>
      </c>
      <c r="I10" s="316" t="s">
        <v>46</v>
      </c>
      <c r="J10" s="317" t="s">
        <v>47</v>
      </c>
      <c r="K10" s="314" t="s">
        <v>46</v>
      </c>
      <c r="L10" s="315" t="s">
        <v>47</v>
      </c>
      <c r="M10" s="316" t="s">
        <v>46</v>
      </c>
      <c r="N10" s="317" t="s">
        <v>47</v>
      </c>
      <c r="O10" s="314" t="s">
        <v>46</v>
      </c>
      <c r="P10" s="315" t="s">
        <v>47</v>
      </c>
      <c r="Q10" s="314" t="s">
        <v>46</v>
      </c>
      <c r="R10" s="315" t="s">
        <v>47</v>
      </c>
      <c r="S10" s="314" t="s">
        <v>46</v>
      </c>
      <c r="T10" s="315" t="s">
        <v>47</v>
      </c>
      <c r="U10" s="316" t="s">
        <v>46</v>
      </c>
      <c r="V10" s="317" t="s">
        <v>47</v>
      </c>
      <c r="W10" s="314" t="s">
        <v>46</v>
      </c>
      <c r="X10" s="315" t="s">
        <v>47</v>
      </c>
      <c r="Y10" s="314" t="s">
        <v>46</v>
      </c>
      <c r="Z10" s="315" t="s">
        <v>47</v>
      </c>
      <c r="AA10" s="314" t="s">
        <v>46</v>
      </c>
      <c r="AB10" s="315" t="s">
        <v>47</v>
      </c>
      <c r="AC10" s="316" t="s">
        <v>46</v>
      </c>
      <c r="AD10" s="317" t="s">
        <v>47</v>
      </c>
      <c r="AE10" s="314" t="s">
        <v>46</v>
      </c>
      <c r="AF10" s="315" t="s">
        <v>47</v>
      </c>
      <c r="AG10" s="318"/>
      <c r="AH10" s="319"/>
      <c r="AI10" s="320"/>
      <c r="AJ10" s="321"/>
      <c r="AK10" s="322" t="s">
        <v>44</v>
      </c>
      <c r="AL10" s="323" t="s">
        <v>44</v>
      </c>
      <c r="AM10" s="0"/>
      <c r="AN10" s="277" t="s">
        <v>157</v>
      </c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7.1" hidden="false" customHeight="true" outlineLevel="0" collapsed="false">
      <c r="A11" s="324" t="n">
        <v>1</v>
      </c>
      <c r="B11" s="325" t="s">
        <v>48</v>
      </c>
      <c r="C11" s="325"/>
      <c r="D11" s="326" t="s">
        <v>49</v>
      </c>
      <c r="E11" s="327" t="n">
        <f aca="false">+'Nov ''13 '!E11+'Dic ''13'!E11+'Ene ''14'!E11+'Feb ''14'!E11+'Mar ''14'!E11+'Abr ''14'!E11+'May ''14'!E11+'Jun ''14'!E11+'Jul ''14'!E11+'Ago ''14'!E11+'Sep ''14'!E11+'Oct. ''14'!E11</f>
        <v>0</v>
      </c>
      <c r="F11" s="328"/>
      <c r="G11" s="327" t="n">
        <f aca="false">+'Nov ''13 '!G11+'Dic ''13'!G11+'Ene ''14'!G11+'Feb ''14'!G11+'Mar ''14'!G11+'Abr ''14'!G11+'May ''14'!G11+'Jun ''14'!G11+'Jul ''14'!G11+'Ago ''14'!G11+'Sep ''14'!G11+'Oct. ''14'!G11</f>
        <v>0</v>
      </c>
      <c r="H11" s="328"/>
      <c r="I11" s="327" t="n">
        <f aca="false">+'Nov ''13 '!I11+'Dic ''13'!I11+'Ene ''14'!I11+'Feb ''14'!I11+'Mar ''14'!I11+'Abr ''14'!I11+'May ''14'!I11+'Jun ''14'!I11+'Jul ''14'!I11+'Ago ''14'!I11+'Sep ''14'!I11+'Oct. ''14'!I11</f>
        <v>0</v>
      </c>
      <c r="J11" s="328"/>
      <c r="K11" s="327" t="n">
        <f aca="false">+'Nov ''13 '!K11+'Dic ''13'!K11+'Ene ''14'!K11+'Feb ''14'!K11+'Mar ''14'!K11+'Abr ''14'!K11+'May ''14'!K11+'Jun ''14'!K11+'Jul ''14'!K11+'Ago ''14'!K11+'Sep ''14'!K11+'Oct. ''14'!K11</f>
        <v>0</v>
      </c>
      <c r="L11" s="328"/>
      <c r="M11" s="327" t="n">
        <f aca="false">+'Nov ''13 '!M11+'Dic ''13'!M11+'Ene ''14'!M11+'Feb ''14'!M11+'Mar ''14'!M11+'Abr ''14'!M11+'May ''14'!M11+'Jun ''14'!M11+'Jul ''14'!M11+'Ago ''14'!M11+'Sep ''14'!M11+'Oct. ''14'!M11</f>
        <v>0</v>
      </c>
      <c r="N11" s="328"/>
      <c r="O11" s="327" t="n">
        <f aca="false">+'Nov ''13 '!O11+'Dic ''13'!O11+'Ene ''14'!O11+'Feb ''14'!O11+'Mar ''14'!O11+'Abr ''14'!O11+'May ''14'!O11+'Jun ''14'!O11+'Jul ''14'!O11+'Ago ''14'!O11+'Sep ''14'!O11+'Oct. ''14'!O11</f>
        <v>180</v>
      </c>
      <c r="P11" s="328"/>
      <c r="Q11" s="327" t="n">
        <f aca="false">+'Nov ''13 '!Q11+'Dic ''13'!Q11+'Ene ''14'!Q11+'Feb ''14'!Q11+'Mar ''14'!Q11+'Abr ''14'!Q11+'May ''14'!Q11+'Jun ''14'!Q11+'Jul ''14'!Q11+'Ago ''14'!Q11+'Sep ''14'!Q11+'Oct. ''14'!Q11</f>
        <v>0</v>
      </c>
      <c r="R11" s="328"/>
      <c r="S11" s="327" t="n">
        <f aca="false">+'Nov ''13 '!S11+'Dic ''13'!S11+'Ene ''14'!S11+'Feb ''14'!S11+'Mar ''14'!S11+'Abr ''14'!S11+'May ''14'!S11+'Jun ''14'!S11+'Jul ''14'!S11+'Ago ''14'!S11+'Sep ''14'!S11+'Oct. ''14'!S11</f>
        <v>0</v>
      </c>
      <c r="T11" s="328"/>
      <c r="U11" s="327" t="n">
        <f aca="false">+'Nov ''13 '!U11+'Dic ''13'!U11+'Ene ''14'!U11+'Feb ''14'!U11+'Mar ''14'!U11+'Abr ''14'!U11+'May ''14'!U11+'Jun ''14'!U11+'Jul ''14'!U11+'Ago ''14'!U11+'Sep ''14'!U11+'Oct. ''14'!U11</f>
        <v>0</v>
      </c>
      <c r="V11" s="328"/>
      <c r="W11" s="327" t="n">
        <f aca="false">+'Nov ''13 '!W11+'Dic ''13'!W11+'Ene ''14'!W11+'Feb ''14'!W11+'Mar ''14'!W11+'Abr ''14'!W11+'May ''14'!W11+'Jun ''14'!W11+'Jul ''14'!W11+'Ago ''14'!W11+'Sep ''14'!W11+'Oct. ''14'!W11</f>
        <v>0</v>
      </c>
      <c r="X11" s="328"/>
      <c r="Y11" s="327" t="n">
        <f aca="false">+'Nov ''13 '!Y11+'Dic ''13'!Y11+'Ene ''14'!Y11+'Feb ''14'!Y11+'Mar ''14'!Y11+'Abr ''14'!Y11+'May ''14'!Y11+'Jun ''14'!Y11+'Jul ''14'!Y11+'Ago ''14'!Y11+'Sep ''14'!Y11+'Oct. ''14'!Y11</f>
        <v>0</v>
      </c>
      <c r="Z11" s="328"/>
      <c r="AA11" s="327" t="n">
        <f aca="false">+'Nov ''13 '!AA11+'Dic ''13'!AA11+'Ene ''14'!AA11+'Feb ''14'!AA11+'Mar ''14'!AA11+'Abr ''14'!AA11+'May ''14'!AA11+'Jun ''14'!AA11+'Jul ''14'!AA11+'Ago ''14'!AA11+'Sep ''14'!AA11+'Oct. ''14'!AA11</f>
        <v>0</v>
      </c>
      <c r="AB11" s="328"/>
      <c r="AC11" s="327" t="n">
        <f aca="false">+'Nov ''13 '!AC11+'Dic ''13'!AC11+'Ene ''14'!AC11+'Feb ''14'!AC11+'Mar ''14'!AC11+'Abr ''14'!AC11+'May ''14'!AC11+'Jun ''14'!AC11+'Jul ''14'!AC11+'Ago ''14'!AC11+'Sep ''14'!AC11+'Oct. ''14'!AC11</f>
        <v>0</v>
      </c>
      <c r="AD11" s="328"/>
      <c r="AE11" s="327" t="n">
        <f aca="false">+'Nov ''13 '!AE11+'Dic ''13'!AE11+'Ene ''14'!AE11+'Feb ''14'!AE11+'Mar ''14'!AE11+'Abr ''14'!AE11+'May ''14'!AE11+'Jun ''14'!AE11+'Jul ''14'!AE11+'Ago ''14'!AE11+'Sep ''14'!AE11+'Oct. ''14'!AE11</f>
        <v>0</v>
      </c>
      <c r="AF11" s="328"/>
      <c r="AG11" s="329" t="n">
        <f aca="false">+E11+G11+I11+K11+M11+O11+Q11+S11+U11+W11+Y11+AA11+AC11+AE11</f>
        <v>180</v>
      </c>
      <c r="AH11" s="330" t="n">
        <f aca="false">+'Acumulado por mes'!S11</f>
        <v>220</v>
      </c>
      <c r="AI11" s="299" t="n">
        <f aca="false">+AH11-AG11</f>
        <v>40</v>
      </c>
      <c r="AJ11" s="331" t="n">
        <v>0.35</v>
      </c>
      <c r="AK11" s="332" t="n">
        <f aca="false">+AG11*AJ11</f>
        <v>63</v>
      </c>
      <c r="AL11" s="333" t="n">
        <f aca="false">+AH11*AJ11</f>
        <v>77</v>
      </c>
      <c r="AM11" s="0"/>
      <c r="AN11" s="277" t="n">
        <f aca="false">+AG11-'Acumulado por mes'!R11</f>
        <v>0</v>
      </c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7.1" hidden="false" customHeight="true" outlineLevel="0" collapsed="false">
      <c r="A12" s="334" t="n">
        <v>2</v>
      </c>
      <c r="B12" s="335" t="s">
        <v>50</v>
      </c>
      <c r="C12" s="335"/>
      <c r="D12" s="336" t="s">
        <v>51</v>
      </c>
      <c r="E12" s="337" t="n">
        <f aca="false">+'Nov ''13 '!E12+'Dic ''13'!E12+'Ene ''14'!E12+'Feb ''14'!E12+'Mar ''14'!E12+'Abr ''14'!E12+'May ''14'!E12+'Jun ''14'!E12+'Jul ''14'!E12+'Ago ''14'!E12+'Sep ''14'!E12+'Oct. ''14'!E12</f>
        <v>84</v>
      </c>
      <c r="F12" s="338"/>
      <c r="G12" s="337" t="n">
        <f aca="false">+'Nov ''13 '!G12+'Dic ''13'!G12+'Ene ''14'!G12+'Feb ''14'!G12+'Mar ''14'!G12+'Abr ''14'!G12+'May ''14'!G12+'Jun ''14'!G12+'Jul ''14'!G12+'Ago ''14'!G12+'Sep ''14'!G12+'Oct. ''14'!G12</f>
        <v>650</v>
      </c>
      <c r="H12" s="338"/>
      <c r="I12" s="337" t="n">
        <f aca="false">+'Nov ''13 '!I12+'Dic ''13'!I12+'Ene ''14'!I12+'Feb ''14'!I12+'Mar ''14'!I12+'Abr ''14'!I12+'May ''14'!I12+'Jun ''14'!I12+'Jul ''14'!I12+'Ago ''14'!I12+'Sep ''14'!I12+'Oct. ''14'!I12</f>
        <v>170</v>
      </c>
      <c r="J12" s="338"/>
      <c r="K12" s="337" t="n">
        <f aca="false">+'Nov ''13 '!K12+'Dic ''13'!K12+'Ene ''14'!K12+'Feb ''14'!K12+'Mar ''14'!K12+'Abr ''14'!K12+'May ''14'!K12+'Jun ''14'!K12+'Jul ''14'!K12+'Ago ''14'!K12+'Sep ''14'!K12+'Oct. ''14'!K12</f>
        <v>364</v>
      </c>
      <c r="L12" s="338"/>
      <c r="M12" s="337" t="n">
        <f aca="false">+'Nov ''13 '!M12+'Dic ''13'!M12+'Ene ''14'!M12+'Feb ''14'!M12+'Mar ''14'!M12+'Abr ''14'!M12+'May ''14'!M12+'Jun ''14'!M12+'Jul ''14'!M12+'Ago ''14'!M12+'Sep ''14'!M12+'Oct. ''14'!M12</f>
        <v>567</v>
      </c>
      <c r="N12" s="338"/>
      <c r="O12" s="337" t="n">
        <f aca="false">+'Nov ''13 '!O12+'Dic ''13'!O12+'Ene ''14'!O12+'Feb ''14'!O12+'Mar ''14'!O12+'Abr ''14'!O12+'May ''14'!O12+'Jun ''14'!O12+'Jul ''14'!O12+'Ago ''14'!O12+'Sep ''14'!O12+'Oct. ''14'!O12</f>
        <v>450</v>
      </c>
      <c r="P12" s="338"/>
      <c r="Q12" s="337" t="n">
        <f aca="false">+'Nov ''13 '!Q12+'Dic ''13'!Q12+'Ene ''14'!Q12+'Feb ''14'!Q12+'Mar ''14'!Q12+'Abr ''14'!Q12+'May ''14'!Q12+'Jun ''14'!Q12+'Jul ''14'!Q12+'Ago ''14'!Q12+'Sep ''14'!Q12+'Oct. ''14'!Q12</f>
        <v>223</v>
      </c>
      <c r="R12" s="338"/>
      <c r="S12" s="337" t="n">
        <f aca="false">+'Nov ''13 '!S12+'Dic ''13'!S12+'Ene ''14'!S12+'Feb ''14'!S12+'Mar ''14'!S12+'Abr ''14'!S12+'May ''14'!S12+'Jun ''14'!S12+'Jul ''14'!S12+'Ago ''14'!S12+'Sep ''14'!S12+'Oct. ''14'!S12</f>
        <v>275</v>
      </c>
      <c r="T12" s="338"/>
      <c r="U12" s="337" t="n">
        <f aca="false">+'Nov ''13 '!U12+'Dic ''13'!U12+'Ene ''14'!U12+'Feb ''14'!U12+'Mar ''14'!U12+'Abr ''14'!U12+'May ''14'!U12+'Jun ''14'!U12+'Jul ''14'!U12+'Ago ''14'!U12+'Sep ''14'!U12+'Oct. ''14'!U12</f>
        <v>222</v>
      </c>
      <c r="V12" s="338"/>
      <c r="W12" s="337" t="n">
        <f aca="false">+'Nov ''13 '!W12+'Dic ''13'!W12+'Ene ''14'!W12+'Feb ''14'!W12+'Mar ''14'!W12+'Abr ''14'!W12+'May ''14'!W12+'Jun ''14'!W12+'Jul ''14'!W12+'Ago ''14'!W12+'Sep ''14'!W12+'Oct. ''14'!W12</f>
        <v>51</v>
      </c>
      <c r="X12" s="338"/>
      <c r="Y12" s="337" t="n">
        <f aca="false">+'Nov ''13 '!Y12+'Dic ''13'!Y12+'Ene ''14'!Y12+'Feb ''14'!Y12+'Mar ''14'!Y12+'Abr ''14'!Y12+'May ''14'!Y12+'Jun ''14'!Y12+'Jul ''14'!Y12+'Ago ''14'!Y12+'Sep ''14'!Y12+'Oct. ''14'!Y12</f>
        <v>255</v>
      </c>
      <c r="Z12" s="338"/>
      <c r="AA12" s="337" t="n">
        <f aca="false">+'Nov ''13 '!AA12+'Dic ''13'!AA12+'Ene ''14'!AA12+'Feb ''14'!AA12+'Mar ''14'!AA12+'Abr ''14'!AA12+'May ''14'!AA12+'Jun ''14'!AA12+'Jul ''14'!AA12+'Ago ''14'!AA12+'Sep ''14'!AA12+'Oct. ''14'!AA12</f>
        <v>95</v>
      </c>
      <c r="AB12" s="338"/>
      <c r="AC12" s="337" t="n">
        <f aca="false">+'Nov ''13 '!AC12+'Dic ''13'!AC12+'Ene ''14'!AC12+'Feb ''14'!AC12+'Mar ''14'!AC12+'Abr ''14'!AC12+'May ''14'!AC12+'Jun ''14'!AC12+'Jul ''14'!AC12+'Ago ''14'!AC12+'Sep ''14'!AC12+'Oct. ''14'!AC12</f>
        <v>512</v>
      </c>
      <c r="AD12" s="338"/>
      <c r="AE12" s="337" t="n">
        <f aca="false">+'Nov ''13 '!AE12+'Dic ''13'!AE12+'Ene ''14'!AE12+'Feb ''14'!AE12+'Mar ''14'!AE12+'Abr ''14'!AE12+'May ''14'!AE12+'Jun ''14'!AE12+'Jul ''14'!AE12+'Ago ''14'!AE12+'Sep ''14'!AE12+'Oct. ''14'!AE12</f>
        <v>582</v>
      </c>
      <c r="AF12" s="338"/>
      <c r="AG12" s="339" t="n">
        <f aca="false">+E12+G12+I12+K12+M12+O12+Q12+S12+U12+W12+Y12+AA12+AC12+AE12</f>
        <v>4500</v>
      </c>
      <c r="AH12" s="340" t="n">
        <f aca="false">+'Acumulado por mes'!S12</f>
        <v>4500</v>
      </c>
      <c r="AI12" s="341" t="n">
        <f aca="false">+AH12-AG12</f>
        <v>0</v>
      </c>
      <c r="AJ12" s="342" t="n">
        <v>0.26</v>
      </c>
      <c r="AK12" s="343" t="n">
        <f aca="false">+AG12*AJ12</f>
        <v>1170</v>
      </c>
      <c r="AL12" s="344" t="n">
        <f aca="false">+AH12*AJ12</f>
        <v>1170</v>
      </c>
      <c r="AM12" s="0"/>
      <c r="AN12" s="277" t="n">
        <f aca="false">+AG12-'Acumulado por mes'!R12</f>
        <v>0</v>
      </c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7.1" hidden="false" customHeight="true" outlineLevel="0" collapsed="false">
      <c r="A13" s="334" t="n">
        <v>3</v>
      </c>
      <c r="B13" s="335" t="s">
        <v>52</v>
      </c>
      <c r="C13" s="335"/>
      <c r="D13" s="336" t="s">
        <v>51</v>
      </c>
      <c r="E13" s="337" t="n">
        <f aca="false">+'Nov ''13 '!E13+'Dic ''13'!E13+'Ene ''14'!E13+'Feb ''14'!E13+'Mar ''14'!E13+'Abr ''14'!E13+'May ''14'!E13+'Jun ''14'!E13+'Jul ''14'!E13+'Ago ''14'!E13+'Sep ''14'!E13+'Oct. ''14'!E13</f>
        <v>0</v>
      </c>
      <c r="F13" s="338"/>
      <c r="G13" s="337" t="n">
        <f aca="false">+'Nov ''13 '!G13+'Dic ''13'!G13+'Ene ''14'!G13+'Feb ''14'!G13+'Mar ''14'!G13+'Abr ''14'!G13+'May ''14'!G13+'Jun ''14'!G13+'Jul ''14'!G13+'Ago ''14'!G13+'Sep ''14'!G13+'Oct. ''14'!G13</f>
        <v>3</v>
      </c>
      <c r="H13" s="338"/>
      <c r="I13" s="337" t="n">
        <f aca="false">+'Nov ''13 '!I13+'Dic ''13'!I13+'Ene ''14'!I13+'Feb ''14'!I13+'Mar ''14'!I13+'Abr ''14'!I13+'May ''14'!I13+'Jun ''14'!I13+'Jul ''14'!I13+'Ago ''14'!I13+'Sep ''14'!I13+'Oct. ''14'!I13</f>
        <v>0</v>
      </c>
      <c r="J13" s="338"/>
      <c r="K13" s="337" t="n">
        <f aca="false">+'Nov ''13 '!K13+'Dic ''13'!K13+'Ene ''14'!K13+'Feb ''14'!K13+'Mar ''14'!K13+'Abr ''14'!K13+'May ''14'!K13+'Jun ''14'!K13+'Jul ''14'!K13+'Ago ''14'!K13+'Sep ''14'!K13+'Oct. ''14'!K13</f>
        <v>0</v>
      </c>
      <c r="L13" s="338"/>
      <c r="M13" s="337" t="n">
        <f aca="false">+'Nov ''13 '!M13+'Dic ''13'!M13+'Ene ''14'!M13+'Feb ''14'!M13+'Mar ''14'!M13+'Abr ''14'!M13+'May ''14'!M13+'Jun ''14'!M13+'Jul ''14'!M13+'Ago ''14'!M13+'Sep ''14'!M13+'Oct. ''14'!M13</f>
        <v>186</v>
      </c>
      <c r="N13" s="338"/>
      <c r="O13" s="337" t="n">
        <f aca="false">+'Nov ''13 '!O13+'Dic ''13'!O13+'Ene ''14'!O13+'Feb ''14'!O13+'Mar ''14'!O13+'Abr ''14'!O13+'May ''14'!O13+'Jun ''14'!O13+'Jul ''14'!O13+'Ago ''14'!O13+'Sep ''14'!O13+'Oct. ''14'!O13</f>
        <v>62</v>
      </c>
      <c r="P13" s="338"/>
      <c r="Q13" s="337" t="n">
        <f aca="false">+'Nov ''13 '!Q13+'Dic ''13'!Q13+'Ene ''14'!Q13+'Feb ''14'!Q13+'Mar ''14'!Q13+'Abr ''14'!Q13+'May ''14'!Q13+'Jun ''14'!Q13+'Jul ''14'!Q13+'Ago ''14'!Q13+'Sep ''14'!Q13+'Oct. ''14'!Q13</f>
        <v>0</v>
      </c>
      <c r="R13" s="338"/>
      <c r="S13" s="337" t="n">
        <f aca="false">+'Nov ''13 '!S13+'Dic ''13'!S13+'Ene ''14'!S13+'Feb ''14'!S13+'Mar ''14'!S13+'Abr ''14'!S13+'May ''14'!S13+'Jun ''14'!S13+'Jul ''14'!S13+'Ago ''14'!S13+'Sep ''14'!S13+'Oct. ''14'!S13</f>
        <v>0</v>
      </c>
      <c r="T13" s="338"/>
      <c r="U13" s="337" t="n">
        <f aca="false">+'Nov ''13 '!U13+'Dic ''13'!U13+'Ene ''14'!U13+'Feb ''14'!U13+'Mar ''14'!U13+'Abr ''14'!U13+'May ''14'!U13+'Jun ''14'!U13+'Jul ''14'!U13+'Ago ''14'!U13+'Sep ''14'!U13+'Oct. ''14'!U13</f>
        <v>0</v>
      </c>
      <c r="V13" s="338"/>
      <c r="W13" s="337" t="n">
        <f aca="false">+'Nov ''13 '!W13+'Dic ''13'!W13+'Ene ''14'!W13+'Feb ''14'!W13+'Mar ''14'!W13+'Abr ''14'!W13+'May ''14'!W13+'Jun ''14'!W13+'Jul ''14'!W13+'Ago ''14'!W13+'Sep ''14'!W13+'Oct. ''14'!W13</f>
        <v>0</v>
      </c>
      <c r="X13" s="338"/>
      <c r="Y13" s="337" t="n">
        <f aca="false">+'Nov ''13 '!Y13+'Dic ''13'!Y13+'Ene ''14'!Y13+'Feb ''14'!Y13+'Mar ''14'!Y13+'Abr ''14'!Y13+'May ''14'!Y13+'Jun ''14'!Y13+'Jul ''14'!Y13+'Ago ''14'!Y13+'Sep ''14'!Y13+'Oct. ''14'!Y13</f>
        <v>0</v>
      </c>
      <c r="Z13" s="338"/>
      <c r="AA13" s="337" t="n">
        <f aca="false">+'Nov ''13 '!AA13+'Dic ''13'!AA13+'Ene ''14'!AA13+'Feb ''14'!AA13+'Mar ''14'!AA13+'Abr ''14'!AA13+'May ''14'!AA13+'Jun ''14'!AA13+'Jul ''14'!AA13+'Ago ''14'!AA13+'Sep ''14'!AA13+'Oct. ''14'!AA13</f>
        <v>0</v>
      </c>
      <c r="AB13" s="338"/>
      <c r="AC13" s="337" t="n">
        <f aca="false">+'Nov ''13 '!AC13+'Dic ''13'!AC13+'Ene ''14'!AC13+'Feb ''14'!AC13+'Mar ''14'!AC13+'Abr ''14'!AC13+'May ''14'!AC13+'Jun ''14'!AC13+'Jul ''14'!AC13+'Ago ''14'!AC13+'Sep ''14'!AC13+'Oct. ''14'!AC13</f>
        <v>0</v>
      </c>
      <c r="AD13" s="338"/>
      <c r="AE13" s="337" t="n">
        <f aca="false">+'Nov ''13 '!AE13+'Dic ''13'!AE13+'Ene ''14'!AE13+'Feb ''14'!AE13+'Mar ''14'!AE13+'Abr ''14'!AE13+'May ''14'!AE13+'Jun ''14'!AE13+'Jul ''14'!AE13+'Ago ''14'!AE13+'Sep ''14'!AE13+'Oct. ''14'!AE13</f>
        <v>57</v>
      </c>
      <c r="AF13" s="338"/>
      <c r="AG13" s="339" t="n">
        <f aca="false">+E13+G13+I13+K13+M13+O13+Q13+S13+U13+W13+Y13+AA13+AC13+AE13</f>
        <v>308</v>
      </c>
      <c r="AH13" s="340" t="n">
        <f aca="false">+'Acumulado por mes'!S13</f>
        <v>278</v>
      </c>
      <c r="AI13" s="341" t="n">
        <f aca="false">+AH13-AG13</f>
        <v>-30</v>
      </c>
      <c r="AJ13" s="342" t="n">
        <v>1.05</v>
      </c>
      <c r="AK13" s="343" t="n">
        <f aca="false">+AG13*AJ13</f>
        <v>323.4</v>
      </c>
      <c r="AL13" s="344" t="n">
        <f aca="false">+AH13*AJ13</f>
        <v>291.9</v>
      </c>
      <c r="AM13" s="0"/>
      <c r="AN13" s="277" t="n">
        <f aca="false">+AG13-'Acumulado por mes'!R13</f>
        <v>0</v>
      </c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7.1" hidden="false" customHeight="true" outlineLevel="0" collapsed="false">
      <c r="A14" s="334" t="n">
        <v>4</v>
      </c>
      <c r="B14" s="335" t="s">
        <v>53</v>
      </c>
      <c r="C14" s="335"/>
      <c r="D14" s="336" t="s">
        <v>51</v>
      </c>
      <c r="E14" s="337" t="n">
        <f aca="false">+'Nov ''13 '!E14+'Dic ''13'!E14+'Ene ''14'!E14+'Feb ''14'!E14+'Mar ''14'!E14+'Abr ''14'!E14+'May ''14'!E14+'Jun ''14'!E14+'Jul ''14'!E14+'Ago ''14'!E14+'Sep ''14'!E14+'Oct. ''14'!E14</f>
        <v>0</v>
      </c>
      <c r="F14" s="338"/>
      <c r="G14" s="337" t="n">
        <f aca="false">+'Nov ''13 '!G14+'Dic ''13'!G14+'Ene ''14'!G14+'Feb ''14'!G14+'Mar ''14'!G14+'Abr ''14'!G14+'May ''14'!G14+'Jun ''14'!G14+'Jul ''14'!G14+'Ago ''14'!G14+'Sep ''14'!G14+'Oct. ''14'!G14</f>
        <v>11</v>
      </c>
      <c r="H14" s="338"/>
      <c r="I14" s="337" t="n">
        <f aca="false">+'Nov ''13 '!I14+'Dic ''13'!I14+'Ene ''14'!I14+'Feb ''14'!I14+'Mar ''14'!I14+'Abr ''14'!I14+'May ''14'!I14+'Jun ''14'!I14+'Jul ''14'!I14+'Ago ''14'!I14+'Sep ''14'!I14+'Oct. ''14'!I14</f>
        <v>0</v>
      </c>
      <c r="J14" s="338"/>
      <c r="K14" s="337" t="n">
        <f aca="false">+'Nov ''13 '!K14+'Dic ''13'!K14+'Ene ''14'!K14+'Feb ''14'!K14+'Mar ''14'!K14+'Abr ''14'!K14+'May ''14'!K14+'Jun ''14'!K14+'Jul ''14'!K14+'Ago ''14'!K14+'Sep ''14'!K14+'Oct. ''14'!K14</f>
        <v>0</v>
      </c>
      <c r="L14" s="338"/>
      <c r="M14" s="337" t="n">
        <f aca="false">+'Nov ''13 '!M14+'Dic ''13'!M14+'Ene ''14'!M14+'Feb ''14'!M14+'Mar ''14'!M14+'Abr ''14'!M14+'May ''14'!M14+'Jun ''14'!M14+'Jul ''14'!M14+'Ago ''14'!M14+'Sep ''14'!M14+'Oct. ''14'!M14</f>
        <v>0</v>
      </c>
      <c r="N14" s="338"/>
      <c r="O14" s="337" t="n">
        <f aca="false">+'Nov ''13 '!O14+'Dic ''13'!O14+'Ene ''14'!O14+'Feb ''14'!O14+'Mar ''14'!O14+'Abr ''14'!O14+'May ''14'!O14+'Jun ''14'!O14+'Jul ''14'!O14+'Ago ''14'!O14+'Sep ''14'!O14+'Oct. ''14'!O14</f>
        <v>27</v>
      </c>
      <c r="P14" s="338"/>
      <c r="Q14" s="337" t="n">
        <f aca="false">+'Nov ''13 '!Q14+'Dic ''13'!Q14+'Ene ''14'!Q14+'Feb ''14'!Q14+'Mar ''14'!Q14+'Abr ''14'!Q14+'May ''14'!Q14+'Jun ''14'!Q14+'Jul ''14'!Q14+'Ago ''14'!Q14+'Sep ''14'!Q14+'Oct. ''14'!Q14</f>
        <v>0</v>
      </c>
      <c r="R14" s="338"/>
      <c r="S14" s="337" t="n">
        <f aca="false">+'Nov ''13 '!S14+'Dic ''13'!S14+'Ene ''14'!S14+'Feb ''14'!S14+'Mar ''14'!S14+'Abr ''14'!S14+'May ''14'!S14+'Jun ''14'!S14+'Jul ''14'!S14+'Ago ''14'!S14+'Sep ''14'!S14+'Oct. ''14'!S14</f>
        <v>0</v>
      </c>
      <c r="T14" s="338"/>
      <c r="U14" s="337" t="n">
        <f aca="false">+'Nov ''13 '!U14+'Dic ''13'!U14+'Ene ''14'!U14+'Feb ''14'!U14+'Mar ''14'!U14+'Abr ''14'!U14+'May ''14'!U14+'Jun ''14'!U14+'Jul ''14'!U14+'Ago ''14'!U14+'Sep ''14'!U14+'Oct. ''14'!U14</f>
        <v>9</v>
      </c>
      <c r="V14" s="338"/>
      <c r="W14" s="337" t="n">
        <f aca="false">+'Nov ''13 '!W14+'Dic ''13'!W14+'Ene ''14'!W14+'Feb ''14'!W14+'Mar ''14'!W14+'Abr ''14'!W14+'May ''14'!W14+'Jun ''14'!W14+'Jul ''14'!W14+'Ago ''14'!W14+'Sep ''14'!W14+'Oct. ''14'!W14</f>
        <v>0</v>
      </c>
      <c r="X14" s="338"/>
      <c r="Y14" s="337" t="n">
        <f aca="false">+'Nov ''13 '!Y14+'Dic ''13'!Y14+'Ene ''14'!Y14+'Feb ''14'!Y14+'Mar ''14'!Y14+'Abr ''14'!Y14+'May ''14'!Y14+'Jun ''14'!Y14+'Jul ''14'!Y14+'Ago ''14'!Y14+'Sep ''14'!Y14+'Oct. ''14'!Y14</f>
        <v>9</v>
      </c>
      <c r="Z14" s="338"/>
      <c r="AA14" s="337" t="n">
        <f aca="false">+'Nov ''13 '!AA14+'Dic ''13'!AA14+'Ene ''14'!AA14+'Feb ''14'!AA14+'Mar ''14'!AA14+'Abr ''14'!AA14+'May ''14'!AA14+'Jun ''14'!AA14+'Jul ''14'!AA14+'Ago ''14'!AA14+'Sep ''14'!AA14+'Oct. ''14'!AA14</f>
        <v>0</v>
      </c>
      <c r="AB14" s="338"/>
      <c r="AC14" s="337" t="n">
        <f aca="false">+'Nov ''13 '!AC14+'Dic ''13'!AC14+'Ene ''14'!AC14+'Feb ''14'!AC14+'Mar ''14'!AC14+'Abr ''14'!AC14+'May ''14'!AC14+'Jun ''14'!AC14+'Jul ''14'!AC14+'Ago ''14'!AC14+'Sep ''14'!AC14+'Oct. ''14'!AC14</f>
        <v>3</v>
      </c>
      <c r="AD14" s="338"/>
      <c r="AE14" s="337" t="n">
        <f aca="false">+'Nov ''13 '!AE14+'Dic ''13'!AE14+'Ene ''14'!AE14+'Feb ''14'!AE14+'Mar ''14'!AE14+'Abr ''14'!AE14+'May ''14'!AE14+'Jun ''14'!AE14+'Jul ''14'!AE14+'Ago ''14'!AE14+'Sep ''14'!AE14+'Oct. ''14'!AE14</f>
        <v>14</v>
      </c>
      <c r="AF14" s="338"/>
      <c r="AG14" s="339" t="n">
        <f aca="false">+E14+G14+I14+K14+M14+O14+Q14+S14+U14+W14+Y14+AA14+AC14+AE14</f>
        <v>73</v>
      </c>
      <c r="AH14" s="340" t="n">
        <f aca="false">+'Acumulado por mes'!S14</f>
        <v>50</v>
      </c>
      <c r="AI14" s="341" t="n">
        <f aca="false">+AH14-AG14</f>
        <v>-23</v>
      </c>
      <c r="AJ14" s="342" t="n">
        <v>0.7</v>
      </c>
      <c r="AK14" s="343" t="n">
        <f aca="false">+AG14*AJ14</f>
        <v>51.1</v>
      </c>
      <c r="AL14" s="344" t="n">
        <f aca="false">+AH14*AJ14</f>
        <v>35</v>
      </c>
      <c r="AM14" s="0"/>
      <c r="AN14" s="277" t="n">
        <f aca="false">+AG14-'Acumulado por mes'!R14</f>
        <v>0</v>
      </c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7.1" hidden="false" customHeight="true" outlineLevel="0" collapsed="false">
      <c r="A15" s="334" t="n">
        <v>5</v>
      </c>
      <c r="B15" s="335" t="s">
        <v>54</v>
      </c>
      <c r="C15" s="335"/>
      <c r="D15" s="336" t="s">
        <v>55</v>
      </c>
      <c r="E15" s="337" t="n">
        <f aca="false">+'Nov ''13 '!E15+'Dic ''13'!E15+'Ene ''14'!E15+'Feb ''14'!E15+'Mar ''14'!E15+'Abr ''14'!E15+'May ''14'!E15+'Jun ''14'!E15+'Jul ''14'!E15+'Ago ''14'!E15+'Sep ''14'!E15+'Oct. ''14'!E15</f>
        <v>0</v>
      </c>
      <c r="F15" s="338"/>
      <c r="G15" s="337" t="n">
        <f aca="false">+'Nov ''13 '!G15+'Dic ''13'!G15+'Ene ''14'!G15+'Feb ''14'!G15+'Mar ''14'!G15+'Abr ''14'!G15+'May ''14'!G15+'Jun ''14'!G15+'Jul ''14'!G15+'Ago ''14'!G15+'Sep ''14'!G15+'Oct. ''14'!G15</f>
        <v>0</v>
      </c>
      <c r="H15" s="338"/>
      <c r="I15" s="337" t="n">
        <f aca="false">+'Nov ''13 '!I15+'Dic ''13'!I15+'Ene ''14'!I15+'Feb ''14'!I15+'Mar ''14'!I15+'Abr ''14'!I15+'May ''14'!I15+'Jun ''14'!I15+'Jul ''14'!I15+'Ago ''14'!I15+'Sep ''14'!I15+'Oct. ''14'!I15</f>
        <v>0</v>
      </c>
      <c r="J15" s="338"/>
      <c r="K15" s="337" t="n">
        <f aca="false">+'Nov ''13 '!K15+'Dic ''13'!K15+'Ene ''14'!K15+'Feb ''14'!K15+'Mar ''14'!K15+'Abr ''14'!K15+'May ''14'!K15+'Jun ''14'!K15+'Jul ''14'!K15+'Ago ''14'!K15+'Sep ''14'!K15+'Oct. ''14'!K15</f>
        <v>0</v>
      </c>
      <c r="L15" s="338"/>
      <c r="M15" s="337" t="n">
        <f aca="false">+'Nov ''13 '!M15+'Dic ''13'!M15+'Ene ''14'!M15+'Feb ''14'!M15+'Mar ''14'!M15+'Abr ''14'!M15+'May ''14'!M15+'Jun ''14'!M15+'Jul ''14'!M15+'Ago ''14'!M15+'Sep ''14'!M15+'Oct. ''14'!M15</f>
        <v>0</v>
      </c>
      <c r="N15" s="338"/>
      <c r="O15" s="337" t="n">
        <f aca="false">+'Nov ''13 '!O15+'Dic ''13'!O15+'Ene ''14'!O15+'Feb ''14'!O15+'Mar ''14'!O15+'Abr ''14'!O15+'May ''14'!O15+'Jun ''14'!O15+'Jul ''14'!O15+'Ago ''14'!O15+'Sep ''14'!O15+'Oct. ''14'!O15</f>
        <v>0</v>
      </c>
      <c r="P15" s="338"/>
      <c r="Q15" s="337" t="n">
        <f aca="false">+'Nov ''13 '!Q15+'Dic ''13'!Q15+'Ene ''14'!Q15+'Feb ''14'!Q15+'Mar ''14'!Q15+'Abr ''14'!Q15+'May ''14'!Q15+'Jun ''14'!Q15+'Jul ''14'!Q15+'Ago ''14'!Q15+'Sep ''14'!Q15+'Oct. ''14'!Q15</f>
        <v>0</v>
      </c>
      <c r="R15" s="338"/>
      <c r="S15" s="337" t="n">
        <f aca="false">+'Nov ''13 '!S15+'Dic ''13'!S15+'Ene ''14'!S15+'Feb ''14'!S15+'Mar ''14'!S15+'Abr ''14'!S15+'May ''14'!S15+'Jun ''14'!S15+'Jul ''14'!S15+'Ago ''14'!S15+'Sep ''14'!S15+'Oct. ''14'!S15</f>
        <v>0</v>
      </c>
      <c r="T15" s="338"/>
      <c r="U15" s="337" t="n">
        <f aca="false">+'Nov ''13 '!U15+'Dic ''13'!U15+'Ene ''14'!U15+'Feb ''14'!U15+'Mar ''14'!U15+'Abr ''14'!U15+'May ''14'!U15+'Jun ''14'!U15+'Jul ''14'!U15+'Ago ''14'!U15+'Sep ''14'!U15+'Oct. ''14'!U15</f>
        <v>0</v>
      </c>
      <c r="V15" s="338"/>
      <c r="W15" s="337" t="n">
        <f aca="false">+'Nov ''13 '!W15+'Dic ''13'!W15+'Ene ''14'!W15+'Feb ''14'!W15+'Mar ''14'!W15+'Abr ''14'!W15+'May ''14'!W15+'Jun ''14'!W15+'Jul ''14'!W15+'Ago ''14'!W15+'Sep ''14'!W15+'Oct. ''14'!W15</f>
        <v>0</v>
      </c>
      <c r="X15" s="338"/>
      <c r="Y15" s="337" t="n">
        <f aca="false">+'Nov ''13 '!Y15+'Dic ''13'!Y15+'Ene ''14'!Y15+'Feb ''14'!Y15+'Mar ''14'!Y15+'Abr ''14'!Y15+'May ''14'!Y15+'Jun ''14'!Y15+'Jul ''14'!Y15+'Ago ''14'!Y15+'Sep ''14'!Y15+'Oct. ''14'!Y15</f>
        <v>0</v>
      </c>
      <c r="Z15" s="338"/>
      <c r="AA15" s="337" t="n">
        <f aca="false">+'Nov ''13 '!AA15+'Dic ''13'!AA15+'Ene ''14'!AA15+'Feb ''14'!AA15+'Mar ''14'!AA15+'Abr ''14'!AA15+'May ''14'!AA15+'Jun ''14'!AA15+'Jul ''14'!AA15+'Ago ''14'!AA15+'Sep ''14'!AA15+'Oct. ''14'!AA15</f>
        <v>0</v>
      </c>
      <c r="AB15" s="338"/>
      <c r="AC15" s="337" t="n">
        <f aca="false">+'Nov ''13 '!AC15+'Dic ''13'!AC15+'Ene ''14'!AC15+'Feb ''14'!AC15+'Mar ''14'!AC15+'Abr ''14'!AC15+'May ''14'!AC15+'Jun ''14'!AC15+'Jul ''14'!AC15+'Ago ''14'!AC15+'Sep ''14'!AC15+'Oct. ''14'!AC15</f>
        <v>0</v>
      </c>
      <c r="AD15" s="338"/>
      <c r="AE15" s="337" t="n">
        <f aca="false">+'Nov ''13 '!AE15+'Dic ''13'!AE15+'Ene ''14'!AE15+'Feb ''14'!AE15+'Mar ''14'!AE15+'Abr ''14'!AE15+'May ''14'!AE15+'Jun ''14'!AE15+'Jul ''14'!AE15+'Ago ''14'!AE15+'Sep ''14'!AE15+'Oct. ''14'!AE15</f>
        <v>0</v>
      </c>
      <c r="AF15" s="338"/>
      <c r="AG15" s="339" t="n">
        <f aca="false">+E15+G15+I15+K15+M15+O15+Q15+S15+U15+W15+Y15+AA15+AC15+AE15</f>
        <v>0</v>
      </c>
      <c r="AH15" s="340" t="n">
        <f aca="false">+'Acumulado por mes'!S15</f>
        <v>2064</v>
      </c>
      <c r="AI15" s="341" t="n">
        <f aca="false">+AH15-AG15</f>
        <v>2064</v>
      </c>
      <c r="AJ15" s="342" t="n">
        <v>0.35</v>
      </c>
      <c r="AK15" s="343" t="n">
        <f aca="false">+AG15*AJ15</f>
        <v>0</v>
      </c>
      <c r="AL15" s="344" t="n">
        <f aca="false">+AH15*AJ15</f>
        <v>722.4</v>
      </c>
      <c r="AM15" s="0"/>
      <c r="AN15" s="277" t="n">
        <f aca="false">+AG15-'Acumulado por mes'!R15</f>
        <v>0</v>
      </c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7.1" hidden="false" customHeight="true" outlineLevel="0" collapsed="false">
      <c r="A16" s="334" t="n">
        <v>6</v>
      </c>
      <c r="B16" s="335" t="s">
        <v>56</v>
      </c>
      <c r="C16" s="335"/>
      <c r="D16" s="336" t="s">
        <v>57</v>
      </c>
      <c r="E16" s="337" t="n">
        <f aca="false">+'Nov ''13 '!E16+'Dic ''13'!E16+'Ene ''14'!E16+'Feb ''14'!E16+'Mar ''14'!E16+'Abr ''14'!E16+'May ''14'!E16+'Jun ''14'!E16+'Jul ''14'!E16+'Ago ''14'!E16+'Sep ''14'!E16+'Oct. ''14'!E16</f>
        <v>0</v>
      </c>
      <c r="F16" s="338"/>
      <c r="G16" s="337" t="n">
        <f aca="false">+'Nov ''13 '!G16+'Dic ''13'!G16+'Ene ''14'!G16+'Feb ''14'!G16+'Mar ''14'!G16+'Abr ''14'!G16+'May ''14'!G16+'Jun ''14'!G16+'Jul ''14'!G16+'Ago ''14'!G16+'Sep ''14'!G16+'Oct. ''14'!G16</f>
        <v>0</v>
      </c>
      <c r="H16" s="338"/>
      <c r="I16" s="337" t="n">
        <f aca="false">+'Nov ''13 '!I16+'Dic ''13'!I16+'Ene ''14'!I16+'Feb ''14'!I16+'Mar ''14'!I16+'Abr ''14'!I16+'May ''14'!I16+'Jun ''14'!I16+'Jul ''14'!I16+'Ago ''14'!I16+'Sep ''14'!I16+'Oct. ''14'!I16</f>
        <v>0</v>
      </c>
      <c r="J16" s="338"/>
      <c r="K16" s="337" t="n">
        <f aca="false">+'Nov ''13 '!K16+'Dic ''13'!K16+'Ene ''14'!K16+'Feb ''14'!K16+'Mar ''14'!K16+'Abr ''14'!K16+'May ''14'!K16+'Jun ''14'!K16+'Jul ''14'!K16+'Ago ''14'!K16+'Sep ''14'!K16+'Oct. ''14'!K16</f>
        <v>0</v>
      </c>
      <c r="L16" s="338"/>
      <c r="M16" s="337" t="n">
        <f aca="false">+'Nov ''13 '!M16+'Dic ''13'!M16+'Ene ''14'!M16+'Feb ''14'!M16+'Mar ''14'!M16+'Abr ''14'!M16+'May ''14'!M16+'Jun ''14'!M16+'Jul ''14'!M16+'Ago ''14'!M16+'Sep ''14'!M16+'Oct. ''14'!M16</f>
        <v>0</v>
      </c>
      <c r="N16" s="338"/>
      <c r="O16" s="337" t="n">
        <f aca="false">+'Nov ''13 '!O16+'Dic ''13'!O16+'Ene ''14'!O16+'Feb ''14'!O16+'Mar ''14'!O16+'Abr ''14'!O16+'May ''14'!O16+'Jun ''14'!O16+'Jul ''14'!O16+'Ago ''14'!O16+'Sep ''14'!O16+'Oct. ''14'!O16</f>
        <v>0</v>
      </c>
      <c r="P16" s="338"/>
      <c r="Q16" s="337" t="n">
        <f aca="false">+'Nov ''13 '!Q16+'Dic ''13'!Q16+'Ene ''14'!Q16+'Feb ''14'!Q16+'Mar ''14'!Q16+'Abr ''14'!Q16+'May ''14'!Q16+'Jun ''14'!Q16+'Jul ''14'!Q16+'Ago ''14'!Q16+'Sep ''14'!Q16+'Oct. ''14'!Q16</f>
        <v>0</v>
      </c>
      <c r="R16" s="338"/>
      <c r="S16" s="337" t="n">
        <f aca="false">+'Nov ''13 '!S16+'Dic ''13'!S16+'Ene ''14'!S16+'Feb ''14'!S16+'Mar ''14'!S16+'Abr ''14'!S16+'May ''14'!S16+'Jun ''14'!S16+'Jul ''14'!S16+'Ago ''14'!S16+'Sep ''14'!S16+'Oct. ''14'!S16</f>
        <v>0</v>
      </c>
      <c r="T16" s="338"/>
      <c r="U16" s="337" t="n">
        <f aca="false">+'Nov ''13 '!U16+'Dic ''13'!U16+'Ene ''14'!U16+'Feb ''14'!U16+'Mar ''14'!U16+'Abr ''14'!U16+'May ''14'!U16+'Jun ''14'!U16+'Jul ''14'!U16+'Ago ''14'!U16+'Sep ''14'!U16+'Oct. ''14'!U16</f>
        <v>0</v>
      </c>
      <c r="V16" s="338"/>
      <c r="W16" s="337" t="n">
        <f aca="false">+'Nov ''13 '!W16+'Dic ''13'!W16+'Ene ''14'!W16+'Feb ''14'!W16+'Mar ''14'!W16+'Abr ''14'!W16+'May ''14'!W16+'Jun ''14'!W16+'Jul ''14'!W16+'Ago ''14'!W16+'Sep ''14'!W16+'Oct. ''14'!W16</f>
        <v>0</v>
      </c>
      <c r="X16" s="338"/>
      <c r="Y16" s="337" t="n">
        <f aca="false">+'Nov ''13 '!Y16+'Dic ''13'!Y16+'Ene ''14'!Y16+'Feb ''14'!Y16+'Mar ''14'!Y16+'Abr ''14'!Y16+'May ''14'!Y16+'Jun ''14'!Y16+'Jul ''14'!Y16+'Ago ''14'!Y16+'Sep ''14'!Y16+'Oct. ''14'!Y16</f>
        <v>0</v>
      </c>
      <c r="Z16" s="338"/>
      <c r="AA16" s="337" t="n">
        <f aca="false">+'Nov ''13 '!AA16+'Dic ''13'!AA16+'Ene ''14'!AA16+'Feb ''14'!AA16+'Mar ''14'!AA16+'Abr ''14'!AA16+'May ''14'!AA16+'Jun ''14'!AA16+'Jul ''14'!AA16+'Ago ''14'!AA16+'Sep ''14'!AA16+'Oct. ''14'!AA16</f>
        <v>0</v>
      </c>
      <c r="AB16" s="338"/>
      <c r="AC16" s="337" t="n">
        <f aca="false">+'Nov ''13 '!AC16+'Dic ''13'!AC16+'Ene ''14'!AC16+'Feb ''14'!AC16+'Mar ''14'!AC16+'Abr ''14'!AC16+'May ''14'!AC16+'Jun ''14'!AC16+'Jul ''14'!AC16+'Ago ''14'!AC16+'Sep ''14'!AC16+'Oct. ''14'!AC16</f>
        <v>0</v>
      </c>
      <c r="AD16" s="338"/>
      <c r="AE16" s="337" t="n">
        <f aca="false">+'Nov ''13 '!AE16+'Dic ''13'!AE16+'Ene ''14'!AE16+'Feb ''14'!AE16+'Mar ''14'!AE16+'Abr ''14'!AE16+'May ''14'!AE16+'Jun ''14'!AE16+'Jul ''14'!AE16+'Ago ''14'!AE16+'Sep ''14'!AE16+'Oct. ''14'!AE16</f>
        <v>0</v>
      </c>
      <c r="AF16" s="338"/>
      <c r="AG16" s="339" t="n">
        <f aca="false">+E16+G16+I16+K16+M16+O16+Q16+S16+U16+W16+Y16+AA16+AC16+AE16</f>
        <v>0</v>
      </c>
      <c r="AH16" s="340" t="n">
        <f aca="false">+'Acumulado por mes'!S16</f>
        <v>0</v>
      </c>
      <c r="AI16" s="341" t="n">
        <f aca="false">+AH16-AG16</f>
        <v>0</v>
      </c>
      <c r="AJ16" s="342" t="n">
        <v>0.23</v>
      </c>
      <c r="AK16" s="343" t="n">
        <f aca="false">+AG16*AJ16</f>
        <v>0</v>
      </c>
      <c r="AL16" s="344" t="n">
        <f aca="false">+AH16*AJ16</f>
        <v>0</v>
      </c>
      <c r="AM16" s="0"/>
      <c r="AN16" s="277" t="n">
        <f aca="false">+AG16-'Acumulado por mes'!R16</f>
        <v>0</v>
      </c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7.1" hidden="false" customHeight="true" outlineLevel="0" collapsed="false">
      <c r="A17" s="334" t="n">
        <v>7</v>
      </c>
      <c r="B17" s="335" t="s">
        <v>58</v>
      </c>
      <c r="C17" s="335"/>
      <c r="D17" s="336" t="s">
        <v>51</v>
      </c>
      <c r="E17" s="337" t="n">
        <f aca="false">+'Nov ''13 '!E17+'Dic ''13'!E17+'Ene ''14'!E17+'Feb ''14'!E17+'Mar ''14'!E17+'Abr ''14'!E17+'May ''14'!E17+'Jun ''14'!E17+'Jul ''14'!E17+'Ago ''14'!E17+'Sep ''14'!E17+'Oct. ''14'!E17</f>
        <v>4</v>
      </c>
      <c r="F17" s="338"/>
      <c r="G17" s="337" t="n">
        <f aca="false">+'Nov ''13 '!G17+'Dic ''13'!G17+'Ene ''14'!G17+'Feb ''14'!G17+'Mar ''14'!G17+'Abr ''14'!G17+'May ''14'!G17+'Jun ''14'!G17+'Jul ''14'!G17+'Ago ''14'!G17+'Sep ''14'!G17+'Oct. ''14'!G17</f>
        <v>30</v>
      </c>
      <c r="H17" s="338"/>
      <c r="I17" s="337" t="n">
        <f aca="false">+'Nov ''13 '!I17+'Dic ''13'!I17+'Ene ''14'!I17+'Feb ''14'!I17+'Mar ''14'!I17+'Abr ''14'!I17+'May ''14'!I17+'Jun ''14'!I17+'Jul ''14'!I17+'Ago ''14'!I17+'Sep ''14'!I17+'Oct. ''14'!I17</f>
        <v>14</v>
      </c>
      <c r="J17" s="338"/>
      <c r="K17" s="337" t="n">
        <f aca="false">+'Nov ''13 '!K17+'Dic ''13'!K17+'Ene ''14'!K17+'Feb ''14'!K17+'Mar ''14'!K17+'Abr ''14'!K17+'May ''14'!K17+'Jun ''14'!K17+'Jul ''14'!K17+'Ago ''14'!K17+'Sep ''14'!K17+'Oct. ''14'!K17</f>
        <v>12</v>
      </c>
      <c r="L17" s="338"/>
      <c r="M17" s="337" t="n">
        <f aca="false">+'Nov ''13 '!M17+'Dic ''13'!M17+'Ene ''14'!M17+'Feb ''14'!M17+'Mar ''14'!M17+'Abr ''14'!M17+'May ''14'!M17+'Jun ''14'!M17+'Jul ''14'!M17+'Ago ''14'!M17+'Sep ''14'!M17+'Oct. ''14'!M17</f>
        <v>13</v>
      </c>
      <c r="N17" s="338"/>
      <c r="O17" s="337" t="n">
        <f aca="false">+'Nov ''13 '!O17+'Dic ''13'!O17+'Ene ''14'!O17+'Feb ''14'!O17+'Mar ''14'!O17+'Abr ''14'!O17+'May ''14'!O17+'Jun ''14'!O17+'Jul ''14'!O17+'Ago ''14'!O17+'Sep ''14'!O17+'Oct. ''14'!O17</f>
        <v>14</v>
      </c>
      <c r="P17" s="338"/>
      <c r="Q17" s="337" t="n">
        <f aca="false">+'Nov ''13 '!Q17+'Dic ''13'!Q17+'Ene ''14'!Q17+'Feb ''14'!Q17+'Mar ''14'!Q17+'Abr ''14'!Q17+'May ''14'!Q17+'Jun ''14'!Q17+'Jul ''14'!Q17+'Ago ''14'!Q17+'Sep ''14'!Q17+'Oct. ''14'!Q17</f>
        <v>8</v>
      </c>
      <c r="R17" s="338"/>
      <c r="S17" s="337" t="n">
        <f aca="false">+'Nov ''13 '!S17+'Dic ''13'!S17+'Ene ''14'!S17+'Feb ''14'!S17+'Mar ''14'!S17+'Abr ''14'!S17+'May ''14'!S17+'Jun ''14'!S17+'Jul ''14'!S17+'Ago ''14'!S17+'Sep ''14'!S17+'Oct. ''14'!S17</f>
        <v>14</v>
      </c>
      <c r="T17" s="338"/>
      <c r="U17" s="337" t="n">
        <f aca="false">+'Nov ''13 '!U17+'Dic ''13'!U17+'Ene ''14'!U17+'Feb ''14'!U17+'Mar ''14'!U17+'Abr ''14'!U17+'May ''14'!U17+'Jun ''14'!U17+'Jul ''14'!U17+'Ago ''14'!U17+'Sep ''14'!U17+'Oct. ''14'!U17</f>
        <v>20</v>
      </c>
      <c r="V17" s="338"/>
      <c r="W17" s="337" t="n">
        <f aca="false">+'Nov ''13 '!W17+'Dic ''13'!W17+'Ene ''14'!W17+'Feb ''14'!W17+'Mar ''14'!W17+'Abr ''14'!W17+'May ''14'!W17+'Jun ''14'!W17+'Jul ''14'!W17+'Ago ''14'!W17+'Sep ''14'!W17+'Oct. ''14'!W17</f>
        <v>0</v>
      </c>
      <c r="X17" s="338"/>
      <c r="Y17" s="337" t="n">
        <f aca="false">+'Nov ''13 '!Y17+'Dic ''13'!Y17+'Ene ''14'!Y17+'Feb ''14'!Y17+'Mar ''14'!Y17+'Abr ''14'!Y17+'May ''14'!Y17+'Jun ''14'!Y17+'Jul ''14'!Y17+'Ago ''14'!Y17+'Sep ''14'!Y17+'Oct. ''14'!Y17</f>
        <v>2</v>
      </c>
      <c r="Z17" s="338"/>
      <c r="AA17" s="337" t="n">
        <f aca="false">+'Nov ''13 '!AA17+'Dic ''13'!AA17+'Ene ''14'!AA17+'Feb ''14'!AA17+'Mar ''14'!AA17+'Abr ''14'!AA17+'May ''14'!AA17+'Jun ''14'!AA17+'Jul ''14'!AA17+'Ago ''14'!AA17+'Sep ''14'!AA17+'Oct. ''14'!AA17</f>
        <v>4</v>
      </c>
      <c r="AB17" s="338"/>
      <c r="AC17" s="337" t="n">
        <f aca="false">+'Nov ''13 '!AC17+'Dic ''13'!AC17+'Ene ''14'!AC17+'Feb ''14'!AC17+'Mar ''14'!AC17+'Abr ''14'!AC17+'May ''14'!AC17+'Jun ''14'!AC17+'Jul ''14'!AC17+'Ago ''14'!AC17+'Sep ''14'!AC17+'Oct. ''14'!AC17</f>
        <v>4</v>
      </c>
      <c r="AD17" s="338"/>
      <c r="AE17" s="337" t="n">
        <f aca="false">+'Nov ''13 '!AE17+'Dic ''13'!AE17+'Ene ''14'!AE17+'Feb ''14'!AE17+'Mar ''14'!AE17+'Abr ''14'!AE17+'May ''14'!AE17+'Jun ''14'!AE17+'Jul ''14'!AE17+'Ago ''14'!AE17+'Sep ''14'!AE17+'Oct. ''14'!AE17</f>
        <v>8</v>
      </c>
      <c r="AF17" s="338"/>
      <c r="AG17" s="339" t="n">
        <f aca="false">+E17+G17+I17+K17+M17+O17+Q17+S17+U17+W17+Y17+AA17+AC17+AE17</f>
        <v>147</v>
      </c>
      <c r="AH17" s="340" t="n">
        <f aca="false">+'Acumulado por mes'!S17</f>
        <v>20</v>
      </c>
      <c r="AI17" s="341" t="n">
        <f aca="false">+AH17-AG17</f>
        <v>-127</v>
      </c>
      <c r="AJ17" s="342" t="n">
        <v>2.25</v>
      </c>
      <c r="AK17" s="343" t="n">
        <f aca="false">+AG17*AJ17</f>
        <v>330.75</v>
      </c>
      <c r="AL17" s="344" t="n">
        <f aca="false">+AH17*AJ17</f>
        <v>45</v>
      </c>
      <c r="AM17" s="0"/>
      <c r="AN17" s="277" t="n">
        <f aca="false">+AG17-'Acumulado por mes'!R17</f>
        <v>0</v>
      </c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7.1" hidden="false" customHeight="true" outlineLevel="0" collapsed="false">
      <c r="A18" s="334" t="n">
        <v>8</v>
      </c>
      <c r="B18" s="335" t="s">
        <v>158</v>
      </c>
      <c r="C18" s="335"/>
      <c r="D18" s="336" t="s">
        <v>51</v>
      </c>
      <c r="E18" s="337" t="n">
        <f aca="false">+'Nov ''13 '!E18+'Dic ''13'!E18+'Ene ''14'!E18+'Feb ''14'!E18+'Mar ''14'!E18+'Abr ''14'!E18+'May ''14'!E18+'Jun ''14'!E18+'Jul ''14'!E18+'Ago ''14'!E18+'Sep ''14'!E18+'Oct. ''14'!E18</f>
        <v>0</v>
      </c>
      <c r="F18" s="338"/>
      <c r="G18" s="337" t="n">
        <f aca="false">+'Nov ''13 '!G18+'Dic ''13'!G18+'Ene ''14'!G18+'Feb ''14'!G18+'Mar ''14'!G18+'Abr ''14'!G18+'May ''14'!G18+'Jun ''14'!G18+'Jul ''14'!G18+'Ago ''14'!G18+'Sep ''14'!G18+'Oct. ''14'!G18</f>
        <v>0</v>
      </c>
      <c r="H18" s="338"/>
      <c r="I18" s="337" t="n">
        <f aca="false">+'Nov ''13 '!I18+'Dic ''13'!I18+'Ene ''14'!I18+'Feb ''14'!I18+'Mar ''14'!I18+'Abr ''14'!I18+'May ''14'!I18+'Jun ''14'!I18+'Jul ''14'!I18+'Ago ''14'!I18+'Sep ''14'!I18+'Oct. ''14'!I18</f>
        <v>0</v>
      </c>
      <c r="J18" s="338"/>
      <c r="K18" s="337" t="n">
        <f aca="false">+'Nov ''13 '!K18+'Dic ''13'!K18+'Ene ''14'!K18+'Feb ''14'!K18+'Mar ''14'!K18+'Abr ''14'!K18+'May ''14'!K18+'Jun ''14'!K18+'Jul ''14'!K18+'Ago ''14'!K18+'Sep ''14'!K18+'Oct. ''14'!K18</f>
        <v>0</v>
      </c>
      <c r="L18" s="338"/>
      <c r="M18" s="337" t="n">
        <f aca="false">+'Nov ''13 '!M18+'Dic ''13'!M18+'Ene ''14'!M18+'Feb ''14'!M18+'Mar ''14'!M18+'Abr ''14'!M18+'May ''14'!M18+'Jun ''14'!M18+'Jul ''14'!M18+'Ago ''14'!M18+'Sep ''14'!M18+'Oct. ''14'!M18</f>
        <v>0</v>
      </c>
      <c r="N18" s="338"/>
      <c r="O18" s="337" t="n">
        <f aca="false">+'Nov ''13 '!O18+'Dic ''13'!O18+'Ene ''14'!O18+'Feb ''14'!O18+'Mar ''14'!O18+'Abr ''14'!O18+'May ''14'!O18+'Jun ''14'!O18+'Jul ''14'!O18+'Ago ''14'!O18+'Sep ''14'!O18+'Oct. ''14'!O18</f>
        <v>0</v>
      </c>
      <c r="P18" s="338"/>
      <c r="Q18" s="337" t="n">
        <f aca="false">+'Nov ''13 '!Q18+'Dic ''13'!Q18+'Ene ''14'!Q18+'Feb ''14'!Q18+'Mar ''14'!Q18+'Abr ''14'!Q18+'May ''14'!Q18+'Jun ''14'!Q18+'Jul ''14'!Q18+'Ago ''14'!Q18+'Sep ''14'!Q18+'Oct. ''14'!Q18</f>
        <v>0</v>
      </c>
      <c r="R18" s="338"/>
      <c r="S18" s="337" t="n">
        <f aca="false">+'Nov ''13 '!S18+'Dic ''13'!S18+'Ene ''14'!S18+'Feb ''14'!S18+'Mar ''14'!S18+'Abr ''14'!S18+'May ''14'!S18+'Jun ''14'!S18+'Jul ''14'!S18+'Ago ''14'!S18+'Sep ''14'!S18+'Oct. ''14'!S18</f>
        <v>0</v>
      </c>
      <c r="T18" s="338"/>
      <c r="U18" s="337" t="n">
        <f aca="false">+'Nov ''13 '!U18+'Dic ''13'!U18+'Ene ''14'!U18+'Feb ''14'!U18+'Mar ''14'!U18+'Abr ''14'!U18+'May ''14'!U18+'Jun ''14'!U18+'Jul ''14'!U18+'Ago ''14'!U18+'Sep ''14'!U18+'Oct. ''14'!U18</f>
        <v>0</v>
      </c>
      <c r="V18" s="338"/>
      <c r="W18" s="337" t="n">
        <f aca="false">+'Nov ''13 '!W18+'Dic ''13'!W18+'Ene ''14'!W18+'Feb ''14'!W18+'Mar ''14'!W18+'Abr ''14'!W18+'May ''14'!W18+'Jun ''14'!W18+'Jul ''14'!W18+'Ago ''14'!W18+'Sep ''14'!W18+'Oct. ''14'!W18</f>
        <v>0</v>
      </c>
      <c r="X18" s="338"/>
      <c r="Y18" s="337" t="n">
        <f aca="false">+'Nov ''13 '!Y18+'Dic ''13'!Y18+'Ene ''14'!Y18+'Feb ''14'!Y18+'Mar ''14'!Y18+'Abr ''14'!Y18+'May ''14'!Y18+'Jun ''14'!Y18+'Jul ''14'!Y18+'Ago ''14'!Y18+'Sep ''14'!Y18+'Oct. ''14'!Y18</f>
        <v>0</v>
      </c>
      <c r="Z18" s="338"/>
      <c r="AA18" s="337" t="n">
        <f aca="false">+'Nov ''13 '!AA18+'Dic ''13'!AA18+'Ene ''14'!AA18+'Feb ''14'!AA18+'Mar ''14'!AA18+'Abr ''14'!AA18+'May ''14'!AA18+'Jun ''14'!AA18+'Jul ''14'!AA18+'Ago ''14'!AA18+'Sep ''14'!AA18+'Oct. ''14'!AA18</f>
        <v>0</v>
      </c>
      <c r="AB18" s="338"/>
      <c r="AC18" s="337" t="n">
        <f aca="false">+'Nov ''13 '!AC18+'Dic ''13'!AC18+'Ene ''14'!AC18+'Feb ''14'!AC18+'Mar ''14'!AC18+'Abr ''14'!AC18+'May ''14'!AC18+'Jun ''14'!AC18+'Jul ''14'!AC18+'Ago ''14'!AC18+'Sep ''14'!AC18+'Oct. ''14'!AC18</f>
        <v>0</v>
      </c>
      <c r="AD18" s="338"/>
      <c r="AE18" s="337" t="n">
        <f aca="false">+'Nov ''13 '!AE18+'Dic ''13'!AE18+'Ene ''14'!AE18+'Feb ''14'!AE18+'Mar ''14'!AE18+'Abr ''14'!AE18+'May ''14'!AE18+'Jun ''14'!AE18+'Jul ''14'!AE18+'Ago ''14'!AE18+'Sep ''14'!AE18+'Oct. ''14'!AE18</f>
        <v>0</v>
      </c>
      <c r="AF18" s="338"/>
      <c r="AG18" s="339" t="n">
        <f aca="false">+E18+G18+I18+K18+M18+O18+Q18+S18+U18+W18+Y18+AA18+AC18+AE18</f>
        <v>0</v>
      </c>
      <c r="AH18" s="340" t="n">
        <f aca="false">+'Acumulado por mes'!S18</f>
        <v>0</v>
      </c>
      <c r="AI18" s="341" t="n">
        <f aca="false">+AH18-AG18</f>
        <v>0</v>
      </c>
      <c r="AJ18" s="342" t="n">
        <v>8.44</v>
      </c>
      <c r="AK18" s="343" t="n">
        <f aca="false">+AG18*AJ18</f>
        <v>0</v>
      </c>
      <c r="AL18" s="344" t="n">
        <f aca="false">+AH18*AJ18</f>
        <v>0</v>
      </c>
      <c r="AM18" s="0"/>
      <c r="AN18" s="277" t="n">
        <f aca="false">+AG18-'Acumulado por mes'!R18</f>
        <v>0</v>
      </c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7.1" hidden="false" customHeight="true" outlineLevel="0" collapsed="false">
      <c r="A19" s="334" t="n">
        <v>9</v>
      </c>
      <c r="B19" s="335" t="s">
        <v>60</v>
      </c>
      <c r="C19" s="335"/>
      <c r="D19" s="336" t="s">
        <v>51</v>
      </c>
      <c r="E19" s="337" t="n">
        <f aca="false">+'Nov ''13 '!E19+'Dic ''13'!E19+'Ene ''14'!E19+'Feb ''14'!E19+'Mar ''14'!E19+'Abr ''14'!E19+'May ''14'!E19+'Jun ''14'!E19+'Jul ''14'!E19+'Ago ''14'!E19+'Sep ''14'!E19+'Oct. ''14'!E19</f>
        <v>0</v>
      </c>
      <c r="F19" s="338"/>
      <c r="G19" s="337" t="n">
        <f aca="false">+'Nov ''13 '!G19+'Dic ''13'!G19+'Ene ''14'!G19+'Feb ''14'!G19+'Mar ''14'!G19+'Abr ''14'!G19+'May ''14'!G19+'Jun ''14'!G19+'Jul ''14'!G19+'Ago ''14'!G19+'Sep ''14'!G19+'Oct. ''14'!G19</f>
        <v>0</v>
      </c>
      <c r="H19" s="338"/>
      <c r="I19" s="337" t="n">
        <f aca="false">+'Nov ''13 '!I19+'Dic ''13'!I19+'Ene ''14'!I19+'Feb ''14'!I19+'Mar ''14'!I19+'Abr ''14'!I19+'May ''14'!I19+'Jun ''14'!I19+'Jul ''14'!I19+'Ago ''14'!I19+'Sep ''14'!I19+'Oct. ''14'!I19</f>
        <v>0</v>
      </c>
      <c r="J19" s="338"/>
      <c r="K19" s="337" t="n">
        <f aca="false">+'Nov ''13 '!K19+'Dic ''13'!K19+'Ene ''14'!K19+'Feb ''14'!K19+'Mar ''14'!K19+'Abr ''14'!K19+'May ''14'!K19+'Jun ''14'!K19+'Jul ''14'!K19+'Ago ''14'!K19+'Sep ''14'!K19+'Oct. ''14'!K19</f>
        <v>0</v>
      </c>
      <c r="L19" s="338"/>
      <c r="M19" s="337" t="n">
        <f aca="false">+'Nov ''13 '!M19+'Dic ''13'!M19+'Ene ''14'!M19+'Feb ''14'!M19+'Mar ''14'!M19+'Abr ''14'!M19+'May ''14'!M19+'Jun ''14'!M19+'Jul ''14'!M19+'Ago ''14'!M19+'Sep ''14'!M19+'Oct. ''14'!M19</f>
        <v>0</v>
      </c>
      <c r="N19" s="338"/>
      <c r="O19" s="337" t="n">
        <f aca="false">+'Nov ''13 '!O19+'Dic ''13'!O19+'Ene ''14'!O19+'Feb ''14'!O19+'Mar ''14'!O19+'Abr ''14'!O19+'May ''14'!O19+'Jun ''14'!O19+'Jul ''14'!O19+'Ago ''14'!O19+'Sep ''14'!O19+'Oct. ''14'!O19</f>
        <v>0</v>
      </c>
      <c r="P19" s="338"/>
      <c r="Q19" s="337" t="n">
        <f aca="false">+'Nov ''13 '!Q19+'Dic ''13'!Q19+'Ene ''14'!Q19+'Feb ''14'!Q19+'Mar ''14'!Q19+'Abr ''14'!Q19+'May ''14'!Q19+'Jun ''14'!Q19+'Jul ''14'!Q19+'Ago ''14'!Q19+'Sep ''14'!Q19+'Oct. ''14'!Q19</f>
        <v>0</v>
      </c>
      <c r="R19" s="338"/>
      <c r="S19" s="337" t="n">
        <f aca="false">+'Nov ''13 '!S19+'Dic ''13'!S19+'Ene ''14'!S19+'Feb ''14'!S19+'Mar ''14'!S19+'Abr ''14'!S19+'May ''14'!S19+'Jun ''14'!S19+'Jul ''14'!S19+'Ago ''14'!S19+'Sep ''14'!S19+'Oct. ''14'!S19</f>
        <v>0</v>
      </c>
      <c r="T19" s="338"/>
      <c r="U19" s="337" t="n">
        <f aca="false">+'Nov ''13 '!U19+'Dic ''13'!U19+'Ene ''14'!U19+'Feb ''14'!U19+'Mar ''14'!U19+'Abr ''14'!U19+'May ''14'!U19+'Jun ''14'!U19+'Jul ''14'!U19+'Ago ''14'!U19+'Sep ''14'!U19+'Oct. ''14'!U19</f>
        <v>0</v>
      </c>
      <c r="V19" s="338"/>
      <c r="W19" s="337" t="n">
        <f aca="false">+'Nov ''13 '!W19+'Dic ''13'!W19+'Ene ''14'!W19+'Feb ''14'!W19+'Mar ''14'!W19+'Abr ''14'!W19+'May ''14'!W19+'Jun ''14'!W19+'Jul ''14'!W19+'Ago ''14'!W19+'Sep ''14'!W19+'Oct. ''14'!W19</f>
        <v>0</v>
      </c>
      <c r="X19" s="338"/>
      <c r="Y19" s="337" t="n">
        <f aca="false">+'Nov ''13 '!Y19+'Dic ''13'!Y19+'Ene ''14'!Y19+'Feb ''14'!Y19+'Mar ''14'!Y19+'Abr ''14'!Y19+'May ''14'!Y19+'Jun ''14'!Y19+'Jul ''14'!Y19+'Ago ''14'!Y19+'Sep ''14'!Y19+'Oct. ''14'!Y19</f>
        <v>0</v>
      </c>
      <c r="Z19" s="338"/>
      <c r="AA19" s="337" t="n">
        <f aca="false">+'Nov ''13 '!AA19+'Dic ''13'!AA19+'Ene ''14'!AA19+'Feb ''14'!AA19+'Mar ''14'!AA19+'Abr ''14'!AA19+'May ''14'!AA19+'Jun ''14'!AA19+'Jul ''14'!AA19+'Ago ''14'!AA19+'Sep ''14'!AA19+'Oct. ''14'!AA19</f>
        <v>0</v>
      </c>
      <c r="AB19" s="338"/>
      <c r="AC19" s="337" t="n">
        <f aca="false">+'Nov ''13 '!AC19+'Dic ''13'!AC19+'Ene ''14'!AC19+'Feb ''14'!AC19+'Mar ''14'!AC19+'Abr ''14'!AC19+'May ''14'!AC19+'Jun ''14'!AC19+'Jul ''14'!AC19+'Ago ''14'!AC19+'Sep ''14'!AC19+'Oct. ''14'!AC19</f>
        <v>0</v>
      </c>
      <c r="AD19" s="338"/>
      <c r="AE19" s="337" t="n">
        <f aca="false">+'Nov ''13 '!AE19+'Dic ''13'!AE19+'Ene ''14'!AE19+'Feb ''14'!AE19+'Mar ''14'!AE19+'Abr ''14'!AE19+'May ''14'!AE19+'Jun ''14'!AE19+'Jul ''14'!AE19+'Ago ''14'!AE19+'Sep ''14'!AE19+'Oct. ''14'!AE19</f>
        <v>0</v>
      </c>
      <c r="AF19" s="338"/>
      <c r="AG19" s="339" t="n">
        <f aca="false">+E19+G19+I19+K19+M19+O19+Q19+S19+U19+W19+Y19+AA19+AC19+AE19</f>
        <v>0</v>
      </c>
      <c r="AH19" s="340" t="n">
        <f aca="false">+'Acumulado por mes'!S19</f>
        <v>0</v>
      </c>
      <c r="AI19" s="341" t="n">
        <f aca="false">+AH19-AG19</f>
        <v>0</v>
      </c>
      <c r="AJ19" s="342" t="n">
        <v>42.21</v>
      </c>
      <c r="AK19" s="343" t="n">
        <f aca="false">+AG19*AJ19</f>
        <v>0</v>
      </c>
      <c r="AL19" s="344" t="n">
        <f aca="false">+AH19*AJ19</f>
        <v>0</v>
      </c>
      <c r="AM19" s="0"/>
      <c r="AN19" s="277" t="n">
        <f aca="false">+AG19-'Acumulado por mes'!R19</f>
        <v>0</v>
      </c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7.1" hidden="false" customHeight="true" outlineLevel="0" collapsed="false">
      <c r="A20" s="334" t="n">
        <v>10</v>
      </c>
      <c r="B20" s="335" t="s">
        <v>61</v>
      </c>
      <c r="C20" s="335"/>
      <c r="D20" s="336" t="s">
        <v>55</v>
      </c>
      <c r="E20" s="337" t="n">
        <f aca="false">+'Nov ''13 '!E20+'Dic ''13'!E20+'Ene ''14'!E20+'Feb ''14'!E20+'Mar ''14'!E20+'Abr ''14'!E20+'May ''14'!E20+'Jun ''14'!E20+'Jul ''14'!E20+'Ago ''14'!E20+'Sep ''14'!E20+'Oct. ''14'!E20</f>
        <v>0</v>
      </c>
      <c r="F20" s="338"/>
      <c r="G20" s="337" t="n">
        <f aca="false">+'Nov ''13 '!G20+'Dic ''13'!G20+'Ene ''14'!G20+'Feb ''14'!G20+'Mar ''14'!G20+'Abr ''14'!G20+'May ''14'!G20+'Jun ''14'!G20+'Jul ''14'!G20+'Ago ''14'!G20+'Sep ''14'!G20+'Oct. ''14'!G20</f>
        <v>0</v>
      </c>
      <c r="H20" s="338"/>
      <c r="I20" s="337" t="n">
        <f aca="false">+'Nov ''13 '!I20+'Dic ''13'!I20+'Ene ''14'!I20+'Feb ''14'!I20+'Mar ''14'!I20+'Abr ''14'!I20+'May ''14'!I20+'Jun ''14'!I20+'Jul ''14'!I20+'Ago ''14'!I20+'Sep ''14'!I20+'Oct. ''14'!I20</f>
        <v>0</v>
      </c>
      <c r="J20" s="338"/>
      <c r="K20" s="337" t="n">
        <f aca="false">+'Nov ''13 '!K20+'Dic ''13'!K20+'Ene ''14'!K20+'Feb ''14'!K20+'Mar ''14'!K20+'Abr ''14'!K20+'May ''14'!K20+'Jun ''14'!K20+'Jul ''14'!K20+'Ago ''14'!K20+'Sep ''14'!K20+'Oct. ''14'!K20</f>
        <v>0</v>
      </c>
      <c r="L20" s="338"/>
      <c r="M20" s="337" t="n">
        <f aca="false">+'Nov ''13 '!M20+'Dic ''13'!M20+'Ene ''14'!M20+'Feb ''14'!M20+'Mar ''14'!M20+'Abr ''14'!M20+'May ''14'!M20+'Jun ''14'!M20+'Jul ''14'!M20+'Ago ''14'!M20+'Sep ''14'!M20+'Oct. ''14'!M20</f>
        <v>0</v>
      </c>
      <c r="N20" s="338"/>
      <c r="O20" s="337" t="n">
        <f aca="false">+'Nov ''13 '!O20+'Dic ''13'!O20+'Ene ''14'!O20+'Feb ''14'!O20+'Mar ''14'!O20+'Abr ''14'!O20+'May ''14'!O20+'Jun ''14'!O20+'Jul ''14'!O20+'Ago ''14'!O20+'Sep ''14'!O20+'Oct. ''14'!O20</f>
        <v>0</v>
      </c>
      <c r="P20" s="338"/>
      <c r="Q20" s="337" t="n">
        <f aca="false">+'Nov ''13 '!Q20+'Dic ''13'!Q20+'Ene ''14'!Q20+'Feb ''14'!Q20+'Mar ''14'!Q20+'Abr ''14'!Q20+'May ''14'!Q20+'Jun ''14'!Q20+'Jul ''14'!Q20+'Ago ''14'!Q20+'Sep ''14'!Q20+'Oct. ''14'!Q20</f>
        <v>0</v>
      </c>
      <c r="R20" s="338"/>
      <c r="S20" s="337" t="n">
        <f aca="false">+'Nov ''13 '!S20+'Dic ''13'!S20+'Ene ''14'!S20+'Feb ''14'!S20+'Mar ''14'!S20+'Abr ''14'!S20+'May ''14'!S20+'Jun ''14'!S20+'Jul ''14'!S20+'Ago ''14'!S20+'Sep ''14'!S20+'Oct. ''14'!S20</f>
        <v>0</v>
      </c>
      <c r="T20" s="338"/>
      <c r="U20" s="337" t="n">
        <f aca="false">+'Nov ''13 '!U20+'Dic ''13'!U20+'Ene ''14'!U20+'Feb ''14'!U20+'Mar ''14'!U20+'Abr ''14'!U20+'May ''14'!U20+'Jun ''14'!U20+'Jul ''14'!U20+'Ago ''14'!U20+'Sep ''14'!U20+'Oct. ''14'!U20</f>
        <v>0</v>
      </c>
      <c r="V20" s="338"/>
      <c r="W20" s="337" t="n">
        <f aca="false">+'Nov ''13 '!W20+'Dic ''13'!W20+'Ene ''14'!W20+'Feb ''14'!W20+'Mar ''14'!W20+'Abr ''14'!W20+'May ''14'!W20+'Jun ''14'!W20+'Jul ''14'!W20+'Ago ''14'!W20+'Sep ''14'!W20+'Oct. ''14'!W20</f>
        <v>0</v>
      </c>
      <c r="X20" s="338"/>
      <c r="Y20" s="337" t="n">
        <f aca="false">+'Nov ''13 '!Y20+'Dic ''13'!Y20+'Ene ''14'!Y20+'Feb ''14'!Y20+'Mar ''14'!Y20+'Abr ''14'!Y20+'May ''14'!Y20+'Jun ''14'!Y20+'Jul ''14'!Y20+'Ago ''14'!Y20+'Sep ''14'!Y20+'Oct. ''14'!Y20</f>
        <v>0</v>
      </c>
      <c r="Z20" s="338"/>
      <c r="AA20" s="337" t="n">
        <f aca="false">+'Nov ''13 '!AA20+'Dic ''13'!AA20+'Ene ''14'!AA20+'Feb ''14'!AA20+'Mar ''14'!AA20+'Abr ''14'!AA20+'May ''14'!AA20+'Jun ''14'!AA20+'Jul ''14'!AA20+'Ago ''14'!AA20+'Sep ''14'!AA20+'Oct. ''14'!AA20</f>
        <v>0</v>
      </c>
      <c r="AB20" s="338"/>
      <c r="AC20" s="337" t="n">
        <f aca="false">+'Nov ''13 '!AC20+'Dic ''13'!AC20+'Ene ''14'!AC20+'Feb ''14'!AC20+'Mar ''14'!AC20+'Abr ''14'!AC20+'May ''14'!AC20+'Jun ''14'!AC20+'Jul ''14'!AC20+'Ago ''14'!AC20+'Sep ''14'!AC20+'Oct. ''14'!AC20</f>
        <v>0</v>
      </c>
      <c r="AD20" s="338"/>
      <c r="AE20" s="337" t="n">
        <f aca="false">+'Nov ''13 '!AE20+'Dic ''13'!AE20+'Ene ''14'!AE20+'Feb ''14'!AE20+'Mar ''14'!AE20+'Abr ''14'!AE20+'May ''14'!AE20+'Jun ''14'!AE20+'Jul ''14'!AE20+'Ago ''14'!AE20+'Sep ''14'!AE20+'Oct. ''14'!AE20</f>
        <v>0</v>
      </c>
      <c r="AF20" s="338"/>
      <c r="AG20" s="339" t="n">
        <f aca="false">+E20+G20+I20+K20+M20+O20+Q20+S20+U20+W20+Y20+AA20+AC20+AE20</f>
        <v>0</v>
      </c>
      <c r="AH20" s="340" t="n">
        <f aca="false">+'Acumulado por mes'!S20</f>
        <v>0</v>
      </c>
      <c r="AI20" s="341" t="n">
        <f aca="false">+AH20-AG20</f>
        <v>0</v>
      </c>
      <c r="AJ20" s="342" t="n">
        <v>0.04</v>
      </c>
      <c r="AK20" s="343" t="n">
        <f aca="false">+AG20*AJ20</f>
        <v>0</v>
      </c>
      <c r="AL20" s="344" t="n">
        <f aca="false">+AH20*AJ20</f>
        <v>0</v>
      </c>
      <c r="AM20" s="0"/>
      <c r="AN20" s="277" t="n">
        <f aca="false">+AG20-'Acumulado por mes'!R20</f>
        <v>0</v>
      </c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7.1" hidden="false" customHeight="true" outlineLevel="0" collapsed="false">
      <c r="A21" s="334" t="n">
        <v>11</v>
      </c>
      <c r="B21" s="335" t="s">
        <v>62</v>
      </c>
      <c r="C21" s="335"/>
      <c r="D21" s="336" t="s">
        <v>55</v>
      </c>
      <c r="E21" s="337" t="n">
        <f aca="false">+'Nov ''13 '!E21+'Dic ''13'!E21+'Ene ''14'!E21+'Feb ''14'!E21+'Mar ''14'!E21+'Abr ''14'!E21+'May ''14'!E21+'Jun ''14'!E21+'Jul ''14'!E21+'Ago ''14'!E21+'Sep ''14'!E21+'Oct. ''14'!E21</f>
        <v>0</v>
      </c>
      <c r="F21" s="338"/>
      <c r="G21" s="337" t="n">
        <f aca="false">+'Nov ''13 '!G21+'Dic ''13'!G21+'Ene ''14'!G21+'Feb ''14'!G21+'Mar ''14'!G21+'Abr ''14'!G21+'May ''14'!G21+'Jun ''14'!G21+'Jul ''14'!G21+'Ago ''14'!G21+'Sep ''14'!G21+'Oct. ''14'!G21</f>
        <v>0</v>
      </c>
      <c r="H21" s="338"/>
      <c r="I21" s="337" t="n">
        <f aca="false">+'Nov ''13 '!I21+'Dic ''13'!I21+'Ene ''14'!I21+'Feb ''14'!I21+'Mar ''14'!I21+'Abr ''14'!I21+'May ''14'!I21+'Jun ''14'!I21+'Jul ''14'!I21+'Ago ''14'!I21+'Sep ''14'!I21+'Oct. ''14'!I21</f>
        <v>0</v>
      </c>
      <c r="J21" s="338"/>
      <c r="K21" s="337" t="n">
        <f aca="false">+'Nov ''13 '!K21+'Dic ''13'!K21+'Ene ''14'!K21+'Feb ''14'!K21+'Mar ''14'!K21+'Abr ''14'!K21+'May ''14'!K21+'Jun ''14'!K21+'Jul ''14'!K21+'Ago ''14'!K21+'Sep ''14'!K21+'Oct. ''14'!K21</f>
        <v>0</v>
      </c>
      <c r="L21" s="338"/>
      <c r="M21" s="337" t="n">
        <f aca="false">+'Nov ''13 '!M21+'Dic ''13'!M21+'Ene ''14'!M21+'Feb ''14'!M21+'Mar ''14'!M21+'Abr ''14'!M21+'May ''14'!M21+'Jun ''14'!M21+'Jul ''14'!M21+'Ago ''14'!M21+'Sep ''14'!M21+'Oct. ''14'!M21</f>
        <v>0</v>
      </c>
      <c r="N21" s="338"/>
      <c r="O21" s="337" t="n">
        <f aca="false">+'Nov ''13 '!O21+'Dic ''13'!O21+'Ene ''14'!O21+'Feb ''14'!O21+'Mar ''14'!O21+'Abr ''14'!O21+'May ''14'!O21+'Jun ''14'!O21+'Jul ''14'!O21+'Ago ''14'!O21+'Sep ''14'!O21+'Oct. ''14'!O21</f>
        <v>0</v>
      </c>
      <c r="P21" s="338"/>
      <c r="Q21" s="337" t="n">
        <f aca="false">+'Nov ''13 '!Q21+'Dic ''13'!Q21+'Ene ''14'!Q21+'Feb ''14'!Q21+'Mar ''14'!Q21+'Abr ''14'!Q21+'May ''14'!Q21+'Jun ''14'!Q21+'Jul ''14'!Q21+'Ago ''14'!Q21+'Sep ''14'!Q21+'Oct. ''14'!Q21</f>
        <v>0</v>
      </c>
      <c r="R21" s="338"/>
      <c r="S21" s="337" t="n">
        <f aca="false">+'Nov ''13 '!S21+'Dic ''13'!S21+'Ene ''14'!S21+'Feb ''14'!S21+'Mar ''14'!S21+'Abr ''14'!S21+'May ''14'!S21+'Jun ''14'!S21+'Jul ''14'!S21+'Ago ''14'!S21+'Sep ''14'!S21+'Oct. ''14'!S21</f>
        <v>0</v>
      </c>
      <c r="T21" s="338"/>
      <c r="U21" s="337" t="n">
        <f aca="false">+'Nov ''13 '!U21+'Dic ''13'!U21+'Ene ''14'!U21+'Feb ''14'!U21+'Mar ''14'!U21+'Abr ''14'!U21+'May ''14'!U21+'Jun ''14'!U21+'Jul ''14'!U21+'Ago ''14'!U21+'Sep ''14'!U21+'Oct. ''14'!U21</f>
        <v>0</v>
      </c>
      <c r="V21" s="338"/>
      <c r="W21" s="337" t="n">
        <f aca="false">+'Nov ''13 '!W21+'Dic ''13'!W21+'Ene ''14'!W21+'Feb ''14'!W21+'Mar ''14'!W21+'Abr ''14'!W21+'May ''14'!W21+'Jun ''14'!W21+'Jul ''14'!W21+'Ago ''14'!W21+'Sep ''14'!W21+'Oct. ''14'!W21</f>
        <v>0</v>
      </c>
      <c r="X21" s="338"/>
      <c r="Y21" s="337" t="n">
        <f aca="false">+'Nov ''13 '!Y21+'Dic ''13'!Y21+'Ene ''14'!Y21+'Feb ''14'!Y21+'Mar ''14'!Y21+'Abr ''14'!Y21+'May ''14'!Y21+'Jun ''14'!Y21+'Jul ''14'!Y21+'Ago ''14'!Y21+'Sep ''14'!Y21+'Oct. ''14'!Y21</f>
        <v>0</v>
      </c>
      <c r="Z21" s="338"/>
      <c r="AA21" s="337" t="n">
        <f aca="false">+'Nov ''13 '!AA21+'Dic ''13'!AA21+'Ene ''14'!AA21+'Feb ''14'!AA21+'Mar ''14'!AA21+'Abr ''14'!AA21+'May ''14'!AA21+'Jun ''14'!AA21+'Jul ''14'!AA21+'Ago ''14'!AA21+'Sep ''14'!AA21+'Oct. ''14'!AA21</f>
        <v>0</v>
      </c>
      <c r="AB21" s="338"/>
      <c r="AC21" s="337" t="n">
        <f aca="false">+'Nov ''13 '!AC21+'Dic ''13'!AC21+'Ene ''14'!AC21+'Feb ''14'!AC21+'Mar ''14'!AC21+'Abr ''14'!AC21+'May ''14'!AC21+'Jun ''14'!AC21+'Jul ''14'!AC21+'Ago ''14'!AC21+'Sep ''14'!AC21+'Oct. ''14'!AC21</f>
        <v>0</v>
      </c>
      <c r="AD21" s="338"/>
      <c r="AE21" s="337" t="n">
        <f aca="false">+'Nov ''13 '!AE21+'Dic ''13'!AE21+'Ene ''14'!AE21+'Feb ''14'!AE21+'Mar ''14'!AE21+'Abr ''14'!AE21+'May ''14'!AE21+'Jun ''14'!AE21+'Jul ''14'!AE21+'Ago ''14'!AE21+'Sep ''14'!AE21+'Oct. ''14'!AE21</f>
        <v>0</v>
      </c>
      <c r="AF21" s="338"/>
      <c r="AG21" s="339" t="n">
        <f aca="false">+E21+G21+I21+K21+M21+O21+Q21+S21+U21+W21+Y21+AA21+AC21+AE21</f>
        <v>0</v>
      </c>
      <c r="AH21" s="340" t="n">
        <f aca="false">+'Acumulado por mes'!S21</f>
        <v>0</v>
      </c>
      <c r="AI21" s="341" t="n">
        <f aca="false">+AH21-AG21</f>
        <v>0</v>
      </c>
      <c r="AJ21" s="342" t="n">
        <v>0.01</v>
      </c>
      <c r="AK21" s="343" t="n">
        <f aca="false">+AG21*AJ21</f>
        <v>0</v>
      </c>
      <c r="AL21" s="344" t="n">
        <f aca="false">+AH21*AJ21</f>
        <v>0</v>
      </c>
      <c r="AM21" s="0"/>
      <c r="AN21" s="277" t="n">
        <f aca="false">+AG21-'Acumulado por mes'!R21</f>
        <v>0</v>
      </c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7.1" hidden="false" customHeight="true" outlineLevel="0" collapsed="false">
      <c r="A22" s="334" t="n">
        <v>12</v>
      </c>
      <c r="B22" s="335" t="s">
        <v>63</v>
      </c>
      <c r="C22" s="335"/>
      <c r="D22" s="336" t="s">
        <v>51</v>
      </c>
      <c r="E22" s="337" t="n">
        <f aca="false">+'Nov ''13 '!E22+'Dic ''13'!E22+'Ene ''14'!E22+'Feb ''14'!E22+'Mar ''14'!E22+'Abr ''14'!E22+'May ''14'!E22+'Jun ''14'!E22+'Jul ''14'!E22+'Ago ''14'!E22+'Sep ''14'!E22+'Oct. ''14'!E22</f>
        <v>0</v>
      </c>
      <c r="F22" s="338"/>
      <c r="G22" s="337" t="n">
        <f aca="false">+'Nov ''13 '!G22+'Dic ''13'!G22+'Ene ''14'!G22+'Feb ''14'!G22+'Mar ''14'!G22+'Abr ''14'!G22+'May ''14'!G22+'Jun ''14'!G22+'Jul ''14'!G22+'Ago ''14'!G22+'Sep ''14'!G22+'Oct. ''14'!G22</f>
        <v>0</v>
      </c>
      <c r="H22" s="338"/>
      <c r="I22" s="337" t="n">
        <f aca="false">+'Nov ''13 '!I22+'Dic ''13'!I22+'Ene ''14'!I22+'Feb ''14'!I22+'Mar ''14'!I22+'Abr ''14'!I22+'May ''14'!I22+'Jun ''14'!I22+'Jul ''14'!I22+'Ago ''14'!I22+'Sep ''14'!I22+'Oct. ''14'!I22</f>
        <v>0</v>
      </c>
      <c r="J22" s="338"/>
      <c r="K22" s="337" t="n">
        <f aca="false">+'Nov ''13 '!K22+'Dic ''13'!K22+'Ene ''14'!K22+'Feb ''14'!K22+'Mar ''14'!K22+'Abr ''14'!K22+'May ''14'!K22+'Jun ''14'!K22+'Jul ''14'!K22+'Ago ''14'!K22+'Sep ''14'!K22+'Oct. ''14'!K22</f>
        <v>0</v>
      </c>
      <c r="L22" s="338"/>
      <c r="M22" s="337" t="n">
        <f aca="false">+'Nov ''13 '!M22+'Dic ''13'!M22+'Ene ''14'!M22+'Feb ''14'!M22+'Mar ''14'!M22+'Abr ''14'!M22+'May ''14'!M22+'Jun ''14'!M22+'Jul ''14'!M22+'Ago ''14'!M22+'Sep ''14'!M22+'Oct. ''14'!M22</f>
        <v>3</v>
      </c>
      <c r="N22" s="338"/>
      <c r="O22" s="337" t="n">
        <f aca="false">+'Nov ''13 '!O22+'Dic ''13'!O22+'Ene ''14'!O22+'Feb ''14'!O22+'Mar ''14'!O22+'Abr ''14'!O22+'May ''14'!O22+'Jun ''14'!O22+'Jul ''14'!O22+'Ago ''14'!O22+'Sep ''14'!O22+'Oct. ''14'!O22</f>
        <v>3</v>
      </c>
      <c r="P22" s="338"/>
      <c r="Q22" s="337" t="n">
        <f aca="false">+'Nov ''13 '!Q22+'Dic ''13'!Q22+'Ene ''14'!Q22+'Feb ''14'!Q22+'Mar ''14'!Q22+'Abr ''14'!Q22+'May ''14'!Q22+'Jun ''14'!Q22+'Jul ''14'!Q22+'Ago ''14'!Q22+'Sep ''14'!Q22+'Oct. ''14'!Q22</f>
        <v>0</v>
      </c>
      <c r="R22" s="338"/>
      <c r="S22" s="337" t="n">
        <f aca="false">+'Nov ''13 '!S22+'Dic ''13'!S22+'Ene ''14'!S22+'Feb ''14'!S22+'Mar ''14'!S22+'Abr ''14'!S22+'May ''14'!S22+'Jun ''14'!S22+'Jul ''14'!S22+'Ago ''14'!S22+'Sep ''14'!S22+'Oct. ''14'!S22</f>
        <v>0</v>
      </c>
      <c r="T22" s="338"/>
      <c r="U22" s="337" t="n">
        <f aca="false">+'Nov ''13 '!U22+'Dic ''13'!U22+'Ene ''14'!U22+'Feb ''14'!U22+'Mar ''14'!U22+'Abr ''14'!U22+'May ''14'!U22+'Jun ''14'!U22+'Jul ''14'!U22+'Ago ''14'!U22+'Sep ''14'!U22+'Oct. ''14'!U22</f>
        <v>0</v>
      </c>
      <c r="V22" s="338"/>
      <c r="W22" s="337" t="n">
        <f aca="false">+'Nov ''13 '!W22+'Dic ''13'!W22+'Ene ''14'!W22+'Feb ''14'!W22+'Mar ''14'!W22+'Abr ''14'!W22+'May ''14'!W22+'Jun ''14'!W22+'Jul ''14'!W22+'Ago ''14'!W22+'Sep ''14'!W22+'Oct. ''14'!W22</f>
        <v>0</v>
      </c>
      <c r="X22" s="338"/>
      <c r="Y22" s="337" t="n">
        <f aca="false">+'Nov ''13 '!Y22+'Dic ''13'!Y22+'Ene ''14'!Y22+'Feb ''14'!Y22+'Mar ''14'!Y22+'Abr ''14'!Y22+'May ''14'!Y22+'Jun ''14'!Y22+'Jul ''14'!Y22+'Ago ''14'!Y22+'Sep ''14'!Y22+'Oct. ''14'!Y22</f>
        <v>0</v>
      </c>
      <c r="Z22" s="338"/>
      <c r="AA22" s="337" t="n">
        <f aca="false">+'Nov ''13 '!AA22+'Dic ''13'!AA22+'Ene ''14'!AA22+'Feb ''14'!AA22+'Mar ''14'!AA22+'Abr ''14'!AA22+'May ''14'!AA22+'Jun ''14'!AA22+'Jul ''14'!AA22+'Ago ''14'!AA22+'Sep ''14'!AA22+'Oct. ''14'!AA22</f>
        <v>1</v>
      </c>
      <c r="AB22" s="338"/>
      <c r="AC22" s="337" t="n">
        <f aca="false">+'Nov ''13 '!AC22+'Dic ''13'!AC22+'Ene ''14'!AC22+'Feb ''14'!AC22+'Mar ''14'!AC22+'Abr ''14'!AC22+'May ''14'!AC22+'Jun ''14'!AC22+'Jul ''14'!AC22+'Ago ''14'!AC22+'Sep ''14'!AC22+'Oct. ''14'!AC22</f>
        <v>1</v>
      </c>
      <c r="AD22" s="338"/>
      <c r="AE22" s="337" t="n">
        <f aca="false">+'Nov ''13 '!AE22+'Dic ''13'!AE22+'Ene ''14'!AE22+'Feb ''14'!AE22+'Mar ''14'!AE22+'Abr ''14'!AE22+'May ''14'!AE22+'Jun ''14'!AE22+'Jul ''14'!AE22+'Ago ''14'!AE22+'Sep ''14'!AE22+'Oct. ''14'!AE22</f>
        <v>2</v>
      </c>
      <c r="AF22" s="338"/>
      <c r="AG22" s="339" t="n">
        <f aca="false">+E22+G22+I22+K22+M22+O22+Q22+S22+U22+W22+Y22+AA22+AC22+AE22</f>
        <v>10</v>
      </c>
      <c r="AH22" s="340" t="n">
        <f aca="false">+'Acumulado por mes'!S22</f>
        <v>10</v>
      </c>
      <c r="AI22" s="341" t="n">
        <f aca="false">+AH22-AG22</f>
        <v>0</v>
      </c>
      <c r="AJ22" s="342" t="n">
        <v>7.91</v>
      </c>
      <c r="AK22" s="343" t="n">
        <f aca="false">+AG22*AJ22</f>
        <v>79.1</v>
      </c>
      <c r="AL22" s="344" t="n">
        <f aca="false">+AH22*AJ22</f>
        <v>79.1</v>
      </c>
      <c r="AM22" s="0"/>
      <c r="AN22" s="277" t="n">
        <f aca="false">+AG22-'Acumulado por mes'!R22</f>
        <v>0</v>
      </c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7.1" hidden="false" customHeight="true" outlineLevel="0" collapsed="false">
      <c r="A23" s="334" t="n">
        <v>13</v>
      </c>
      <c r="B23" s="335" t="s">
        <v>64</v>
      </c>
      <c r="C23" s="335"/>
      <c r="D23" s="336" t="s">
        <v>49</v>
      </c>
      <c r="E23" s="337" t="n">
        <f aca="false">+'Nov ''13 '!E23+'Dic ''13'!E23+'Ene ''14'!E23+'Feb ''14'!E23+'Mar ''14'!E23+'Abr ''14'!E23+'May ''14'!E23+'Jun ''14'!E23+'Jul ''14'!E23+'Ago ''14'!E23+'Sep ''14'!E23+'Oct. ''14'!E23</f>
        <v>0</v>
      </c>
      <c r="F23" s="338"/>
      <c r="G23" s="337" t="n">
        <f aca="false">+'Nov ''13 '!G23+'Dic ''13'!G23+'Ene ''14'!G23+'Feb ''14'!G23+'Mar ''14'!G23+'Abr ''14'!G23+'May ''14'!G23+'Jun ''14'!G23+'Jul ''14'!G23+'Ago ''14'!G23+'Sep ''14'!G23+'Oct. ''14'!G23</f>
        <v>0</v>
      </c>
      <c r="H23" s="338"/>
      <c r="I23" s="337" t="n">
        <f aca="false">+'Nov ''13 '!I23+'Dic ''13'!I23+'Ene ''14'!I23+'Feb ''14'!I23+'Mar ''14'!I23+'Abr ''14'!I23+'May ''14'!I23+'Jun ''14'!I23+'Jul ''14'!I23+'Ago ''14'!I23+'Sep ''14'!I23+'Oct. ''14'!I23</f>
        <v>0</v>
      </c>
      <c r="J23" s="338"/>
      <c r="K23" s="337" t="n">
        <f aca="false">+'Nov ''13 '!K23+'Dic ''13'!K23+'Ene ''14'!K23+'Feb ''14'!K23+'Mar ''14'!K23+'Abr ''14'!K23+'May ''14'!K23+'Jun ''14'!K23+'Jul ''14'!K23+'Ago ''14'!K23+'Sep ''14'!K23+'Oct. ''14'!K23</f>
        <v>0</v>
      </c>
      <c r="L23" s="338"/>
      <c r="M23" s="337" t="n">
        <f aca="false">+'Nov ''13 '!M23+'Dic ''13'!M23+'Ene ''14'!M23+'Feb ''14'!M23+'Mar ''14'!M23+'Abr ''14'!M23+'May ''14'!M23+'Jun ''14'!M23+'Jul ''14'!M23+'Ago ''14'!M23+'Sep ''14'!M23+'Oct. ''14'!M23</f>
        <v>0</v>
      </c>
      <c r="N23" s="338"/>
      <c r="O23" s="337" t="n">
        <f aca="false">+'Nov ''13 '!O23+'Dic ''13'!O23+'Ene ''14'!O23+'Feb ''14'!O23+'Mar ''14'!O23+'Abr ''14'!O23+'May ''14'!O23+'Jun ''14'!O23+'Jul ''14'!O23+'Ago ''14'!O23+'Sep ''14'!O23+'Oct. ''14'!O23</f>
        <v>0</v>
      </c>
      <c r="P23" s="338"/>
      <c r="Q23" s="337" t="n">
        <f aca="false">+'Nov ''13 '!Q23+'Dic ''13'!Q23+'Ene ''14'!Q23+'Feb ''14'!Q23+'Mar ''14'!Q23+'Abr ''14'!Q23+'May ''14'!Q23+'Jun ''14'!Q23+'Jul ''14'!Q23+'Ago ''14'!Q23+'Sep ''14'!Q23+'Oct. ''14'!Q23</f>
        <v>0</v>
      </c>
      <c r="R23" s="338"/>
      <c r="S23" s="337" t="n">
        <f aca="false">+'Nov ''13 '!S23+'Dic ''13'!S23+'Ene ''14'!S23+'Feb ''14'!S23+'Mar ''14'!S23+'Abr ''14'!S23+'May ''14'!S23+'Jun ''14'!S23+'Jul ''14'!S23+'Ago ''14'!S23+'Sep ''14'!S23+'Oct. ''14'!S23</f>
        <v>0</v>
      </c>
      <c r="T23" s="338"/>
      <c r="U23" s="337" t="n">
        <f aca="false">+'Nov ''13 '!U23+'Dic ''13'!U23+'Ene ''14'!U23+'Feb ''14'!U23+'Mar ''14'!U23+'Abr ''14'!U23+'May ''14'!U23+'Jun ''14'!U23+'Jul ''14'!U23+'Ago ''14'!U23+'Sep ''14'!U23+'Oct. ''14'!U23</f>
        <v>0</v>
      </c>
      <c r="V23" s="338"/>
      <c r="W23" s="337" t="n">
        <f aca="false">+'Nov ''13 '!W23+'Dic ''13'!W23+'Ene ''14'!W23+'Feb ''14'!W23+'Mar ''14'!W23+'Abr ''14'!W23+'May ''14'!W23+'Jun ''14'!W23+'Jul ''14'!W23+'Ago ''14'!W23+'Sep ''14'!W23+'Oct. ''14'!W23</f>
        <v>0</v>
      </c>
      <c r="X23" s="338"/>
      <c r="Y23" s="337" t="n">
        <f aca="false">+'Nov ''13 '!Y23+'Dic ''13'!Y23+'Ene ''14'!Y23+'Feb ''14'!Y23+'Mar ''14'!Y23+'Abr ''14'!Y23+'May ''14'!Y23+'Jun ''14'!Y23+'Jul ''14'!Y23+'Ago ''14'!Y23+'Sep ''14'!Y23+'Oct. ''14'!Y23</f>
        <v>4</v>
      </c>
      <c r="Z23" s="338"/>
      <c r="AA23" s="337" t="n">
        <f aca="false">+'Nov ''13 '!AA23+'Dic ''13'!AA23+'Ene ''14'!AA23+'Feb ''14'!AA23+'Mar ''14'!AA23+'Abr ''14'!AA23+'May ''14'!AA23+'Jun ''14'!AA23+'Jul ''14'!AA23+'Ago ''14'!AA23+'Sep ''14'!AA23+'Oct. ''14'!AA23</f>
        <v>0</v>
      </c>
      <c r="AB23" s="338"/>
      <c r="AC23" s="337" t="n">
        <f aca="false">+'Nov ''13 '!AC23+'Dic ''13'!AC23+'Ene ''14'!AC23+'Feb ''14'!AC23+'Mar ''14'!AC23+'Abr ''14'!AC23+'May ''14'!AC23+'Jun ''14'!AC23+'Jul ''14'!AC23+'Ago ''14'!AC23+'Sep ''14'!AC23+'Oct. ''14'!AC23</f>
        <v>0</v>
      </c>
      <c r="AD23" s="338"/>
      <c r="AE23" s="337" t="n">
        <f aca="false">+'Nov ''13 '!AE23+'Dic ''13'!AE23+'Ene ''14'!AE23+'Feb ''14'!AE23+'Mar ''14'!AE23+'Abr ''14'!AE23+'May ''14'!AE23+'Jun ''14'!AE23+'Jul ''14'!AE23+'Ago ''14'!AE23+'Sep ''14'!AE23+'Oct. ''14'!AE23</f>
        <v>0</v>
      </c>
      <c r="AF23" s="338"/>
      <c r="AG23" s="339" t="n">
        <f aca="false">+E23+G23+I23+K23+M23+O23+Q23+S23+U23+W23+Y23+AA23+AC23+AE23</f>
        <v>4</v>
      </c>
      <c r="AH23" s="340" t="n">
        <f aca="false">+'Acumulado por mes'!S23</f>
        <v>4</v>
      </c>
      <c r="AI23" s="341" t="n">
        <f aca="false">+AH23-AG23</f>
        <v>0</v>
      </c>
      <c r="AJ23" s="342" t="n">
        <v>43.28</v>
      </c>
      <c r="AK23" s="343" t="n">
        <f aca="false">+AG23*AJ23</f>
        <v>173.12</v>
      </c>
      <c r="AL23" s="344" t="n">
        <f aca="false">+AH23*AJ23</f>
        <v>173.12</v>
      </c>
      <c r="AM23" s="0"/>
      <c r="AN23" s="277" t="n">
        <f aca="false">+AG23-'Acumulado por mes'!R23</f>
        <v>0</v>
      </c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7.1" hidden="false" customHeight="true" outlineLevel="0" collapsed="false">
      <c r="A24" s="334" t="n">
        <v>14</v>
      </c>
      <c r="B24" s="335" t="s">
        <v>65</v>
      </c>
      <c r="C24" s="335"/>
      <c r="D24" s="336" t="s">
        <v>66</v>
      </c>
      <c r="E24" s="337" t="n">
        <f aca="false">+'Nov ''13 '!E24+'Dic ''13'!E24+'Ene ''14'!E24+'Feb ''14'!E24+'Mar ''14'!E24+'Abr ''14'!E24+'May ''14'!E24+'Jun ''14'!E24+'Jul ''14'!E24+'Ago ''14'!E24+'Sep ''14'!E24+'Oct. ''14'!E24</f>
        <v>76.5</v>
      </c>
      <c r="F24" s="338"/>
      <c r="G24" s="337" t="n">
        <f aca="false">+'Nov ''13 '!G24+'Dic ''13'!G24+'Ene ''14'!G24+'Feb ''14'!G24+'Mar ''14'!G24+'Abr ''14'!G24+'May ''14'!G24+'Jun ''14'!G24+'Jul ''14'!G24+'Ago ''14'!G24+'Sep ''14'!G24+'Oct. ''14'!G24</f>
        <v>12.5</v>
      </c>
      <c r="H24" s="338"/>
      <c r="I24" s="337" t="n">
        <f aca="false">+'Nov ''13 '!I24+'Dic ''13'!I24+'Ene ''14'!I24+'Feb ''14'!I24+'Mar ''14'!I24+'Abr ''14'!I24+'May ''14'!I24+'Jun ''14'!I24+'Jul ''14'!I24+'Ago ''14'!I24+'Sep ''14'!I24+'Oct. ''14'!I24</f>
        <v>0</v>
      </c>
      <c r="J24" s="338"/>
      <c r="K24" s="337" t="n">
        <f aca="false">+'Nov ''13 '!K24+'Dic ''13'!K24+'Ene ''14'!K24+'Feb ''14'!K24+'Mar ''14'!K24+'Abr ''14'!K24+'May ''14'!K24+'Jun ''14'!K24+'Jul ''14'!K24+'Ago ''14'!K24+'Sep ''14'!K24+'Oct. ''14'!K24</f>
        <v>0</v>
      </c>
      <c r="L24" s="338"/>
      <c r="M24" s="337" t="n">
        <f aca="false">+'Nov ''13 '!M24+'Dic ''13'!M24+'Ene ''14'!M24+'Feb ''14'!M24+'Mar ''14'!M24+'Abr ''14'!M24+'May ''14'!M24+'Jun ''14'!M24+'Jul ''14'!M24+'Ago ''14'!M24+'Sep ''14'!M24+'Oct. ''14'!M24</f>
        <v>25</v>
      </c>
      <c r="N24" s="338"/>
      <c r="O24" s="337" t="n">
        <f aca="false">+'Nov ''13 '!O24+'Dic ''13'!O24+'Ene ''14'!O24+'Feb ''14'!O24+'Mar ''14'!O24+'Abr ''14'!O24+'May ''14'!O24+'Jun ''14'!O24+'Jul ''14'!O24+'Ago ''14'!O24+'Sep ''14'!O24+'Oct. ''14'!O24</f>
        <v>30</v>
      </c>
      <c r="P24" s="338"/>
      <c r="Q24" s="337" t="n">
        <f aca="false">+'Nov ''13 '!Q24+'Dic ''13'!Q24+'Ene ''14'!Q24+'Feb ''14'!Q24+'Mar ''14'!Q24+'Abr ''14'!Q24+'May ''14'!Q24+'Jun ''14'!Q24+'Jul ''14'!Q24+'Ago ''14'!Q24+'Sep ''14'!Q24+'Oct. ''14'!Q24</f>
        <v>0</v>
      </c>
      <c r="R24" s="338"/>
      <c r="S24" s="337" t="n">
        <f aca="false">+'Nov ''13 '!S24+'Dic ''13'!S24+'Ene ''14'!S24+'Feb ''14'!S24+'Mar ''14'!S24+'Abr ''14'!S24+'May ''14'!S24+'Jun ''14'!S24+'Jul ''14'!S24+'Ago ''14'!S24+'Sep ''14'!S24+'Oct. ''14'!S24</f>
        <v>0</v>
      </c>
      <c r="T24" s="338"/>
      <c r="U24" s="337" t="n">
        <f aca="false">+'Nov ''13 '!U24+'Dic ''13'!U24+'Ene ''14'!U24+'Feb ''14'!U24+'Mar ''14'!U24+'Abr ''14'!U24+'May ''14'!U24+'Jun ''14'!U24+'Jul ''14'!U24+'Ago ''14'!U24+'Sep ''14'!U24+'Oct. ''14'!U24</f>
        <v>0</v>
      </c>
      <c r="V24" s="338"/>
      <c r="W24" s="337" t="n">
        <f aca="false">+'Nov ''13 '!W24+'Dic ''13'!W24+'Ene ''14'!W24+'Feb ''14'!W24+'Mar ''14'!W24+'Abr ''14'!W24+'May ''14'!W24+'Jun ''14'!W24+'Jul ''14'!W24+'Ago ''14'!W24+'Sep ''14'!W24+'Oct. ''14'!W24</f>
        <v>0</v>
      </c>
      <c r="X24" s="338"/>
      <c r="Y24" s="337" t="n">
        <f aca="false">+'Nov ''13 '!Y24+'Dic ''13'!Y24+'Ene ''14'!Y24+'Feb ''14'!Y24+'Mar ''14'!Y24+'Abr ''14'!Y24+'May ''14'!Y24+'Jun ''14'!Y24+'Jul ''14'!Y24+'Ago ''14'!Y24+'Sep ''14'!Y24+'Oct. ''14'!Y24</f>
        <v>50</v>
      </c>
      <c r="Z24" s="338"/>
      <c r="AA24" s="337" t="n">
        <f aca="false">+'Nov ''13 '!AA24+'Dic ''13'!AA24+'Ene ''14'!AA24+'Feb ''14'!AA24+'Mar ''14'!AA24+'Abr ''14'!AA24+'May ''14'!AA24+'Jun ''14'!AA24+'Jul ''14'!AA24+'Ago ''14'!AA24+'Sep ''14'!AA24+'Oct. ''14'!AA24</f>
        <v>0</v>
      </c>
      <c r="AB24" s="338"/>
      <c r="AC24" s="337" t="n">
        <f aca="false">+'Nov ''13 '!AC24+'Dic ''13'!AC24+'Ene ''14'!AC24+'Feb ''14'!AC24+'Mar ''14'!AC24+'Abr ''14'!AC24+'May ''14'!AC24+'Jun ''14'!AC24+'Jul ''14'!AC24+'Ago ''14'!AC24+'Sep ''14'!AC24+'Oct. ''14'!AC24</f>
        <v>0</v>
      </c>
      <c r="AD24" s="338"/>
      <c r="AE24" s="337" t="n">
        <f aca="false">+'Nov ''13 '!AE24+'Dic ''13'!AE24+'Ene ''14'!AE24+'Feb ''14'!AE24+'Mar ''14'!AE24+'Abr ''14'!AE24+'May ''14'!AE24+'Jun ''14'!AE24+'Jul ''14'!AE24+'Ago ''14'!AE24+'Sep ''14'!AE24+'Oct. ''14'!AE24</f>
        <v>212.5</v>
      </c>
      <c r="AF24" s="338"/>
      <c r="AG24" s="339" t="n">
        <f aca="false">+E24+G24+I24+K24+M24+O24+Q24+S24+U24+W24+Y24+AA24+AC24+AE24</f>
        <v>406.5</v>
      </c>
      <c r="AH24" s="340" t="n">
        <f aca="false">+'Acumulado por mes'!S24</f>
        <v>1219</v>
      </c>
      <c r="AI24" s="341" t="n">
        <f aca="false">+AH24-AG24</f>
        <v>812.5</v>
      </c>
      <c r="AJ24" s="342" t="n">
        <v>0.21</v>
      </c>
      <c r="AK24" s="343" t="n">
        <f aca="false">+AG24*AJ24</f>
        <v>85.365</v>
      </c>
      <c r="AL24" s="344" t="n">
        <f aca="false">+AH24*AJ24</f>
        <v>255.99</v>
      </c>
      <c r="AM24" s="0"/>
      <c r="AN24" s="277" t="n">
        <f aca="false">+AG24-'Acumulado por mes'!R24</f>
        <v>0</v>
      </c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7.1" hidden="false" customHeight="true" outlineLevel="0" collapsed="false">
      <c r="A25" s="345" t="n">
        <v>15</v>
      </c>
      <c r="B25" s="346" t="s">
        <v>67</v>
      </c>
      <c r="C25" s="346"/>
      <c r="D25" s="347" t="s">
        <v>66</v>
      </c>
      <c r="E25" s="348" t="n">
        <f aca="false">+'Nov ''13 '!E25+'Dic ''13'!E25+'Ene ''14'!E25+'Feb ''14'!E25+'Mar ''14'!E25+'Abr ''14'!E25+'May ''14'!E25+'Jun ''14'!E25+'Jul ''14'!E25+'Ago ''14'!E25+'Sep ''14'!E25+'Oct. ''14'!E25</f>
        <v>0</v>
      </c>
      <c r="F25" s="349"/>
      <c r="G25" s="348" t="n">
        <f aca="false">+'Nov ''13 '!G25+'Dic ''13'!G25+'Ene ''14'!G25+'Feb ''14'!G25+'Mar ''14'!G25+'Abr ''14'!G25+'May ''14'!G25+'Jun ''14'!G25+'Jul ''14'!G25+'Ago ''14'!G25+'Sep ''14'!G25+'Oct. ''14'!G25</f>
        <v>0</v>
      </c>
      <c r="H25" s="349"/>
      <c r="I25" s="348" t="n">
        <f aca="false">+'Nov ''13 '!I25+'Dic ''13'!I25+'Ene ''14'!I25+'Feb ''14'!I25+'Mar ''14'!I25+'Abr ''14'!I25+'May ''14'!I25+'Jun ''14'!I25+'Jul ''14'!I25+'Ago ''14'!I25+'Sep ''14'!I25+'Oct. ''14'!I25</f>
        <v>0</v>
      </c>
      <c r="J25" s="349"/>
      <c r="K25" s="348" t="n">
        <f aca="false">+'Nov ''13 '!K25+'Dic ''13'!K25+'Ene ''14'!K25+'Feb ''14'!K25+'Mar ''14'!K25+'Abr ''14'!K25+'May ''14'!K25+'Jun ''14'!K25+'Jul ''14'!K25+'Ago ''14'!K25+'Sep ''14'!K25+'Oct. ''14'!K25</f>
        <v>0</v>
      </c>
      <c r="L25" s="349"/>
      <c r="M25" s="348" t="n">
        <f aca="false">+'Nov ''13 '!M25+'Dic ''13'!M25+'Ene ''14'!M25+'Feb ''14'!M25+'Mar ''14'!M25+'Abr ''14'!M25+'May ''14'!M25+'Jun ''14'!M25+'Jul ''14'!M25+'Ago ''14'!M25+'Sep ''14'!M25+'Oct. ''14'!M25</f>
        <v>0</v>
      </c>
      <c r="N25" s="349"/>
      <c r="O25" s="348" t="n">
        <f aca="false">+'Nov ''13 '!O25+'Dic ''13'!O25+'Ene ''14'!O25+'Feb ''14'!O25+'Mar ''14'!O25+'Abr ''14'!O25+'May ''14'!O25+'Jun ''14'!O25+'Jul ''14'!O25+'Ago ''14'!O25+'Sep ''14'!O25+'Oct. ''14'!O25</f>
        <v>0</v>
      </c>
      <c r="P25" s="349"/>
      <c r="Q25" s="348" t="n">
        <f aca="false">+'Nov ''13 '!Q25+'Dic ''13'!Q25+'Ene ''14'!Q25+'Feb ''14'!Q25+'Mar ''14'!Q25+'Abr ''14'!Q25+'May ''14'!Q25+'Jun ''14'!Q25+'Jul ''14'!Q25+'Ago ''14'!Q25+'Sep ''14'!Q25+'Oct. ''14'!Q25</f>
        <v>100</v>
      </c>
      <c r="R25" s="349"/>
      <c r="S25" s="348" t="n">
        <f aca="false">+'Nov ''13 '!S25+'Dic ''13'!S25+'Ene ''14'!S25+'Feb ''14'!S25+'Mar ''14'!S25+'Abr ''14'!S25+'May ''14'!S25+'Jun ''14'!S25+'Jul ''14'!S25+'Ago ''14'!S25+'Sep ''14'!S25+'Oct. ''14'!S25</f>
        <v>0</v>
      </c>
      <c r="T25" s="349"/>
      <c r="U25" s="348" t="n">
        <f aca="false">+'Nov ''13 '!U25+'Dic ''13'!U25+'Ene ''14'!U25+'Feb ''14'!U25+'Mar ''14'!U25+'Abr ''14'!U25+'May ''14'!U25+'Jun ''14'!U25+'Jul ''14'!U25+'Ago ''14'!U25+'Sep ''14'!U25+'Oct. ''14'!U25</f>
        <v>0</v>
      </c>
      <c r="V25" s="349"/>
      <c r="W25" s="348" t="n">
        <f aca="false">+'Nov ''13 '!W25+'Dic ''13'!W25+'Ene ''14'!W25+'Feb ''14'!W25+'Mar ''14'!W25+'Abr ''14'!W25+'May ''14'!W25+'Jun ''14'!W25+'Jul ''14'!W25+'Ago ''14'!W25+'Sep ''14'!W25+'Oct. ''14'!W25</f>
        <v>0</v>
      </c>
      <c r="X25" s="349"/>
      <c r="Y25" s="348" t="n">
        <f aca="false">+'Nov ''13 '!Y25+'Dic ''13'!Y25+'Ene ''14'!Y25+'Feb ''14'!Y25+'Mar ''14'!Y25+'Abr ''14'!Y25+'May ''14'!Y25+'Jun ''14'!Y25+'Jul ''14'!Y25+'Ago ''14'!Y25+'Sep ''14'!Y25+'Oct. ''14'!Y25</f>
        <v>0</v>
      </c>
      <c r="Z25" s="349"/>
      <c r="AA25" s="348" t="n">
        <f aca="false">+'Nov ''13 '!AA25+'Dic ''13'!AA25+'Ene ''14'!AA25+'Feb ''14'!AA25+'Mar ''14'!AA25+'Abr ''14'!AA25+'May ''14'!AA25+'Jun ''14'!AA25+'Jul ''14'!AA25+'Ago ''14'!AA25+'Sep ''14'!AA25+'Oct. ''14'!AA25</f>
        <v>0</v>
      </c>
      <c r="AB25" s="349"/>
      <c r="AC25" s="348" t="n">
        <f aca="false">+'Nov ''13 '!AC25+'Dic ''13'!AC25+'Ene ''14'!AC25+'Feb ''14'!AC25+'Mar ''14'!AC25+'Abr ''14'!AC25+'May ''14'!AC25+'Jun ''14'!AC25+'Jul ''14'!AC25+'Ago ''14'!AC25+'Sep ''14'!AC25+'Oct. ''14'!AC25</f>
        <v>0</v>
      </c>
      <c r="AD25" s="349"/>
      <c r="AE25" s="348" t="n">
        <f aca="false">+'Nov ''13 '!AE25+'Dic ''13'!AE25+'Ene ''14'!AE25+'Feb ''14'!AE25+'Mar ''14'!AE25+'Abr ''14'!AE25+'May ''14'!AE25+'Jun ''14'!AE25+'Jul ''14'!AE25+'Ago ''14'!AE25+'Sep ''14'!AE25+'Oct. ''14'!AE25</f>
        <v>0</v>
      </c>
      <c r="AF25" s="349"/>
      <c r="AG25" s="350" t="n">
        <f aca="false">+E25+G25+I25+K25+M25+O25+Q25+S25+U25+W25+Y25+AA25+AC25+AE25</f>
        <v>100</v>
      </c>
      <c r="AH25" s="351" t="n">
        <f aca="false">+'Acumulado por mes'!S25</f>
        <v>0</v>
      </c>
      <c r="AI25" s="352" t="n">
        <f aca="false">+AH25-AG25</f>
        <v>-100</v>
      </c>
      <c r="AJ25" s="353" t="n">
        <v>0.08</v>
      </c>
      <c r="AK25" s="343" t="n">
        <f aca="false">+AG25*AJ25</f>
        <v>8</v>
      </c>
      <c r="AL25" s="344" t="n">
        <f aca="false">+AH25*AJ25</f>
        <v>0</v>
      </c>
      <c r="AM25" s="0"/>
      <c r="AN25" s="277" t="n">
        <f aca="false">+AG25-'Acumulado por mes'!R25</f>
        <v>0</v>
      </c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7.1" hidden="false" customHeight="true" outlineLevel="0" collapsed="false">
      <c r="A26" s="354"/>
      <c r="B26" s="354"/>
      <c r="C26" s="354"/>
      <c r="D26" s="354"/>
      <c r="E26" s="355"/>
      <c r="F26" s="356"/>
      <c r="G26" s="355"/>
      <c r="H26" s="356"/>
      <c r="I26" s="355"/>
      <c r="J26" s="356"/>
      <c r="K26" s="355"/>
      <c r="L26" s="356"/>
      <c r="M26" s="355"/>
      <c r="N26" s="356"/>
      <c r="O26" s="355"/>
      <c r="P26" s="356"/>
      <c r="Q26" s="355"/>
      <c r="R26" s="356"/>
      <c r="S26" s="355"/>
      <c r="T26" s="356"/>
      <c r="U26" s="355"/>
      <c r="V26" s="356"/>
      <c r="W26" s="355"/>
      <c r="X26" s="356"/>
      <c r="Y26" s="355"/>
      <c r="Z26" s="356"/>
      <c r="AA26" s="355"/>
      <c r="AB26" s="356"/>
      <c r="AC26" s="355"/>
      <c r="AD26" s="356"/>
      <c r="AE26" s="355"/>
      <c r="AF26" s="356"/>
      <c r="AG26" s="357"/>
      <c r="AH26" s="358"/>
      <c r="AI26" s="309"/>
      <c r="AJ26" s="359"/>
      <c r="AK26" s="360" t="n">
        <f aca="false">SUM(AK11:AK25)</f>
        <v>2283.835</v>
      </c>
      <c r="AL26" s="361" t="n">
        <f aca="false">SUM(AL11:AL25)</f>
        <v>2849.51</v>
      </c>
      <c r="AM26" s="0"/>
      <c r="AN26" s="362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7.1" hidden="false" customHeight="true" outlineLevel="0" collapsed="false">
      <c r="A27" s="354"/>
      <c r="B27" s="354"/>
      <c r="C27" s="354"/>
      <c r="D27" s="354"/>
      <c r="E27" s="355"/>
      <c r="F27" s="356"/>
      <c r="G27" s="355"/>
      <c r="H27" s="356"/>
      <c r="I27" s="355"/>
      <c r="J27" s="356"/>
      <c r="K27" s="355"/>
      <c r="L27" s="356"/>
      <c r="M27" s="355"/>
      <c r="N27" s="356"/>
      <c r="O27" s="355"/>
      <c r="P27" s="356"/>
      <c r="Q27" s="355"/>
      <c r="R27" s="356"/>
      <c r="S27" s="355"/>
      <c r="T27" s="356"/>
      <c r="U27" s="355"/>
      <c r="V27" s="356"/>
      <c r="W27" s="355"/>
      <c r="X27" s="356"/>
      <c r="Y27" s="355"/>
      <c r="Z27" s="356"/>
      <c r="AA27" s="355"/>
      <c r="AB27" s="356"/>
      <c r="AC27" s="355"/>
      <c r="AD27" s="356"/>
      <c r="AE27" s="355"/>
      <c r="AF27" s="356"/>
      <c r="AG27" s="357"/>
      <c r="AH27" s="358"/>
      <c r="AI27" s="309"/>
      <c r="AJ27" s="359"/>
      <c r="AK27" s="0"/>
      <c r="AL27" s="0"/>
      <c r="AM27" s="0"/>
      <c r="AN27" s="277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9.5" hidden="false" customHeight="false" outlineLevel="0" collapsed="false">
      <c r="A28" s="285" t="s">
        <v>68</v>
      </c>
      <c r="B28" s="363"/>
      <c r="C28" s="363"/>
      <c r="D28" s="363"/>
      <c r="E28" s="355"/>
      <c r="F28" s="356"/>
      <c r="G28" s="355"/>
      <c r="H28" s="356"/>
      <c r="I28" s="355"/>
      <c r="J28" s="356"/>
      <c r="K28" s="355"/>
      <c r="L28" s="356"/>
      <c r="M28" s="355"/>
      <c r="N28" s="356"/>
      <c r="O28" s="355"/>
      <c r="P28" s="356"/>
      <c r="Q28" s="355"/>
      <c r="R28" s="356"/>
      <c r="S28" s="355"/>
      <c r="T28" s="356"/>
      <c r="U28" s="355"/>
      <c r="V28" s="356"/>
      <c r="W28" s="355"/>
      <c r="X28" s="356"/>
      <c r="Y28" s="355"/>
      <c r="Z28" s="356"/>
      <c r="AA28" s="355"/>
      <c r="AB28" s="356"/>
      <c r="AC28" s="355"/>
      <c r="AD28" s="356"/>
      <c r="AE28" s="355"/>
      <c r="AF28" s="356"/>
      <c r="AG28" s="357"/>
      <c r="AH28" s="358"/>
      <c r="AI28" s="309"/>
      <c r="AJ28" s="359"/>
      <c r="AK28" s="0"/>
      <c r="AL28" s="0"/>
      <c r="AM28" s="0"/>
      <c r="AN28" s="277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7.1" hidden="false" customHeight="true" outlineLevel="0" collapsed="false">
      <c r="A29" s="364" t="s">
        <v>69</v>
      </c>
      <c r="B29" s="365"/>
      <c r="C29" s="366" t="s">
        <v>70</v>
      </c>
      <c r="D29" s="367" t="s">
        <v>71</v>
      </c>
      <c r="E29" s="368"/>
      <c r="F29" s="368"/>
      <c r="G29" s="368"/>
      <c r="H29" s="368"/>
      <c r="I29" s="368"/>
      <c r="J29" s="368"/>
      <c r="K29" s="368"/>
      <c r="L29" s="368"/>
      <c r="M29" s="368"/>
      <c r="N29" s="368"/>
      <c r="O29" s="368"/>
      <c r="P29" s="368"/>
      <c r="Q29" s="368"/>
      <c r="R29" s="368"/>
      <c r="S29" s="368"/>
      <c r="T29" s="368"/>
      <c r="U29" s="368"/>
      <c r="V29" s="368"/>
      <c r="W29" s="368"/>
      <c r="X29" s="368"/>
      <c r="Y29" s="368"/>
      <c r="Z29" s="368"/>
      <c r="AA29" s="368"/>
      <c r="AB29" s="368"/>
      <c r="AC29" s="368"/>
      <c r="AD29" s="368"/>
      <c r="AE29" s="368"/>
      <c r="AF29" s="368"/>
      <c r="AG29" s="357"/>
      <c r="AH29" s="358"/>
      <c r="AI29" s="309"/>
      <c r="AJ29" s="359"/>
      <c r="AK29" s="0"/>
      <c r="AL29" s="0"/>
      <c r="AM29" s="0"/>
      <c r="AN29" s="277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7.1" hidden="false" customHeight="true" outlineLevel="0" collapsed="false">
      <c r="A30" s="369" t="n">
        <v>1</v>
      </c>
      <c r="B30" s="370" t="s">
        <v>72</v>
      </c>
      <c r="C30" s="371" t="s">
        <v>73</v>
      </c>
      <c r="D30" s="371" t="s">
        <v>74</v>
      </c>
      <c r="E30" s="372" t="n">
        <f aca="false">+'Nov ''13 '!E30+'Dic ''13'!E30+'Ene ''14'!E30+'Feb ''14'!E30+'Mar ''14'!E30+'Abr ''14'!E30+'May ''14'!E30+'Jun ''14'!E30+'Jul ''14'!E30+'Ago ''14'!E30+'Sep ''14'!E30+'Oct. ''14'!E30</f>
        <v>0</v>
      </c>
      <c r="F30" s="373"/>
      <c r="G30" s="372" t="n">
        <f aca="false">+'Nov ''13 '!G30+'Dic ''13'!G30+'Ene ''14'!G30+'Feb ''14'!G30+'Mar ''14'!G30+'Abr ''14'!G30+'May ''14'!G30+'Jun ''14'!G30+'Jul ''14'!G30+'Ago ''14'!G30+'Sep ''14'!G30+'Oct. ''14'!G30</f>
        <v>0</v>
      </c>
      <c r="H30" s="373"/>
      <c r="I30" s="372" t="n">
        <f aca="false">+'Nov ''13 '!I30+'Dic ''13'!I30+'Ene ''14'!I30+'Feb ''14'!I30+'Mar ''14'!I30+'Abr ''14'!I30+'May ''14'!I30+'Jun ''14'!I30+'Jul ''14'!I30+'Ago ''14'!I30+'Sep ''14'!I30+'Oct. ''14'!I30</f>
        <v>0</v>
      </c>
      <c r="J30" s="373"/>
      <c r="K30" s="372" t="n">
        <f aca="false">+'Nov ''13 '!K30+'Dic ''13'!K30+'Ene ''14'!K30+'Feb ''14'!K30+'Mar ''14'!K30+'Abr ''14'!K30+'May ''14'!K30+'Jun ''14'!K30+'Jul ''14'!K30+'Ago ''14'!K30+'Sep ''14'!K30+'Oct. ''14'!K30</f>
        <v>0</v>
      </c>
      <c r="L30" s="373"/>
      <c r="M30" s="372" t="n">
        <f aca="false">+'Nov ''13 '!M30+'Dic ''13'!M30+'Ene ''14'!M30+'Feb ''14'!M30+'Mar ''14'!M30+'Abr ''14'!M30+'May ''14'!M30+'Jun ''14'!M30+'Jul ''14'!M30+'Ago ''14'!M30+'Sep ''14'!M30+'Oct. ''14'!M30</f>
        <v>0</v>
      </c>
      <c r="N30" s="373"/>
      <c r="O30" s="372" t="n">
        <f aca="false">+'Nov ''13 '!O30+'Dic ''13'!O30+'Ene ''14'!O30+'Feb ''14'!O30+'Mar ''14'!O30+'Abr ''14'!O30+'May ''14'!O30+'Jun ''14'!O30+'Jul ''14'!O30+'Ago ''14'!O30+'Sep ''14'!O30+'Oct. ''14'!O30</f>
        <v>180</v>
      </c>
      <c r="P30" s="373"/>
      <c r="Q30" s="372" t="n">
        <f aca="false">+'Nov ''13 '!Q30+'Dic ''13'!Q30+'Ene ''14'!Q30+'Feb ''14'!Q30+'Mar ''14'!Q30+'Abr ''14'!Q30+'May ''14'!Q30+'Jun ''14'!Q30+'Jul ''14'!Q30+'Ago ''14'!Q30+'Sep ''14'!Q30+'Oct. ''14'!Q30</f>
        <v>0</v>
      </c>
      <c r="R30" s="373"/>
      <c r="S30" s="372" t="n">
        <f aca="false">+'Nov ''13 '!S30+'Dic ''13'!S30+'Ene ''14'!S30+'Feb ''14'!S30+'Mar ''14'!S30+'Abr ''14'!S30+'May ''14'!S30+'Jun ''14'!S30+'Jul ''14'!S30+'Ago ''14'!S30+'Sep ''14'!S30+'Oct. ''14'!S30</f>
        <v>0</v>
      </c>
      <c r="T30" s="373"/>
      <c r="U30" s="372" t="n">
        <f aca="false">+'Nov ''13 '!U30+'Dic ''13'!U30+'Ene ''14'!U30+'Feb ''14'!U30+'Mar ''14'!U30+'Abr ''14'!U30+'May ''14'!U30+'Jun ''14'!U30+'Jul ''14'!U30+'Ago ''14'!U30+'Sep ''14'!U30+'Oct. ''14'!U30</f>
        <v>0</v>
      </c>
      <c r="V30" s="373"/>
      <c r="W30" s="372" t="n">
        <f aca="false">+'Nov ''13 '!W30+'Dic ''13'!W30+'Ene ''14'!W30+'Feb ''14'!W30+'Mar ''14'!W30+'Abr ''14'!W30+'May ''14'!W30+'Jun ''14'!W30+'Jul ''14'!W30+'Ago ''14'!W30+'Sep ''14'!W30+'Oct. ''14'!W30</f>
        <v>0</v>
      </c>
      <c r="X30" s="373"/>
      <c r="Y30" s="372" t="n">
        <f aca="false">+'Nov ''13 '!Y30+'Dic ''13'!Y30+'Ene ''14'!Y30+'Feb ''14'!Y30+'Mar ''14'!Y30+'Abr ''14'!Y30+'May ''14'!Y30+'Jun ''14'!Y30+'Jul ''14'!Y30+'Ago ''14'!Y30+'Sep ''14'!Y30+'Oct. ''14'!Y30</f>
        <v>0</v>
      </c>
      <c r="Z30" s="373"/>
      <c r="AA30" s="372" t="n">
        <f aca="false">+'Nov ''13 '!AA30+'Dic ''13'!AA30+'Ene ''14'!AA30+'Feb ''14'!AA30+'Mar ''14'!AA30+'Abr ''14'!AA30+'May ''14'!AA30+'Jun ''14'!AA30+'Jul ''14'!AA30+'Ago ''14'!AA30+'Sep ''14'!AA30+'Oct. ''14'!AA30</f>
        <v>0</v>
      </c>
      <c r="AB30" s="373"/>
      <c r="AC30" s="372" t="n">
        <f aca="false">+'Nov ''13 '!AC30+'Dic ''13'!AC30+'Ene ''14'!AC30+'Feb ''14'!AC30+'Mar ''14'!AC30+'Abr ''14'!AC30+'May ''14'!AC30+'Jun ''14'!AC30+'Jul ''14'!AC30+'Ago ''14'!AC30+'Sep ''14'!AC30+'Oct. ''14'!AC30</f>
        <v>0</v>
      </c>
      <c r="AD30" s="373"/>
      <c r="AE30" s="372" t="n">
        <f aca="false">+'Nov ''13 '!AE30+'Dic ''13'!AE30+'Ene ''14'!AE30+'Feb ''14'!AE30+'Mar ''14'!AE30+'Abr ''14'!AE30+'May ''14'!AE30+'Jun ''14'!AE30+'Jul ''14'!AE30+'Ago ''14'!AE30+'Sep ''14'!AE30+'Oct. ''14'!AE30</f>
        <v>0</v>
      </c>
      <c r="AF30" s="373"/>
      <c r="AG30" s="329" t="n">
        <f aca="false">+E30+G30+I30+K30+M30+O30+Q30+S30+U30+W30+Y30+AA30+AC30+AE30</f>
        <v>180</v>
      </c>
      <c r="AH30" s="374" t="n">
        <f aca="false">+'Acumulado por mes'!S30</f>
        <v>220</v>
      </c>
      <c r="AI30" s="375" t="n">
        <f aca="false">+AH30-AG30</f>
        <v>40</v>
      </c>
      <c r="AJ30" s="376" t="n">
        <v>1.3</v>
      </c>
      <c r="AK30" s="377" t="n">
        <f aca="false">+AG30*AJ30</f>
        <v>234</v>
      </c>
      <c r="AL30" s="378" t="n">
        <f aca="false">+AH30*AJ30</f>
        <v>286</v>
      </c>
      <c r="AM30" s="0"/>
      <c r="AN30" s="277" t="n">
        <f aca="false">+AG30-'Acumulado por mes'!R30</f>
        <v>0</v>
      </c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7.1" hidden="false" customHeight="true" outlineLevel="0" collapsed="false">
      <c r="A31" s="379" t="n">
        <v>2</v>
      </c>
      <c r="B31" s="380" t="s">
        <v>75</v>
      </c>
      <c r="C31" s="381" t="s">
        <v>73</v>
      </c>
      <c r="D31" s="381" t="s">
        <v>74</v>
      </c>
      <c r="E31" s="382" t="n">
        <f aca="false">+'Nov ''13 '!E31+'Dic ''13'!E31+'Ene ''14'!E31+'Feb ''14'!E31+'Mar ''14'!E31+'Abr ''14'!E31+'May ''14'!E31+'Jun ''14'!E31+'Jul ''14'!E31+'Ago ''14'!E31+'Sep ''14'!E31+'Oct. ''14'!E31</f>
        <v>84</v>
      </c>
      <c r="F31" s="383"/>
      <c r="G31" s="382" t="n">
        <f aca="false">+'Nov ''13 '!G31+'Dic ''13'!G31+'Ene ''14'!G31+'Feb ''14'!G31+'Mar ''14'!G31+'Abr ''14'!G31+'May ''14'!G31+'Jun ''14'!G31+'Jul ''14'!G31+'Ago ''14'!G31+'Sep ''14'!G31+'Oct. ''14'!G31</f>
        <v>650</v>
      </c>
      <c r="H31" s="383"/>
      <c r="I31" s="382" t="n">
        <f aca="false">+'Nov ''13 '!I31+'Dic ''13'!I31+'Ene ''14'!I31+'Feb ''14'!I31+'Mar ''14'!I31+'Abr ''14'!I31+'May ''14'!I31+'Jun ''14'!I31+'Jul ''14'!I31+'Ago ''14'!I31+'Sep ''14'!I31+'Oct. ''14'!I31</f>
        <v>170</v>
      </c>
      <c r="J31" s="383"/>
      <c r="K31" s="382" t="n">
        <f aca="false">+'Nov ''13 '!K31+'Dic ''13'!K31+'Ene ''14'!K31+'Feb ''14'!K31+'Mar ''14'!K31+'Abr ''14'!K31+'May ''14'!K31+'Jun ''14'!K31+'Jul ''14'!K31+'Ago ''14'!K31+'Sep ''14'!K31+'Oct. ''14'!K31</f>
        <v>364</v>
      </c>
      <c r="L31" s="383"/>
      <c r="M31" s="382" t="n">
        <f aca="false">+'Nov ''13 '!M31+'Dic ''13'!M31+'Ene ''14'!M31+'Feb ''14'!M31+'Mar ''14'!M31+'Abr ''14'!M31+'May ''14'!M31+'Jun ''14'!M31+'Jul ''14'!M31+'Ago ''14'!M31+'Sep ''14'!M31+'Oct. ''14'!M31</f>
        <v>567</v>
      </c>
      <c r="N31" s="383"/>
      <c r="O31" s="382" t="n">
        <f aca="false">+'Nov ''13 '!O31+'Dic ''13'!O31+'Ene ''14'!O31+'Feb ''14'!O31+'Mar ''14'!O31+'Abr ''14'!O31+'May ''14'!O31+'Jun ''14'!O31+'Jul ''14'!O31+'Ago ''14'!O31+'Sep ''14'!O31+'Oct. ''14'!O31</f>
        <v>450</v>
      </c>
      <c r="P31" s="383"/>
      <c r="Q31" s="382" t="n">
        <f aca="false">+'Nov ''13 '!Q31+'Dic ''13'!Q31+'Ene ''14'!Q31+'Feb ''14'!Q31+'Mar ''14'!Q31+'Abr ''14'!Q31+'May ''14'!Q31+'Jun ''14'!Q31+'Jul ''14'!Q31+'Ago ''14'!Q31+'Sep ''14'!Q31+'Oct. ''14'!Q31</f>
        <v>223</v>
      </c>
      <c r="R31" s="383"/>
      <c r="S31" s="382" t="n">
        <f aca="false">+'Nov ''13 '!S31+'Dic ''13'!S31+'Ene ''14'!S31+'Feb ''14'!S31+'Mar ''14'!S31+'Abr ''14'!S31+'May ''14'!S31+'Jun ''14'!S31+'Jul ''14'!S31+'Ago ''14'!S31+'Sep ''14'!S31+'Oct. ''14'!S31</f>
        <v>275</v>
      </c>
      <c r="T31" s="383"/>
      <c r="U31" s="382" t="n">
        <f aca="false">+'Nov ''13 '!U31+'Dic ''13'!U31+'Ene ''14'!U31+'Feb ''14'!U31+'Mar ''14'!U31+'Abr ''14'!U31+'May ''14'!U31+'Jun ''14'!U31+'Jul ''14'!U31+'Ago ''14'!U31+'Sep ''14'!U31+'Oct. ''14'!U31</f>
        <v>222</v>
      </c>
      <c r="V31" s="383"/>
      <c r="W31" s="382" t="n">
        <f aca="false">+'Nov ''13 '!W31+'Dic ''13'!W31+'Ene ''14'!W31+'Feb ''14'!W31+'Mar ''14'!W31+'Abr ''14'!W31+'May ''14'!W31+'Jun ''14'!W31+'Jul ''14'!W31+'Ago ''14'!W31+'Sep ''14'!W31+'Oct. ''14'!W31</f>
        <v>51</v>
      </c>
      <c r="X31" s="383"/>
      <c r="Y31" s="382" t="n">
        <f aca="false">+'Nov ''13 '!Y31+'Dic ''13'!Y31+'Ene ''14'!Y31+'Feb ''14'!Y31+'Mar ''14'!Y31+'Abr ''14'!Y31+'May ''14'!Y31+'Jun ''14'!Y31+'Jul ''14'!Y31+'Ago ''14'!Y31+'Sep ''14'!Y31+'Oct. ''14'!Y31</f>
        <v>255</v>
      </c>
      <c r="Z31" s="383"/>
      <c r="AA31" s="382" t="n">
        <f aca="false">+'Nov ''13 '!AA31+'Dic ''13'!AA31+'Ene ''14'!AA31+'Feb ''14'!AA31+'Mar ''14'!AA31+'Abr ''14'!AA31+'May ''14'!AA31+'Jun ''14'!AA31+'Jul ''14'!AA31+'Ago ''14'!AA31+'Sep ''14'!AA31+'Oct. ''14'!AA31</f>
        <v>95</v>
      </c>
      <c r="AB31" s="383"/>
      <c r="AC31" s="382" t="n">
        <f aca="false">+'Nov ''13 '!AC31+'Dic ''13'!AC31+'Ene ''14'!AC31+'Feb ''14'!AC31+'Mar ''14'!AC31+'Abr ''14'!AC31+'May ''14'!AC31+'Jun ''14'!AC31+'Jul ''14'!AC31+'Ago ''14'!AC31+'Sep ''14'!AC31+'Oct. ''14'!AC31</f>
        <v>512</v>
      </c>
      <c r="AD31" s="383"/>
      <c r="AE31" s="382" t="n">
        <f aca="false">+'Nov ''13 '!AE31+'Dic ''13'!AE31+'Ene ''14'!AE31+'Feb ''14'!AE31+'Mar ''14'!AE31+'Abr ''14'!AE31+'May ''14'!AE31+'Jun ''14'!AE31+'Jul ''14'!AE31+'Ago ''14'!AE31+'Sep ''14'!AE31+'Oct. ''14'!AE31</f>
        <v>582</v>
      </c>
      <c r="AF31" s="383"/>
      <c r="AG31" s="339" t="n">
        <f aca="false">+E31+G31+I31+K31+M31+O31+Q31+S31+U31+W31+Y31+AA31+AC31+AE31</f>
        <v>4500</v>
      </c>
      <c r="AH31" s="384" t="n">
        <f aca="false">+'Acumulado por mes'!S31</f>
        <v>4500</v>
      </c>
      <c r="AI31" s="385" t="n">
        <f aca="false">+AH31-AG31</f>
        <v>0</v>
      </c>
      <c r="AJ31" s="386" t="n">
        <v>1.6</v>
      </c>
      <c r="AK31" s="387" t="n">
        <f aca="false">+AG31*AJ31</f>
        <v>7200</v>
      </c>
      <c r="AL31" s="388" t="n">
        <f aca="false">+AH31*AJ31</f>
        <v>7200</v>
      </c>
      <c r="AM31" s="0"/>
      <c r="AN31" s="277" t="n">
        <f aca="false">+AG31-'Acumulado por mes'!R31</f>
        <v>0</v>
      </c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7.1" hidden="false" customHeight="true" outlineLevel="0" collapsed="false">
      <c r="A32" s="379" t="n">
        <v>3</v>
      </c>
      <c r="B32" s="380" t="s">
        <v>76</v>
      </c>
      <c r="C32" s="381" t="s">
        <v>73</v>
      </c>
      <c r="D32" s="381" t="s">
        <v>74</v>
      </c>
      <c r="E32" s="382" t="n">
        <f aca="false">+'Nov ''13 '!E32+'Dic ''13'!E32+'Ene ''14'!E32+'Feb ''14'!E32+'Mar ''14'!E32+'Abr ''14'!E32+'May ''14'!E32+'Jun ''14'!E32+'Jul ''14'!E32+'Ago ''14'!E32+'Sep ''14'!E32+'Oct. ''14'!E32</f>
        <v>0</v>
      </c>
      <c r="F32" s="383"/>
      <c r="G32" s="382" t="n">
        <f aca="false">+'Nov ''13 '!G32+'Dic ''13'!G32+'Ene ''14'!G32+'Feb ''14'!G32+'Mar ''14'!G32+'Abr ''14'!G32+'May ''14'!G32+'Jun ''14'!G32+'Jul ''14'!G32+'Ago ''14'!G32+'Sep ''14'!G32+'Oct. ''14'!G32</f>
        <v>3</v>
      </c>
      <c r="H32" s="383"/>
      <c r="I32" s="382" t="n">
        <f aca="false">+'Nov ''13 '!I32+'Dic ''13'!I32+'Ene ''14'!I32+'Feb ''14'!I32+'Mar ''14'!I32+'Abr ''14'!I32+'May ''14'!I32+'Jun ''14'!I32+'Jul ''14'!I32+'Ago ''14'!I32+'Sep ''14'!I32+'Oct. ''14'!I32</f>
        <v>0</v>
      </c>
      <c r="J32" s="383"/>
      <c r="K32" s="382" t="n">
        <f aca="false">+'Nov ''13 '!K32+'Dic ''13'!K32+'Ene ''14'!K32+'Feb ''14'!K32+'Mar ''14'!K32+'Abr ''14'!K32+'May ''14'!K32+'Jun ''14'!K32+'Jul ''14'!K32+'Ago ''14'!K32+'Sep ''14'!K32+'Oct. ''14'!K32</f>
        <v>0</v>
      </c>
      <c r="L32" s="383"/>
      <c r="M32" s="382" t="n">
        <f aca="false">+'Nov ''13 '!M32+'Dic ''13'!M32+'Ene ''14'!M32+'Feb ''14'!M32+'Mar ''14'!M32+'Abr ''14'!M32+'May ''14'!M32+'Jun ''14'!M32+'Jul ''14'!M32+'Ago ''14'!M32+'Sep ''14'!M32+'Oct. ''14'!M32</f>
        <v>186</v>
      </c>
      <c r="N32" s="383"/>
      <c r="O32" s="382" t="n">
        <f aca="false">+'Nov ''13 '!O32+'Dic ''13'!O32+'Ene ''14'!O32+'Feb ''14'!O32+'Mar ''14'!O32+'Abr ''14'!O32+'May ''14'!O32+'Jun ''14'!O32+'Jul ''14'!O32+'Ago ''14'!O32+'Sep ''14'!O32+'Oct. ''14'!O32</f>
        <v>62</v>
      </c>
      <c r="P32" s="383"/>
      <c r="Q32" s="382" t="n">
        <f aca="false">+'Nov ''13 '!Q32+'Dic ''13'!Q32+'Ene ''14'!Q32+'Feb ''14'!Q32+'Mar ''14'!Q32+'Abr ''14'!Q32+'May ''14'!Q32+'Jun ''14'!Q32+'Jul ''14'!Q32+'Ago ''14'!Q32+'Sep ''14'!Q32+'Oct. ''14'!Q32</f>
        <v>0</v>
      </c>
      <c r="R32" s="383"/>
      <c r="S32" s="382" t="n">
        <f aca="false">+'Nov ''13 '!S32+'Dic ''13'!S32+'Ene ''14'!S32+'Feb ''14'!S32+'Mar ''14'!S32+'Abr ''14'!S32+'May ''14'!S32+'Jun ''14'!S32+'Jul ''14'!S32+'Ago ''14'!S32+'Sep ''14'!S32+'Oct. ''14'!S32</f>
        <v>0</v>
      </c>
      <c r="T32" s="383"/>
      <c r="U32" s="382" t="n">
        <f aca="false">+'Nov ''13 '!U32+'Dic ''13'!U32+'Ene ''14'!U32+'Feb ''14'!U32+'Mar ''14'!U32+'Abr ''14'!U32+'May ''14'!U32+'Jun ''14'!U32+'Jul ''14'!U32+'Ago ''14'!U32+'Sep ''14'!U32+'Oct. ''14'!U32</f>
        <v>0</v>
      </c>
      <c r="V32" s="383"/>
      <c r="W32" s="382" t="n">
        <f aca="false">+'Nov ''13 '!W32+'Dic ''13'!W32+'Ene ''14'!W32+'Feb ''14'!W32+'Mar ''14'!W32+'Abr ''14'!W32+'May ''14'!W32+'Jun ''14'!W32+'Jul ''14'!W32+'Ago ''14'!W32+'Sep ''14'!W32+'Oct. ''14'!W32</f>
        <v>0</v>
      </c>
      <c r="X32" s="383"/>
      <c r="Y32" s="382" t="n">
        <f aca="false">+'Nov ''13 '!Y32+'Dic ''13'!Y32+'Ene ''14'!Y32+'Feb ''14'!Y32+'Mar ''14'!Y32+'Abr ''14'!Y32+'May ''14'!Y32+'Jun ''14'!Y32+'Jul ''14'!Y32+'Ago ''14'!Y32+'Sep ''14'!Y32+'Oct. ''14'!Y32</f>
        <v>0</v>
      </c>
      <c r="Z32" s="383"/>
      <c r="AA32" s="382" t="n">
        <f aca="false">+'Nov ''13 '!AA32+'Dic ''13'!AA32+'Ene ''14'!AA32+'Feb ''14'!AA32+'Mar ''14'!AA32+'Abr ''14'!AA32+'May ''14'!AA32+'Jun ''14'!AA32+'Jul ''14'!AA32+'Ago ''14'!AA32+'Sep ''14'!AA32+'Oct. ''14'!AA32</f>
        <v>0</v>
      </c>
      <c r="AB32" s="383"/>
      <c r="AC32" s="382" t="n">
        <f aca="false">+'Nov ''13 '!AC32+'Dic ''13'!AC32+'Ene ''14'!AC32+'Feb ''14'!AC32+'Mar ''14'!AC32+'Abr ''14'!AC32+'May ''14'!AC32+'Jun ''14'!AC32+'Jul ''14'!AC32+'Ago ''14'!AC32+'Sep ''14'!AC32+'Oct. ''14'!AC32</f>
        <v>0</v>
      </c>
      <c r="AD32" s="383"/>
      <c r="AE32" s="382" t="n">
        <f aca="false">+'Nov ''13 '!AE32+'Dic ''13'!AE32+'Ene ''14'!AE32+'Feb ''14'!AE32+'Mar ''14'!AE32+'Abr ''14'!AE32+'May ''14'!AE32+'Jun ''14'!AE32+'Jul ''14'!AE32+'Ago ''14'!AE32+'Sep ''14'!AE32+'Oct. ''14'!AE32</f>
        <v>57</v>
      </c>
      <c r="AF32" s="383"/>
      <c r="AG32" s="339" t="n">
        <f aca="false">+E32+G32+I32+K32+M32+O32+Q32+S32+U32+W32+Y32+AA32+AC32+AE32</f>
        <v>308</v>
      </c>
      <c r="AH32" s="384" t="n">
        <f aca="false">+'Acumulado por mes'!S32</f>
        <v>278</v>
      </c>
      <c r="AI32" s="385" t="n">
        <f aca="false">+AH32-AG32</f>
        <v>-30</v>
      </c>
      <c r="AJ32" s="386" t="n">
        <v>4.24</v>
      </c>
      <c r="AK32" s="387" t="n">
        <f aca="false">+AG32*AJ32</f>
        <v>1305.92</v>
      </c>
      <c r="AL32" s="388" t="n">
        <f aca="false">+AH32*AJ32</f>
        <v>1178.72</v>
      </c>
      <c r="AM32" s="0"/>
      <c r="AN32" s="277" t="n">
        <f aca="false">+AG32-'Acumulado por mes'!R32</f>
        <v>0</v>
      </c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7.1" hidden="false" customHeight="true" outlineLevel="0" collapsed="false">
      <c r="A33" s="379" t="n">
        <v>4</v>
      </c>
      <c r="B33" s="380" t="s">
        <v>77</v>
      </c>
      <c r="C33" s="381" t="s">
        <v>73</v>
      </c>
      <c r="D33" s="381" t="s">
        <v>74</v>
      </c>
      <c r="E33" s="382" t="n">
        <f aca="false">+'Nov ''13 '!E33+'Dic ''13'!E33+'Ene ''14'!E33+'Feb ''14'!E33+'Mar ''14'!E33+'Abr ''14'!E33+'May ''14'!E33+'Jun ''14'!E33+'Jul ''14'!E33+'Ago ''14'!E33+'Sep ''14'!E33+'Oct. ''14'!E33</f>
        <v>0</v>
      </c>
      <c r="F33" s="383"/>
      <c r="G33" s="382" t="n">
        <f aca="false">+'Nov ''13 '!G33+'Dic ''13'!G33+'Ene ''14'!G33+'Feb ''14'!G33+'Mar ''14'!G33+'Abr ''14'!G33+'May ''14'!G33+'Jun ''14'!G33+'Jul ''14'!G33+'Ago ''14'!G33+'Sep ''14'!G33+'Oct. ''14'!G33</f>
        <v>11</v>
      </c>
      <c r="H33" s="383"/>
      <c r="I33" s="382" t="n">
        <f aca="false">+'Nov ''13 '!I33+'Dic ''13'!I33+'Ene ''14'!I33+'Feb ''14'!I33+'Mar ''14'!I33+'Abr ''14'!I33+'May ''14'!I33+'Jun ''14'!I33+'Jul ''14'!I33+'Ago ''14'!I33+'Sep ''14'!I33+'Oct. ''14'!I33</f>
        <v>0</v>
      </c>
      <c r="J33" s="383"/>
      <c r="K33" s="382" t="n">
        <f aca="false">+'Nov ''13 '!K33+'Dic ''13'!K33+'Ene ''14'!K33+'Feb ''14'!K33+'Mar ''14'!K33+'Abr ''14'!K33+'May ''14'!K33+'Jun ''14'!K33+'Jul ''14'!K33+'Ago ''14'!K33+'Sep ''14'!K33+'Oct. ''14'!K33</f>
        <v>0</v>
      </c>
      <c r="L33" s="383"/>
      <c r="M33" s="382" t="n">
        <f aca="false">+'Nov ''13 '!M33+'Dic ''13'!M33+'Ene ''14'!M33+'Feb ''14'!M33+'Mar ''14'!M33+'Abr ''14'!M33+'May ''14'!M33+'Jun ''14'!M33+'Jul ''14'!M33+'Ago ''14'!M33+'Sep ''14'!M33+'Oct. ''14'!M33</f>
        <v>0</v>
      </c>
      <c r="N33" s="383"/>
      <c r="O33" s="382" t="n">
        <f aca="false">+'Nov ''13 '!O33+'Dic ''13'!O33+'Ene ''14'!O33+'Feb ''14'!O33+'Mar ''14'!O33+'Abr ''14'!O33+'May ''14'!O33+'Jun ''14'!O33+'Jul ''14'!O33+'Ago ''14'!O33+'Sep ''14'!O33+'Oct. ''14'!O33</f>
        <v>27</v>
      </c>
      <c r="P33" s="383"/>
      <c r="Q33" s="382" t="n">
        <f aca="false">+'Nov ''13 '!Q33+'Dic ''13'!Q33+'Ene ''14'!Q33+'Feb ''14'!Q33+'Mar ''14'!Q33+'Abr ''14'!Q33+'May ''14'!Q33+'Jun ''14'!Q33+'Jul ''14'!Q33+'Ago ''14'!Q33+'Sep ''14'!Q33+'Oct. ''14'!Q33</f>
        <v>0</v>
      </c>
      <c r="R33" s="383"/>
      <c r="S33" s="382" t="n">
        <f aca="false">+'Nov ''13 '!S33+'Dic ''13'!S33+'Ene ''14'!S33+'Feb ''14'!S33+'Mar ''14'!S33+'Abr ''14'!S33+'May ''14'!S33+'Jun ''14'!S33+'Jul ''14'!S33+'Ago ''14'!S33+'Sep ''14'!S33+'Oct. ''14'!S33</f>
        <v>0</v>
      </c>
      <c r="T33" s="383"/>
      <c r="U33" s="382" t="n">
        <f aca="false">+'Nov ''13 '!U33+'Dic ''13'!U33+'Ene ''14'!U33+'Feb ''14'!U33+'Mar ''14'!U33+'Abr ''14'!U33+'May ''14'!U33+'Jun ''14'!U33+'Jul ''14'!U33+'Ago ''14'!U33+'Sep ''14'!U33+'Oct. ''14'!U33</f>
        <v>9</v>
      </c>
      <c r="V33" s="383"/>
      <c r="W33" s="382" t="n">
        <f aca="false">+'Nov ''13 '!W33+'Dic ''13'!W33+'Ene ''14'!W33+'Feb ''14'!W33+'Mar ''14'!W33+'Abr ''14'!W33+'May ''14'!W33+'Jun ''14'!W33+'Jul ''14'!W33+'Ago ''14'!W33+'Sep ''14'!W33+'Oct. ''14'!W33</f>
        <v>0</v>
      </c>
      <c r="X33" s="383"/>
      <c r="Y33" s="382" t="n">
        <f aca="false">+'Nov ''13 '!Y33+'Dic ''13'!Y33+'Ene ''14'!Y33+'Feb ''14'!Y33+'Mar ''14'!Y33+'Abr ''14'!Y33+'May ''14'!Y33+'Jun ''14'!Y33+'Jul ''14'!Y33+'Ago ''14'!Y33+'Sep ''14'!Y33+'Oct. ''14'!Y33</f>
        <v>9</v>
      </c>
      <c r="Z33" s="383"/>
      <c r="AA33" s="382" t="n">
        <f aca="false">+'Nov ''13 '!AA33+'Dic ''13'!AA33+'Ene ''14'!AA33+'Feb ''14'!AA33+'Mar ''14'!AA33+'Abr ''14'!AA33+'May ''14'!AA33+'Jun ''14'!AA33+'Jul ''14'!AA33+'Ago ''14'!AA33+'Sep ''14'!AA33+'Oct. ''14'!AA33</f>
        <v>0</v>
      </c>
      <c r="AB33" s="383"/>
      <c r="AC33" s="382" t="n">
        <f aca="false">+'Nov ''13 '!AC33+'Dic ''13'!AC33+'Ene ''14'!AC33+'Feb ''14'!AC33+'Mar ''14'!AC33+'Abr ''14'!AC33+'May ''14'!AC33+'Jun ''14'!AC33+'Jul ''14'!AC33+'Ago ''14'!AC33+'Sep ''14'!AC33+'Oct. ''14'!AC33</f>
        <v>3</v>
      </c>
      <c r="AD33" s="383"/>
      <c r="AE33" s="382" t="n">
        <f aca="false">+'Nov ''13 '!AE33+'Dic ''13'!AE33+'Ene ''14'!AE33+'Feb ''14'!AE33+'Mar ''14'!AE33+'Abr ''14'!AE33+'May ''14'!AE33+'Jun ''14'!AE33+'Jul ''14'!AE33+'Ago ''14'!AE33+'Sep ''14'!AE33+'Oct. ''14'!AE33</f>
        <v>14</v>
      </c>
      <c r="AF33" s="383"/>
      <c r="AG33" s="339" t="n">
        <f aca="false">+E33+G33+I33+K33+M33+O33+Q33+S33+U33+W33+Y33+AA33+AC33+AE33</f>
        <v>73</v>
      </c>
      <c r="AH33" s="384" t="n">
        <f aca="false">+'Acumulado por mes'!S33</f>
        <v>50</v>
      </c>
      <c r="AI33" s="385" t="n">
        <f aca="false">+AH33-AG33</f>
        <v>-23</v>
      </c>
      <c r="AJ33" s="386" t="n">
        <v>3.49</v>
      </c>
      <c r="AK33" s="387" t="n">
        <f aca="false">+AG33*AJ33</f>
        <v>254.77</v>
      </c>
      <c r="AL33" s="388" t="n">
        <f aca="false">+AH33*AJ33</f>
        <v>174.5</v>
      </c>
      <c r="AM33" s="0"/>
      <c r="AN33" s="277" t="n">
        <f aca="false">+AG33-'Acumulado por mes'!R33</f>
        <v>0</v>
      </c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7.1" hidden="false" customHeight="true" outlineLevel="0" collapsed="false">
      <c r="A34" s="379" t="n">
        <v>5</v>
      </c>
      <c r="B34" s="380" t="s">
        <v>78</v>
      </c>
      <c r="C34" s="381" t="s">
        <v>73</v>
      </c>
      <c r="D34" s="381" t="s">
        <v>74</v>
      </c>
      <c r="E34" s="382" t="n">
        <f aca="false">+'Nov ''13 '!E34+'Dic ''13'!E34+'Ene ''14'!E34+'Feb ''14'!E34+'Mar ''14'!E34+'Abr ''14'!E34+'May ''14'!E34+'Jun ''14'!E34+'Jul ''14'!E34+'Ago ''14'!E34+'Sep ''14'!E34+'Oct. ''14'!E34</f>
        <v>12</v>
      </c>
      <c r="F34" s="383"/>
      <c r="G34" s="382" t="n">
        <f aca="false">+'Nov ''13 '!G34+'Dic ''13'!G34+'Ene ''14'!G34+'Feb ''14'!G34+'Mar ''14'!G34+'Abr ''14'!G34+'May ''14'!G34+'Jun ''14'!G34+'Jul ''14'!G34+'Ago ''14'!G34+'Sep ''14'!G34+'Oct. ''14'!G34</f>
        <v>354</v>
      </c>
      <c r="H34" s="383"/>
      <c r="I34" s="382" t="n">
        <f aca="false">+'Nov ''13 '!I34+'Dic ''13'!I34+'Ene ''14'!I34+'Feb ''14'!I34+'Mar ''14'!I34+'Abr ''14'!I34+'May ''14'!I34+'Jun ''14'!I34+'Jul ''14'!I34+'Ago ''14'!I34+'Sep ''14'!I34+'Oct. ''14'!I34</f>
        <v>0</v>
      </c>
      <c r="J34" s="383"/>
      <c r="K34" s="382" t="n">
        <f aca="false">+'Nov ''13 '!K34+'Dic ''13'!K34+'Ene ''14'!K34+'Feb ''14'!K34+'Mar ''14'!K34+'Abr ''14'!K34+'May ''14'!K34+'Jun ''14'!K34+'Jul ''14'!K34+'Ago ''14'!K34+'Sep ''14'!K34+'Oct. ''14'!K34</f>
        <v>0</v>
      </c>
      <c r="L34" s="383"/>
      <c r="M34" s="382" t="n">
        <f aca="false">+'Nov ''13 '!M34+'Dic ''13'!M34+'Ene ''14'!M34+'Feb ''14'!M34+'Mar ''14'!M34+'Abr ''14'!M34+'May ''14'!M34+'Jun ''14'!M34+'Jul ''14'!M34+'Ago ''14'!M34+'Sep ''14'!M34+'Oct. ''14'!M34</f>
        <v>0</v>
      </c>
      <c r="N34" s="383"/>
      <c r="O34" s="382" t="n">
        <f aca="false">+'Nov ''13 '!O34+'Dic ''13'!O34+'Ene ''14'!O34+'Feb ''14'!O34+'Mar ''14'!O34+'Abr ''14'!O34+'May ''14'!O34+'Jun ''14'!O34+'Jul ''14'!O34+'Ago ''14'!O34+'Sep ''14'!O34+'Oct. ''14'!O34</f>
        <v>0</v>
      </c>
      <c r="P34" s="383"/>
      <c r="Q34" s="382" t="n">
        <f aca="false">+'Nov ''13 '!Q34+'Dic ''13'!Q34+'Ene ''14'!Q34+'Feb ''14'!Q34+'Mar ''14'!Q34+'Abr ''14'!Q34+'May ''14'!Q34+'Jun ''14'!Q34+'Jul ''14'!Q34+'Ago ''14'!Q34+'Sep ''14'!Q34+'Oct. ''14'!Q34</f>
        <v>0</v>
      </c>
      <c r="R34" s="383"/>
      <c r="S34" s="382" t="n">
        <f aca="false">+'Nov ''13 '!S34+'Dic ''13'!S34+'Ene ''14'!S34+'Feb ''14'!S34+'Mar ''14'!S34+'Abr ''14'!S34+'May ''14'!S34+'Jun ''14'!S34+'Jul ''14'!S34+'Ago ''14'!S34+'Sep ''14'!S34+'Oct. ''14'!S34</f>
        <v>24</v>
      </c>
      <c r="T34" s="383"/>
      <c r="U34" s="382" t="n">
        <f aca="false">+'Nov ''13 '!U34+'Dic ''13'!U34+'Ene ''14'!U34+'Feb ''14'!U34+'Mar ''14'!U34+'Abr ''14'!U34+'May ''14'!U34+'Jun ''14'!U34+'Jul ''14'!U34+'Ago ''14'!U34+'Sep ''14'!U34+'Oct. ''14'!U34</f>
        <v>6</v>
      </c>
      <c r="V34" s="383"/>
      <c r="W34" s="382" t="n">
        <f aca="false">+'Nov ''13 '!W34+'Dic ''13'!W34+'Ene ''14'!W34+'Feb ''14'!W34+'Mar ''14'!W34+'Abr ''14'!W34+'May ''14'!W34+'Jun ''14'!W34+'Jul ''14'!W34+'Ago ''14'!W34+'Sep ''14'!W34+'Oct. ''14'!W34</f>
        <v>0</v>
      </c>
      <c r="X34" s="383"/>
      <c r="Y34" s="382" t="n">
        <f aca="false">+'Nov ''13 '!Y34+'Dic ''13'!Y34+'Ene ''14'!Y34+'Feb ''14'!Y34+'Mar ''14'!Y34+'Abr ''14'!Y34+'May ''14'!Y34+'Jun ''14'!Y34+'Jul ''14'!Y34+'Ago ''14'!Y34+'Sep ''14'!Y34+'Oct. ''14'!Y34</f>
        <v>0</v>
      </c>
      <c r="Z34" s="383"/>
      <c r="AA34" s="382" t="n">
        <f aca="false">+'Nov ''13 '!AA34+'Dic ''13'!AA34+'Ene ''14'!AA34+'Feb ''14'!AA34+'Mar ''14'!AA34+'Abr ''14'!AA34+'May ''14'!AA34+'Jun ''14'!AA34+'Jul ''14'!AA34+'Ago ''14'!AA34+'Sep ''14'!AA34+'Oct. ''14'!AA34</f>
        <v>0</v>
      </c>
      <c r="AB34" s="383"/>
      <c r="AC34" s="382" t="n">
        <f aca="false">+'Nov ''13 '!AC34+'Dic ''13'!AC34+'Ene ''14'!AC34+'Feb ''14'!AC34+'Mar ''14'!AC34+'Abr ''14'!AC34+'May ''14'!AC34+'Jun ''14'!AC34+'Jul ''14'!AC34+'Ago ''14'!AC34+'Sep ''14'!AC34+'Oct. ''14'!AC34</f>
        <v>0</v>
      </c>
      <c r="AD34" s="383"/>
      <c r="AE34" s="382" t="n">
        <f aca="false">+'Nov ''13 '!AE34+'Dic ''13'!AE34+'Ene ''14'!AE34+'Feb ''14'!AE34+'Mar ''14'!AE34+'Abr ''14'!AE34+'May ''14'!AE34+'Jun ''14'!AE34+'Jul ''14'!AE34+'Ago ''14'!AE34+'Sep ''14'!AE34+'Oct. ''14'!AE34</f>
        <v>116</v>
      </c>
      <c r="AF34" s="383"/>
      <c r="AG34" s="339" t="n">
        <f aca="false">+E34+G34+I34+K34+M34+O34+Q34+S34+U34+W34+Y34+AA34+AC34+AE34</f>
        <v>512</v>
      </c>
      <c r="AH34" s="384" t="n">
        <f aca="false">+'Acumulado por mes'!S34</f>
        <v>5160</v>
      </c>
      <c r="AI34" s="385" t="n">
        <f aca="false">+AH34-AG34</f>
        <v>4648</v>
      </c>
      <c r="AJ34" s="386" t="n">
        <v>0.49</v>
      </c>
      <c r="AK34" s="387" t="n">
        <f aca="false">+AG34*AJ34</f>
        <v>250.88</v>
      </c>
      <c r="AL34" s="388" t="n">
        <f aca="false">+AH34*AJ34</f>
        <v>2528.4</v>
      </c>
      <c r="AM34" s="0"/>
      <c r="AN34" s="277" t="n">
        <f aca="false">+AG34-'Acumulado por mes'!R34</f>
        <v>0</v>
      </c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7.1" hidden="false" customHeight="true" outlineLevel="0" collapsed="false">
      <c r="A35" s="379" t="n">
        <v>6</v>
      </c>
      <c r="B35" s="380" t="s">
        <v>79</v>
      </c>
      <c r="C35" s="381" t="s">
        <v>73</v>
      </c>
      <c r="D35" s="381" t="s">
        <v>81</v>
      </c>
      <c r="E35" s="382" t="n">
        <f aca="false">+'Nov ''13 '!E35+'Dic ''13'!E35+'Ene ''14'!E35+'Feb ''14'!E35+'Mar ''14'!E35+'Abr ''14'!E35+'May ''14'!E35+'Jun ''14'!E35+'Jul ''14'!E35+'Ago ''14'!E35+'Sep ''14'!E35+'Oct. ''14'!E35</f>
        <v>0</v>
      </c>
      <c r="F35" s="383"/>
      <c r="G35" s="382" t="n">
        <f aca="false">+'Nov ''13 '!G35+'Dic ''13'!G35+'Ene ''14'!G35+'Feb ''14'!G35+'Mar ''14'!G35+'Abr ''14'!G35+'May ''14'!G35+'Jun ''14'!G35+'Jul ''14'!G35+'Ago ''14'!G35+'Sep ''14'!G35+'Oct. ''14'!G35</f>
        <v>0</v>
      </c>
      <c r="H35" s="383"/>
      <c r="I35" s="382" t="n">
        <f aca="false">+'Nov ''13 '!I35+'Dic ''13'!I35+'Ene ''14'!I35+'Feb ''14'!I35+'Mar ''14'!I35+'Abr ''14'!I35+'May ''14'!I35+'Jun ''14'!I35+'Jul ''14'!I35+'Ago ''14'!I35+'Sep ''14'!I35+'Oct. ''14'!I35</f>
        <v>0</v>
      </c>
      <c r="J35" s="383"/>
      <c r="K35" s="382" t="n">
        <f aca="false">+'Nov ''13 '!K35+'Dic ''13'!K35+'Ene ''14'!K35+'Feb ''14'!K35+'Mar ''14'!K35+'Abr ''14'!K35+'May ''14'!K35+'Jun ''14'!K35+'Jul ''14'!K35+'Ago ''14'!K35+'Sep ''14'!K35+'Oct. ''14'!K35</f>
        <v>0</v>
      </c>
      <c r="L35" s="383"/>
      <c r="M35" s="382" t="n">
        <f aca="false">+'Nov ''13 '!M35+'Dic ''13'!M35+'Ene ''14'!M35+'Feb ''14'!M35+'Mar ''14'!M35+'Abr ''14'!M35+'May ''14'!M35+'Jun ''14'!M35+'Jul ''14'!M35+'Ago ''14'!M35+'Sep ''14'!M35+'Oct. ''14'!M35</f>
        <v>0</v>
      </c>
      <c r="N35" s="383"/>
      <c r="O35" s="382" t="n">
        <f aca="false">+'Nov ''13 '!O35+'Dic ''13'!O35+'Ene ''14'!O35+'Feb ''14'!O35+'Mar ''14'!O35+'Abr ''14'!O35+'May ''14'!O35+'Jun ''14'!O35+'Jul ''14'!O35+'Ago ''14'!O35+'Sep ''14'!O35+'Oct. ''14'!O35</f>
        <v>0</v>
      </c>
      <c r="P35" s="383"/>
      <c r="Q35" s="382" t="n">
        <f aca="false">+'Nov ''13 '!Q35+'Dic ''13'!Q35+'Ene ''14'!Q35+'Feb ''14'!Q35+'Mar ''14'!Q35+'Abr ''14'!Q35+'May ''14'!Q35+'Jun ''14'!Q35+'Jul ''14'!Q35+'Ago ''14'!Q35+'Sep ''14'!Q35+'Oct. ''14'!Q35</f>
        <v>0</v>
      </c>
      <c r="R35" s="383"/>
      <c r="S35" s="382" t="n">
        <f aca="false">+'Nov ''13 '!S35+'Dic ''13'!S35+'Ene ''14'!S35+'Feb ''14'!S35+'Mar ''14'!S35+'Abr ''14'!S35+'May ''14'!S35+'Jun ''14'!S35+'Jul ''14'!S35+'Ago ''14'!S35+'Sep ''14'!S35+'Oct. ''14'!S35</f>
        <v>0</v>
      </c>
      <c r="T35" s="383"/>
      <c r="U35" s="382" t="n">
        <f aca="false">+'Nov ''13 '!U35+'Dic ''13'!U35+'Ene ''14'!U35+'Feb ''14'!U35+'Mar ''14'!U35+'Abr ''14'!U35+'May ''14'!U35+'Jun ''14'!U35+'Jul ''14'!U35+'Ago ''14'!U35+'Sep ''14'!U35+'Oct. ''14'!U35</f>
        <v>0</v>
      </c>
      <c r="V35" s="383"/>
      <c r="W35" s="382" t="n">
        <f aca="false">+'Nov ''13 '!W35+'Dic ''13'!W35+'Ene ''14'!W35+'Feb ''14'!W35+'Mar ''14'!W35+'Abr ''14'!W35+'May ''14'!W35+'Jun ''14'!W35+'Jul ''14'!W35+'Ago ''14'!W35+'Sep ''14'!W35+'Oct. ''14'!W35</f>
        <v>0</v>
      </c>
      <c r="X35" s="383"/>
      <c r="Y35" s="382" t="n">
        <f aca="false">+'Nov ''13 '!Y35+'Dic ''13'!Y35+'Ene ''14'!Y35+'Feb ''14'!Y35+'Mar ''14'!Y35+'Abr ''14'!Y35+'May ''14'!Y35+'Jun ''14'!Y35+'Jul ''14'!Y35+'Ago ''14'!Y35+'Sep ''14'!Y35+'Oct. ''14'!Y35</f>
        <v>0</v>
      </c>
      <c r="Z35" s="383"/>
      <c r="AA35" s="382" t="n">
        <f aca="false">+'Nov ''13 '!AA35+'Dic ''13'!AA35+'Ene ''14'!AA35+'Feb ''14'!AA35+'Mar ''14'!AA35+'Abr ''14'!AA35+'May ''14'!AA35+'Jun ''14'!AA35+'Jul ''14'!AA35+'Ago ''14'!AA35+'Sep ''14'!AA35+'Oct. ''14'!AA35</f>
        <v>0</v>
      </c>
      <c r="AB35" s="383"/>
      <c r="AC35" s="382" t="n">
        <f aca="false">+'Nov ''13 '!AC35+'Dic ''13'!AC35+'Ene ''14'!AC35+'Feb ''14'!AC35+'Mar ''14'!AC35+'Abr ''14'!AC35+'May ''14'!AC35+'Jun ''14'!AC35+'Jul ''14'!AC35+'Ago ''14'!AC35+'Sep ''14'!AC35+'Oct. ''14'!AC35</f>
        <v>0</v>
      </c>
      <c r="AD35" s="383"/>
      <c r="AE35" s="382" t="n">
        <f aca="false">+'Nov ''13 '!AE35+'Dic ''13'!AE35+'Ene ''14'!AE35+'Feb ''14'!AE35+'Mar ''14'!AE35+'Abr ''14'!AE35+'May ''14'!AE35+'Jun ''14'!AE35+'Jul ''14'!AE35+'Ago ''14'!AE35+'Sep ''14'!AE35+'Oct. ''14'!AE35</f>
        <v>0</v>
      </c>
      <c r="AF35" s="383"/>
      <c r="AG35" s="339" t="n">
        <f aca="false">+E35+G35+I35+K35+M35+O35+Q35+S35+U35+W35+Y35+AA35+AC35+AE35</f>
        <v>0</v>
      </c>
      <c r="AH35" s="384" t="n">
        <f aca="false">+'Acumulado por mes'!S35</f>
        <v>0</v>
      </c>
      <c r="AI35" s="385" t="n">
        <f aca="false">+AH35-AG35</f>
        <v>0</v>
      </c>
      <c r="AJ35" s="386" t="n">
        <v>0.08</v>
      </c>
      <c r="AK35" s="387" t="n">
        <f aca="false">+AG35*AJ35</f>
        <v>0</v>
      </c>
      <c r="AL35" s="388" t="n">
        <f aca="false">+AH35*AJ35</f>
        <v>0</v>
      </c>
      <c r="AM35" s="0"/>
      <c r="AN35" s="277" t="n">
        <f aca="false">+AG35-'Acumulado por mes'!R35</f>
        <v>0</v>
      </c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7.1" hidden="false" customHeight="true" outlineLevel="0" collapsed="false">
      <c r="A36" s="379" t="n">
        <v>7</v>
      </c>
      <c r="B36" s="380" t="s">
        <v>82</v>
      </c>
      <c r="C36" s="381" t="s">
        <v>73</v>
      </c>
      <c r="D36" s="381" t="s">
        <v>74</v>
      </c>
      <c r="E36" s="382" t="n">
        <f aca="false">+'Nov ''13 '!E36+'Dic ''13'!E36+'Ene ''14'!E36+'Feb ''14'!E36+'Mar ''14'!E36+'Abr ''14'!E36+'May ''14'!E36+'Jun ''14'!E36+'Jul ''14'!E36+'Ago ''14'!E36+'Sep ''14'!E36+'Oct. ''14'!E36</f>
        <v>492</v>
      </c>
      <c r="F36" s="383"/>
      <c r="G36" s="382" t="n">
        <f aca="false">+'Nov ''13 '!G36+'Dic ''13'!G36+'Ene ''14'!G36+'Feb ''14'!G36+'Mar ''14'!G36+'Abr ''14'!G36+'May ''14'!G36+'Jun ''14'!G36+'Jul ''14'!G36+'Ago ''14'!G36+'Sep ''14'!G36+'Oct. ''14'!G36</f>
        <v>3702</v>
      </c>
      <c r="H36" s="383"/>
      <c r="I36" s="382" t="n">
        <f aca="false">+'Nov ''13 '!I36+'Dic ''13'!I36+'Ene ''14'!I36+'Feb ''14'!I36+'Mar ''14'!I36+'Abr ''14'!I36+'May ''14'!I36+'Jun ''14'!I36+'Jul ''14'!I36+'Ago ''14'!I36+'Sep ''14'!I36+'Oct. ''14'!I36</f>
        <v>1020</v>
      </c>
      <c r="J36" s="383"/>
      <c r="K36" s="382" t="n">
        <f aca="false">+'Nov ''13 '!K36+'Dic ''13'!K36+'Ene ''14'!K36+'Feb ''14'!K36+'Mar ''14'!K36+'Abr ''14'!K36+'May ''14'!K36+'Jun ''14'!K36+'Jul ''14'!K36+'Ago ''14'!K36+'Sep ''14'!K36+'Oct. ''14'!K36</f>
        <v>2184</v>
      </c>
      <c r="L36" s="383"/>
      <c r="M36" s="382" t="n">
        <f aca="false">+'Nov ''13 '!M36+'Dic ''13'!M36+'Ene ''14'!M36+'Feb ''14'!M36+'Mar ''14'!M36+'Abr ''14'!M36+'May ''14'!M36+'Jun ''14'!M36+'Jul ''14'!M36+'Ago ''14'!M36+'Sep ''14'!M36+'Oct. ''14'!M36</f>
        <v>4890</v>
      </c>
      <c r="N36" s="383"/>
      <c r="O36" s="382" t="n">
        <f aca="false">+'Nov ''13 '!O36+'Dic ''13'!O36+'Ene ''14'!O36+'Feb ''14'!O36+'Mar ''14'!O36+'Abr ''14'!O36+'May ''14'!O36+'Jun ''14'!O36+'Jul ''14'!O36+'Ago ''14'!O36+'Sep ''14'!O36+'Oct. ''14'!O36</f>
        <v>3520</v>
      </c>
      <c r="P36" s="383"/>
      <c r="Q36" s="382" t="n">
        <f aca="false">+'Nov ''13 '!Q36+'Dic ''13'!Q36+'Ene ''14'!Q36+'Feb ''14'!Q36+'Mar ''14'!Q36+'Abr ''14'!Q36+'May ''14'!Q36+'Jun ''14'!Q36+'Jul ''14'!Q36+'Ago ''14'!Q36+'Sep ''14'!Q36+'Oct. ''14'!Q36</f>
        <v>915</v>
      </c>
      <c r="R36" s="383"/>
      <c r="S36" s="382" t="n">
        <f aca="false">+'Nov ''13 '!S36+'Dic ''13'!S36+'Ene ''14'!S36+'Feb ''14'!S36+'Mar ''14'!S36+'Abr ''14'!S36+'May ''14'!S36+'Jun ''14'!S36+'Jul ''14'!S36+'Ago ''14'!S36+'Sep ''14'!S36+'Oct. ''14'!S36</f>
        <v>1182</v>
      </c>
      <c r="T36" s="383"/>
      <c r="U36" s="382" t="n">
        <f aca="false">+'Nov ''13 '!U36+'Dic ''13'!U36+'Ene ''14'!U36+'Feb ''14'!U36+'Mar ''14'!U36+'Abr ''14'!U36+'May ''14'!U36+'Jun ''14'!U36+'Jul ''14'!U36+'Ago ''14'!U36+'Sep ''14'!U36+'Oct. ''14'!U36</f>
        <v>1356</v>
      </c>
      <c r="V36" s="383"/>
      <c r="W36" s="382" t="n">
        <f aca="false">+'Nov ''13 '!W36+'Dic ''13'!W36+'Ene ''14'!W36+'Feb ''14'!W36+'Mar ''14'!W36+'Abr ''14'!W36+'May ''14'!W36+'Jun ''14'!W36+'Jul ''14'!W36+'Ago ''14'!W36+'Sep ''14'!W36+'Oct. ''14'!W36</f>
        <v>132</v>
      </c>
      <c r="X36" s="383"/>
      <c r="Y36" s="382" t="n">
        <f aca="false">+'Nov ''13 '!Y36+'Dic ''13'!Y36+'Ene ''14'!Y36+'Feb ''14'!Y36+'Mar ''14'!Y36+'Abr ''14'!Y36+'May ''14'!Y36+'Jun ''14'!Y36+'Jul ''14'!Y36+'Ago ''14'!Y36+'Sep ''14'!Y36+'Oct. ''14'!Y36</f>
        <v>471</v>
      </c>
      <c r="Z36" s="383"/>
      <c r="AA36" s="382" t="n">
        <f aca="false">+'Nov ''13 '!AA36+'Dic ''13'!AA36+'Ene ''14'!AA36+'Feb ''14'!AA36+'Mar ''14'!AA36+'Abr ''14'!AA36+'May ''14'!AA36+'Jun ''14'!AA36+'Jul ''14'!AA36+'Ago ''14'!AA36+'Sep ''14'!AA36+'Oct. ''14'!AA36</f>
        <v>141</v>
      </c>
      <c r="AB36" s="383"/>
      <c r="AC36" s="382" t="n">
        <f aca="false">+'Nov ''13 '!AC36+'Dic ''13'!AC36+'Ene ''14'!AC36+'Feb ''14'!AC36+'Mar ''14'!AC36+'Abr ''14'!AC36+'May ''14'!AC36+'Jun ''14'!AC36+'Jul ''14'!AC36+'Ago ''14'!AC36+'Sep ''14'!AC36+'Oct. ''14'!AC36</f>
        <v>3108</v>
      </c>
      <c r="AD36" s="383"/>
      <c r="AE36" s="382" t="n">
        <f aca="false">+'Nov ''13 '!AE36+'Dic ''13'!AE36+'Ene ''14'!AE36+'Feb ''14'!AE36+'Mar ''14'!AE36+'Abr ''14'!AE36+'May ''14'!AE36+'Jun ''14'!AE36+'Jul ''14'!AE36+'Ago ''14'!AE36+'Sep ''14'!AE36+'Oct. ''14'!AE36</f>
        <v>3482</v>
      </c>
      <c r="AF36" s="383"/>
      <c r="AG36" s="339" t="n">
        <f aca="false">+E36+G36+I36+K36+M36+O36+Q36+S36+U36+W36+Y36+AA36+AC36+AE36</f>
        <v>26595</v>
      </c>
      <c r="AH36" s="384" t="n">
        <f aca="false">+'Acumulado por mes'!S36</f>
        <v>32164</v>
      </c>
      <c r="AI36" s="385" t="n">
        <f aca="false">+AH36-AG36</f>
        <v>5569</v>
      </c>
      <c r="AJ36" s="386" t="n">
        <v>0.04</v>
      </c>
      <c r="AK36" s="387" t="n">
        <f aca="false">+AG36*AJ36</f>
        <v>1063.8</v>
      </c>
      <c r="AL36" s="388" t="n">
        <f aca="false">+AH36*AJ36</f>
        <v>1286.56</v>
      </c>
      <c r="AM36" s="0"/>
      <c r="AN36" s="277" t="n">
        <f aca="false">+AG36-'Acumulado por mes'!R36</f>
        <v>0</v>
      </c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7.1" hidden="false" customHeight="true" outlineLevel="0" collapsed="false">
      <c r="A37" s="379" t="n">
        <v>8</v>
      </c>
      <c r="B37" s="380" t="s">
        <v>83</v>
      </c>
      <c r="C37" s="381" t="s">
        <v>73</v>
      </c>
      <c r="D37" s="381" t="s">
        <v>74</v>
      </c>
      <c r="E37" s="382" t="n">
        <f aca="false">+'Nov ''13 '!E37+'Dic ''13'!E37+'Ene ''14'!E37+'Feb ''14'!E37+'Mar ''14'!E37+'Abr ''14'!E37+'May ''14'!E37+'Jun ''14'!E37+'Jul ''14'!E37+'Ago ''14'!E37+'Sep ''14'!E37+'Oct. ''14'!E37</f>
        <v>0</v>
      </c>
      <c r="F37" s="383"/>
      <c r="G37" s="382" t="n">
        <f aca="false">+'Nov ''13 '!G37+'Dic ''13'!G37+'Ene ''14'!G37+'Feb ''14'!G37+'Mar ''14'!G37+'Abr ''14'!G37+'May ''14'!G37+'Jun ''14'!G37+'Jul ''14'!G37+'Ago ''14'!G37+'Sep ''14'!G37+'Oct. ''14'!G37</f>
        <v>0</v>
      </c>
      <c r="H37" s="383"/>
      <c r="I37" s="382" t="n">
        <f aca="false">+'Nov ''13 '!I37+'Dic ''13'!I37+'Ene ''14'!I37+'Feb ''14'!I37+'Mar ''14'!I37+'Abr ''14'!I37+'May ''14'!I37+'Jun ''14'!I37+'Jul ''14'!I37+'Ago ''14'!I37+'Sep ''14'!I37+'Oct. ''14'!I37</f>
        <v>0</v>
      </c>
      <c r="J37" s="383"/>
      <c r="K37" s="382" t="n">
        <f aca="false">+'Nov ''13 '!K37+'Dic ''13'!K37+'Ene ''14'!K37+'Feb ''14'!K37+'Mar ''14'!K37+'Abr ''14'!K37+'May ''14'!K37+'Jun ''14'!K37+'Jul ''14'!K37+'Ago ''14'!K37+'Sep ''14'!K37+'Oct. ''14'!K37</f>
        <v>0</v>
      </c>
      <c r="L37" s="383"/>
      <c r="M37" s="382" t="n">
        <f aca="false">+'Nov ''13 '!M37+'Dic ''13'!M37+'Ene ''14'!M37+'Feb ''14'!M37+'Mar ''14'!M37+'Abr ''14'!M37+'May ''14'!M37+'Jun ''14'!M37+'Jul ''14'!M37+'Ago ''14'!M37+'Sep ''14'!M37+'Oct. ''14'!M37</f>
        <v>0</v>
      </c>
      <c r="N37" s="383"/>
      <c r="O37" s="382" t="n">
        <f aca="false">+'Nov ''13 '!O37+'Dic ''13'!O37+'Ene ''14'!O37+'Feb ''14'!O37+'Mar ''14'!O37+'Abr ''14'!O37+'May ''14'!O37+'Jun ''14'!O37+'Jul ''14'!O37+'Ago ''14'!O37+'Sep ''14'!O37+'Oct. ''14'!O37</f>
        <v>0</v>
      </c>
      <c r="P37" s="383"/>
      <c r="Q37" s="382" t="n">
        <f aca="false">+'Nov ''13 '!Q37+'Dic ''13'!Q37+'Ene ''14'!Q37+'Feb ''14'!Q37+'Mar ''14'!Q37+'Abr ''14'!Q37+'May ''14'!Q37+'Jun ''14'!Q37+'Jul ''14'!Q37+'Ago ''14'!Q37+'Sep ''14'!Q37+'Oct. ''14'!Q37</f>
        <v>0</v>
      </c>
      <c r="R37" s="383"/>
      <c r="S37" s="382" t="n">
        <f aca="false">+'Nov ''13 '!S37+'Dic ''13'!S37+'Ene ''14'!S37+'Feb ''14'!S37+'Mar ''14'!S37+'Abr ''14'!S37+'May ''14'!S37+'Jun ''14'!S37+'Jul ''14'!S37+'Ago ''14'!S37+'Sep ''14'!S37+'Oct. ''14'!S37</f>
        <v>0</v>
      </c>
      <c r="T37" s="383"/>
      <c r="U37" s="382" t="n">
        <f aca="false">+'Nov ''13 '!U37+'Dic ''13'!U37+'Ene ''14'!U37+'Feb ''14'!U37+'Mar ''14'!U37+'Abr ''14'!U37+'May ''14'!U37+'Jun ''14'!U37+'Jul ''14'!U37+'Ago ''14'!U37+'Sep ''14'!U37+'Oct. ''14'!U37</f>
        <v>0</v>
      </c>
      <c r="V37" s="383"/>
      <c r="W37" s="382" t="n">
        <f aca="false">+'Nov ''13 '!W37+'Dic ''13'!W37+'Ene ''14'!W37+'Feb ''14'!W37+'Mar ''14'!W37+'Abr ''14'!W37+'May ''14'!W37+'Jun ''14'!W37+'Jul ''14'!W37+'Ago ''14'!W37+'Sep ''14'!W37+'Oct. ''14'!W37</f>
        <v>0</v>
      </c>
      <c r="X37" s="383"/>
      <c r="Y37" s="382" t="n">
        <f aca="false">+'Nov ''13 '!Y37+'Dic ''13'!Y37+'Ene ''14'!Y37+'Feb ''14'!Y37+'Mar ''14'!Y37+'Abr ''14'!Y37+'May ''14'!Y37+'Jun ''14'!Y37+'Jul ''14'!Y37+'Ago ''14'!Y37+'Sep ''14'!Y37+'Oct. ''14'!Y37</f>
        <v>0</v>
      </c>
      <c r="Z37" s="383"/>
      <c r="AA37" s="382" t="n">
        <f aca="false">+'Nov ''13 '!AA37+'Dic ''13'!AA37+'Ene ''14'!AA37+'Feb ''14'!AA37+'Mar ''14'!AA37+'Abr ''14'!AA37+'May ''14'!AA37+'Jun ''14'!AA37+'Jul ''14'!AA37+'Ago ''14'!AA37+'Sep ''14'!AA37+'Oct. ''14'!AA37</f>
        <v>0</v>
      </c>
      <c r="AB37" s="383"/>
      <c r="AC37" s="382" t="n">
        <f aca="false">+'Nov ''13 '!AC37+'Dic ''13'!AC37+'Ene ''14'!AC37+'Feb ''14'!AC37+'Mar ''14'!AC37+'Abr ''14'!AC37+'May ''14'!AC37+'Jun ''14'!AC37+'Jul ''14'!AC37+'Ago ''14'!AC37+'Sep ''14'!AC37+'Oct. ''14'!AC37</f>
        <v>0</v>
      </c>
      <c r="AD37" s="383"/>
      <c r="AE37" s="382" t="n">
        <f aca="false">+'Nov ''13 '!AE37+'Dic ''13'!AE37+'Ene ''14'!AE37+'Feb ''14'!AE37+'Mar ''14'!AE37+'Abr ''14'!AE37+'May ''14'!AE37+'Jun ''14'!AE37+'Jul ''14'!AE37+'Ago ''14'!AE37+'Sep ''14'!AE37+'Oct. ''14'!AE37</f>
        <v>0</v>
      </c>
      <c r="AF37" s="383"/>
      <c r="AG37" s="339" t="n">
        <f aca="false">+E37+G37+I37+K37+M37+O37+Q37+S37+U37+W37+Y37+AA37+AC37+AE37</f>
        <v>0</v>
      </c>
      <c r="AH37" s="384" t="n">
        <f aca="false">+'Acumulado por mes'!S37</f>
        <v>138.28</v>
      </c>
      <c r="AI37" s="385" t="n">
        <f aca="false">+AH37-AG37</f>
        <v>138.28</v>
      </c>
      <c r="AJ37" s="386" t="n">
        <v>48.76</v>
      </c>
      <c r="AK37" s="387" t="n">
        <f aca="false">+AG37*AJ37</f>
        <v>0</v>
      </c>
      <c r="AL37" s="388" t="n">
        <f aca="false">+AH37*AJ37</f>
        <v>6742.5328</v>
      </c>
      <c r="AM37" s="0"/>
      <c r="AN37" s="277" t="n">
        <f aca="false">+AG37-'Acumulado por mes'!R37</f>
        <v>0</v>
      </c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7.1" hidden="false" customHeight="true" outlineLevel="0" collapsed="false">
      <c r="A38" s="379" t="n">
        <v>9</v>
      </c>
      <c r="B38" s="380" t="s">
        <v>85</v>
      </c>
      <c r="C38" s="381" t="s">
        <v>73</v>
      </c>
      <c r="D38" s="381" t="s">
        <v>74</v>
      </c>
      <c r="E38" s="382" t="n">
        <f aca="false">+'Nov ''13 '!E38+'Dic ''13'!E38+'Ene ''14'!E38+'Feb ''14'!E38+'Mar ''14'!E38+'Abr ''14'!E38+'May ''14'!E38+'Jun ''14'!E38+'Jul ''14'!E38+'Ago ''14'!E38+'Sep ''14'!E38+'Oct. ''14'!E38</f>
        <v>0</v>
      </c>
      <c r="F38" s="383"/>
      <c r="G38" s="382" t="n">
        <f aca="false">+'Nov ''13 '!G38+'Dic ''13'!G38+'Ene ''14'!G38+'Feb ''14'!G38+'Mar ''14'!G38+'Abr ''14'!G38+'May ''14'!G38+'Jun ''14'!G38+'Jul ''14'!G38+'Ago ''14'!G38+'Sep ''14'!G38+'Oct. ''14'!G38</f>
        <v>0</v>
      </c>
      <c r="H38" s="383"/>
      <c r="I38" s="382" t="n">
        <f aca="false">+'Nov ''13 '!I38+'Dic ''13'!I38+'Ene ''14'!I38+'Feb ''14'!I38+'Mar ''14'!I38+'Abr ''14'!I38+'May ''14'!I38+'Jun ''14'!I38+'Jul ''14'!I38+'Ago ''14'!I38+'Sep ''14'!I38+'Oct. ''14'!I38</f>
        <v>0</v>
      </c>
      <c r="J38" s="383"/>
      <c r="K38" s="382" t="n">
        <f aca="false">+'Nov ''13 '!K38+'Dic ''13'!K38+'Ene ''14'!K38+'Feb ''14'!K38+'Mar ''14'!K38+'Abr ''14'!K38+'May ''14'!K38+'Jun ''14'!K38+'Jul ''14'!K38+'Ago ''14'!K38+'Sep ''14'!K38+'Oct. ''14'!K38</f>
        <v>0</v>
      </c>
      <c r="L38" s="383"/>
      <c r="M38" s="382" t="n">
        <f aca="false">+'Nov ''13 '!M38+'Dic ''13'!M38+'Ene ''14'!M38+'Feb ''14'!M38+'Mar ''14'!M38+'Abr ''14'!M38+'May ''14'!M38+'Jun ''14'!M38+'Jul ''14'!M38+'Ago ''14'!M38+'Sep ''14'!M38+'Oct. ''14'!M38</f>
        <v>0</v>
      </c>
      <c r="N38" s="383"/>
      <c r="O38" s="382" t="n">
        <f aca="false">+'Nov ''13 '!O38+'Dic ''13'!O38+'Ene ''14'!O38+'Feb ''14'!O38+'Mar ''14'!O38+'Abr ''14'!O38+'May ''14'!O38+'Jun ''14'!O38+'Jul ''14'!O38+'Ago ''14'!O38+'Sep ''14'!O38+'Oct. ''14'!O38</f>
        <v>0</v>
      </c>
      <c r="P38" s="383"/>
      <c r="Q38" s="382" t="n">
        <f aca="false">+'Nov ''13 '!Q38+'Dic ''13'!Q38+'Ene ''14'!Q38+'Feb ''14'!Q38+'Mar ''14'!Q38+'Abr ''14'!Q38+'May ''14'!Q38+'Jun ''14'!Q38+'Jul ''14'!Q38+'Ago ''14'!Q38+'Sep ''14'!Q38+'Oct. ''14'!Q38</f>
        <v>0</v>
      </c>
      <c r="R38" s="383"/>
      <c r="S38" s="382" t="n">
        <f aca="false">+'Nov ''13 '!S38+'Dic ''13'!S38+'Ene ''14'!S38+'Feb ''14'!S38+'Mar ''14'!S38+'Abr ''14'!S38+'May ''14'!S38+'Jun ''14'!S38+'Jul ''14'!S38+'Ago ''14'!S38+'Sep ''14'!S38+'Oct. ''14'!S38</f>
        <v>0</v>
      </c>
      <c r="T38" s="383"/>
      <c r="U38" s="382" t="n">
        <f aca="false">+'Nov ''13 '!U38+'Dic ''13'!U38+'Ene ''14'!U38+'Feb ''14'!U38+'Mar ''14'!U38+'Abr ''14'!U38+'May ''14'!U38+'Jun ''14'!U38+'Jul ''14'!U38+'Ago ''14'!U38+'Sep ''14'!U38+'Oct. ''14'!U38</f>
        <v>0</v>
      </c>
      <c r="V38" s="383"/>
      <c r="W38" s="382" t="n">
        <f aca="false">+'Nov ''13 '!W38+'Dic ''13'!W38+'Ene ''14'!W38+'Feb ''14'!W38+'Mar ''14'!W38+'Abr ''14'!W38+'May ''14'!W38+'Jun ''14'!W38+'Jul ''14'!W38+'Ago ''14'!W38+'Sep ''14'!W38+'Oct. ''14'!W38</f>
        <v>0</v>
      </c>
      <c r="X38" s="383"/>
      <c r="Y38" s="382" t="n">
        <f aca="false">+'Nov ''13 '!Y38+'Dic ''13'!Y38+'Ene ''14'!Y38+'Feb ''14'!Y38+'Mar ''14'!Y38+'Abr ''14'!Y38+'May ''14'!Y38+'Jun ''14'!Y38+'Jul ''14'!Y38+'Ago ''14'!Y38+'Sep ''14'!Y38+'Oct. ''14'!Y38</f>
        <v>0</v>
      </c>
      <c r="Z38" s="383"/>
      <c r="AA38" s="382" t="n">
        <f aca="false">+'Nov ''13 '!AA38+'Dic ''13'!AA38+'Ene ''14'!AA38+'Feb ''14'!AA38+'Mar ''14'!AA38+'Abr ''14'!AA38+'May ''14'!AA38+'Jun ''14'!AA38+'Jul ''14'!AA38+'Ago ''14'!AA38+'Sep ''14'!AA38+'Oct. ''14'!AA38</f>
        <v>0</v>
      </c>
      <c r="AB38" s="383"/>
      <c r="AC38" s="382" t="n">
        <f aca="false">+'Nov ''13 '!AC38+'Dic ''13'!AC38+'Ene ''14'!AC38+'Feb ''14'!AC38+'Mar ''14'!AC38+'Abr ''14'!AC38+'May ''14'!AC38+'Jun ''14'!AC38+'Jul ''14'!AC38+'Ago ''14'!AC38+'Sep ''14'!AC38+'Oct. ''14'!AC38</f>
        <v>0</v>
      </c>
      <c r="AD38" s="383"/>
      <c r="AE38" s="382" t="n">
        <f aca="false">+'Nov ''13 '!AE38+'Dic ''13'!AE38+'Ene ''14'!AE38+'Feb ''14'!AE38+'Mar ''14'!AE38+'Abr ''14'!AE38+'May ''14'!AE38+'Jun ''14'!AE38+'Jul ''14'!AE38+'Ago ''14'!AE38+'Sep ''14'!AE38+'Oct. ''14'!AE38</f>
        <v>0</v>
      </c>
      <c r="AF38" s="383"/>
      <c r="AG38" s="339" t="n">
        <f aca="false">+E38+G38+I38+K38+M38+O38+Q38+S38+U38+W38+Y38+AA38+AC38+AE38</f>
        <v>0</v>
      </c>
      <c r="AH38" s="384" t="n">
        <f aca="false">+'Acumulado por mes'!S38</f>
        <v>0</v>
      </c>
      <c r="AI38" s="385" t="n">
        <f aca="false">+AH38-AG38</f>
        <v>0</v>
      </c>
      <c r="AJ38" s="386" t="n">
        <v>48.16</v>
      </c>
      <c r="AK38" s="387" t="n">
        <f aca="false">+AG38*AJ38</f>
        <v>0</v>
      </c>
      <c r="AL38" s="388" t="n">
        <f aca="false">+AH38*AJ38</f>
        <v>0</v>
      </c>
      <c r="AM38" s="0"/>
      <c r="AN38" s="277" t="n">
        <f aca="false">+AG38-'Acumulado por mes'!R38</f>
        <v>0</v>
      </c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7.1" hidden="false" customHeight="true" outlineLevel="0" collapsed="false">
      <c r="A39" s="379" t="n">
        <v>10</v>
      </c>
      <c r="B39" s="380" t="s">
        <v>86</v>
      </c>
      <c r="C39" s="381" t="s">
        <v>73</v>
      </c>
      <c r="D39" s="381" t="s">
        <v>74</v>
      </c>
      <c r="E39" s="382" t="n">
        <f aca="false">+'Nov ''13 '!E39+'Dic ''13'!E39+'Ene ''14'!E39+'Feb ''14'!E39+'Mar ''14'!E39+'Abr ''14'!E39+'May ''14'!E39+'Jun ''14'!E39+'Jul ''14'!E39+'Ago ''14'!E39+'Sep ''14'!E39+'Oct. ''14'!E39</f>
        <v>0</v>
      </c>
      <c r="F39" s="383"/>
      <c r="G39" s="382" t="n">
        <f aca="false">+'Nov ''13 '!G39+'Dic ''13'!G39+'Ene ''14'!G39+'Feb ''14'!G39+'Mar ''14'!G39+'Abr ''14'!G39+'May ''14'!G39+'Jun ''14'!G39+'Jul ''14'!G39+'Ago ''14'!G39+'Sep ''14'!G39+'Oct. ''14'!G39</f>
        <v>4</v>
      </c>
      <c r="H39" s="383"/>
      <c r="I39" s="382" t="n">
        <f aca="false">+'Nov ''13 '!I39+'Dic ''13'!I39+'Ene ''14'!I39+'Feb ''14'!I39+'Mar ''14'!I39+'Abr ''14'!I39+'May ''14'!I39+'Jun ''14'!I39+'Jul ''14'!I39+'Ago ''14'!I39+'Sep ''14'!I39+'Oct. ''14'!I39</f>
        <v>2</v>
      </c>
      <c r="J39" s="383"/>
      <c r="K39" s="382" t="n">
        <f aca="false">+'Nov ''13 '!K39+'Dic ''13'!K39+'Ene ''14'!K39+'Feb ''14'!K39+'Mar ''14'!K39+'Abr ''14'!K39+'May ''14'!K39+'Jun ''14'!K39+'Jul ''14'!K39+'Ago ''14'!K39+'Sep ''14'!K39+'Oct. ''14'!K39</f>
        <v>2</v>
      </c>
      <c r="L39" s="383"/>
      <c r="M39" s="382" t="n">
        <f aca="false">+'Nov ''13 '!M39+'Dic ''13'!M39+'Ene ''14'!M39+'Feb ''14'!M39+'Mar ''14'!M39+'Abr ''14'!M39+'May ''14'!M39+'Jun ''14'!M39+'Jul ''14'!M39+'Ago ''14'!M39+'Sep ''14'!M39+'Oct. ''14'!M39</f>
        <v>2</v>
      </c>
      <c r="N39" s="383"/>
      <c r="O39" s="382" t="n">
        <f aca="false">+'Nov ''13 '!O39+'Dic ''13'!O39+'Ene ''14'!O39+'Feb ''14'!O39+'Mar ''14'!O39+'Abr ''14'!O39+'May ''14'!O39+'Jun ''14'!O39+'Jul ''14'!O39+'Ago ''14'!O39+'Sep ''14'!O39+'Oct. ''14'!O39</f>
        <v>4</v>
      </c>
      <c r="P39" s="383"/>
      <c r="Q39" s="382" t="n">
        <f aca="false">+'Nov ''13 '!Q39+'Dic ''13'!Q39+'Ene ''14'!Q39+'Feb ''14'!Q39+'Mar ''14'!Q39+'Abr ''14'!Q39+'May ''14'!Q39+'Jun ''14'!Q39+'Jul ''14'!Q39+'Ago ''14'!Q39+'Sep ''14'!Q39+'Oct. ''14'!Q39</f>
        <v>18</v>
      </c>
      <c r="R39" s="383"/>
      <c r="S39" s="382" t="n">
        <f aca="false">+'Nov ''13 '!S39+'Dic ''13'!S39+'Ene ''14'!S39+'Feb ''14'!S39+'Mar ''14'!S39+'Abr ''14'!S39+'May ''14'!S39+'Jun ''14'!S39+'Jul ''14'!S39+'Ago ''14'!S39+'Sep ''14'!S39+'Oct. ''14'!S39</f>
        <v>11</v>
      </c>
      <c r="T39" s="383"/>
      <c r="U39" s="382" t="n">
        <f aca="false">+'Nov ''13 '!U39+'Dic ''13'!U39+'Ene ''14'!U39+'Feb ''14'!U39+'Mar ''14'!U39+'Abr ''14'!U39+'May ''14'!U39+'Jun ''14'!U39+'Jul ''14'!U39+'Ago ''14'!U39+'Sep ''14'!U39+'Oct. ''14'!U39</f>
        <v>2</v>
      </c>
      <c r="V39" s="383"/>
      <c r="W39" s="382" t="n">
        <f aca="false">+'Nov ''13 '!W39+'Dic ''13'!W39+'Ene ''14'!W39+'Feb ''14'!W39+'Mar ''14'!W39+'Abr ''14'!W39+'May ''14'!W39+'Jun ''14'!W39+'Jul ''14'!W39+'Ago ''14'!W39+'Sep ''14'!W39+'Oct. ''14'!W39</f>
        <v>0</v>
      </c>
      <c r="X39" s="383"/>
      <c r="Y39" s="382" t="n">
        <f aca="false">+'Nov ''13 '!Y39+'Dic ''13'!Y39+'Ene ''14'!Y39+'Feb ''14'!Y39+'Mar ''14'!Y39+'Abr ''14'!Y39+'May ''14'!Y39+'Jun ''14'!Y39+'Jul ''14'!Y39+'Ago ''14'!Y39+'Sep ''14'!Y39+'Oct. ''14'!Y39</f>
        <v>0</v>
      </c>
      <c r="Z39" s="383"/>
      <c r="AA39" s="382" t="n">
        <f aca="false">+'Nov ''13 '!AA39+'Dic ''13'!AA39+'Ene ''14'!AA39+'Feb ''14'!AA39+'Mar ''14'!AA39+'Abr ''14'!AA39+'May ''14'!AA39+'Jun ''14'!AA39+'Jul ''14'!AA39+'Ago ''14'!AA39+'Sep ''14'!AA39+'Oct. ''14'!AA39</f>
        <v>0</v>
      </c>
      <c r="AB39" s="383"/>
      <c r="AC39" s="382" t="n">
        <f aca="false">+'Nov ''13 '!AC39+'Dic ''13'!AC39+'Ene ''14'!AC39+'Feb ''14'!AC39+'Mar ''14'!AC39+'Abr ''14'!AC39+'May ''14'!AC39+'Jun ''14'!AC39+'Jul ''14'!AC39+'Ago ''14'!AC39+'Sep ''14'!AC39+'Oct. ''14'!AC39</f>
        <v>3</v>
      </c>
      <c r="AD39" s="383"/>
      <c r="AE39" s="382" t="n">
        <f aca="false">+'Nov ''13 '!AE39+'Dic ''13'!AE39+'Ene ''14'!AE39+'Feb ''14'!AE39+'Mar ''14'!AE39+'Abr ''14'!AE39+'May ''14'!AE39+'Jun ''14'!AE39+'Jul ''14'!AE39+'Ago ''14'!AE39+'Sep ''14'!AE39+'Oct. ''14'!AE39</f>
        <v>2</v>
      </c>
      <c r="AF39" s="383"/>
      <c r="AG39" s="339" t="n">
        <f aca="false">+E39+G39+I39+K39+M39+O39+Q39+S39+U39+W39+Y39+AA39+AC39+AE39</f>
        <v>50</v>
      </c>
      <c r="AH39" s="384" t="n">
        <f aca="false">+'Acumulado por mes'!S39</f>
        <v>412</v>
      </c>
      <c r="AI39" s="385" t="n">
        <f aca="false">+AH39-AG39</f>
        <v>362</v>
      </c>
      <c r="AJ39" s="386" t="n">
        <v>3.61</v>
      </c>
      <c r="AK39" s="387" t="n">
        <f aca="false">+AG39*AJ39</f>
        <v>180.5</v>
      </c>
      <c r="AL39" s="388" t="n">
        <f aca="false">+AH39*AJ39</f>
        <v>1487.32</v>
      </c>
      <c r="AM39" s="0"/>
      <c r="AN39" s="277" t="n">
        <f aca="false">+AG39-'Acumulado por mes'!R39</f>
        <v>0</v>
      </c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7.1" hidden="false" customHeight="true" outlineLevel="0" collapsed="false">
      <c r="A40" s="379" t="n">
        <v>11</v>
      </c>
      <c r="B40" s="380" t="s">
        <v>87</v>
      </c>
      <c r="C40" s="381" t="s">
        <v>73</v>
      </c>
      <c r="D40" s="381" t="s">
        <v>74</v>
      </c>
      <c r="E40" s="382" t="n">
        <f aca="false">+'Nov ''13 '!E40+'Dic ''13'!E40+'Ene ''14'!E40+'Feb ''14'!E40+'Mar ''14'!E40+'Abr ''14'!E40+'May ''14'!E40+'Jun ''14'!E40+'Jul ''14'!E40+'Ago ''14'!E40+'Sep ''14'!E40+'Oct. ''14'!E40</f>
        <v>31</v>
      </c>
      <c r="F40" s="383"/>
      <c r="G40" s="382" t="n">
        <f aca="false">+'Nov ''13 '!G40+'Dic ''13'!G40+'Ene ''14'!G40+'Feb ''14'!G40+'Mar ''14'!G40+'Abr ''14'!G40+'May ''14'!G40+'Jun ''14'!G40+'Jul ''14'!G40+'Ago ''14'!G40+'Sep ''14'!G40+'Oct. ''14'!G40</f>
        <v>707</v>
      </c>
      <c r="H40" s="383"/>
      <c r="I40" s="382" t="n">
        <f aca="false">+'Nov ''13 '!I40+'Dic ''13'!I40+'Ene ''14'!I40+'Feb ''14'!I40+'Mar ''14'!I40+'Abr ''14'!I40+'May ''14'!I40+'Jun ''14'!I40+'Jul ''14'!I40+'Ago ''14'!I40+'Sep ''14'!I40+'Oct. ''14'!I40</f>
        <v>448</v>
      </c>
      <c r="J40" s="383"/>
      <c r="K40" s="382" t="n">
        <f aca="false">+'Nov ''13 '!K40+'Dic ''13'!K40+'Ene ''14'!K40+'Feb ''14'!K40+'Mar ''14'!K40+'Abr ''14'!K40+'May ''14'!K40+'Jun ''14'!K40+'Jul ''14'!K40+'Ago ''14'!K40+'Sep ''14'!K40+'Oct. ''14'!K40</f>
        <v>183</v>
      </c>
      <c r="L40" s="383"/>
      <c r="M40" s="382" t="n">
        <f aca="false">+'Nov ''13 '!M40+'Dic ''13'!M40+'Ene ''14'!M40+'Feb ''14'!M40+'Mar ''14'!M40+'Abr ''14'!M40+'May ''14'!M40+'Jun ''14'!M40+'Jul ''14'!M40+'Ago ''14'!M40+'Sep ''14'!M40+'Oct. ''14'!M40</f>
        <v>537</v>
      </c>
      <c r="N40" s="383"/>
      <c r="O40" s="382" t="n">
        <f aca="false">+'Nov ''13 '!O40+'Dic ''13'!O40+'Ene ''14'!O40+'Feb ''14'!O40+'Mar ''14'!O40+'Abr ''14'!O40+'May ''14'!O40+'Jun ''14'!O40+'Jul ''14'!O40+'Ago ''14'!O40+'Sep ''14'!O40+'Oct. ''14'!O40</f>
        <v>353</v>
      </c>
      <c r="P40" s="383"/>
      <c r="Q40" s="382" t="n">
        <f aca="false">+'Nov ''13 '!Q40+'Dic ''13'!Q40+'Ene ''14'!Q40+'Feb ''14'!Q40+'Mar ''14'!Q40+'Abr ''14'!Q40+'May ''14'!Q40+'Jun ''14'!Q40+'Jul ''14'!Q40+'Ago ''14'!Q40+'Sep ''14'!Q40+'Oct. ''14'!Q40</f>
        <v>246</v>
      </c>
      <c r="R40" s="383"/>
      <c r="S40" s="382" t="n">
        <f aca="false">+'Nov ''13 '!S40+'Dic ''13'!S40+'Ene ''14'!S40+'Feb ''14'!S40+'Mar ''14'!S40+'Abr ''14'!S40+'May ''14'!S40+'Jun ''14'!S40+'Jul ''14'!S40+'Ago ''14'!S40+'Sep ''14'!S40+'Oct. ''14'!S40</f>
        <v>285</v>
      </c>
      <c r="T40" s="383"/>
      <c r="U40" s="382" t="n">
        <f aca="false">+'Nov ''13 '!U40+'Dic ''13'!U40+'Ene ''14'!U40+'Feb ''14'!U40+'Mar ''14'!U40+'Abr ''14'!U40+'May ''14'!U40+'Jun ''14'!U40+'Jul ''14'!U40+'Ago ''14'!U40+'Sep ''14'!U40+'Oct. ''14'!U40</f>
        <v>181</v>
      </c>
      <c r="V40" s="383"/>
      <c r="W40" s="382" t="n">
        <f aca="false">+'Nov ''13 '!W40+'Dic ''13'!W40+'Ene ''14'!W40+'Feb ''14'!W40+'Mar ''14'!W40+'Abr ''14'!W40+'May ''14'!W40+'Jun ''14'!W40+'Jul ''14'!W40+'Ago ''14'!W40+'Sep ''14'!W40+'Oct. ''14'!W40</f>
        <v>10</v>
      </c>
      <c r="X40" s="383"/>
      <c r="Y40" s="382" t="n">
        <f aca="false">+'Nov ''13 '!Y40+'Dic ''13'!Y40+'Ene ''14'!Y40+'Feb ''14'!Y40+'Mar ''14'!Y40+'Abr ''14'!Y40+'May ''14'!Y40+'Jun ''14'!Y40+'Jul ''14'!Y40+'Ago ''14'!Y40+'Sep ''14'!Y40+'Oct. ''14'!Y40</f>
        <v>110</v>
      </c>
      <c r="Z40" s="383"/>
      <c r="AA40" s="382" t="n">
        <f aca="false">+'Nov ''13 '!AA40+'Dic ''13'!AA40+'Ene ''14'!AA40+'Feb ''14'!AA40+'Mar ''14'!AA40+'Abr ''14'!AA40+'May ''14'!AA40+'Jun ''14'!AA40+'Jul ''14'!AA40+'Ago ''14'!AA40+'Sep ''14'!AA40+'Oct. ''14'!AA40</f>
        <v>41</v>
      </c>
      <c r="AB40" s="383"/>
      <c r="AC40" s="382" t="n">
        <f aca="false">+'Nov ''13 '!AC40+'Dic ''13'!AC40+'Ene ''14'!AC40+'Feb ''14'!AC40+'Mar ''14'!AC40+'Abr ''14'!AC40+'May ''14'!AC40+'Jun ''14'!AC40+'Jul ''14'!AC40+'Ago ''14'!AC40+'Sep ''14'!AC40+'Oct. ''14'!AC40</f>
        <v>190</v>
      </c>
      <c r="AD40" s="383"/>
      <c r="AE40" s="382" t="n">
        <f aca="false">+'Nov ''13 '!AE40+'Dic ''13'!AE40+'Ene ''14'!AE40+'Feb ''14'!AE40+'Mar ''14'!AE40+'Abr ''14'!AE40+'May ''14'!AE40+'Jun ''14'!AE40+'Jul ''14'!AE40+'Ago ''14'!AE40+'Sep ''14'!AE40+'Oct. ''14'!AE40</f>
        <v>160</v>
      </c>
      <c r="AF40" s="383"/>
      <c r="AG40" s="339" t="n">
        <f aca="false">+E40+G40+I40+K40+M40+O40+Q40+S40+U40+W40+Y40+AA40+AC40+AE40</f>
        <v>3482</v>
      </c>
      <c r="AH40" s="384" t="n">
        <f aca="false">+'Acumulado por mes'!S40</f>
        <v>5660</v>
      </c>
      <c r="AI40" s="385" t="n">
        <f aca="false">+AH40-AG40</f>
        <v>2178</v>
      </c>
      <c r="AJ40" s="386" t="n">
        <v>0.06</v>
      </c>
      <c r="AK40" s="387" t="n">
        <f aca="false">+AG40*AJ40</f>
        <v>208.92</v>
      </c>
      <c r="AL40" s="388" t="n">
        <f aca="false">+AH40*AJ40</f>
        <v>339.6</v>
      </c>
      <c r="AM40" s="0"/>
      <c r="AN40" s="277" t="n">
        <f aca="false">+AG40-'Acumulado por mes'!R40</f>
        <v>0</v>
      </c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7.1" hidden="false" customHeight="true" outlineLevel="0" collapsed="false">
      <c r="A41" s="379" t="n">
        <v>12</v>
      </c>
      <c r="B41" s="380" t="s">
        <v>88</v>
      </c>
      <c r="C41" s="381" t="s">
        <v>73</v>
      </c>
      <c r="D41" s="381" t="s">
        <v>74</v>
      </c>
      <c r="E41" s="382" t="n">
        <f aca="false">+'Nov ''13 '!E41+'Dic ''13'!E41+'Ene ''14'!E41+'Feb ''14'!E41+'Mar ''14'!E41+'Abr ''14'!E41+'May ''14'!E41+'Jun ''14'!E41+'Jul ''14'!E41+'Ago ''14'!E41+'Sep ''14'!E41+'Oct. ''14'!E41</f>
        <v>0</v>
      </c>
      <c r="F41" s="383"/>
      <c r="G41" s="382" t="n">
        <f aca="false">+'Nov ''13 '!G41+'Dic ''13'!G41+'Ene ''14'!G41+'Feb ''14'!G41+'Mar ''14'!G41+'Abr ''14'!G41+'May ''14'!G41+'Jun ''14'!G41+'Jul ''14'!G41+'Ago ''14'!G41+'Sep ''14'!G41+'Oct. ''14'!G41</f>
        <v>98</v>
      </c>
      <c r="H41" s="383"/>
      <c r="I41" s="382" t="n">
        <f aca="false">+'Nov ''13 '!I41+'Dic ''13'!I41+'Ene ''14'!I41+'Feb ''14'!I41+'Mar ''14'!I41+'Abr ''14'!I41+'May ''14'!I41+'Jun ''14'!I41+'Jul ''14'!I41+'Ago ''14'!I41+'Sep ''14'!I41+'Oct. ''14'!I41</f>
        <v>35</v>
      </c>
      <c r="J41" s="383"/>
      <c r="K41" s="382" t="n">
        <f aca="false">+'Nov ''13 '!K41+'Dic ''13'!K41+'Ene ''14'!K41+'Feb ''14'!K41+'Mar ''14'!K41+'Abr ''14'!K41+'May ''14'!K41+'Jun ''14'!K41+'Jul ''14'!K41+'Ago ''14'!K41+'Sep ''14'!K41+'Oct. ''14'!K41</f>
        <v>15</v>
      </c>
      <c r="L41" s="383"/>
      <c r="M41" s="382" t="n">
        <f aca="false">+'Nov ''13 '!M41+'Dic ''13'!M41+'Ene ''14'!M41+'Feb ''14'!M41+'Mar ''14'!M41+'Abr ''14'!M41+'May ''14'!M41+'Jun ''14'!M41+'Jul ''14'!M41+'Ago ''14'!M41+'Sep ''14'!M41+'Oct. ''14'!M41</f>
        <v>26</v>
      </c>
      <c r="N41" s="383"/>
      <c r="O41" s="382" t="n">
        <f aca="false">+'Nov ''13 '!O41+'Dic ''13'!O41+'Ene ''14'!O41+'Feb ''14'!O41+'Mar ''14'!O41+'Abr ''14'!O41+'May ''14'!O41+'Jun ''14'!O41+'Jul ''14'!O41+'Ago ''14'!O41+'Sep ''14'!O41+'Oct. ''14'!O41</f>
        <v>44</v>
      </c>
      <c r="P41" s="383"/>
      <c r="Q41" s="382" t="n">
        <f aca="false">+'Nov ''13 '!Q41+'Dic ''13'!Q41+'Ene ''14'!Q41+'Feb ''14'!Q41+'Mar ''14'!Q41+'Abr ''14'!Q41+'May ''14'!Q41+'Jun ''14'!Q41+'Jul ''14'!Q41+'Ago ''14'!Q41+'Sep ''14'!Q41+'Oct. ''14'!Q41</f>
        <v>14</v>
      </c>
      <c r="R41" s="383"/>
      <c r="S41" s="382" t="n">
        <f aca="false">+'Nov ''13 '!S41+'Dic ''13'!S41+'Ene ''14'!S41+'Feb ''14'!S41+'Mar ''14'!S41+'Abr ''14'!S41+'May ''14'!S41+'Jun ''14'!S41+'Jul ''14'!S41+'Ago ''14'!S41+'Sep ''14'!S41+'Oct. ''14'!S41</f>
        <v>5</v>
      </c>
      <c r="T41" s="383"/>
      <c r="U41" s="382" t="n">
        <f aca="false">+'Nov ''13 '!U41+'Dic ''13'!U41+'Ene ''14'!U41+'Feb ''14'!U41+'Mar ''14'!U41+'Abr ''14'!U41+'May ''14'!U41+'Jun ''14'!U41+'Jul ''14'!U41+'Ago ''14'!U41+'Sep ''14'!U41+'Oct. ''14'!U41</f>
        <v>3</v>
      </c>
      <c r="V41" s="383"/>
      <c r="W41" s="382" t="n">
        <f aca="false">+'Nov ''13 '!W41+'Dic ''13'!W41+'Ene ''14'!W41+'Feb ''14'!W41+'Mar ''14'!W41+'Abr ''14'!W41+'May ''14'!W41+'Jun ''14'!W41+'Jul ''14'!W41+'Ago ''14'!W41+'Sep ''14'!W41+'Oct. ''14'!W41</f>
        <v>1</v>
      </c>
      <c r="X41" s="383"/>
      <c r="Y41" s="382" t="n">
        <f aca="false">+'Nov ''13 '!Y41+'Dic ''13'!Y41+'Ene ''14'!Y41+'Feb ''14'!Y41+'Mar ''14'!Y41+'Abr ''14'!Y41+'May ''14'!Y41+'Jun ''14'!Y41+'Jul ''14'!Y41+'Ago ''14'!Y41+'Sep ''14'!Y41+'Oct. ''14'!Y41</f>
        <v>1</v>
      </c>
      <c r="Z41" s="383"/>
      <c r="AA41" s="382" t="n">
        <f aca="false">+'Nov ''13 '!AA41+'Dic ''13'!AA41+'Ene ''14'!AA41+'Feb ''14'!AA41+'Mar ''14'!AA41+'Abr ''14'!AA41+'May ''14'!AA41+'Jun ''14'!AA41+'Jul ''14'!AA41+'Ago ''14'!AA41+'Sep ''14'!AA41+'Oct. ''14'!AA41</f>
        <v>5</v>
      </c>
      <c r="AB41" s="383"/>
      <c r="AC41" s="382" t="n">
        <f aca="false">+'Nov ''13 '!AC41+'Dic ''13'!AC41+'Ene ''14'!AC41+'Feb ''14'!AC41+'Mar ''14'!AC41+'Abr ''14'!AC41+'May ''14'!AC41+'Jun ''14'!AC41+'Jul ''14'!AC41+'Ago ''14'!AC41+'Sep ''14'!AC41+'Oct. ''14'!AC41</f>
        <v>6</v>
      </c>
      <c r="AD41" s="383"/>
      <c r="AE41" s="382" t="n">
        <f aca="false">+'Nov ''13 '!AE41+'Dic ''13'!AE41+'Ene ''14'!AE41+'Feb ''14'!AE41+'Mar ''14'!AE41+'Abr ''14'!AE41+'May ''14'!AE41+'Jun ''14'!AE41+'Jul ''14'!AE41+'Ago ''14'!AE41+'Sep ''14'!AE41+'Oct. ''14'!AE41</f>
        <v>12</v>
      </c>
      <c r="AF41" s="383"/>
      <c r="AG41" s="339" t="n">
        <f aca="false">+E41+G41+I41+K41+M41+O41+Q41+S41+U41+W41+Y41+AA41+AC41+AE41</f>
        <v>265</v>
      </c>
      <c r="AH41" s="384" t="n">
        <f aca="false">+'Acumulado por mes'!S41</f>
        <v>0</v>
      </c>
      <c r="AI41" s="385" t="n">
        <f aca="false">+AH41-AG41</f>
        <v>-265</v>
      </c>
      <c r="AJ41" s="386" t="n">
        <v>0.08</v>
      </c>
      <c r="AK41" s="387" t="n">
        <f aca="false">+AG41*AJ41</f>
        <v>21.2</v>
      </c>
      <c r="AL41" s="388" t="n">
        <f aca="false">+AH41*AJ41</f>
        <v>0</v>
      </c>
      <c r="AM41" s="0"/>
      <c r="AN41" s="277" t="n">
        <f aca="false">+AG41-'Acumulado por mes'!R41</f>
        <v>0</v>
      </c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7.1" hidden="false" customHeight="true" outlineLevel="0" collapsed="false">
      <c r="A42" s="379" t="n">
        <v>13</v>
      </c>
      <c r="B42" s="380" t="s">
        <v>89</v>
      </c>
      <c r="C42" s="381" t="s">
        <v>73</v>
      </c>
      <c r="D42" s="381" t="s">
        <v>74</v>
      </c>
      <c r="E42" s="382" t="n">
        <f aca="false">+'Nov ''13 '!E42+'Dic ''13'!E42+'Ene ''14'!E42+'Feb ''14'!E42+'Mar ''14'!E42+'Abr ''14'!E42+'May ''14'!E42+'Jun ''14'!E42+'Jul ''14'!E42+'Ago ''14'!E42+'Sep ''14'!E42+'Oct. ''14'!E42</f>
        <v>0</v>
      </c>
      <c r="F42" s="383"/>
      <c r="G42" s="382" t="n">
        <f aca="false">+'Nov ''13 '!G42+'Dic ''13'!G42+'Ene ''14'!G42+'Feb ''14'!G42+'Mar ''14'!G42+'Abr ''14'!G42+'May ''14'!G42+'Jun ''14'!G42+'Jul ''14'!G42+'Ago ''14'!G42+'Sep ''14'!G42+'Oct. ''14'!G42</f>
        <v>0</v>
      </c>
      <c r="H42" s="383"/>
      <c r="I42" s="382" t="n">
        <f aca="false">+'Nov ''13 '!I42+'Dic ''13'!I42+'Ene ''14'!I42+'Feb ''14'!I42+'Mar ''14'!I42+'Abr ''14'!I42+'May ''14'!I42+'Jun ''14'!I42+'Jul ''14'!I42+'Ago ''14'!I42+'Sep ''14'!I42+'Oct. ''14'!I42</f>
        <v>0</v>
      </c>
      <c r="J42" s="383"/>
      <c r="K42" s="382" t="n">
        <f aca="false">+'Nov ''13 '!K42+'Dic ''13'!K42+'Ene ''14'!K42+'Feb ''14'!K42+'Mar ''14'!K42+'Abr ''14'!K42+'May ''14'!K42+'Jun ''14'!K42+'Jul ''14'!K42+'Ago ''14'!K42+'Sep ''14'!K42+'Oct. ''14'!K42</f>
        <v>0</v>
      </c>
      <c r="L42" s="383"/>
      <c r="M42" s="382" t="n">
        <f aca="false">+'Nov ''13 '!M42+'Dic ''13'!M42+'Ene ''14'!M42+'Feb ''14'!M42+'Mar ''14'!M42+'Abr ''14'!M42+'May ''14'!M42+'Jun ''14'!M42+'Jul ''14'!M42+'Ago ''14'!M42+'Sep ''14'!M42+'Oct. ''14'!M42</f>
        <v>0</v>
      </c>
      <c r="N42" s="383"/>
      <c r="O42" s="382" t="n">
        <f aca="false">+'Nov ''13 '!O42+'Dic ''13'!O42+'Ene ''14'!O42+'Feb ''14'!O42+'Mar ''14'!O42+'Abr ''14'!O42+'May ''14'!O42+'Jun ''14'!O42+'Jul ''14'!O42+'Ago ''14'!O42+'Sep ''14'!O42+'Oct. ''14'!O42</f>
        <v>0</v>
      </c>
      <c r="P42" s="383"/>
      <c r="Q42" s="382" t="n">
        <f aca="false">+'Nov ''13 '!Q42+'Dic ''13'!Q42+'Ene ''14'!Q42+'Feb ''14'!Q42+'Mar ''14'!Q42+'Abr ''14'!Q42+'May ''14'!Q42+'Jun ''14'!Q42+'Jul ''14'!Q42+'Ago ''14'!Q42+'Sep ''14'!Q42+'Oct. ''14'!Q42</f>
        <v>0</v>
      </c>
      <c r="R42" s="383"/>
      <c r="S42" s="382" t="n">
        <f aca="false">+'Nov ''13 '!S42+'Dic ''13'!S42+'Ene ''14'!S42+'Feb ''14'!S42+'Mar ''14'!S42+'Abr ''14'!S42+'May ''14'!S42+'Jun ''14'!S42+'Jul ''14'!S42+'Ago ''14'!S42+'Sep ''14'!S42+'Oct. ''14'!S42</f>
        <v>0</v>
      </c>
      <c r="T42" s="383"/>
      <c r="U42" s="382" t="n">
        <f aca="false">+'Nov ''13 '!U42+'Dic ''13'!U42+'Ene ''14'!U42+'Feb ''14'!U42+'Mar ''14'!U42+'Abr ''14'!U42+'May ''14'!U42+'Jun ''14'!U42+'Jul ''14'!U42+'Ago ''14'!U42+'Sep ''14'!U42+'Oct. ''14'!U42</f>
        <v>0</v>
      </c>
      <c r="V42" s="383"/>
      <c r="W42" s="382" t="n">
        <f aca="false">+'Nov ''13 '!W42+'Dic ''13'!W42+'Ene ''14'!W42+'Feb ''14'!W42+'Mar ''14'!W42+'Abr ''14'!W42+'May ''14'!W42+'Jun ''14'!W42+'Jul ''14'!W42+'Ago ''14'!W42+'Sep ''14'!W42+'Oct. ''14'!W42</f>
        <v>0</v>
      </c>
      <c r="X42" s="383"/>
      <c r="Y42" s="382" t="n">
        <f aca="false">+'Nov ''13 '!Y42+'Dic ''13'!Y42+'Ene ''14'!Y42+'Feb ''14'!Y42+'Mar ''14'!Y42+'Abr ''14'!Y42+'May ''14'!Y42+'Jun ''14'!Y42+'Jul ''14'!Y42+'Ago ''14'!Y42+'Sep ''14'!Y42+'Oct. ''14'!Y42</f>
        <v>0</v>
      </c>
      <c r="Z42" s="383"/>
      <c r="AA42" s="382" t="n">
        <f aca="false">+'Nov ''13 '!AA42+'Dic ''13'!AA42+'Ene ''14'!AA42+'Feb ''14'!AA42+'Mar ''14'!AA42+'Abr ''14'!AA42+'May ''14'!AA42+'Jun ''14'!AA42+'Jul ''14'!AA42+'Ago ''14'!AA42+'Sep ''14'!AA42+'Oct. ''14'!AA42</f>
        <v>0</v>
      </c>
      <c r="AB42" s="383"/>
      <c r="AC42" s="382" t="n">
        <f aca="false">+'Nov ''13 '!AC42+'Dic ''13'!AC42+'Ene ''14'!AC42+'Feb ''14'!AC42+'Mar ''14'!AC42+'Abr ''14'!AC42+'May ''14'!AC42+'Jun ''14'!AC42+'Jul ''14'!AC42+'Ago ''14'!AC42+'Sep ''14'!AC42+'Oct. ''14'!AC42</f>
        <v>0</v>
      </c>
      <c r="AD42" s="383"/>
      <c r="AE42" s="382" t="n">
        <f aca="false">+'Nov ''13 '!AE42+'Dic ''13'!AE42+'Ene ''14'!AE42+'Feb ''14'!AE42+'Mar ''14'!AE42+'Abr ''14'!AE42+'May ''14'!AE42+'Jun ''14'!AE42+'Jul ''14'!AE42+'Ago ''14'!AE42+'Sep ''14'!AE42+'Oct. ''14'!AE42</f>
        <v>0</v>
      </c>
      <c r="AF42" s="383"/>
      <c r="AG42" s="339" t="n">
        <f aca="false">+E42+G42+I42+K42+M42+O42+Q42+S42+U42+W42+Y42+AA42+AC42+AE42</f>
        <v>0</v>
      </c>
      <c r="AH42" s="384" t="n">
        <f aca="false">+'Acumulado por mes'!S42</f>
        <v>4472</v>
      </c>
      <c r="AI42" s="385" t="n">
        <f aca="false">+AH42-AG42</f>
        <v>4472</v>
      </c>
      <c r="AJ42" s="386" t="n">
        <v>0.15</v>
      </c>
      <c r="AK42" s="387" t="n">
        <f aca="false">+AG42*AJ42</f>
        <v>0</v>
      </c>
      <c r="AL42" s="388" t="n">
        <f aca="false">+AH42*AJ42</f>
        <v>670.8</v>
      </c>
      <c r="AM42" s="0"/>
      <c r="AN42" s="277" t="n">
        <f aca="false">+AG42-'Acumulado por mes'!R42</f>
        <v>0</v>
      </c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7.1" hidden="false" customHeight="true" outlineLevel="0" collapsed="false">
      <c r="A43" s="379" t="n">
        <v>14</v>
      </c>
      <c r="B43" s="380" t="s">
        <v>90</v>
      </c>
      <c r="C43" s="381" t="s">
        <v>73</v>
      </c>
      <c r="D43" s="381" t="s">
        <v>74</v>
      </c>
      <c r="E43" s="382" t="n">
        <f aca="false">+'Nov ''13 '!E43+'Dic ''13'!E43+'Ene ''14'!E43+'Feb ''14'!E43+'Mar ''14'!E43+'Abr ''14'!E43+'May ''14'!E43+'Jun ''14'!E43+'Jul ''14'!E43+'Ago ''14'!E43+'Sep ''14'!E43+'Oct. ''14'!E43</f>
        <v>0</v>
      </c>
      <c r="F43" s="383"/>
      <c r="G43" s="382" t="n">
        <f aca="false">+'Nov ''13 '!G43+'Dic ''13'!G43+'Ene ''14'!G43+'Feb ''14'!G43+'Mar ''14'!G43+'Abr ''14'!G43+'May ''14'!G43+'Jun ''14'!G43+'Jul ''14'!G43+'Ago ''14'!G43+'Sep ''14'!G43+'Oct. ''14'!G43</f>
        <v>0</v>
      </c>
      <c r="H43" s="383"/>
      <c r="I43" s="382" t="n">
        <f aca="false">+'Nov ''13 '!I43+'Dic ''13'!I43+'Ene ''14'!I43+'Feb ''14'!I43+'Mar ''14'!I43+'Abr ''14'!I43+'May ''14'!I43+'Jun ''14'!I43+'Jul ''14'!I43+'Ago ''14'!I43+'Sep ''14'!I43+'Oct. ''14'!I43</f>
        <v>0</v>
      </c>
      <c r="J43" s="383"/>
      <c r="K43" s="382" t="n">
        <f aca="false">+'Nov ''13 '!K43+'Dic ''13'!K43+'Ene ''14'!K43+'Feb ''14'!K43+'Mar ''14'!K43+'Abr ''14'!K43+'May ''14'!K43+'Jun ''14'!K43+'Jul ''14'!K43+'Ago ''14'!K43+'Sep ''14'!K43+'Oct. ''14'!K43</f>
        <v>0</v>
      </c>
      <c r="L43" s="383"/>
      <c r="M43" s="382" t="n">
        <f aca="false">+'Nov ''13 '!M43+'Dic ''13'!M43+'Ene ''14'!M43+'Feb ''14'!M43+'Mar ''14'!M43+'Abr ''14'!M43+'May ''14'!M43+'Jun ''14'!M43+'Jul ''14'!M43+'Ago ''14'!M43+'Sep ''14'!M43+'Oct. ''14'!M43</f>
        <v>0</v>
      </c>
      <c r="N43" s="383"/>
      <c r="O43" s="382" t="n">
        <f aca="false">+'Nov ''13 '!O43+'Dic ''13'!O43+'Ene ''14'!O43+'Feb ''14'!O43+'Mar ''14'!O43+'Abr ''14'!O43+'May ''14'!O43+'Jun ''14'!O43+'Jul ''14'!O43+'Ago ''14'!O43+'Sep ''14'!O43+'Oct. ''14'!O43</f>
        <v>0</v>
      </c>
      <c r="P43" s="383"/>
      <c r="Q43" s="382" t="n">
        <f aca="false">+'Nov ''13 '!Q43+'Dic ''13'!Q43+'Ene ''14'!Q43+'Feb ''14'!Q43+'Mar ''14'!Q43+'Abr ''14'!Q43+'May ''14'!Q43+'Jun ''14'!Q43+'Jul ''14'!Q43+'Ago ''14'!Q43+'Sep ''14'!Q43+'Oct. ''14'!Q43</f>
        <v>0</v>
      </c>
      <c r="R43" s="383"/>
      <c r="S43" s="382" t="n">
        <f aca="false">+'Nov ''13 '!S43+'Dic ''13'!S43+'Ene ''14'!S43+'Feb ''14'!S43+'Mar ''14'!S43+'Abr ''14'!S43+'May ''14'!S43+'Jun ''14'!S43+'Jul ''14'!S43+'Ago ''14'!S43+'Sep ''14'!S43+'Oct. ''14'!S43</f>
        <v>0</v>
      </c>
      <c r="T43" s="383"/>
      <c r="U43" s="382" t="n">
        <f aca="false">+'Nov ''13 '!U43+'Dic ''13'!U43+'Ene ''14'!U43+'Feb ''14'!U43+'Mar ''14'!U43+'Abr ''14'!U43+'May ''14'!U43+'Jun ''14'!U43+'Jul ''14'!U43+'Ago ''14'!U43+'Sep ''14'!U43+'Oct. ''14'!U43</f>
        <v>1</v>
      </c>
      <c r="V43" s="383"/>
      <c r="W43" s="382" t="n">
        <f aca="false">+'Nov ''13 '!W43+'Dic ''13'!W43+'Ene ''14'!W43+'Feb ''14'!W43+'Mar ''14'!W43+'Abr ''14'!W43+'May ''14'!W43+'Jun ''14'!W43+'Jul ''14'!W43+'Ago ''14'!W43+'Sep ''14'!W43+'Oct. ''14'!W43</f>
        <v>0</v>
      </c>
      <c r="X43" s="383"/>
      <c r="Y43" s="382" t="n">
        <f aca="false">+'Nov ''13 '!Y43+'Dic ''13'!Y43+'Ene ''14'!Y43+'Feb ''14'!Y43+'Mar ''14'!Y43+'Abr ''14'!Y43+'May ''14'!Y43+'Jun ''14'!Y43+'Jul ''14'!Y43+'Ago ''14'!Y43+'Sep ''14'!Y43+'Oct. ''14'!Y43</f>
        <v>0</v>
      </c>
      <c r="Z43" s="383"/>
      <c r="AA43" s="382" t="n">
        <f aca="false">+'Nov ''13 '!AA43+'Dic ''13'!AA43+'Ene ''14'!AA43+'Feb ''14'!AA43+'Mar ''14'!AA43+'Abr ''14'!AA43+'May ''14'!AA43+'Jun ''14'!AA43+'Jul ''14'!AA43+'Ago ''14'!AA43+'Sep ''14'!AA43+'Oct. ''14'!AA43</f>
        <v>0</v>
      </c>
      <c r="AB43" s="383"/>
      <c r="AC43" s="382" t="n">
        <f aca="false">+'Nov ''13 '!AC43+'Dic ''13'!AC43+'Ene ''14'!AC43+'Feb ''14'!AC43+'Mar ''14'!AC43+'Abr ''14'!AC43+'May ''14'!AC43+'Jun ''14'!AC43+'Jul ''14'!AC43+'Ago ''14'!AC43+'Sep ''14'!AC43+'Oct. ''14'!AC43</f>
        <v>0</v>
      </c>
      <c r="AD43" s="383"/>
      <c r="AE43" s="382" t="n">
        <f aca="false">+'Nov ''13 '!AE43+'Dic ''13'!AE43+'Ene ''14'!AE43+'Feb ''14'!AE43+'Mar ''14'!AE43+'Abr ''14'!AE43+'May ''14'!AE43+'Jun ''14'!AE43+'Jul ''14'!AE43+'Ago ''14'!AE43+'Sep ''14'!AE43+'Oct. ''14'!AE43</f>
        <v>0</v>
      </c>
      <c r="AF43" s="383"/>
      <c r="AG43" s="339" t="n">
        <f aca="false">+E43+G43+I43+K43+M43+O43+Q43+S43+U43+W43+Y43+AA43+AC43+AE43</f>
        <v>1</v>
      </c>
      <c r="AH43" s="384" t="n">
        <f aca="false">+'Acumulado por mes'!S43</f>
        <v>1</v>
      </c>
      <c r="AI43" s="385" t="n">
        <f aca="false">+AH43-AG43</f>
        <v>0</v>
      </c>
      <c r="AJ43" s="386" t="n">
        <v>366.45</v>
      </c>
      <c r="AK43" s="387" t="n">
        <f aca="false">+AG43*AJ43</f>
        <v>366.45</v>
      </c>
      <c r="AL43" s="388" t="n">
        <f aca="false">+AH43*AJ43</f>
        <v>366.45</v>
      </c>
      <c r="AM43" s="0"/>
      <c r="AN43" s="277" t="n">
        <f aca="false">+AG43-'Acumulado por mes'!R43</f>
        <v>0</v>
      </c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7.1" hidden="false" customHeight="true" outlineLevel="0" collapsed="false">
      <c r="A44" s="379" t="n">
        <v>15</v>
      </c>
      <c r="B44" s="380" t="s">
        <v>110</v>
      </c>
      <c r="C44" s="381" t="s">
        <v>73</v>
      </c>
      <c r="D44" s="381" t="s">
        <v>74</v>
      </c>
      <c r="E44" s="382" t="n">
        <f aca="false">+'Nov ''13 '!E44+'Dic ''13'!E44+'Ene ''14'!E44+'Feb ''14'!E44+'Mar ''14'!E44+'Abr ''14'!E44+'May ''14'!E44+'Jun ''14'!E44+'Jul ''14'!E44+'Ago ''14'!E44+'Sep ''14'!E44+'Oct. ''14'!E44</f>
        <v>0</v>
      </c>
      <c r="F44" s="383"/>
      <c r="G44" s="382" t="n">
        <f aca="false">+'Nov ''13 '!G44+'Dic ''13'!G44+'Ene ''14'!G44+'Feb ''14'!G44+'Mar ''14'!G44+'Abr ''14'!G44+'May ''14'!G44+'Jun ''14'!G44+'Jul ''14'!G44+'Ago ''14'!G44+'Sep ''14'!G44+'Oct. ''14'!G44</f>
        <v>0</v>
      </c>
      <c r="H44" s="383"/>
      <c r="I44" s="382" t="n">
        <f aca="false">+'Nov ''13 '!I44+'Dic ''13'!I44+'Ene ''14'!I44+'Feb ''14'!I44+'Mar ''14'!I44+'Abr ''14'!I44+'May ''14'!I44+'Jun ''14'!I44+'Jul ''14'!I44+'Ago ''14'!I44+'Sep ''14'!I44+'Oct. ''14'!I44</f>
        <v>0</v>
      </c>
      <c r="J44" s="383"/>
      <c r="K44" s="382" t="n">
        <f aca="false">+'Nov ''13 '!K44+'Dic ''13'!K44+'Ene ''14'!K44+'Feb ''14'!K44+'Mar ''14'!K44+'Abr ''14'!K44+'May ''14'!K44+'Jun ''14'!K44+'Jul ''14'!K44+'Ago ''14'!K44+'Sep ''14'!K44+'Oct. ''14'!K44</f>
        <v>0</v>
      </c>
      <c r="L44" s="383"/>
      <c r="M44" s="382" t="n">
        <f aca="false">+'Nov ''13 '!M44+'Dic ''13'!M44+'Ene ''14'!M44+'Feb ''14'!M44+'Mar ''14'!M44+'Abr ''14'!M44+'May ''14'!M44+'Jun ''14'!M44+'Jul ''14'!M44+'Ago ''14'!M44+'Sep ''14'!M44+'Oct. ''14'!M44</f>
        <v>0</v>
      </c>
      <c r="N44" s="383"/>
      <c r="O44" s="382" t="n">
        <f aca="false">+'Nov ''13 '!O44+'Dic ''13'!O44+'Ene ''14'!O44+'Feb ''14'!O44+'Mar ''14'!O44+'Abr ''14'!O44+'May ''14'!O44+'Jun ''14'!O44+'Jul ''14'!O44+'Ago ''14'!O44+'Sep ''14'!O44+'Oct. ''14'!O44</f>
        <v>0</v>
      </c>
      <c r="P44" s="383"/>
      <c r="Q44" s="382" t="n">
        <f aca="false">+'Nov ''13 '!Q44+'Dic ''13'!Q44+'Ene ''14'!Q44+'Feb ''14'!Q44+'Mar ''14'!Q44+'Abr ''14'!Q44+'May ''14'!Q44+'Jun ''14'!Q44+'Jul ''14'!Q44+'Ago ''14'!Q44+'Sep ''14'!Q44+'Oct. ''14'!Q44</f>
        <v>1</v>
      </c>
      <c r="R44" s="383"/>
      <c r="S44" s="382" t="n">
        <f aca="false">+'Nov ''13 '!S44+'Dic ''13'!S44+'Ene ''14'!S44+'Feb ''14'!S44+'Mar ''14'!S44+'Abr ''14'!S44+'May ''14'!S44+'Jun ''14'!S44+'Jul ''14'!S44+'Ago ''14'!S44+'Sep ''14'!S44+'Oct. ''14'!S44</f>
        <v>0</v>
      </c>
      <c r="T44" s="383"/>
      <c r="U44" s="382" t="n">
        <f aca="false">+'Nov ''13 '!U44+'Dic ''13'!U44+'Ene ''14'!U44+'Feb ''14'!U44+'Mar ''14'!U44+'Abr ''14'!U44+'May ''14'!U44+'Jun ''14'!U44+'Jul ''14'!U44+'Ago ''14'!U44+'Sep ''14'!U44+'Oct. ''14'!U44</f>
        <v>0</v>
      </c>
      <c r="V44" s="383"/>
      <c r="W44" s="382" t="n">
        <f aca="false">+'Nov ''13 '!W44+'Dic ''13'!W44+'Ene ''14'!W44+'Feb ''14'!W44+'Mar ''14'!W44+'Abr ''14'!W44+'May ''14'!W44+'Jun ''14'!W44+'Jul ''14'!W44+'Ago ''14'!W44+'Sep ''14'!W44+'Oct. ''14'!W44</f>
        <v>0</v>
      </c>
      <c r="X44" s="383"/>
      <c r="Y44" s="382" t="n">
        <f aca="false">+'Nov ''13 '!Y44+'Dic ''13'!Y44+'Ene ''14'!Y44+'Feb ''14'!Y44+'Mar ''14'!Y44+'Abr ''14'!Y44+'May ''14'!Y44+'Jun ''14'!Y44+'Jul ''14'!Y44+'Ago ''14'!Y44+'Sep ''14'!Y44+'Oct. ''14'!Y44</f>
        <v>0</v>
      </c>
      <c r="Z44" s="383"/>
      <c r="AA44" s="382" t="n">
        <f aca="false">+'Nov ''13 '!AA44+'Dic ''13'!AA44+'Ene ''14'!AA44+'Feb ''14'!AA44+'Mar ''14'!AA44+'Abr ''14'!AA44+'May ''14'!AA44+'Jun ''14'!AA44+'Jul ''14'!AA44+'Ago ''14'!AA44+'Sep ''14'!AA44+'Oct. ''14'!AA44</f>
        <v>0</v>
      </c>
      <c r="AB44" s="383"/>
      <c r="AC44" s="382" t="n">
        <f aca="false">+'Nov ''13 '!AC44+'Dic ''13'!AC44+'Ene ''14'!AC44+'Feb ''14'!AC44+'Mar ''14'!AC44+'Abr ''14'!AC44+'May ''14'!AC44+'Jun ''14'!AC44+'Jul ''14'!AC44+'Ago ''14'!AC44+'Sep ''14'!AC44+'Oct. ''14'!AC44</f>
        <v>0</v>
      </c>
      <c r="AD44" s="383"/>
      <c r="AE44" s="382" t="n">
        <f aca="false">+'Nov ''13 '!AE44+'Dic ''13'!AE44+'Ene ''14'!AE44+'Feb ''14'!AE44+'Mar ''14'!AE44+'Abr ''14'!AE44+'May ''14'!AE44+'Jun ''14'!AE44+'Jul ''14'!AE44+'Ago ''14'!AE44+'Sep ''14'!AE44+'Oct. ''14'!AE44</f>
        <v>0</v>
      </c>
      <c r="AF44" s="383"/>
      <c r="AG44" s="339" t="n">
        <f aca="false">+E44+G44+I44+K44+M44+O44+Q44+S44+U44+W44+Y44+AA44+AC44+AE44</f>
        <v>1</v>
      </c>
      <c r="AH44" s="384" t="n">
        <f aca="false">+'Acumulado por mes'!S44</f>
        <v>1</v>
      </c>
      <c r="AI44" s="385" t="n">
        <f aca="false">+AH44-AG44</f>
        <v>0</v>
      </c>
      <c r="AJ44" s="386" t="n">
        <v>131.93</v>
      </c>
      <c r="AK44" s="387" t="n">
        <f aca="false">+AG44*AJ44</f>
        <v>131.93</v>
      </c>
      <c r="AL44" s="388" t="n">
        <f aca="false">+AH44*AJ44</f>
        <v>131.93</v>
      </c>
      <c r="AM44" s="0"/>
      <c r="AN44" s="277" t="n">
        <f aca="false">+AG44-'Acumulado por mes'!R44</f>
        <v>0</v>
      </c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7.1" hidden="false" customHeight="true" outlineLevel="0" collapsed="false">
      <c r="A45" s="379" t="n">
        <v>16</v>
      </c>
      <c r="B45" s="380" t="s">
        <v>92</v>
      </c>
      <c r="C45" s="381" t="s">
        <v>73</v>
      </c>
      <c r="D45" s="381" t="s">
        <v>74</v>
      </c>
      <c r="E45" s="382" t="n">
        <f aca="false">+'Nov ''13 '!E45+'Dic ''13'!E45+'Ene ''14'!E45+'Feb ''14'!E45+'Mar ''14'!E45+'Abr ''14'!E45+'May ''14'!E45+'Jun ''14'!E45+'Jul ''14'!E45+'Ago ''14'!E45+'Sep ''14'!E45+'Oct. ''14'!E45</f>
        <v>0</v>
      </c>
      <c r="F45" s="383"/>
      <c r="G45" s="382" t="n">
        <f aca="false">+'Nov ''13 '!G45+'Dic ''13'!G45+'Ene ''14'!G45+'Feb ''14'!G45+'Mar ''14'!G45+'Abr ''14'!G45+'May ''14'!G45+'Jun ''14'!G45+'Jul ''14'!G45+'Ago ''14'!G45+'Sep ''14'!G45+'Oct. ''14'!G45</f>
        <v>35</v>
      </c>
      <c r="H45" s="383"/>
      <c r="I45" s="382" t="n">
        <f aca="false">+'Nov ''13 '!I45+'Dic ''13'!I45+'Ene ''14'!I45+'Feb ''14'!I45+'Mar ''14'!I45+'Abr ''14'!I45+'May ''14'!I45+'Jun ''14'!I45+'Jul ''14'!I45+'Ago ''14'!I45+'Sep ''14'!I45+'Oct. ''14'!I45</f>
        <v>21</v>
      </c>
      <c r="J45" s="383"/>
      <c r="K45" s="382" t="n">
        <f aca="false">+'Nov ''13 '!K45+'Dic ''13'!K45+'Ene ''14'!K45+'Feb ''14'!K45+'Mar ''14'!K45+'Abr ''14'!K45+'May ''14'!K45+'Jun ''14'!K45+'Jul ''14'!K45+'Ago ''14'!K45+'Sep ''14'!K45+'Oct. ''14'!K45</f>
        <v>0</v>
      </c>
      <c r="L45" s="383"/>
      <c r="M45" s="382" t="n">
        <f aca="false">+'Nov ''13 '!M45+'Dic ''13'!M45+'Ene ''14'!M45+'Feb ''14'!M45+'Mar ''14'!M45+'Abr ''14'!M45+'May ''14'!M45+'Jun ''14'!M45+'Jul ''14'!M45+'Ago ''14'!M45+'Sep ''14'!M45+'Oct. ''14'!M45</f>
        <v>352</v>
      </c>
      <c r="N45" s="383"/>
      <c r="O45" s="382" t="n">
        <f aca="false">+'Nov ''13 '!O45+'Dic ''13'!O45+'Ene ''14'!O45+'Feb ''14'!O45+'Mar ''14'!O45+'Abr ''14'!O45+'May ''14'!O45+'Jun ''14'!O45+'Jul ''14'!O45+'Ago ''14'!O45+'Sep ''14'!O45+'Oct. ''14'!O45</f>
        <v>83</v>
      </c>
      <c r="P45" s="383"/>
      <c r="Q45" s="382" t="n">
        <f aca="false">+'Nov ''13 '!Q45+'Dic ''13'!Q45+'Ene ''14'!Q45+'Feb ''14'!Q45+'Mar ''14'!Q45+'Abr ''14'!Q45+'May ''14'!Q45+'Jun ''14'!Q45+'Jul ''14'!Q45+'Ago ''14'!Q45+'Sep ''14'!Q45+'Oct. ''14'!Q45</f>
        <v>9</v>
      </c>
      <c r="R45" s="383"/>
      <c r="S45" s="382" t="n">
        <f aca="false">+'Nov ''13 '!S45+'Dic ''13'!S45+'Ene ''14'!S45+'Feb ''14'!S45+'Mar ''14'!S45+'Abr ''14'!S45+'May ''14'!S45+'Jun ''14'!S45+'Jul ''14'!S45+'Ago ''14'!S45+'Sep ''14'!S45+'Oct. ''14'!S45</f>
        <v>0</v>
      </c>
      <c r="T45" s="383"/>
      <c r="U45" s="382" t="n">
        <f aca="false">+'Nov ''13 '!U45+'Dic ''13'!U45+'Ene ''14'!U45+'Feb ''14'!U45+'Mar ''14'!U45+'Abr ''14'!U45+'May ''14'!U45+'Jun ''14'!U45+'Jul ''14'!U45+'Ago ''14'!U45+'Sep ''14'!U45+'Oct. ''14'!U45</f>
        <v>50</v>
      </c>
      <c r="V45" s="383"/>
      <c r="W45" s="382" t="n">
        <f aca="false">+'Nov ''13 '!W45+'Dic ''13'!W45+'Ene ''14'!W45+'Feb ''14'!W45+'Mar ''14'!W45+'Abr ''14'!W45+'May ''14'!W45+'Jun ''14'!W45+'Jul ''14'!W45+'Ago ''14'!W45+'Sep ''14'!W45+'Oct. ''14'!W45</f>
        <v>0</v>
      </c>
      <c r="X45" s="383"/>
      <c r="Y45" s="382" t="n">
        <f aca="false">+'Nov ''13 '!Y45+'Dic ''13'!Y45+'Ene ''14'!Y45+'Feb ''14'!Y45+'Mar ''14'!Y45+'Abr ''14'!Y45+'May ''14'!Y45+'Jun ''14'!Y45+'Jul ''14'!Y45+'Ago ''14'!Y45+'Sep ''14'!Y45+'Oct. ''14'!Y45</f>
        <v>0</v>
      </c>
      <c r="Z45" s="383"/>
      <c r="AA45" s="382" t="n">
        <f aca="false">+'Nov ''13 '!AA45+'Dic ''13'!AA45+'Ene ''14'!AA45+'Feb ''14'!AA45+'Mar ''14'!AA45+'Abr ''14'!AA45+'May ''14'!AA45+'Jun ''14'!AA45+'Jul ''14'!AA45+'Ago ''14'!AA45+'Sep ''14'!AA45+'Oct. ''14'!AA45</f>
        <v>5</v>
      </c>
      <c r="AB45" s="383"/>
      <c r="AC45" s="382" t="n">
        <f aca="false">+'Nov ''13 '!AC45+'Dic ''13'!AC45+'Ene ''14'!AC45+'Feb ''14'!AC45+'Mar ''14'!AC45+'Abr ''14'!AC45+'May ''14'!AC45+'Jun ''14'!AC45+'Jul ''14'!AC45+'Ago ''14'!AC45+'Sep ''14'!AC45+'Oct. ''14'!AC45</f>
        <v>7</v>
      </c>
      <c r="AD45" s="383"/>
      <c r="AE45" s="382" t="n">
        <f aca="false">+'Nov ''13 '!AE45+'Dic ''13'!AE45+'Ene ''14'!AE45+'Feb ''14'!AE45+'Mar ''14'!AE45+'Abr ''14'!AE45+'May ''14'!AE45+'Jun ''14'!AE45+'Jul ''14'!AE45+'Ago ''14'!AE45+'Sep ''14'!AE45+'Oct. ''14'!AE45</f>
        <v>111</v>
      </c>
      <c r="AF45" s="383"/>
      <c r="AG45" s="339" t="n">
        <f aca="false">+E45+G45+I45+K45+M45+O45+Q45+S45+U45+W45+Y45+AA45+AC45+AE45</f>
        <v>673</v>
      </c>
      <c r="AH45" s="384" t="n">
        <f aca="false">+'Acumulado por mes'!S45</f>
        <v>268</v>
      </c>
      <c r="AI45" s="385" t="n">
        <f aca="false">+AH45-AG45</f>
        <v>-405</v>
      </c>
      <c r="AJ45" s="386" t="n">
        <v>0.23</v>
      </c>
      <c r="AK45" s="387" t="n">
        <f aca="false">+AG45*AJ45</f>
        <v>154.79</v>
      </c>
      <c r="AL45" s="388" t="n">
        <f aca="false">+AH45*AJ45</f>
        <v>61.64</v>
      </c>
      <c r="AM45" s="0"/>
      <c r="AN45" s="277" t="n">
        <f aca="false">+AG45-'Acumulado por mes'!R45</f>
        <v>0</v>
      </c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7.1" hidden="false" customHeight="true" outlineLevel="0" collapsed="false">
      <c r="A46" s="379" t="n">
        <v>17</v>
      </c>
      <c r="B46" s="380" t="s">
        <v>93</v>
      </c>
      <c r="C46" s="381" t="s">
        <v>73</v>
      </c>
      <c r="D46" s="381" t="s">
        <v>74</v>
      </c>
      <c r="E46" s="382" t="n">
        <f aca="false">+'Nov ''13 '!E46+'Dic ''13'!E46+'Ene ''14'!E46+'Feb ''14'!E46+'Mar ''14'!E46+'Abr ''14'!E46+'May ''14'!E46+'Jun ''14'!E46+'Jul ''14'!E46+'Ago ''14'!E46+'Sep ''14'!E46+'Oct. ''14'!E46</f>
        <v>0</v>
      </c>
      <c r="F46" s="383"/>
      <c r="G46" s="382" t="n">
        <f aca="false">+'Nov ''13 '!G46+'Dic ''13'!G46+'Ene ''14'!G46+'Feb ''14'!G46+'Mar ''14'!G46+'Abr ''14'!G46+'May ''14'!G46+'Jun ''14'!G46+'Jul ''14'!G46+'Ago ''14'!G46+'Sep ''14'!G46+'Oct. ''14'!G46</f>
        <v>0</v>
      </c>
      <c r="H46" s="383"/>
      <c r="I46" s="382" t="n">
        <f aca="false">+'Nov ''13 '!I46+'Dic ''13'!I46+'Ene ''14'!I46+'Feb ''14'!I46+'Mar ''14'!I46+'Abr ''14'!I46+'May ''14'!I46+'Jun ''14'!I46+'Jul ''14'!I46+'Ago ''14'!I46+'Sep ''14'!I46+'Oct. ''14'!I46</f>
        <v>5</v>
      </c>
      <c r="J46" s="383"/>
      <c r="K46" s="382" t="n">
        <f aca="false">+'Nov ''13 '!K46+'Dic ''13'!K46+'Ene ''14'!K46+'Feb ''14'!K46+'Mar ''14'!K46+'Abr ''14'!K46+'May ''14'!K46+'Jun ''14'!K46+'Jul ''14'!K46+'Ago ''14'!K46+'Sep ''14'!K46+'Oct. ''14'!K46</f>
        <v>3</v>
      </c>
      <c r="L46" s="383"/>
      <c r="M46" s="382" t="n">
        <f aca="false">+'Nov ''13 '!M46+'Dic ''13'!M46+'Ene ''14'!M46+'Feb ''14'!M46+'Mar ''14'!M46+'Abr ''14'!M46+'May ''14'!M46+'Jun ''14'!M46+'Jul ''14'!M46+'Ago ''14'!M46+'Sep ''14'!M46+'Oct. ''14'!M46</f>
        <v>6</v>
      </c>
      <c r="N46" s="383"/>
      <c r="O46" s="382" t="n">
        <f aca="false">+'Nov ''13 '!O46+'Dic ''13'!O46+'Ene ''14'!O46+'Feb ''14'!O46+'Mar ''14'!O46+'Abr ''14'!O46+'May ''14'!O46+'Jun ''14'!O46+'Jul ''14'!O46+'Ago ''14'!O46+'Sep ''14'!O46+'Oct. ''14'!O46</f>
        <v>2</v>
      </c>
      <c r="P46" s="383"/>
      <c r="Q46" s="382" t="n">
        <f aca="false">+'Nov ''13 '!Q46+'Dic ''13'!Q46+'Ene ''14'!Q46+'Feb ''14'!Q46+'Mar ''14'!Q46+'Abr ''14'!Q46+'May ''14'!Q46+'Jun ''14'!Q46+'Jul ''14'!Q46+'Ago ''14'!Q46+'Sep ''14'!Q46+'Oct. ''14'!Q46</f>
        <v>6</v>
      </c>
      <c r="R46" s="383"/>
      <c r="S46" s="382" t="n">
        <f aca="false">+'Nov ''13 '!S46+'Dic ''13'!S46+'Ene ''14'!S46+'Feb ''14'!S46+'Mar ''14'!S46+'Abr ''14'!S46+'May ''14'!S46+'Jun ''14'!S46+'Jul ''14'!S46+'Ago ''14'!S46+'Sep ''14'!S46+'Oct. ''14'!S46</f>
        <v>2</v>
      </c>
      <c r="T46" s="383"/>
      <c r="U46" s="382" t="n">
        <f aca="false">+'Nov ''13 '!U46+'Dic ''13'!U46+'Ene ''14'!U46+'Feb ''14'!U46+'Mar ''14'!U46+'Abr ''14'!U46+'May ''14'!U46+'Jun ''14'!U46+'Jul ''14'!U46+'Ago ''14'!U46+'Sep ''14'!U46+'Oct. ''14'!U46</f>
        <v>0</v>
      </c>
      <c r="V46" s="383"/>
      <c r="W46" s="382" t="n">
        <f aca="false">+'Nov ''13 '!W46+'Dic ''13'!W46+'Ene ''14'!W46+'Feb ''14'!W46+'Mar ''14'!W46+'Abr ''14'!W46+'May ''14'!W46+'Jun ''14'!W46+'Jul ''14'!W46+'Ago ''14'!W46+'Sep ''14'!W46+'Oct. ''14'!W46</f>
        <v>4</v>
      </c>
      <c r="X46" s="383"/>
      <c r="Y46" s="382" t="n">
        <f aca="false">+'Nov ''13 '!Y46+'Dic ''13'!Y46+'Ene ''14'!Y46+'Feb ''14'!Y46+'Mar ''14'!Y46+'Abr ''14'!Y46+'May ''14'!Y46+'Jun ''14'!Y46+'Jul ''14'!Y46+'Ago ''14'!Y46+'Sep ''14'!Y46+'Oct. ''14'!Y46</f>
        <v>1</v>
      </c>
      <c r="Z46" s="383"/>
      <c r="AA46" s="382" t="n">
        <f aca="false">+'Nov ''13 '!AA46+'Dic ''13'!AA46+'Ene ''14'!AA46+'Feb ''14'!AA46+'Mar ''14'!AA46+'Abr ''14'!AA46+'May ''14'!AA46+'Jun ''14'!AA46+'Jul ''14'!AA46+'Ago ''14'!AA46+'Sep ''14'!AA46+'Oct. ''14'!AA46</f>
        <v>2</v>
      </c>
      <c r="AB46" s="383"/>
      <c r="AC46" s="382" t="n">
        <f aca="false">+'Nov ''13 '!AC46+'Dic ''13'!AC46+'Ene ''14'!AC46+'Feb ''14'!AC46+'Mar ''14'!AC46+'Abr ''14'!AC46+'May ''14'!AC46+'Jun ''14'!AC46+'Jul ''14'!AC46+'Ago ''14'!AC46+'Sep ''14'!AC46+'Oct. ''14'!AC46</f>
        <v>7</v>
      </c>
      <c r="AD46" s="383"/>
      <c r="AE46" s="382" t="n">
        <f aca="false">+'Nov ''13 '!AE46+'Dic ''13'!AE46+'Ene ''14'!AE46+'Feb ''14'!AE46+'Mar ''14'!AE46+'Abr ''14'!AE46+'May ''14'!AE46+'Jun ''14'!AE46+'Jul ''14'!AE46+'Ago ''14'!AE46+'Sep ''14'!AE46+'Oct. ''14'!AE46</f>
        <v>5</v>
      </c>
      <c r="AF46" s="383"/>
      <c r="AG46" s="339" t="n">
        <f aca="false">+E46+G46+I46+K46+M46+O46+Q46+S46+U46+W46+Y46+AA46+AC46+AE46</f>
        <v>43</v>
      </c>
      <c r="AH46" s="384" t="n">
        <f aca="false">+'Acumulado por mes'!S46</f>
        <v>109</v>
      </c>
      <c r="AI46" s="385" t="n">
        <f aca="false">+AH46-AG46</f>
        <v>66</v>
      </c>
      <c r="AJ46" s="386" t="n">
        <v>2.13</v>
      </c>
      <c r="AK46" s="387" t="n">
        <f aca="false">+AG46*AJ46</f>
        <v>91.59</v>
      </c>
      <c r="AL46" s="388" t="n">
        <f aca="false">+AH46*AJ46</f>
        <v>232.17</v>
      </c>
      <c r="AM46" s="0"/>
      <c r="AN46" s="277" t="n">
        <f aca="false">+AG46-'Acumulado por mes'!R46</f>
        <v>0</v>
      </c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7.1" hidden="false" customHeight="true" outlineLevel="0" collapsed="false">
      <c r="A47" s="379" t="n">
        <v>18</v>
      </c>
      <c r="B47" s="380" t="s">
        <v>94</v>
      </c>
      <c r="C47" s="381" t="s">
        <v>73</v>
      </c>
      <c r="D47" s="381" t="s">
        <v>74</v>
      </c>
      <c r="E47" s="382" t="n">
        <f aca="false">+'Nov ''13 '!E47+'Dic ''13'!E47+'Ene ''14'!E47+'Feb ''14'!E47+'Mar ''14'!E47+'Abr ''14'!E47+'May ''14'!E47+'Jun ''14'!E47+'Jul ''14'!E47+'Ago ''14'!E47+'Sep ''14'!E47+'Oct. ''14'!E47</f>
        <v>76.5</v>
      </c>
      <c r="F47" s="383"/>
      <c r="G47" s="382" t="n">
        <f aca="false">+'Nov ''13 '!G47+'Dic ''13'!G47+'Ene ''14'!G47+'Feb ''14'!G47+'Mar ''14'!G47+'Abr ''14'!G47+'May ''14'!G47+'Jun ''14'!G47+'Jul ''14'!G47+'Ago ''14'!G47+'Sep ''14'!G47+'Oct. ''14'!G47</f>
        <v>12.5</v>
      </c>
      <c r="H47" s="383"/>
      <c r="I47" s="382" t="n">
        <f aca="false">+'Nov ''13 '!I47+'Dic ''13'!I47+'Ene ''14'!I47+'Feb ''14'!I47+'Mar ''14'!I47+'Abr ''14'!I47+'May ''14'!I47+'Jun ''14'!I47+'Jul ''14'!I47+'Ago ''14'!I47+'Sep ''14'!I47+'Oct. ''14'!I47</f>
        <v>0</v>
      </c>
      <c r="J47" s="383"/>
      <c r="K47" s="382" t="n">
        <f aca="false">+'Nov ''13 '!K47+'Dic ''13'!K47+'Ene ''14'!K47+'Feb ''14'!K47+'Mar ''14'!K47+'Abr ''14'!K47+'May ''14'!K47+'Jun ''14'!K47+'Jul ''14'!K47+'Ago ''14'!K47+'Sep ''14'!K47+'Oct. ''14'!K47</f>
        <v>0</v>
      </c>
      <c r="L47" s="383"/>
      <c r="M47" s="382" t="n">
        <f aca="false">+'Nov ''13 '!M47+'Dic ''13'!M47+'Ene ''14'!M47+'Feb ''14'!M47+'Mar ''14'!M47+'Abr ''14'!M47+'May ''14'!M47+'Jun ''14'!M47+'Jul ''14'!M47+'Ago ''14'!M47+'Sep ''14'!M47+'Oct. ''14'!M47</f>
        <v>25</v>
      </c>
      <c r="N47" s="383"/>
      <c r="O47" s="382" t="n">
        <f aca="false">+'Nov ''13 '!O47+'Dic ''13'!O47+'Ene ''14'!O47+'Feb ''14'!O47+'Mar ''14'!O47+'Abr ''14'!O47+'May ''14'!O47+'Jun ''14'!O47+'Jul ''14'!O47+'Ago ''14'!O47+'Sep ''14'!O47+'Oct. ''14'!O47</f>
        <v>30</v>
      </c>
      <c r="P47" s="383"/>
      <c r="Q47" s="382" t="n">
        <f aca="false">+'Nov ''13 '!Q47+'Dic ''13'!Q47+'Ene ''14'!Q47+'Feb ''14'!Q47+'Mar ''14'!Q47+'Abr ''14'!Q47+'May ''14'!Q47+'Jun ''14'!Q47+'Jul ''14'!Q47+'Ago ''14'!Q47+'Sep ''14'!Q47+'Oct. ''14'!Q47</f>
        <v>0</v>
      </c>
      <c r="R47" s="383"/>
      <c r="S47" s="382" t="n">
        <f aca="false">+'Nov ''13 '!S47+'Dic ''13'!S47+'Ene ''14'!S47+'Feb ''14'!S47+'Mar ''14'!S47+'Abr ''14'!S47+'May ''14'!S47+'Jun ''14'!S47+'Jul ''14'!S47+'Ago ''14'!S47+'Sep ''14'!S47+'Oct. ''14'!S47</f>
        <v>0</v>
      </c>
      <c r="T47" s="383"/>
      <c r="U47" s="382" t="n">
        <f aca="false">+'Nov ''13 '!U47+'Dic ''13'!U47+'Ene ''14'!U47+'Feb ''14'!U47+'Mar ''14'!U47+'Abr ''14'!U47+'May ''14'!U47+'Jun ''14'!U47+'Jul ''14'!U47+'Ago ''14'!U47+'Sep ''14'!U47+'Oct. ''14'!U47</f>
        <v>0</v>
      </c>
      <c r="V47" s="383"/>
      <c r="W47" s="382" t="n">
        <f aca="false">+'Nov ''13 '!W47+'Dic ''13'!W47+'Ene ''14'!W47+'Feb ''14'!W47+'Mar ''14'!W47+'Abr ''14'!W47+'May ''14'!W47+'Jun ''14'!W47+'Jul ''14'!W47+'Ago ''14'!W47+'Sep ''14'!W47+'Oct. ''14'!W47</f>
        <v>0</v>
      </c>
      <c r="X47" s="383"/>
      <c r="Y47" s="382" t="n">
        <f aca="false">+'Nov ''13 '!Y47+'Dic ''13'!Y47+'Ene ''14'!Y47+'Feb ''14'!Y47+'Mar ''14'!Y47+'Abr ''14'!Y47+'May ''14'!Y47+'Jun ''14'!Y47+'Jul ''14'!Y47+'Ago ''14'!Y47+'Sep ''14'!Y47+'Oct. ''14'!Y47</f>
        <v>50</v>
      </c>
      <c r="Z47" s="383"/>
      <c r="AA47" s="382" t="n">
        <f aca="false">+'Nov ''13 '!AA47+'Dic ''13'!AA47+'Ene ''14'!AA47+'Feb ''14'!AA47+'Mar ''14'!AA47+'Abr ''14'!AA47+'May ''14'!AA47+'Jun ''14'!AA47+'Jul ''14'!AA47+'Ago ''14'!AA47+'Sep ''14'!AA47+'Oct. ''14'!AA47</f>
        <v>0</v>
      </c>
      <c r="AB47" s="383"/>
      <c r="AC47" s="382" t="n">
        <f aca="false">+'Nov ''13 '!AC47+'Dic ''13'!AC47+'Ene ''14'!AC47+'Feb ''14'!AC47+'Mar ''14'!AC47+'Abr ''14'!AC47+'May ''14'!AC47+'Jun ''14'!AC47+'Jul ''14'!AC47+'Ago ''14'!AC47+'Sep ''14'!AC47+'Oct. ''14'!AC47</f>
        <v>0</v>
      </c>
      <c r="AD47" s="383"/>
      <c r="AE47" s="382" t="n">
        <f aca="false">+'Nov ''13 '!AE47+'Dic ''13'!AE47+'Ene ''14'!AE47+'Feb ''14'!AE47+'Mar ''14'!AE47+'Abr ''14'!AE47+'May ''14'!AE47+'Jun ''14'!AE47+'Jul ''14'!AE47+'Ago ''14'!AE47+'Sep ''14'!AE47+'Oct. ''14'!AE47</f>
        <v>212.5</v>
      </c>
      <c r="AF47" s="383"/>
      <c r="AG47" s="339" t="n">
        <f aca="false">+E47+G47+I47+K47+M47+O47+Q47+S47+U47+W47+Y47+AA47+AC47+AE47</f>
        <v>406.5</v>
      </c>
      <c r="AH47" s="384" t="n">
        <f aca="false">+'Acumulado por mes'!S47</f>
        <v>1219</v>
      </c>
      <c r="AI47" s="385" t="n">
        <f aca="false">+AH47-AG47</f>
        <v>812.5</v>
      </c>
      <c r="AJ47" s="386" t="n">
        <v>0.75</v>
      </c>
      <c r="AK47" s="387" t="n">
        <f aca="false">+AG47*AJ47</f>
        <v>304.875</v>
      </c>
      <c r="AL47" s="388" t="n">
        <f aca="false">+AH47*AJ47</f>
        <v>914.25</v>
      </c>
      <c r="AM47" s="0"/>
      <c r="AN47" s="277" t="n">
        <f aca="false">+AG47-'Acumulado por mes'!R47</f>
        <v>0</v>
      </c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7.1" hidden="false" customHeight="true" outlineLevel="0" collapsed="false">
      <c r="A48" s="389" t="n">
        <v>19</v>
      </c>
      <c r="B48" s="390" t="s">
        <v>95</v>
      </c>
      <c r="C48" s="391" t="s">
        <v>73</v>
      </c>
      <c r="D48" s="391" t="s">
        <v>74</v>
      </c>
      <c r="E48" s="392" t="n">
        <f aca="false">+'Nov ''13 '!E48+'Dic ''13'!E48+'Ene ''14'!E48+'Feb ''14'!E48+'Mar ''14'!E48+'Abr ''14'!E48+'May ''14'!E48+'Jun ''14'!E48+'Jul ''14'!E48+'Ago ''14'!E48+'Sep ''14'!E48+'Oct. ''14'!E48</f>
        <v>0</v>
      </c>
      <c r="F48" s="393"/>
      <c r="G48" s="392" t="n">
        <f aca="false">+'Nov ''13 '!G48+'Dic ''13'!G48+'Ene ''14'!G48+'Feb ''14'!G48+'Mar ''14'!G48+'Abr ''14'!G48+'May ''14'!G48+'Jun ''14'!G48+'Jul ''14'!G48+'Ago ''14'!G48+'Sep ''14'!G48+'Oct. ''14'!G48</f>
        <v>0</v>
      </c>
      <c r="H48" s="393"/>
      <c r="I48" s="392" t="n">
        <f aca="false">+'Nov ''13 '!I48+'Dic ''13'!I48+'Ene ''14'!I48+'Feb ''14'!I48+'Mar ''14'!I48+'Abr ''14'!I48+'May ''14'!I48+'Jun ''14'!I48+'Jul ''14'!I48+'Ago ''14'!I48+'Sep ''14'!I48+'Oct. ''14'!I48</f>
        <v>0</v>
      </c>
      <c r="J48" s="393"/>
      <c r="K48" s="392" t="n">
        <f aca="false">+'Nov ''13 '!K48+'Dic ''13'!K48+'Ene ''14'!K48+'Feb ''14'!K48+'Mar ''14'!K48+'Abr ''14'!K48+'May ''14'!K48+'Jun ''14'!K48+'Jul ''14'!K48+'Ago ''14'!K48+'Sep ''14'!K48+'Oct. ''14'!K48</f>
        <v>0</v>
      </c>
      <c r="L48" s="393"/>
      <c r="M48" s="392" t="n">
        <f aca="false">+'Nov ''13 '!M48+'Dic ''13'!M48+'Ene ''14'!M48+'Feb ''14'!M48+'Mar ''14'!M48+'Abr ''14'!M48+'May ''14'!M48+'Jun ''14'!M48+'Jul ''14'!M48+'Ago ''14'!M48+'Sep ''14'!M48+'Oct. ''14'!M48</f>
        <v>0</v>
      </c>
      <c r="N48" s="393"/>
      <c r="O48" s="392" t="n">
        <f aca="false">+'Nov ''13 '!O48+'Dic ''13'!O48+'Ene ''14'!O48+'Feb ''14'!O48+'Mar ''14'!O48+'Abr ''14'!O48+'May ''14'!O48+'Jun ''14'!O48+'Jul ''14'!O48+'Ago ''14'!O48+'Sep ''14'!O48+'Oct. ''14'!O48</f>
        <v>0</v>
      </c>
      <c r="P48" s="393"/>
      <c r="Q48" s="392" t="n">
        <f aca="false">+'Nov ''13 '!Q48+'Dic ''13'!Q48+'Ene ''14'!Q48+'Feb ''14'!Q48+'Mar ''14'!Q48+'Abr ''14'!Q48+'May ''14'!Q48+'Jun ''14'!Q48+'Jul ''14'!Q48+'Ago ''14'!Q48+'Sep ''14'!Q48+'Oct. ''14'!Q48</f>
        <v>100</v>
      </c>
      <c r="R48" s="393"/>
      <c r="S48" s="392" t="n">
        <f aca="false">+'Nov ''13 '!S48+'Dic ''13'!S48+'Ene ''14'!S48+'Feb ''14'!S48+'Mar ''14'!S48+'Abr ''14'!S48+'May ''14'!S48+'Jun ''14'!S48+'Jul ''14'!S48+'Ago ''14'!S48+'Sep ''14'!S48+'Oct. ''14'!S48</f>
        <v>0</v>
      </c>
      <c r="T48" s="393"/>
      <c r="U48" s="392" t="n">
        <f aca="false">+'Nov ''13 '!U48+'Dic ''13'!U48+'Ene ''14'!U48+'Feb ''14'!U48+'Mar ''14'!U48+'Abr ''14'!U48+'May ''14'!U48+'Jun ''14'!U48+'Jul ''14'!U48+'Ago ''14'!U48+'Sep ''14'!U48+'Oct. ''14'!U48</f>
        <v>0</v>
      </c>
      <c r="V48" s="393"/>
      <c r="W48" s="392" t="n">
        <f aca="false">+'Nov ''13 '!W48+'Dic ''13'!W48+'Ene ''14'!W48+'Feb ''14'!W48+'Mar ''14'!W48+'Abr ''14'!W48+'May ''14'!W48+'Jun ''14'!W48+'Jul ''14'!W48+'Ago ''14'!W48+'Sep ''14'!W48+'Oct. ''14'!W48</f>
        <v>0</v>
      </c>
      <c r="X48" s="393"/>
      <c r="Y48" s="392" t="n">
        <f aca="false">+'Nov ''13 '!Y48+'Dic ''13'!Y48+'Ene ''14'!Y48+'Feb ''14'!Y48+'Mar ''14'!Y48+'Abr ''14'!Y48+'May ''14'!Y48+'Jun ''14'!Y48+'Jul ''14'!Y48+'Ago ''14'!Y48+'Sep ''14'!Y48+'Oct. ''14'!Y48</f>
        <v>0</v>
      </c>
      <c r="Z48" s="393"/>
      <c r="AA48" s="392" t="n">
        <f aca="false">+'Nov ''13 '!AA48+'Dic ''13'!AA48+'Ene ''14'!AA48+'Feb ''14'!AA48+'Mar ''14'!AA48+'Abr ''14'!AA48+'May ''14'!AA48+'Jun ''14'!AA48+'Jul ''14'!AA48+'Ago ''14'!AA48+'Sep ''14'!AA48+'Oct. ''14'!AA48</f>
        <v>0</v>
      </c>
      <c r="AB48" s="393"/>
      <c r="AC48" s="392" t="n">
        <f aca="false">+'Nov ''13 '!AC48+'Dic ''13'!AC48+'Ene ''14'!AC48+'Feb ''14'!AC48+'Mar ''14'!AC48+'Abr ''14'!AC48+'May ''14'!AC48+'Jun ''14'!AC48+'Jul ''14'!AC48+'Ago ''14'!AC48+'Sep ''14'!AC48+'Oct. ''14'!AC48</f>
        <v>0</v>
      </c>
      <c r="AD48" s="393"/>
      <c r="AE48" s="392" t="n">
        <f aca="false">+'Nov ''13 '!AE48+'Dic ''13'!AE48+'Ene ''14'!AE48+'Feb ''14'!AE48+'Mar ''14'!AE48+'Abr ''14'!AE48+'May ''14'!AE48+'Jun ''14'!AE48+'Jul ''14'!AE48+'Ago ''14'!AE48+'Sep ''14'!AE48+'Oct. ''14'!AE48</f>
        <v>0</v>
      </c>
      <c r="AF48" s="393"/>
      <c r="AG48" s="350" t="n">
        <f aca="false">+E48+G48+I48+K48+M48+O48+Q48+S48+U48+W48+Y48+AA48+AC48+AE48</f>
        <v>100</v>
      </c>
      <c r="AH48" s="394" t="n">
        <f aca="false">+'Acumulado por mes'!S48</f>
        <v>0</v>
      </c>
      <c r="AI48" s="395" t="n">
        <f aca="false">+AH48-AG48</f>
        <v>-100</v>
      </c>
      <c r="AJ48" s="396" t="n">
        <v>0.09</v>
      </c>
      <c r="AK48" s="397" t="n">
        <f aca="false">+AG48*AJ48</f>
        <v>9</v>
      </c>
      <c r="AL48" s="398" t="n">
        <f aca="false">+AH48*AJ48</f>
        <v>0</v>
      </c>
      <c r="AM48" s="0"/>
      <c r="AN48" s="277" t="n">
        <f aca="false">+AG48-'Acumulado por mes'!R48</f>
        <v>0</v>
      </c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7.1" hidden="false" customHeight="true" outlineLevel="0" collapsed="false">
      <c r="A49" s="354"/>
      <c r="B49" s="399"/>
      <c r="C49" s="400"/>
      <c r="D49" s="400"/>
      <c r="E49" s="401"/>
      <c r="F49" s="402"/>
      <c r="G49" s="401"/>
      <c r="H49" s="402"/>
      <c r="I49" s="401"/>
      <c r="J49" s="402"/>
      <c r="K49" s="401"/>
      <c r="L49" s="402"/>
      <c r="M49" s="401"/>
      <c r="N49" s="402"/>
      <c r="O49" s="401"/>
      <c r="P49" s="402"/>
      <c r="Q49" s="401"/>
      <c r="R49" s="402"/>
      <c r="S49" s="401"/>
      <c r="T49" s="402"/>
      <c r="U49" s="401"/>
      <c r="V49" s="402"/>
      <c r="W49" s="401"/>
      <c r="X49" s="402"/>
      <c r="Y49" s="401"/>
      <c r="Z49" s="402"/>
      <c r="AA49" s="401"/>
      <c r="AB49" s="402"/>
      <c r="AC49" s="401"/>
      <c r="AD49" s="402"/>
      <c r="AE49" s="401"/>
      <c r="AF49" s="402"/>
      <c r="AG49" s="357"/>
      <c r="AH49" s="403"/>
      <c r="AI49" s="404"/>
      <c r="AJ49" s="405"/>
      <c r="AK49" s="360" t="n">
        <f aca="false">SUM(AK30:AK48)</f>
        <v>11778.625</v>
      </c>
      <c r="AL49" s="361" t="n">
        <f aca="false">SUM(AL30:AL48)</f>
        <v>23600.8728</v>
      </c>
      <c r="AM49" s="0"/>
      <c r="AN49" s="362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7.1" hidden="false" customHeight="true" outlineLevel="0" collapsed="false">
      <c r="A50" s="354"/>
      <c r="B50" s="399"/>
      <c r="C50" s="400"/>
      <c r="D50" s="400"/>
      <c r="E50" s="401"/>
      <c r="F50" s="402"/>
      <c r="G50" s="401"/>
      <c r="H50" s="402"/>
      <c r="I50" s="401"/>
      <c r="J50" s="402"/>
      <c r="K50" s="401"/>
      <c r="L50" s="402"/>
      <c r="M50" s="401"/>
      <c r="N50" s="402"/>
      <c r="O50" s="401"/>
      <c r="P50" s="402"/>
      <c r="Q50" s="401"/>
      <c r="R50" s="402"/>
      <c r="S50" s="401"/>
      <c r="T50" s="402"/>
      <c r="U50" s="401"/>
      <c r="V50" s="402"/>
      <c r="W50" s="401"/>
      <c r="X50" s="402"/>
      <c r="Y50" s="401"/>
      <c r="Z50" s="402"/>
      <c r="AA50" s="401"/>
      <c r="AB50" s="402"/>
      <c r="AC50" s="401"/>
      <c r="AD50" s="402"/>
      <c r="AE50" s="401"/>
      <c r="AF50" s="402"/>
      <c r="AG50" s="357"/>
      <c r="AH50" s="403"/>
      <c r="AI50" s="404"/>
      <c r="AJ50" s="405"/>
      <c r="AK50" s="405"/>
      <c r="AL50" s="405"/>
      <c r="AM50" s="0"/>
      <c r="AN50" s="277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9.5" hidden="false" customHeight="false" outlineLevel="0" collapsed="false">
      <c r="A51" s="285" t="s">
        <v>97</v>
      </c>
      <c r="B51" s="363"/>
      <c r="C51" s="363"/>
      <c r="D51" s="363"/>
      <c r="E51" s="406"/>
      <c r="F51" s="406"/>
      <c r="G51" s="406"/>
      <c r="H51" s="406"/>
      <c r="I51" s="406"/>
      <c r="J51" s="406"/>
      <c r="K51" s="406"/>
      <c r="L51" s="406"/>
      <c r="M51" s="406"/>
      <c r="N51" s="406"/>
      <c r="O51" s="406"/>
      <c r="P51" s="406"/>
      <c r="Q51" s="406"/>
      <c r="R51" s="406"/>
      <c r="S51" s="406"/>
      <c r="T51" s="406"/>
      <c r="U51" s="406"/>
      <c r="V51" s="406"/>
      <c r="W51" s="406"/>
      <c r="X51" s="406"/>
      <c r="Y51" s="406"/>
      <c r="Z51" s="406"/>
      <c r="AA51" s="406"/>
      <c r="AB51" s="406"/>
      <c r="AC51" s="406"/>
      <c r="AD51" s="406"/>
      <c r="AE51" s="406"/>
      <c r="AF51" s="406"/>
      <c r="AG51" s="357"/>
      <c r="AH51" s="0"/>
      <c r="AI51" s="407" t="s">
        <v>159</v>
      </c>
      <c r="AJ51" s="408"/>
      <c r="AK51" s="409" t="n">
        <f aca="false">+AK26+AK49</f>
        <v>14062.46</v>
      </c>
      <c r="AL51" s="409" t="n">
        <f aca="false">+AL26+AL49</f>
        <v>26450.3828</v>
      </c>
      <c r="AM51" s="0"/>
      <c r="AN51" s="362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7.1" hidden="false" customHeight="true" outlineLevel="0" collapsed="false">
      <c r="A52" s="410" t="s">
        <v>98</v>
      </c>
      <c r="B52" s="411"/>
      <c r="C52" s="412"/>
      <c r="D52" s="366" t="s">
        <v>71</v>
      </c>
      <c r="E52" s="413"/>
      <c r="F52" s="413"/>
      <c r="G52" s="413"/>
      <c r="H52" s="413"/>
      <c r="I52" s="413"/>
      <c r="J52" s="413"/>
      <c r="K52" s="413"/>
      <c r="L52" s="413"/>
      <c r="M52" s="413"/>
      <c r="N52" s="413"/>
      <c r="O52" s="413"/>
      <c r="P52" s="413"/>
      <c r="Q52" s="413"/>
      <c r="R52" s="413"/>
      <c r="S52" s="413"/>
      <c r="T52" s="413"/>
      <c r="U52" s="413"/>
      <c r="V52" s="413"/>
      <c r="W52" s="413"/>
      <c r="X52" s="413"/>
      <c r="Y52" s="413"/>
      <c r="Z52" s="413"/>
      <c r="AA52" s="413"/>
      <c r="AB52" s="413"/>
      <c r="AC52" s="413"/>
      <c r="AD52" s="413"/>
      <c r="AE52" s="413"/>
      <c r="AF52" s="413"/>
      <c r="AG52" s="357"/>
      <c r="AH52" s="0"/>
      <c r="AI52" s="276"/>
      <c r="AJ52" s="0"/>
      <c r="AK52" s="0"/>
      <c r="AL52" s="0"/>
      <c r="AM52" s="0"/>
      <c r="AN52" s="277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7.1" hidden="false" customHeight="true" outlineLevel="0" collapsed="false">
      <c r="A53" s="414" t="n">
        <v>1</v>
      </c>
      <c r="B53" s="415" t="s">
        <v>99</v>
      </c>
      <c r="C53" s="415"/>
      <c r="D53" s="416" t="s">
        <v>100</v>
      </c>
      <c r="E53" s="372" t="n">
        <f aca="false">+'Nov ''13 '!E53+'Dic ''13'!E53+'Ene ''14'!E53+'Feb ''14'!E53+'Mar ''14'!E53+'Abr ''14'!E53+'May ''14'!E53+'Jun ''14'!E53+'Jul ''14'!E53+'Ago ''14'!E53+'Sep ''14'!E53+'Oct. ''14'!E53</f>
        <v>22</v>
      </c>
      <c r="F53" s="373"/>
      <c r="G53" s="372" t="n">
        <f aca="false">+'Nov ''13 '!G53+'Dic ''13'!G53+'Ene ''14'!G53+'Feb ''14'!G53+'Mar ''14'!G53+'Abr ''14'!G53+'May ''14'!G53+'Jun ''14'!G53+'Jul ''14'!G53+'Ago ''14'!G53+'Sep ''14'!G53+'Oct. ''14'!G53</f>
        <v>178</v>
      </c>
      <c r="H53" s="373"/>
      <c r="I53" s="372" t="n">
        <f aca="false">+'Nov ''13 '!I53+'Dic ''13'!I53+'Ene ''14'!I53+'Feb ''14'!I53+'Mar ''14'!I53+'Abr ''14'!I53+'May ''14'!I53+'Jun ''14'!I53+'Jul ''14'!I53+'Ago ''14'!I53+'Sep ''14'!I53+'Oct. ''14'!I53</f>
        <v>53</v>
      </c>
      <c r="J53" s="373"/>
      <c r="K53" s="372" t="n">
        <f aca="false">+'Nov ''13 '!K53+'Dic ''13'!K53+'Ene ''14'!K53+'Feb ''14'!K53+'Mar ''14'!K53+'Abr ''14'!K53+'May ''14'!K53+'Jun ''14'!K53+'Jul ''14'!K53+'Ago ''14'!K53+'Sep ''14'!K53+'Oct. ''14'!K53</f>
        <v>109</v>
      </c>
      <c r="L53" s="373"/>
      <c r="M53" s="372" t="n">
        <f aca="false">+'Nov ''13 '!M53+'Dic ''13'!M53+'Ene ''14'!M53+'Feb ''14'!M53+'Mar ''14'!M53+'Abr ''14'!M53+'May ''14'!M53+'Jun ''14'!M53+'Jul ''14'!M53+'Ago ''14'!M53+'Sep ''14'!M53+'Oct. ''14'!M53</f>
        <v>177</v>
      </c>
      <c r="N53" s="373"/>
      <c r="O53" s="372" t="n">
        <f aca="false">+'Nov ''13 '!O53+'Dic ''13'!O53+'Ene ''14'!O53+'Feb ''14'!O53+'Mar ''14'!O53+'Abr ''14'!O53+'May ''14'!O53+'Jun ''14'!O53+'Jul ''14'!O53+'Ago ''14'!O53+'Sep ''14'!O53+'Oct. ''14'!O53</f>
        <v>193</v>
      </c>
      <c r="P53" s="373"/>
      <c r="Q53" s="372" t="n">
        <f aca="false">+'Nov ''13 '!Q53+'Dic ''13'!Q53+'Ene ''14'!Q53+'Feb ''14'!Q53+'Mar ''14'!Q53+'Abr ''14'!Q53+'May ''14'!Q53+'Jun ''14'!Q53+'Jul ''14'!Q53+'Ago ''14'!Q53+'Sep ''14'!Q53+'Oct. ''14'!Q53</f>
        <v>72</v>
      </c>
      <c r="R53" s="373"/>
      <c r="S53" s="372" t="n">
        <f aca="false">+'Nov ''13 '!S53+'Dic ''13'!S53+'Ene ''14'!S53+'Feb ''14'!S53+'Mar ''14'!S53+'Abr ''14'!S53+'May ''14'!S53+'Jun ''14'!S53+'Jul ''14'!S53+'Ago ''14'!S53+'Sep ''14'!S53+'Oct. ''14'!S53</f>
        <v>84</v>
      </c>
      <c r="T53" s="373"/>
      <c r="U53" s="372" t="n">
        <f aca="false">+'Nov ''13 '!U53+'Dic ''13'!U53+'Ene ''14'!U53+'Feb ''14'!U53+'Mar ''14'!U53+'Abr ''14'!U53+'May ''14'!U53+'Jun ''14'!U53+'Jul ''14'!U53+'Ago ''14'!U53+'Sep ''14'!U53+'Oct. ''14'!U53</f>
        <v>86</v>
      </c>
      <c r="V53" s="373"/>
      <c r="W53" s="372" t="n">
        <f aca="false">+'Nov ''13 '!W53+'Dic ''13'!W53+'Ene ''14'!W53+'Feb ''14'!W53+'Mar ''14'!W53+'Abr ''14'!W53+'May ''14'!W53+'Jun ''14'!W53+'Jul ''14'!W53+'Ago ''14'!W53+'Sep ''14'!W53+'Oct. ''14'!W53</f>
        <v>13</v>
      </c>
      <c r="X53" s="373"/>
      <c r="Y53" s="372" t="n">
        <f aca="false">+'Nov ''13 '!Y53+'Dic ''13'!Y53+'Ene ''14'!Y53+'Feb ''14'!Y53+'Mar ''14'!Y53+'Abr ''14'!Y53+'May ''14'!Y53+'Jun ''14'!Y53+'Jul ''14'!Y53+'Ago ''14'!Y53+'Sep ''14'!Y53+'Oct. ''14'!Y53</f>
        <v>45</v>
      </c>
      <c r="Z53" s="373"/>
      <c r="AA53" s="372" t="n">
        <f aca="false">+'Nov ''13 '!AA53+'Dic ''13'!AA53+'Ene ''14'!AA53+'Feb ''14'!AA53+'Mar ''14'!AA53+'Abr ''14'!AA53+'May ''14'!AA53+'Jun ''14'!AA53+'Jul ''14'!AA53+'Ago ''14'!AA53+'Sep ''14'!AA53+'Oct. ''14'!AA53</f>
        <v>28</v>
      </c>
      <c r="AB53" s="373"/>
      <c r="AC53" s="372" t="n">
        <f aca="false">+'Nov ''13 '!AC53+'Dic ''13'!AC53+'Ene ''14'!AC53+'Feb ''14'!AC53+'Mar ''14'!AC53+'Abr ''14'!AC53+'May ''14'!AC53+'Jun ''14'!AC53+'Jul ''14'!AC53+'Ago ''14'!AC53+'Sep ''14'!AC53+'Oct. ''14'!AC53</f>
        <v>193</v>
      </c>
      <c r="AD53" s="373"/>
      <c r="AE53" s="372" t="n">
        <f aca="false">+'Nov ''13 '!AE53+'Dic ''13'!AE53+'Ene ''14'!AE53+'Feb ''14'!AE53+'Mar ''14'!AE53+'Abr ''14'!AE53+'May ''14'!AE53+'Jun ''14'!AE53+'Jul ''14'!AE53+'Ago ''14'!AE53+'Sep ''14'!AE53+'Oct. ''14'!AE53</f>
        <v>244</v>
      </c>
      <c r="AF53" s="373"/>
      <c r="AG53" s="417" t="n">
        <f aca="false">+E53+G53+I53+K53+M53+O53+Q53+S53+U53+W53+Y53+AA53+AC53+AE53</f>
        <v>1497</v>
      </c>
      <c r="AH53" s="0"/>
      <c r="AI53" s="404"/>
      <c r="AJ53" s="0"/>
      <c r="AK53" s="0"/>
      <c r="AL53" s="0"/>
      <c r="AM53" s="0"/>
      <c r="AN53" s="277" t="n">
        <f aca="false">+AG53-'Acumulado por mes'!R53</f>
        <v>0</v>
      </c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7.1" hidden="false" customHeight="true" outlineLevel="0" collapsed="false">
      <c r="A54" s="418" t="n">
        <v>2</v>
      </c>
      <c r="B54" s="419" t="s">
        <v>99</v>
      </c>
      <c r="C54" s="419"/>
      <c r="D54" s="420" t="s">
        <v>101</v>
      </c>
      <c r="E54" s="382" t="n">
        <f aca="false">+'Nov ''13 '!E54+'Dic ''13'!E54+'Ene ''14'!E54+'Feb ''14'!E54+'Mar ''14'!E54+'Abr ''14'!E54+'May ''14'!E54+'Jun ''14'!E54+'Jul ''14'!E54+'Ago ''14'!E54+'Sep ''14'!E54+'Oct. ''14'!E54</f>
        <v>0</v>
      </c>
      <c r="F54" s="383"/>
      <c r="G54" s="382" t="n">
        <f aca="false">+'Nov ''13 '!G54+'Dic ''13'!G54+'Ene ''14'!G54+'Feb ''14'!G54+'Mar ''14'!G54+'Abr ''14'!G54+'May ''14'!G54+'Jun ''14'!G54+'Jul ''14'!G54+'Ago ''14'!G54+'Sep ''14'!G54+'Oct. ''14'!G54</f>
        <v>0</v>
      </c>
      <c r="H54" s="383"/>
      <c r="I54" s="382" t="n">
        <f aca="false">+'Nov ''13 '!I54+'Dic ''13'!I54+'Ene ''14'!I54+'Feb ''14'!I54+'Mar ''14'!I54+'Abr ''14'!I54+'May ''14'!I54+'Jun ''14'!I54+'Jul ''14'!I54+'Ago ''14'!I54+'Sep ''14'!I54+'Oct. ''14'!I54</f>
        <v>0</v>
      </c>
      <c r="J54" s="383"/>
      <c r="K54" s="382" t="n">
        <f aca="false">+'Nov ''13 '!K54+'Dic ''13'!K54+'Ene ''14'!K54+'Feb ''14'!K54+'Mar ''14'!K54+'Abr ''14'!K54+'May ''14'!K54+'Jun ''14'!K54+'Jul ''14'!K54+'Ago ''14'!K54+'Sep ''14'!K54+'Oct. ''14'!K54</f>
        <v>0</v>
      </c>
      <c r="L54" s="383"/>
      <c r="M54" s="382" t="n">
        <f aca="false">+'Nov ''13 '!M54+'Dic ''13'!M54+'Ene ''14'!M54+'Feb ''14'!M54+'Mar ''14'!M54+'Abr ''14'!M54+'May ''14'!M54+'Jun ''14'!M54+'Jul ''14'!M54+'Ago ''14'!M54+'Sep ''14'!M54+'Oct. ''14'!M54</f>
        <v>0</v>
      </c>
      <c r="N54" s="383"/>
      <c r="O54" s="382" t="n">
        <f aca="false">+'Nov ''13 '!O54+'Dic ''13'!O54+'Ene ''14'!O54+'Feb ''14'!O54+'Mar ''14'!O54+'Abr ''14'!O54+'May ''14'!O54+'Jun ''14'!O54+'Jul ''14'!O54+'Ago ''14'!O54+'Sep ''14'!O54+'Oct. ''14'!O54</f>
        <v>0</v>
      </c>
      <c r="P54" s="383"/>
      <c r="Q54" s="382" t="n">
        <f aca="false">+'Nov ''13 '!Q54+'Dic ''13'!Q54+'Ene ''14'!Q54+'Feb ''14'!Q54+'Mar ''14'!Q54+'Abr ''14'!Q54+'May ''14'!Q54+'Jun ''14'!Q54+'Jul ''14'!Q54+'Ago ''14'!Q54+'Sep ''14'!Q54+'Oct. ''14'!Q54</f>
        <v>0</v>
      </c>
      <c r="R54" s="383"/>
      <c r="S54" s="382" t="n">
        <f aca="false">+'Nov ''13 '!S54+'Dic ''13'!S54+'Ene ''14'!S54+'Feb ''14'!S54+'Mar ''14'!S54+'Abr ''14'!S54+'May ''14'!S54+'Jun ''14'!S54+'Jul ''14'!S54+'Ago ''14'!S54+'Sep ''14'!S54+'Oct. ''14'!S54</f>
        <v>0</v>
      </c>
      <c r="T54" s="383"/>
      <c r="U54" s="382" t="n">
        <f aca="false">+'Nov ''13 '!U54+'Dic ''13'!U54+'Ene ''14'!U54+'Feb ''14'!U54+'Mar ''14'!U54+'Abr ''14'!U54+'May ''14'!U54+'Jun ''14'!U54+'Jul ''14'!U54+'Ago ''14'!U54+'Sep ''14'!U54+'Oct. ''14'!U54</f>
        <v>0</v>
      </c>
      <c r="V54" s="383"/>
      <c r="W54" s="382" t="n">
        <f aca="false">+'Nov ''13 '!W54+'Dic ''13'!W54+'Ene ''14'!W54+'Feb ''14'!W54+'Mar ''14'!W54+'Abr ''14'!W54+'May ''14'!W54+'Jun ''14'!W54+'Jul ''14'!W54+'Ago ''14'!W54+'Sep ''14'!W54+'Oct. ''14'!W54</f>
        <v>0</v>
      </c>
      <c r="X54" s="383"/>
      <c r="Y54" s="382" t="n">
        <f aca="false">+'Nov ''13 '!Y54+'Dic ''13'!Y54+'Ene ''14'!Y54+'Feb ''14'!Y54+'Mar ''14'!Y54+'Abr ''14'!Y54+'May ''14'!Y54+'Jun ''14'!Y54+'Jul ''14'!Y54+'Ago ''14'!Y54+'Sep ''14'!Y54+'Oct. ''14'!Y54</f>
        <v>0</v>
      </c>
      <c r="Z54" s="383"/>
      <c r="AA54" s="382" t="n">
        <f aca="false">+'Nov ''13 '!AA54+'Dic ''13'!AA54+'Ene ''14'!AA54+'Feb ''14'!AA54+'Mar ''14'!AA54+'Abr ''14'!AA54+'May ''14'!AA54+'Jun ''14'!AA54+'Jul ''14'!AA54+'Ago ''14'!AA54+'Sep ''14'!AA54+'Oct. ''14'!AA54</f>
        <v>0</v>
      </c>
      <c r="AB54" s="383"/>
      <c r="AC54" s="382" t="n">
        <f aca="false">+'Nov ''13 '!AC54+'Dic ''13'!AC54+'Ene ''14'!AC54+'Feb ''14'!AC54+'Mar ''14'!AC54+'Abr ''14'!AC54+'May ''14'!AC54+'Jun ''14'!AC54+'Jul ''14'!AC54+'Ago ''14'!AC54+'Sep ''14'!AC54+'Oct. ''14'!AC54</f>
        <v>0</v>
      </c>
      <c r="AD54" s="383"/>
      <c r="AE54" s="382" t="n">
        <f aca="false">+'Nov ''13 '!AE54+'Dic ''13'!AE54+'Ene ''14'!AE54+'Feb ''14'!AE54+'Mar ''14'!AE54+'Abr ''14'!AE54+'May ''14'!AE54+'Jun ''14'!AE54+'Jul ''14'!AE54+'Ago ''14'!AE54+'Sep ''14'!AE54+'Oct. ''14'!AE54</f>
        <v>0</v>
      </c>
      <c r="AF54" s="383"/>
      <c r="AG54" s="421" t="n">
        <f aca="false">+E54+G54+I54+K54+M54+O54+Q54+S54+U54+W54+Y54+AA54+AC54+AE54</f>
        <v>0</v>
      </c>
      <c r="AH54" s="0"/>
      <c r="AI54" s="404"/>
      <c r="AJ54" s="0"/>
      <c r="AK54" s="0"/>
      <c r="AL54" s="0"/>
      <c r="AM54" s="0"/>
      <c r="AN54" s="277" t="n">
        <f aca="false">+AG54-'Acumulado por mes'!R54</f>
        <v>0</v>
      </c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7.1" hidden="false" customHeight="true" outlineLevel="0" collapsed="false">
      <c r="A55" s="418" t="n">
        <v>3</v>
      </c>
      <c r="B55" s="419" t="s">
        <v>102</v>
      </c>
      <c r="C55" s="419"/>
      <c r="D55" s="420" t="s">
        <v>100</v>
      </c>
      <c r="E55" s="382" t="n">
        <f aca="false">+'Nov ''13 '!E55+'Dic ''13'!E55+'Ene ''14'!E55+'Feb ''14'!E55+'Mar ''14'!E55+'Abr ''14'!E55+'May ''14'!E55+'Jun ''14'!E55+'Jul ''14'!E55+'Ago ''14'!E55+'Sep ''14'!E55+'Oct. ''14'!E55</f>
        <v>0</v>
      </c>
      <c r="F55" s="383"/>
      <c r="G55" s="382" t="n">
        <f aca="false">+'Nov ''13 '!G55+'Dic ''13'!G55+'Ene ''14'!G55+'Feb ''14'!G55+'Mar ''14'!G55+'Abr ''14'!G55+'May ''14'!G55+'Jun ''14'!G55+'Jul ''14'!G55+'Ago ''14'!G55+'Sep ''14'!G55+'Oct. ''14'!G55</f>
        <v>0</v>
      </c>
      <c r="H55" s="383"/>
      <c r="I55" s="382" t="n">
        <f aca="false">+'Nov ''13 '!I55+'Dic ''13'!I55+'Ene ''14'!I55+'Feb ''14'!I55+'Mar ''14'!I55+'Abr ''14'!I55+'May ''14'!I55+'Jun ''14'!I55+'Jul ''14'!I55+'Ago ''14'!I55+'Sep ''14'!I55+'Oct. ''14'!I55</f>
        <v>0</v>
      </c>
      <c r="J55" s="383"/>
      <c r="K55" s="382" t="n">
        <f aca="false">+'Nov ''13 '!K55+'Dic ''13'!K55+'Ene ''14'!K55+'Feb ''14'!K55+'Mar ''14'!K55+'Abr ''14'!K55+'May ''14'!K55+'Jun ''14'!K55+'Jul ''14'!K55+'Ago ''14'!K55+'Sep ''14'!K55+'Oct. ''14'!K55</f>
        <v>0</v>
      </c>
      <c r="L55" s="383"/>
      <c r="M55" s="382" t="n">
        <f aca="false">+'Nov ''13 '!M55+'Dic ''13'!M55+'Ene ''14'!M55+'Feb ''14'!M55+'Mar ''14'!M55+'Abr ''14'!M55+'May ''14'!M55+'Jun ''14'!M55+'Jul ''14'!M55+'Ago ''14'!M55+'Sep ''14'!M55+'Oct. ''14'!M55</f>
        <v>0</v>
      </c>
      <c r="N55" s="383"/>
      <c r="O55" s="382" t="n">
        <f aca="false">+'Nov ''13 '!O55+'Dic ''13'!O55+'Ene ''14'!O55+'Feb ''14'!O55+'Mar ''14'!O55+'Abr ''14'!O55+'May ''14'!O55+'Jun ''14'!O55+'Jul ''14'!O55+'Ago ''14'!O55+'Sep ''14'!O55+'Oct. ''14'!O55</f>
        <v>0</v>
      </c>
      <c r="P55" s="383"/>
      <c r="Q55" s="382" t="n">
        <f aca="false">+'Nov ''13 '!Q55+'Dic ''13'!Q55+'Ene ''14'!Q55+'Feb ''14'!Q55+'Mar ''14'!Q55+'Abr ''14'!Q55+'May ''14'!Q55+'Jun ''14'!Q55+'Jul ''14'!Q55+'Ago ''14'!Q55+'Sep ''14'!Q55+'Oct. ''14'!Q55</f>
        <v>0</v>
      </c>
      <c r="R55" s="383"/>
      <c r="S55" s="382" t="n">
        <f aca="false">+'Nov ''13 '!S55+'Dic ''13'!S55+'Ene ''14'!S55+'Feb ''14'!S55+'Mar ''14'!S55+'Abr ''14'!S55+'May ''14'!S55+'Jun ''14'!S55+'Jul ''14'!S55+'Ago ''14'!S55+'Sep ''14'!S55+'Oct. ''14'!S55</f>
        <v>0</v>
      </c>
      <c r="T55" s="383"/>
      <c r="U55" s="382" t="n">
        <f aca="false">+'Nov ''13 '!U55+'Dic ''13'!U55+'Ene ''14'!U55+'Feb ''14'!U55+'Mar ''14'!U55+'Abr ''14'!U55+'May ''14'!U55+'Jun ''14'!U55+'Jul ''14'!U55+'Ago ''14'!U55+'Sep ''14'!U55+'Oct. ''14'!U55</f>
        <v>0</v>
      </c>
      <c r="V55" s="383"/>
      <c r="W55" s="382" t="n">
        <f aca="false">+'Nov ''13 '!W55+'Dic ''13'!W55+'Ene ''14'!W55+'Feb ''14'!W55+'Mar ''14'!W55+'Abr ''14'!W55+'May ''14'!W55+'Jun ''14'!W55+'Jul ''14'!W55+'Ago ''14'!W55+'Sep ''14'!W55+'Oct. ''14'!W55</f>
        <v>0</v>
      </c>
      <c r="X55" s="383"/>
      <c r="Y55" s="382" t="n">
        <f aca="false">+'Nov ''13 '!Y55+'Dic ''13'!Y55+'Ene ''14'!Y55+'Feb ''14'!Y55+'Mar ''14'!Y55+'Abr ''14'!Y55+'May ''14'!Y55+'Jun ''14'!Y55+'Jul ''14'!Y55+'Ago ''14'!Y55+'Sep ''14'!Y55+'Oct. ''14'!Y55</f>
        <v>0</v>
      </c>
      <c r="Z55" s="383"/>
      <c r="AA55" s="382" t="n">
        <f aca="false">+'Nov ''13 '!AA55+'Dic ''13'!AA55+'Ene ''14'!AA55+'Feb ''14'!AA55+'Mar ''14'!AA55+'Abr ''14'!AA55+'May ''14'!AA55+'Jun ''14'!AA55+'Jul ''14'!AA55+'Ago ''14'!AA55+'Sep ''14'!AA55+'Oct. ''14'!AA55</f>
        <v>0</v>
      </c>
      <c r="AB55" s="383"/>
      <c r="AC55" s="382" t="n">
        <f aca="false">+'Nov ''13 '!AC55+'Dic ''13'!AC55+'Ene ''14'!AC55+'Feb ''14'!AC55+'Mar ''14'!AC55+'Abr ''14'!AC55+'May ''14'!AC55+'Jun ''14'!AC55+'Jul ''14'!AC55+'Ago ''14'!AC55+'Sep ''14'!AC55+'Oct. ''14'!AC55</f>
        <v>0</v>
      </c>
      <c r="AD55" s="383"/>
      <c r="AE55" s="382" t="n">
        <f aca="false">+'Nov ''13 '!AE55+'Dic ''13'!AE55+'Ene ''14'!AE55+'Feb ''14'!AE55+'Mar ''14'!AE55+'Abr ''14'!AE55+'May ''14'!AE55+'Jun ''14'!AE55+'Jul ''14'!AE55+'Ago ''14'!AE55+'Sep ''14'!AE55+'Oct. ''14'!AE55</f>
        <v>0</v>
      </c>
      <c r="AF55" s="383"/>
      <c r="AG55" s="421" t="n">
        <f aca="false">+E55+G55+I55+K55+M55+O55+Q55+S55+U55+W55+Y55+AA55+AC55+AE55</f>
        <v>0</v>
      </c>
      <c r="AH55" s="0"/>
      <c r="AI55" s="404"/>
      <c r="AJ55" s="0"/>
      <c r="AK55" s="0"/>
      <c r="AL55" s="0"/>
      <c r="AM55" s="0"/>
      <c r="AN55" s="277" t="n">
        <f aca="false">+AG55-'Acumulado por mes'!R55</f>
        <v>0</v>
      </c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7.1" hidden="false" customHeight="true" outlineLevel="0" collapsed="false">
      <c r="A56" s="418" t="n">
        <v>4</v>
      </c>
      <c r="B56" s="419" t="s">
        <v>103</v>
      </c>
      <c r="C56" s="419"/>
      <c r="D56" s="420" t="s">
        <v>100</v>
      </c>
      <c r="E56" s="382" t="n">
        <f aca="false">+'Nov ''13 '!E56+'Dic ''13'!E56+'Ene ''14'!E56+'Feb ''14'!E56+'Mar ''14'!E56+'Abr ''14'!E56+'May ''14'!E56+'Jun ''14'!E56+'Jul ''14'!E56+'Ago ''14'!E56+'Sep ''14'!E56+'Oct. ''14'!E56</f>
        <v>0</v>
      </c>
      <c r="F56" s="422"/>
      <c r="G56" s="382" t="n">
        <f aca="false">+'Nov ''13 '!G56+'Dic ''13'!G56+'Ene ''14'!G56+'Feb ''14'!G56+'Mar ''14'!G56+'Abr ''14'!G56+'May ''14'!G56+'Jun ''14'!G56+'Jul ''14'!G56+'Ago ''14'!G56+'Sep ''14'!G56+'Oct. ''14'!G56</f>
        <v>0</v>
      </c>
      <c r="H56" s="422"/>
      <c r="I56" s="382" t="n">
        <f aca="false">+'Nov ''13 '!I56+'Dic ''13'!I56+'Ene ''14'!I56+'Feb ''14'!I56+'Mar ''14'!I56+'Abr ''14'!I56+'May ''14'!I56+'Jun ''14'!I56+'Jul ''14'!I56+'Ago ''14'!I56+'Sep ''14'!I56+'Oct. ''14'!I56</f>
        <v>0</v>
      </c>
      <c r="J56" s="422"/>
      <c r="K56" s="382" t="n">
        <f aca="false">+'Nov ''13 '!K56+'Dic ''13'!K56+'Ene ''14'!K56+'Feb ''14'!K56+'Mar ''14'!K56+'Abr ''14'!K56+'May ''14'!K56+'Jun ''14'!K56+'Jul ''14'!K56+'Ago ''14'!K56+'Sep ''14'!K56+'Oct. ''14'!K56</f>
        <v>0</v>
      </c>
      <c r="L56" s="422"/>
      <c r="M56" s="382" t="n">
        <f aca="false">+'Nov ''13 '!M56+'Dic ''13'!M56+'Ene ''14'!M56+'Feb ''14'!M56+'Mar ''14'!M56+'Abr ''14'!M56+'May ''14'!M56+'Jun ''14'!M56+'Jul ''14'!M56+'Ago ''14'!M56+'Sep ''14'!M56+'Oct. ''14'!M56</f>
        <v>0</v>
      </c>
      <c r="N56" s="422"/>
      <c r="O56" s="382" t="n">
        <f aca="false">+'Nov ''13 '!O56+'Dic ''13'!O56+'Ene ''14'!O56+'Feb ''14'!O56+'Mar ''14'!O56+'Abr ''14'!O56+'May ''14'!O56+'Jun ''14'!O56+'Jul ''14'!O56+'Ago ''14'!O56+'Sep ''14'!O56+'Oct. ''14'!O56</f>
        <v>0</v>
      </c>
      <c r="P56" s="422"/>
      <c r="Q56" s="382" t="n">
        <f aca="false">+'Nov ''13 '!Q56+'Dic ''13'!Q56+'Ene ''14'!Q56+'Feb ''14'!Q56+'Mar ''14'!Q56+'Abr ''14'!Q56+'May ''14'!Q56+'Jun ''14'!Q56+'Jul ''14'!Q56+'Ago ''14'!Q56+'Sep ''14'!Q56+'Oct. ''14'!Q56</f>
        <v>0</v>
      </c>
      <c r="R56" s="422"/>
      <c r="S56" s="382" t="n">
        <f aca="false">+'Nov ''13 '!S56+'Dic ''13'!S56+'Ene ''14'!S56+'Feb ''14'!S56+'Mar ''14'!S56+'Abr ''14'!S56+'May ''14'!S56+'Jun ''14'!S56+'Jul ''14'!S56+'Ago ''14'!S56+'Sep ''14'!S56+'Oct. ''14'!S56</f>
        <v>0</v>
      </c>
      <c r="T56" s="422"/>
      <c r="U56" s="382" t="n">
        <f aca="false">+'Nov ''13 '!U56+'Dic ''13'!U56+'Ene ''14'!U56+'Feb ''14'!U56+'Mar ''14'!U56+'Abr ''14'!U56+'May ''14'!U56+'Jun ''14'!U56+'Jul ''14'!U56+'Ago ''14'!U56+'Sep ''14'!U56+'Oct. ''14'!U56</f>
        <v>0</v>
      </c>
      <c r="V56" s="422"/>
      <c r="W56" s="382" t="n">
        <f aca="false">+'Nov ''13 '!W56+'Dic ''13'!W56+'Ene ''14'!W56+'Feb ''14'!W56+'Mar ''14'!W56+'Abr ''14'!W56+'May ''14'!W56+'Jun ''14'!W56+'Jul ''14'!W56+'Ago ''14'!W56+'Sep ''14'!W56+'Oct. ''14'!W56</f>
        <v>0</v>
      </c>
      <c r="X56" s="422"/>
      <c r="Y56" s="382" t="n">
        <f aca="false">+'Nov ''13 '!Y56+'Dic ''13'!Y56+'Ene ''14'!Y56+'Feb ''14'!Y56+'Mar ''14'!Y56+'Abr ''14'!Y56+'May ''14'!Y56+'Jun ''14'!Y56+'Jul ''14'!Y56+'Ago ''14'!Y56+'Sep ''14'!Y56+'Oct. ''14'!Y56</f>
        <v>0</v>
      </c>
      <c r="Z56" s="422"/>
      <c r="AA56" s="382" t="n">
        <f aca="false">+'Nov ''13 '!AA56+'Dic ''13'!AA56+'Ene ''14'!AA56+'Feb ''14'!AA56+'Mar ''14'!AA56+'Abr ''14'!AA56+'May ''14'!AA56+'Jun ''14'!AA56+'Jul ''14'!AA56+'Ago ''14'!AA56+'Sep ''14'!AA56+'Oct. ''14'!AA56</f>
        <v>0</v>
      </c>
      <c r="AB56" s="422"/>
      <c r="AC56" s="382" t="n">
        <f aca="false">+'Nov ''13 '!AC56+'Dic ''13'!AC56+'Ene ''14'!AC56+'Feb ''14'!AC56+'Mar ''14'!AC56+'Abr ''14'!AC56+'May ''14'!AC56+'Jun ''14'!AC56+'Jul ''14'!AC56+'Ago ''14'!AC56+'Sep ''14'!AC56+'Oct. ''14'!AC56</f>
        <v>0</v>
      </c>
      <c r="AD56" s="422"/>
      <c r="AE56" s="382" t="n">
        <f aca="false">+'Nov ''13 '!AE56+'Dic ''13'!AE56+'Ene ''14'!AE56+'Feb ''14'!AE56+'Mar ''14'!AE56+'Abr ''14'!AE56+'May ''14'!AE56+'Jun ''14'!AE56+'Jul ''14'!AE56+'Ago ''14'!AE56+'Sep ''14'!AE56+'Oct. ''14'!AE56</f>
        <v>0</v>
      </c>
      <c r="AF56" s="422"/>
      <c r="AG56" s="421" t="n">
        <f aca="false">+E56+G56+I56+K56+M56+O56+Q56+S56+U56+W56+Y56+AA56+AC56+AE56</f>
        <v>0</v>
      </c>
      <c r="AH56" s="0"/>
      <c r="AI56" s="404"/>
      <c r="AJ56" s="0"/>
      <c r="AK56" s="0"/>
      <c r="AL56" s="0"/>
      <c r="AM56" s="0"/>
      <c r="AN56" s="277" t="n">
        <f aca="false">+AG56-'Acumulado por mes'!R56</f>
        <v>0</v>
      </c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7.1" hidden="false" customHeight="true" outlineLevel="0" collapsed="false">
      <c r="A57" s="418" t="n">
        <v>5</v>
      </c>
      <c r="B57" s="419" t="s">
        <v>82</v>
      </c>
      <c r="C57" s="419"/>
      <c r="D57" s="420" t="s">
        <v>100</v>
      </c>
      <c r="E57" s="382" t="n">
        <f aca="false">+'Nov ''13 '!E57+'Dic ''13'!E57+'Ene ''14'!E57+'Feb ''14'!E57+'Mar ''14'!E57+'Abr ''14'!E57+'May ''14'!E57+'Jun ''14'!E57+'Jul ''14'!E57+'Ago ''14'!E57+'Sep ''14'!E57+'Oct. ''14'!E57</f>
        <v>0</v>
      </c>
      <c r="F57" s="422"/>
      <c r="G57" s="382" t="n">
        <f aca="false">+'Nov ''13 '!G57+'Dic ''13'!G57+'Ene ''14'!G57+'Feb ''14'!G57+'Mar ''14'!G57+'Abr ''14'!G57+'May ''14'!G57+'Jun ''14'!G57+'Jul ''14'!G57+'Ago ''14'!G57+'Sep ''14'!G57+'Oct. ''14'!G57</f>
        <v>0</v>
      </c>
      <c r="H57" s="422"/>
      <c r="I57" s="382" t="n">
        <f aca="false">+'Nov ''13 '!I57+'Dic ''13'!I57+'Ene ''14'!I57+'Feb ''14'!I57+'Mar ''14'!I57+'Abr ''14'!I57+'May ''14'!I57+'Jun ''14'!I57+'Jul ''14'!I57+'Ago ''14'!I57+'Sep ''14'!I57+'Oct. ''14'!I57</f>
        <v>0</v>
      </c>
      <c r="J57" s="422"/>
      <c r="K57" s="382" t="n">
        <f aca="false">+'Nov ''13 '!K57+'Dic ''13'!K57+'Ene ''14'!K57+'Feb ''14'!K57+'Mar ''14'!K57+'Abr ''14'!K57+'May ''14'!K57+'Jun ''14'!K57+'Jul ''14'!K57+'Ago ''14'!K57+'Sep ''14'!K57+'Oct. ''14'!K57</f>
        <v>0</v>
      </c>
      <c r="L57" s="422"/>
      <c r="M57" s="382" t="n">
        <f aca="false">+'Nov ''13 '!M57+'Dic ''13'!M57+'Ene ''14'!M57+'Feb ''14'!M57+'Mar ''14'!M57+'Abr ''14'!M57+'May ''14'!M57+'Jun ''14'!M57+'Jul ''14'!M57+'Ago ''14'!M57+'Sep ''14'!M57+'Oct. ''14'!M57</f>
        <v>0</v>
      </c>
      <c r="N57" s="422"/>
      <c r="O57" s="382" t="n">
        <f aca="false">+'Nov ''13 '!O57+'Dic ''13'!O57+'Ene ''14'!O57+'Feb ''14'!O57+'Mar ''14'!O57+'Abr ''14'!O57+'May ''14'!O57+'Jun ''14'!O57+'Jul ''14'!O57+'Ago ''14'!O57+'Sep ''14'!O57+'Oct. ''14'!O57</f>
        <v>0</v>
      </c>
      <c r="P57" s="422"/>
      <c r="Q57" s="382" t="n">
        <f aca="false">+'Nov ''13 '!Q57+'Dic ''13'!Q57+'Ene ''14'!Q57+'Feb ''14'!Q57+'Mar ''14'!Q57+'Abr ''14'!Q57+'May ''14'!Q57+'Jun ''14'!Q57+'Jul ''14'!Q57+'Ago ''14'!Q57+'Sep ''14'!Q57+'Oct. ''14'!Q57</f>
        <v>0</v>
      </c>
      <c r="R57" s="422"/>
      <c r="S57" s="382" t="n">
        <f aca="false">+'Nov ''13 '!S57+'Dic ''13'!S57+'Ene ''14'!S57+'Feb ''14'!S57+'Mar ''14'!S57+'Abr ''14'!S57+'May ''14'!S57+'Jun ''14'!S57+'Jul ''14'!S57+'Ago ''14'!S57+'Sep ''14'!S57+'Oct. ''14'!S57</f>
        <v>0</v>
      </c>
      <c r="T57" s="422"/>
      <c r="U57" s="382" t="n">
        <f aca="false">+'Nov ''13 '!U57+'Dic ''13'!U57+'Ene ''14'!U57+'Feb ''14'!U57+'Mar ''14'!U57+'Abr ''14'!U57+'May ''14'!U57+'Jun ''14'!U57+'Jul ''14'!U57+'Ago ''14'!U57+'Sep ''14'!U57+'Oct. ''14'!U57</f>
        <v>0</v>
      </c>
      <c r="V57" s="422"/>
      <c r="W57" s="382" t="n">
        <f aca="false">+'Nov ''13 '!W57+'Dic ''13'!W57+'Ene ''14'!W57+'Feb ''14'!W57+'Mar ''14'!W57+'Abr ''14'!W57+'May ''14'!W57+'Jun ''14'!W57+'Jul ''14'!W57+'Ago ''14'!W57+'Sep ''14'!W57+'Oct. ''14'!W57</f>
        <v>0</v>
      </c>
      <c r="X57" s="422"/>
      <c r="Y57" s="382" t="n">
        <f aca="false">+'Nov ''13 '!Y57+'Dic ''13'!Y57+'Ene ''14'!Y57+'Feb ''14'!Y57+'Mar ''14'!Y57+'Abr ''14'!Y57+'May ''14'!Y57+'Jun ''14'!Y57+'Jul ''14'!Y57+'Ago ''14'!Y57+'Sep ''14'!Y57+'Oct. ''14'!Y57</f>
        <v>0</v>
      </c>
      <c r="Z57" s="422"/>
      <c r="AA57" s="382" t="n">
        <f aca="false">+'Nov ''13 '!AA57+'Dic ''13'!AA57+'Ene ''14'!AA57+'Feb ''14'!AA57+'Mar ''14'!AA57+'Abr ''14'!AA57+'May ''14'!AA57+'Jun ''14'!AA57+'Jul ''14'!AA57+'Ago ''14'!AA57+'Sep ''14'!AA57+'Oct. ''14'!AA57</f>
        <v>0</v>
      </c>
      <c r="AB57" s="422"/>
      <c r="AC57" s="382" t="n">
        <f aca="false">+'Nov ''13 '!AC57+'Dic ''13'!AC57+'Ene ''14'!AC57+'Feb ''14'!AC57+'Mar ''14'!AC57+'Abr ''14'!AC57+'May ''14'!AC57+'Jun ''14'!AC57+'Jul ''14'!AC57+'Ago ''14'!AC57+'Sep ''14'!AC57+'Oct. ''14'!AC57</f>
        <v>0</v>
      </c>
      <c r="AD57" s="422"/>
      <c r="AE57" s="382" t="n">
        <f aca="false">+'Nov ''13 '!AE57+'Dic ''13'!AE57+'Ene ''14'!AE57+'Feb ''14'!AE57+'Mar ''14'!AE57+'Abr ''14'!AE57+'May ''14'!AE57+'Jun ''14'!AE57+'Jul ''14'!AE57+'Ago ''14'!AE57+'Sep ''14'!AE57+'Oct. ''14'!AE57</f>
        <v>0</v>
      </c>
      <c r="AF57" s="422"/>
      <c r="AG57" s="421" t="n">
        <f aca="false">+E57+G57+I57+K57+M57+O57+Q57+S57+U57+W57+Y57+AA57+AC57+AE57</f>
        <v>0</v>
      </c>
      <c r="AH57" s="0"/>
      <c r="AI57" s="404"/>
      <c r="AJ57" s="0"/>
      <c r="AK57" s="0"/>
      <c r="AL57" s="0"/>
      <c r="AM57" s="0"/>
      <c r="AN57" s="277" t="n">
        <f aca="false">+AG57-'Acumulado por mes'!R57</f>
        <v>0</v>
      </c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7.1" hidden="false" customHeight="true" outlineLevel="0" collapsed="false">
      <c r="A58" s="418" t="n">
        <v>6</v>
      </c>
      <c r="B58" s="419" t="s">
        <v>104</v>
      </c>
      <c r="C58" s="419"/>
      <c r="D58" s="420" t="s">
        <v>100</v>
      </c>
      <c r="E58" s="382" t="n">
        <f aca="false">+'Nov ''13 '!E58+'Dic ''13'!E58+'Ene ''14'!E58+'Feb ''14'!E58+'Mar ''14'!E58+'Abr ''14'!E58+'May ''14'!E58+'Jun ''14'!E58+'Jul ''14'!E58+'Ago ''14'!E58+'Sep ''14'!E58+'Oct. ''14'!E58</f>
        <v>0</v>
      </c>
      <c r="F58" s="422"/>
      <c r="G58" s="382" t="n">
        <f aca="false">+'Nov ''13 '!G58+'Dic ''13'!G58+'Ene ''14'!G58+'Feb ''14'!G58+'Mar ''14'!G58+'Abr ''14'!G58+'May ''14'!G58+'Jun ''14'!G58+'Jul ''14'!G58+'Ago ''14'!G58+'Sep ''14'!G58+'Oct. ''14'!G58</f>
        <v>0</v>
      </c>
      <c r="H58" s="422"/>
      <c r="I58" s="382" t="n">
        <f aca="false">+'Nov ''13 '!I58+'Dic ''13'!I58+'Ene ''14'!I58+'Feb ''14'!I58+'Mar ''14'!I58+'Abr ''14'!I58+'May ''14'!I58+'Jun ''14'!I58+'Jul ''14'!I58+'Ago ''14'!I58+'Sep ''14'!I58+'Oct. ''14'!I58</f>
        <v>0</v>
      </c>
      <c r="J58" s="422"/>
      <c r="K58" s="382" t="n">
        <f aca="false">+'Nov ''13 '!K58+'Dic ''13'!K58+'Ene ''14'!K58+'Feb ''14'!K58+'Mar ''14'!K58+'Abr ''14'!K58+'May ''14'!K58+'Jun ''14'!K58+'Jul ''14'!K58+'Ago ''14'!K58+'Sep ''14'!K58+'Oct. ''14'!K58</f>
        <v>0</v>
      </c>
      <c r="L58" s="422"/>
      <c r="M58" s="382" t="n">
        <f aca="false">+'Nov ''13 '!M58+'Dic ''13'!M58+'Ene ''14'!M58+'Feb ''14'!M58+'Mar ''14'!M58+'Abr ''14'!M58+'May ''14'!M58+'Jun ''14'!M58+'Jul ''14'!M58+'Ago ''14'!M58+'Sep ''14'!M58+'Oct. ''14'!M58</f>
        <v>0</v>
      </c>
      <c r="N58" s="422"/>
      <c r="O58" s="382" t="n">
        <f aca="false">+'Nov ''13 '!O58+'Dic ''13'!O58+'Ene ''14'!O58+'Feb ''14'!O58+'Mar ''14'!O58+'Abr ''14'!O58+'May ''14'!O58+'Jun ''14'!O58+'Jul ''14'!O58+'Ago ''14'!O58+'Sep ''14'!O58+'Oct. ''14'!O58</f>
        <v>0</v>
      </c>
      <c r="P58" s="422"/>
      <c r="Q58" s="382" t="n">
        <f aca="false">+'Nov ''13 '!Q58+'Dic ''13'!Q58+'Ene ''14'!Q58+'Feb ''14'!Q58+'Mar ''14'!Q58+'Abr ''14'!Q58+'May ''14'!Q58+'Jun ''14'!Q58+'Jul ''14'!Q58+'Ago ''14'!Q58+'Sep ''14'!Q58+'Oct. ''14'!Q58</f>
        <v>0</v>
      </c>
      <c r="R58" s="422"/>
      <c r="S58" s="382" t="n">
        <f aca="false">+'Nov ''13 '!S58+'Dic ''13'!S58+'Ene ''14'!S58+'Feb ''14'!S58+'Mar ''14'!S58+'Abr ''14'!S58+'May ''14'!S58+'Jun ''14'!S58+'Jul ''14'!S58+'Ago ''14'!S58+'Sep ''14'!S58+'Oct. ''14'!S58</f>
        <v>0</v>
      </c>
      <c r="T58" s="422"/>
      <c r="U58" s="382" t="n">
        <f aca="false">+'Nov ''13 '!U58+'Dic ''13'!U58+'Ene ''14'!U58+'Feb ''14'!U58+'Mar ''14'!U58+'Abr ''14'!U58+'May ''14'!U58+'Jun ''14'!U58+'Jul ''14'!U58+'Ago ''14'!U58+'Sep ''14'!U58+'Oct. ''14'!U58</f>
        <v>0</v>
      </c>
      <c r="V58" s="422"/>
      <c r="W58" s="382" t="n">
        <f aca="false">+'Nov ''13 '!W58+'Dic ''13'!W58+'Ene ''14'!W58+'Feb ''14'!W58+'Mar ''14'!W58+'Abr ''14'!W58+'May ''14'!W58+'Jun ''14'!W58+'Jul ''14'!W58+'Ago ''14'!W58+'Sep ''14'!W58+'Oct. ''14'!W58</f>
        <v>0</v>
      </c>
      <c r="X58" s="422"/>
      <c r="Y58" s="382" t="n">
        <f aca="false">+'Nov ''13 '!Y58+'Dic ''13'!Y58+'Ene ''14'!Y58+'Feb ''14'!Y58+'Mar ''14'!Y58+'Abr ''14'!Y58+'May ''14'!Y58+'Jun ''14'!Y58+'Jul ''14'!Y58+'Ago ''14'!Y58+'Sep ''14'!Y58+'Oct. ''14'!Y58</f>
        <v>0</v>
      </c>
      <c r="Z58" s="422"/>
      <c r="AA58" s="382" t="n">
        <f aca="false">+'Nov ''13 '!AA58+'Dic ''13'!AA58+'Ene ''14'!AA58+'Feb ''14'!AA58+'Mar ''14'!AA58+'Abr ''14'!AA58+'May ''14'!AA58+'Jun ''14'!AA58+'Jul ''14'!AA58+'Ago ''14'!AA58+'Sep ''14'!AA58+'Oct. ''14'!AA58</f>
        <v>0</v>
      </c>
      <c r="AB58" s="422"/>
      <c r="AC58" s="382" t="n">
        <f aca="false">+'Nov ''13 '!AC58+'Dic ''13'!AC58+'Ene ''14'!AC58+'Feb ''14'!AC58+'Mar ''14'!AC58+'Abr ''14'!AC58+'May ''14'!AC58+'Jun ''14'!AC58+'Jul ''14'!AC58+'Ago ''14'!AC58+'Sep ''14'!AC58+'Oct. ''14'!AC58</f>
        <v>0</v>
      </c>
      <c r="AD58" s="422"/>
      <c r="AE58" s="382" t="n">
        <f aca="false">+'Nov ''13 '!AE58+'Dic ''13'!AE58+'Ene ''14'!AE58+'Feb ''14'!AE58+'Mar ''14'!AE58+'Abr ''14'!AE58+'May ''14'!AE58+'Jun ''14'!AE58+'Jul ''14'!AE58+'Ago ''14'!AE58+'Sep ''14'!AE58+'Oct. ''14'!AE58</f>
        <v>0</v>
      </c>
      <c r="AF58" s="422"/>
      <c r="AG58" s="421" t="n">
        <f aca="false">+E58+G58+I58+K58+M58+O58+Q58+S58+U58+W58+Y58+AA58+AC58+AE58</f>
        <v>0</v>
      </c>
      <c r="AH58" s="0"/>
      <c r="AI58" s="404"/>
      <c r="AJ58" s="0"/>
      <c r="AK58" s="0"/>
      <c r="AL58" s="0"/>
      <c r="AM58" s="0"/>
      <c r="AN58" s="277" t="n">
        <f aca="false">+AG58-'Acumulado por mes'!R58</f>
        <v>0</v>
      </c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4" customFormat="true" ht="17.1" hidden="false" customHeight="true" outlineLevel="0" collapsed="false">
      <c r="A59" s="418" t="n">
        <v>7</v>
      </c>
      <c r="B59" s="419" t="s">
        <v>105</v>
      </c>
      <c r="C59" s="419"/>
      <c r="D59" s="420" t="s">
        <v>100</v>
      </c>
      <c r="E59" s="382" t="n">
        <f aca="false">+'Nov ''13 '!E59+'Dic ''13'!E59+'Ene ''14'!E59+'Feb ''14'!E59+'Mar ''14'!E59+'Abr ''14'!E59+'May ''14'!E59+'Jun ''14'!E59+'Jul ''14'!E59+'Ago ''14'!E59+'Sep ''14'!E59+'Oct. ''14'!E59</f>
        <v>0</v>
      </c>
      <c r="F59" s="422"/>
      <c r="G59" s="382" t="n">
        <f aca="false">+'Nov ''13 '!G59+'Dic ''13'!G59+'Ene ''14'!G59+'Feb ''14'!G59+'Mar ''14'!G59+'Abr ''14'!G59+'May ''14'!G59+'Jun ''14'!G59+'Jul ''14'!G59+'Ago ''14'!G59+'Sep ''14'!G59+'Oct. ''14'!G59</f>
        <v>0</v>
      </c>
      <c r="H59" s="422"/>
      <c r="I59" s="382" t="n">
        <f aca="false">+'Nov ''13 '!I59+'Dic ''13'!I59+'Ene ''14'!I59+'Feb ''14'!I59+'Mar ''14'!I59+'Abr ''14'!I59+'May ''14'!I59+'Jun ''14'!I59+'Jul ''14'!I59+'Ago ''14'!I59+'Sep ''14'!I59+'Oct. ''14'!I59</f>
        <v>0</v>
      </c>
      <c r="J59" s="422"/>
      <c r="K59" s="382" t="n">
        <f aca="false">+'Nov ''13 '!K59+'Dic ''13'!K59+'Ene ''14'!K59+'Feb ''14'!K59+'Mar ''14'!K59+'Abr ''14'!K59+'May ''14'!K59+'Jun ''14'!K59+'Jul ''14'!K59+'Ago ''14'!K59+'Sep ''14'!K59+'Oct. ''14'!K59</f>
        <v>0</v>
      </c>
      <c r="L59" s="422"/>
      <c r="M59" s="382" t="n">
        <f aca="false">+'Nov ''13 '!M59+'Dic ''13'!M59+'Ene ''14'!M59+'Feb ''14'!M59+'Mar ''14'!M59+'Abr ''14'!M59+'May ''14'!M59+'Jun ''14'!M59+'Jul ''14'!M59+'Ago ''14'!M59+'Sep ''14'!M59+'Oct. ''14'!M59</f>
        <v>0</v>
      </c>
      <c r="N59" s="422"/>
      <c r="O59" s="382" t="n">
        <f aca="false">+'Nov ''13 '!O59+'Dic ''13'!O59+'Ene ''14'!O59+'Feb ''14'!O59+'Mar ''14'!O59+'Abr ''14'!O59+'May ''14'!O59+'Jun ''14'!O59+'Jul ''14'!O59+'Ago ''14'!O59+'Sep ''14'!O59+'Oct. ''14'!O59</f>
        <v>0</v>
      </c>
      <c r="P59" s="422"/>
      <c r="Q59" s="382" t="n">
        <f aca="false">+'Nov ''13 '!Q59+'Dic ''13'!Q59+'Ene ''14'!Q59+'Feb ''14'!Q59+'Mar ''14'!Q59+'Abr ''14'!Q59+'May ''14'!Q59+'Jun ''14'!Q59+'Jul ''14'!Q59+'Ago ''14'!Q59+'Sep ''14'!Q59+'Oct. ''14'!Q59</f>
        <v>0</v>
      </c>
      <c r="R59" s="422"/>
      <c r="S59" s="382" t="n">
        <f aca="false">+'Nov ''13 '!S59+'Dic ''13'!S59+'Ene ''14'!S59+'Feb ''14'!S59+'Mar ''14'!S59+'Abr ''14'!S59+'May ''14'!S59+'Jun ''14'!S59+'Jul ''14'!S59+'Ago ''14'!S59+'Sep ''14'!S59+'Oct. ''14'!S59</f>
        <v>0</v>
      </c>
      <c r="T59" s="422"/>
      <c r="U59" s="382" t="n">
        <f aca="false">+'Nov ''13 '!U59+'Dic ''13'!U59+'Ene ''14'!U59+'Feb ''14'!U59+'Mar ''14'!U59+'Abr ''14'!U59+'May ''14'!U59+'Jun ''14'!U59+'Jul ''14'!U59+'Ago ''14'!U59+'Sep ''14'!U59+'Oct. ''14'!U59</f>
        <v>0</v>
      </c>
      <c r="V59" s="422"/>
      <c r="W59" s="382" t="n">
        <f aca="false">+'Nov ''13 '!W59+'Dic ''13'!W59+'Ene ''14'!W59+'Feb ''14'!W59+'Mar ''14'!W59+'Abr ''14'!W59+'May ''14'!W59+'Jun ''14'!W59+'Jul ''14'!W59+'Ago ''14'!W59+'Sep ''14'!W59+'Oct. ''14'!W59</f>
        <v>0</v>
      </c>
      <c r="X59" s="422"/>
      <c r="Y59" s="382" t="n">
        <f aca="false">+'Nov ''13 '!Y59+'Dic ''13'!Y59+'Ene ''14'!Y59+'Feb ''14'!Y59+'Mar ''14'!Y59+'Abr ''14'!Y59+'May ''14'!Y59+'Jun ''14'!Y59+'Jul ''14'!Y59+'Ago ''14'!Y59+'Sep ''14'!Y59+'Oct. ''14'!Y59</f>
        <v>0</v>
      </c>
      <c r="Z59" s="422"/>
      <c r="AA59" s="382" t="n">
        <f aca="false">+'Nov ''13 '!AA59+'Dic ''13'!AA59+'Ene ''14'!AA59+'Feb ''14'!AA59+'Mar ''14'!AA59+'Abr ''14'!AA59+'May ''14'!AA59+'Jun ''14'!AA59+'Jul ''14'!AA59+'Ago ''14'!AA59+'Sep ''14'!AA59+'Oct. ''14'!AA59</f>
        <v>0</v>
      </c>
      <c r="AB59" s="422"/>
      <c r="AC59" s="382" t="n">
        <f aca="false">+'Nov ''13 '!AC59+'Dic ''13'!AC59+'Ene ''14'!AC59+'Feb ''14'!AC59+'Mar ''14'!AC59+'Abr ''14'!AC59+'May ''14'!AC59+'Jun ''14'!AC59+'Jul ''14'!AC59+'Ago ''14'!AC59+'Sep ''14'!AC59+'Oct. ''14'!AC59</f>
        <v>0</v>
      </c>
      <c r="AD59" s="422"/>
      <c r="AE59" s="382" t="n">
        <f aca="false">+'Nov ''13 '!AE59+'Dic ''13'!AE59+'Ene ''14'!AE59+'Feb ''14'!AE59+'Mar ''14'!AE59+'Abr ''14'!AE59+'May ''14'!AE59+'Jun ''14'!AE59+'Jul ''14'!AE59+'Ago ''14'!AE59+'Sep ''14'!AE59+'Oct. ''14'!AE59</f>
        <v>0</v>
      </c>
      <c r="AF59" s="422"/>
      <c r="AG59" s="421" t="n">
        <f aca="false">+E59+G59+I59+K59+M59+O59+Q59+S59+U59+W59+Y59+AA59+AC59+AE59</f>
        <v>0</v>
      </c>
      <c r="AH59" s="272"/>
      <c r="AN59" s="277" t="n">
        <f aca="false">+AG59-'Acumulado por mes'!R59</f>
        <v>0</v>
      </c>
    </row>
    <row r="60" s="4" customFormat="true" ht="17.1" hidden="false" customHeight="true" outlineLevel="0" collapsed="false">
      <c r="A60" s="418" t="n">
        <v>8</v>
      </c>
      <c r="B60" s="419" t="s">
        <v>106</v>
      </c>
      <c r="C60" s="419"/>
      <c r="D60" s="420" t="s">
        <v>100</v>
      </c>
      <c r="E60" s="382" t="n">
        <f aca="false">+'Nov ''13 '!E60+'Dic ''13'!E60+'Ene ''14'!E60+'Feb ''14'!E60+'Mar ''14'!E60+'Abr ''14'!E60+'May ''14'!E60+'Jun ''14'!E60+'Jul ''14'!E60+'Ago ''14'!E60+'Sep ''14'!E60+'Oct. ''14'!E60</f>
        <v>0</v>
      </c>
      <c r="F60" s="422"/>
      <c r="G60" s="382" t="n">
        <f aca="false">+'Nov ''13 '!G60+'Dic ''13'!G60+'Ene ''14'!G60+'Feb ''14'!G60+'Mar ''14'!G60+'Abr ''14'!G60+'May ''14'!G60+'Jun ''14'!G60+'Jul ''14'!G60+'Ago ''14'!G60+'Sep ''14'!G60+'Oct. ''14'!G60</f>
        <v>0</v>
      </c>
      <c r="H60" s="422"/>
      <c r="I60" s="382" t="n">
        <f aca="false">+'Nov ''13 '!I60+'Dic ''13'!I60+'Ene ''14'!I60+'Feb ''14'!I60+'Mar ''14'!I60+'Abr ''14'!I60+'May ''14'!I60+'Jun ''14'!I60+'Jul ''14'!I60+'Ago ''14'!I60+'Sep ''14'!I60+'Oct. ''14'!I60</f>
        <v>0</v>
      </c>
      <c r="J60" s="422"/>
      <c r="K60" s="382" t="n">
        <f aca="false">+'Nov ''13 '!K60+'Dic ''13'!K60+'Ene ''14'!K60+'Feb ''14'!K60+'Mar ''14'!K60+'Abr ''14'!K60+'May ''14'!K60+'Jun ''14'!K60+'Jul ''14'!K60+'Ago ''14'!K60+'Sep ''14'!K60+'Oct. ''14'!K60</f>
        <v>0</v>
      </c>
      <c r="L60" s="422"/>
      <c r="M60" s="382" t="n">
        <f aca="false">+'Nov ''13 '!M60+'Dic ''13'!M60+'Ene ''14'!M60+'Feb ''14'!M60+'Mar ''14'!M60+'Abr ''14'!M60+'May ''14'!M60+'Jun ''14'!M60+'Jul ''14'!M60+'Ago ''14'!M60+'Sep ''14'!M60+'Oct. ''14'!M60</f>
        <v>0</v>
      </c>
      <c r="N60" s="422"/>
      <c r="O60" s="382" t="n">
        <f aca="false">+'Nov ''13 '!O60+'Dic ''13'!O60+'Ene ''14'!O60+'Feb ''14'!O60+'Mar ''14'!O60+'Abr ''14'!O60+'May ''14'!O60+'Jun ''14'!O60+'Jul ''14'!O60+'Ago ''14'!O60+'Sep ''14'!O60+'Oct. ''14'!O60</f>
        <v>0</v>
      </c>
      <c r="P60" s="422"/>
      <c r="Q60" s="382" t="n">
        <f aca="false">+'Nov ''13 '!Q60+'Dic ''13'!Q60+'Ene ''14'!Q60+'Feb ''14'!Q60+'Mar ''14'!Q60+'Abr ''14'!Q60+'May ''14'!Q60+'Jun ''14'!Q60+'Jul ''14'!Q60+'Ago ''14'!Q60+'Sep ''14'!Q60+'Oct. ''14'!Q60</f>
        <v>0</v>
      </c>
      <c r="R60" s="422"/>
      <c r="S60" s="382" t="n">
        <f aca="false">+'Nov ''13 '!S60+'Dic ''13'!S60+'Ene ''14'!S60+'Feb ''14'!S60+'Mar ''14'!S60+'Abr ''14'!S60+'May ''14'!S60+'Jun ''14'!S60+'Jul ''14'!S60+'Ago ''14'!S60+'Sep ''14'!S60+'Oct. ''14'!S60</f>
        <v>0</v>
      </c>
      <c r="T60" s="422"/>
      <c r="U60" s="382" t="n">
        <f aca="false">+'Nov ''13 '!U60+'Dic ''13'!U60+'Ene ''14'!U60+'Feb ''14'!U60+'Mar ''14'!U60+'Abr ''14'!U60+'May ''14'!U60+'Jun ''14'!U60+'Jul ''14'!U60+'Ago ''14'!U60+'Sep ''14'!U60+'Oct. ''14'!U60</f>
        <v>0</v>
      </c>
      <c r="V60" s="422"/>
      <c r="W60" s="382" t="n">
        <f aca="false">+'Nov ''13 '!W60+'Dic ''13'!W60+'Ene ''14'!W60+'Feb ''14'!W60+'Mar ''14'!W60+'Abr ''14'!W60+'May ''14'!W60+'Jun ''14'!W60+'Jul ''14'!W60+'Ago ''14'!W60+'Sep ''14'!W60+'Oct. ''14'!W60</f>
        <v>0</v>
      </c>
      <c r="X60" s="422"/>
      <c r="Y60" s="382" t="n">
        <f aca="false">+'Nov ''13 '!Y60+'Dic ''13'!Y60+'Ene ''14'!Y60+'Feb ''14'!Y60+'Mar ''14'!Y60+'Abr ''14'!Y60+'May ''14'!Y60+'Jun ''14'!Y60+'Jul ''14'!Y60+'Ago ''14'!Y60+'Sep ''14'!Y60+'Oct. ''14'!Y60</f>
        <v>0</v>
      </c>
      <c r="Z60" s="422"/>
      <c r="AA60" s="382" t="n">
        <f aca="false">+'Nov ''13 '!AA60+'Dic ''13'!AA60+'Ene ''14'!AA60+'Feb ''14'!AA60+'Mar ''14'!AA60+'Abr ''14'!AA60+'May ''14'!AA60+'Jun ''14'!AA60+'Jul ''14'!AA60+'Ago ''14'!AA60+'Sep ''14'!AA60+'Oct. ''14'!AA60</f>
        <v>0</v>
      </c>
      <c r="AB60" s="422"/>
      <c r="AC60" s="382" t="n">
        <f aca="false">+'Nov ''13 '!AC60+'Dic ''13'!AC60+'Ene ''14'!AC60+'Feb ''14'!AC60+'Mar ''14'!AC60+'Abr ''14'!AC60+'May ''14'!AC60+'Jun ''14'!AC60+'Jul ''14'!AC60+'Ago ''14'!AC60+'Sep ''14'!AC60+'Oct. ''14'!AC60</f>
        <v>0</v>
      </c>
      <c r="AD60" s="422"/>
      <c r="AE60" s="382" t="n">
        <f aca="false">+'Nov ''13 '!AE60+'Dic ''13'!AE60+'Ene ''14'!AE60+'Feb ''14'!AE60+'Mar ''14'!AE60+'Abr ''14'!AE60+'May ''14'!AE60+'Jun ''14'!AE60+'Jul ''14'!AE60+'Ago ''14'!AE60+'Sep ''14'!AE60+'Oct. ''14'!AE60</f>
        <v>0</v>
      </c>
      <c r="AF60" s="422"/>
      <c r="AG60" s="421" t="n">
        <f aca="false">+E60+G60+I60+K60+M60+O60+Q60+S60+U60+W60+Y60+AA60+AC60+AE60</f>
        <v>0</v>
      </c>
      <c r="AH60" s="272"/>
      <c r="AN60" s="277" t="n">
        <f aca="false">+AG60-'Acumulado por mes'!R60</f>
        <v>0</v>
      </c>
    </row>
    <row r="61" s="4" customFormat="true" ht="17.1" hidden="false" customHeight="true" outlineLevel="0" collapsed="false">
      <c r="A61" s="418" t="n">
        <v>9</v>
      </c>
      <c r="B61" s="419" t="s">
        <v>107</v>
      </c>
      <c r="C61" s="419"/>
      <c r="D61" s="420" t="s">
        <v>100</v>
      </c>
      <c r="E61" s="382" t="n">
        <f aca="false">+'Nov ''13 '!E61+'Dic ''13'!E61+'Ene ''14'!E61+'Feb ''14'!E61+'Mar ''14'!E61+'Abr ''14'!E61+'May ''14'!E61+'Jun ''14'!E61+'Jul ''14'!E61+'Ago ''14'!E61+'Sep ''14'!E61+'Oct. ''14'!E61</f>
        <v>0</v>
      </c>
      <c r="F61" s="422"/>
      <c r="G61" s="382" t="n">
        <f aca="false">+'Nov ''13 '!G61+'Dic ''13'!G61+'Ene ''14'!G61+'Feb ''14'!G61+'Mar ''14'!G61+'Abr ''14'!G61+'May ''14'!G61+'Jun ''14'!G61+'Jul ''14'!G61+'Ago ''14'!G61+'Sep ''14'!G61+'Oct. ''14'!G61</f>
        <v>0</v>
      </c>
      <c r="H61" s="422"/>
      <c r="I61" s="382" t="n">
        <f aca="false">+'Nov ''13 '!I61+'Dic ''13'!I61+'Ene ''14'!I61+'Feb ''14'!I61+'Mar ''14'!I61+'Abr ''14'!I61+'May ''14'!I61+'Jun ''14'!I61+'Jul ''14'!I61+'Ago ''14'!I61+'Sep ''14'!I61+'Oct. ''14'!I61</f>
        <v>0</v>
      </c>
      <c r="J61" s="422"/>
      <c r="K61" s="382" t="n">
        <f aca="false">+'Nov ''13 '!K61+'Dic ''13'!K61+'Ene ''14'!K61+'Feb ''14'!K61+'Mar ''14'!K61+'Abr ''14'!K61+'May ''14'!K61+'Jun ''14'!K61+'Jul ''14'!K61+'Ago ''14'!K61+'Sep ''14'!K61+'Oct. ''14'!K61</f>
        <v>0</v>
      </c>
      <c r="L61" s="422"/>
      <c r="M61" s="382" t="n">
        <f aca="false">+'Nov ''13 '!M61+'Dic ''13'!M61+'Ene ''14'!M61+'Feb ''14'!M61+'Mar ''14'!M61+'Abr ''14'!M61+'May ''14'!M61+'Jun ''14'!M61+'Jul ''14'!M61+'Ago ''14'!M61+'Sep ''14'!M61+'Oct. ''14'!M61</f>
        <v>0</v>
      </c>
      <c r="N61" s="422"/>
      <c r="O61" s="382" t="n">
        <f aca="false">+'Nov ''13 '!O61+'Dic ''13'!O61+'Ene ''14'!O61+'Feb ''14'!O61+'Mar ''14'!O61+'Abr ''14'!O61+'May ''14'!O61+'Jun ''14'!O61+'Jul ''14'!O61+'Ago ''14'!O61+'Sep ''14'!O61+'Oct. ''14'!O61</f>
        <v>0</v>
      </c>
      <c r="P61" s="422"/>
      <c r="Q61" s="382" t="n">
        <f aca="false">+'Nov ''13 '!Q61+'Dic ''13'!Q61+'Ene ''14'!Q61+'Feb ''14'!Q61+'Mar ''14'!Q61+'Abr ''14'!Q61+'May ''14'!Q61+'Jun ''14'!Q61+'Jul ''14'!Q61+'Ago ''14'!Q61+'Sep ''14'!Q61+'Oct. ''14'!Q61</f>
        <v>0</v>
      </c>
      <c r="R61" s="422"/>
      <c r="S61" s="382" t="n">
        <f aca="false">+'Nov ''13 '!S61+'Dic ''13'!S61+'Ene ''14'!S61+'Feb ''14'!S61+'Mar ''14'!S61+'Abr ''14'!S61+'May ''14'!S61+'Jun ''14'!S61+'Jul ''14'!S61+'Ago ''14'!S61+'Sep ''14'!S61+'Oct. ''14'!S61</f>
        <v>0</v>
      </c>
      <c r="T61" s="422"/>
      <c r="U61" s="382" t="n">
        <f aca="false">+'Nov ''13 '!U61+'Dic ''13'!U61+'Ene ''14'!U61+'Feb ''14'!U61+'Mar ''14'!U61+'Abr ''14'!U61+'May ''14'!U61+'Jun ''14'!U61+'Jul ''14'!U61+'Ago ''14'!U61+'Sep ''14'!U61+'Oct. ''14'!U61</f>
        <v>0</v>
      </c>
      <c r="V61" s="422"/>
      <c r="W61" s="382" t="n">
        <f aca="false">+'Nov ''13 '!W61+'Dic ''13'!W61+'Ene ''14'!W61+'Feb ''14'!W61+'Mar ''14'!W61+'Abr ''14'!W61+'May ''14'!W61+'Jun ''14'!W61+'Jul ''14'!W61+'Ago ''14'!W61+'Sep ''14'!W61+'Oct. ''14'!W61</f>
        <v>0</v>
      </c>
      <c r="X61" s="422"/>
      <c r="Y61" s="382" t="n">
        <f aca="false">+'Nov ''13 '!Y61+'Dic ''13'!Y61+'Ene ''14'!Y61+'Feb ''14'!Y61+'Mar ''14'!Y61+'Abr ''14'!Y61+'May ''14'!Y61+'Jun ''14'!Y61+'Jul ''14'!Y61+'Ago ''14'!Y61+'Sep ''14'!Y61+'Oct. ''14'!Y61</f>
        <v>0</v>
      </c>
      <c r="Z61" s="422"/>
      <c r="AA61" s="382" t="n">
        <f aca="false">+'Nov ''13 '!AA61+'Dic ''13'!AA61+'Ene ''14'!AA61+'Feb ''14'!AA61+'Mar ''14'!AA61+'Abr ''14'!AA61+'May ''14'!AA61+'Jun ''14'!AA61+'Jul ''14'!AA61+'Ago ''14'!AA61+'Sep ''14'!AA61+'Oct. ''14'!AA61</f>
        <v>0</v>
      </c>
      <c r="AB61" s="422"/>
      <c r="AC61" s="382" t="n">
        <f aca="false">+'Nov ''13 '!AC61+'Dic ''13'!AC61+'Ene ''14'!AC61+'Feb ''14'!AC61+'Mar ''14'!AC61+'Abr ''14'!AC61+'May ''14'!AC61+'Jun ''14'!AC61+'Jul ''14'!AC61+'Ago ''14'!AC61+'Sep ''14'!AC61+'Oct. ''14'!AC61</f>
        <v>0</v>
      </c>
      <c r="AD61" s="422"/>
      <c r="AE61" s="382" t="n">
        <f aca="false">+'Nov ''13 '!AE61+'Dic ''13'!AE61+'Ene ''14'!AE61+'Feb ''14'!AE61+'Mar ''14'!AE61+'Abr ''14'!AE61+'May ''14'!AE61+'Jun ''14'!AE61+'Jul ''14'!AE61+'Ago ''14'!AE61+'Sep ''14'!AE61+'Oct. ''14'!AE61</f>
        <v>0</v>
      </c>
      <c r="AF61" s="422"/>
      <c r="AG61" s="421" t="n">
        <f aca="false">+E61+G61+I61+K61+M61+O61+Q61+S61+U61+W61+Y61+AA61+AC61+AE61</f>
        <v>0</v>
      </c>
      <c r="AH61" s="272"/>
      <c r="AN61" s="277" t="n">
        <f aca="false">+AG61-'Acumulado por mes'!R61</f>
        <v>0</v>
      </c>
    </row>
    <row r="62" s="4" customFormat="true" ht="17.1" hidden="false" customHeight="true" outlineLevel="0" collapsed="false">
      <c r="A62" s="418" t="n">
        <v>10</v>
      </c>
      <c r="B62" s="419" t="s">
        <v>108</v>
      </c>
      <c r="C62" s="419"/>
      <c r="D62" s="420" t="s">
        <v>100</v>
      </c>
      <c r="E62" s="382" t="n">
        <f aca="false">+'Nov ''13 '!E62+'Dic ''13'!E62+'Ene ''14'!E62+'Feb ''14'!E62+'Mar ''14'!E62+'Abr ''14'!E62+'May ''14'!E62+'Jun ''14'!E62+'Jul ''14'!E62+'Ago ''14'!E62+'Sep ''14'!E62+'Oct. ''14'!E62</f>
        <v>0</v>
      </c>
      <c r="F62" s="422"/>
      <c r="G62" s="382" t="n">
        <f aca="false">+'Nov ''13 '!G62+'Dic ''13'!G62+'Ene ''14'!G62+'Feb ''14'!G62+'Mar ''14'!G62+'Abr ''14'!G62+'May ''14'!G62+'Jun ''14'!G62+'Jul ''14'!G62+'Ago ''14'!G62+'Sep ''14'!G62+'Oct. ''14'!G62</f>
        <v>0</v>
      </c>
      <c r="H62" s="422"/>
      <c r="I62" s="382" t="n">
        <f aca="false">+'Nov ''13 '!I62+'Dic ''13'!I62+'Ene ''14'!I62+'Feb ''14'!I62+'Mar ''14'!I62+'Abr ''14'!I62+'May ''14'!I62+'Jun ''14'!I62+'Jul ''14'!I62+'Ago ''14'!I62+'Sep ''14'!I62+'Oct. ''14'!I62</f>
        <v>0</v>
      </c>
      <c r="J62" s="422"/>
      <c r="K62" s="382" t="n">
        <f aca="false">+'Nov ''13 '!K62+'Dic ''13'!K62+'Ene ''14'!K62+'Feb ''14'!K62+'Mar ''14'!K62+'Abr ''14'!K62+'May ''14'!K62+'Jun ''14'!K62+'Jul ''14'!K62+'Ago ''14'!K62+'Sep ''14'!K62+'Oct. ''14'!K62</f>
        <v>0</v>
      </c>
      <c r="L62" s="422"/>
      <c r="M62" s="382" t="n">
        <f aca="false">+'Nov ''13 '!M62+'Dic ''13'!M62+'Ene ''14'!M62+'Feb ''14'!M62+'Mar ''14'!M62+'Abr ''14'!M62+'May ''14'!M62+'Jun ''14'!M62+'Jul ''14'!M62+'Ago ''14'!M62+'Sep ''14'!M62+'Oct. ''14'!M62</f>
        <v>0</v>
      </c>
      <c r="N62" s="422"/>
      <c r="O62" s="382" t="n">
        <f aca="false">+'Nov ''13 '!O62+'Dic ''13'!O62+'Ene ''14'!O62+'Feb ''14'!O62+'Mar ''14'!O62+'Abr ''14'!O62+'May ''14'!O62+'Jun ''14'!O62+'Jul ''14'!O62+'Ago ''14'!O62+'Sep ''14'!O62+'Oct. ''14'!O62</f>
        <v>0</v>
      </c>
      <c r="P62" s="422"/>
      <c r="Q62" s="382" t="n">
        <f aca="false">+'Nov ''13 '!Q62+'Dic ''13'!Q62+'Ene ''14'!Q62+'Feb ''14'!Q62+'Mar ''14'!Q62+'Abr ''14'!Q62+'May ''14'!Q62+'Jun ''14'!Q62+'Jul ''14'!Q62+'Ago ''14'!Q62+'Sep ''14'!Q62+'Oct. ''14'!Q62</f>
        <v>0</v>
      </c>
      <c r="R62" s="422"/>
      <c r="S62" s="382" t="n">
        <f aca="false">+'Nov ''13 '!S62+'Dic ''13'!S62+'Ene ''14'!S62+'Feb ''14'!S62+'Mar ''14'!S62+'Abr ''14'!S62+'May ''14'!S62+'Jun ''14'!S62+'Jul ''14'!S62+'Ago ''14'!S62+'Sep ''14'!S62+'Oct. ''14'!S62</f>
        <v>0</v>
      </c>
      <c r="T62" s="422"/>
      <c r="U62" s="382" t="n">
        <f aca="false">+'Nov ''13 '!U62+'Dic ''13'!U62+'Ene ''14'!U62+'Feb ''14'!U62+'Mar ''14'!U62+'Abr ''14'!U62+'May ''14'!U62+'Jun ''14'!U62+'Jul ''14'!U62+'Ago ''14'!U62+'Sep ''14'!U62+'Oct. ''14'!U62</f>
        <v>0</v>
      </c>
      <c r="V62" s="422"/>
      <c r="W62" s="382" t="n">
        <f aca="false">+'Nov ''13 '!W62+'Dic ''13'!W62+'Ene ''14'!W62+'Feb ''14'!W62+'Mar ''14'!W62+'Abr ''14'!W62+'May ''14'!W62+'Jun ''14'!W62+'Jul ''14'!W62+'Ago ''14'!W62+'Sep ''14'!W62+'Oct. ''14'!W62</f>
        <v>0</v>
      </c>
      <c r="X62" s="422"/>
      <c r="Y62" s="382" t="n">
        <f aca="false">+'Nov ''13 '!Y62+'Dic ''13'!Y62+'Ene ''14'!Y62+'Feb ''14'!Y62+'Mar ''14'!Y62+'Abr ''14'!Y62+'May ''14'!Y62+'Jun ''14'!Y62+'Jul ''14'!Y62+'Ago ''14'!Y62+'Sep ''14'!Y62+'Oct. ''14'!Y62</f>
        <v>0</v>
      </c>
      <c r="Z62" s="422"/>
      <c r="AA62" s="382" t="n">
        <f aca="false">+'Nov ''13 '!AA62+'Dic ''13'!AA62+'Ene ''14'!AA62+'Feb ''14'!AA62+'Mar ''14'!AA62+'Abr ''14'!AA62+'May ''14'!AA62+'Jun ''14'!AA62+'Jul ''14'!AA62+'Ago ''14'!AA62+'Sep ''14'!AA62+'Oct. ''14'!AA62</f>
        <v>0</v>
      </c>
      <c r="AB62" s="422"/>
      <c r="AC62" s="382" t="n">
        <f aca="false">+'Nov ''13 '!AC62+'Dic ''13'!AC62+'Ene ''14'!AC62+'Feb ''14'!AC62+'Mar ''14'!AC62+'Abr ''14'!AC62+'May ''14'!AC62+'Jun ''14'!AC62+'Jul ''14'!AC62+'Ago ''14'!AC62+'Sep ''14'!AC62+'Oct. ''14'!AC62</f>
        <v>0</v>
      </c>
      <c r="AD62" s="422"/>
      <c r="AE62" s="382" t="n">
        <f aca="false">+'Nov ''13 '!AE62+'Dic ''13'!AE62+'Ene ''14'!AE62+'Feb ''14'!AE62+'Mar ''14'!AE62+'Abr ''14'!AE62+'May ''14'!AE62+'Jun ''14'!AE62+'Jul ''14'!AE62+'Ago ''14'!AE62+'Sep ''14'!AE62+'Oct. ''14'!AE62</f>
        <v>0</v>
      </c>
      <c r="AF62" s="422"/>
      <c r="AG62" s="421" t="n">
        <f aca="false">+E62+G62+I62+K62+M62+O62+Q62+S62+U62+W62+Y62+AA62+AC62+AE62</f>
        <v>0</v>
      </c>
      <c r="AH62" s="272"/>
      <c r="AN62" s="277" t="n">
        <f aca="false">+AG62-'Acumulado por mes'!R62</f>
        <v>0</v>
      </c>
    </row>
    <row r="63" customFormat="false" ht="17.1" hidden="false" customHeight="true" outlineLevel="0" collapsed="false">
      <c r="A63" s="418" t="n">
        <v>11</v>
      </c>
      <c r="B63" s="419" t="s">
        <v>109</v>
      </c>
      <c r="C63" s="419"/>
      <c r="D63" s="420" t="s">
        <v>81</v>
      </c>
      <c r="E63" s="382" t="n">
        <f aca="false">+'Nov ''13 '!E63+'Dic ''13'!E63+'Ene ''14'!E63+'Feb ''14'!E63+'Mar ''14'!E63+'Abr ''14'!E63+'May ''14'!E63+'Jun ''14'!E63+'Jul ''14'!E63+'Ago ''14'!E63+'Sep ''14'!E63+'Oct. ''14'!E63</f>
        <v>0</v>
      </c>
      <c r="F63" s="423"/>
      <c r="G63" s="382" t="n">
        <f aca="false">+'Nov ''13 '!G63+'Dic ''13'!G63+'Ene ''14'!G63+'Feb ''14'!G63+'Mar ''14'!G63+'Abr ''14'!G63+'May ''14'!G63+'Jun ''14'!G63+'Jul ''14'!G63+'Ago ''14'!G63+'Sep ''14'!G63+'Oct. ''14'!G63</f>
        <v>0</v>
      </c>
      <c r="H63" s="423"/>
      <c r="I63" s="382" t="n">
        <f aca="false">+'Nov ''13 '!I63+'Dic ''13'!I63+'Ene ''14'!I63+'Feb ''14'!I63+'Mar ''14'!I63+'Abr ''14'!I63+'May ''14'!I63+'Jun ''14'!I63+'Jul ''14'!I63+'Ago ''14'!I63+'Sep ''14'!I63+'Oct. ''14'!I63</f>
        <v>0</v>
      </c>
      <c r="J63" s="423"/>
      <c r="K63" s="382" t="n">
        <f aca="false">+'Nov ''13 '!K63+'Dic ''13'!K63+'Ene ''14'!K63+'Feb ''14'!K63+'Mar ''14'!K63+'Abr ''14'!K63+'May ''14'!K63+'Jun ''14'!K63+'Jul ''14'!K63+'Ago ''14'!K63+'Sep ''14'!K63+'Oct. ''14'!K63</f>
        <v>0</v>
      </c>
      <c r="L63" s="423"/>
      <c r="M63" s="382" t="n">
        <f aca="false">+'Nov ''13 '!M63+'Dic ''13'!M63+'Ene ''14'!M63+'Feb ''14'!M63+'Mar ''14'!M63+'Abr ''14'!M63+'May ''14'!M63+'Jun ''14'!M63+'Jul ''14'!M63+'Ago ''14'!M63+'Sep ''14'!M63+'Oct. ''14'!M63</f>
        <v>0</v>
      </c>
      <c r="N63" s="423"/>
      <c r="O63" s="382" t="n">
        <f aca="false">+'Nov ''13 '!O63+'Dic ''13'!O63+'Ene ''14'!O63+'Feb ''14'!O63+'Mar ''14'!O63+'Abr ''14'!O63+'May ''14'!O63+'Jun ''14'!O63+'Jul ''14'!O63+'Ago ''14'!O63+'Sep ''14'!O63+'Oct. ''14'!O63</f>
        <v>0</v>
      </c>
      <c r="P63" s="423"/>
      <c r="Q63" s="382" t="n">
        <f aca="false">+'Nov ''13 '!Q63+'Dic ''13'!Q63+'Ene ''14'!Q63+'Feb ''14'!Q63+'Mar ''14'!Q63+'Abr ''14'!Q63+'May ''14'!Q63+'Jun ''14'!Q63+'Jul ''14'!Q63+'Ago ''14'!Q63+'Sep ''14'!Q63+'Oct. ''14'!Q63</f>
        <v>0</v>
      </c>
      <c r="R63" s="423"/>
      <c r="S63" s="382" t="n">
        <f aca="false">+'Nov ''13 '!S63+'Dic ''13'!S63+'Ene ''14'!S63+'Feb ''14'!S63+'Mar ''14'!S63+'Abr ''14'!S63+'May ''14'!S63+'Jun ''14'!S63+'Jul ''14'!S63+'Ago ''14'!S63+'Sep ''14'!S63+'Oct. ''14'!S63</f>
        <v>0</v>
      </c>
      <c r="T63" s="423"/>
      <c r="U63" s="382" t="n">
        <f aca="false">+'Nov ''13 '!U63+'Dic ''13'!U63+'Ene ''14'!U63+'Feb ''14'!U63+'Mar ''14'!U63+'Abr ''14'!U63+'May ''14'!U63+'Jun ''14'!U63+'Jul ''14'!U63+'Ago ''14'!U63+'Sep ''14'!U63+'Oct. ''14'!U63</f>
        <v>0</v>
      </c>
      <c r="V63" s="423"/>
      <c r="W63" s="382" t="n">
        <f aca="false">+'Nov ''13 '!W63+'Dic ''13'!W63+'Ene ''14'!W63+'Feb ''14'!W63+'Mar ''14'!W63+'Abr ''14'!W63+'May ''14'!W63+'Jun ''14'!W63+'Jul ''14'!W63+'Ago ''14'!W63+'Sep ''14'!W63+'Oct. ''14'!W63</f>
        <v>0</v>
      </c>
      <c r="X63" s="423"/>
      <c r="Y63" s="382" t="n">
        <f aca="false">+'Nov ''13 '!Y63+'Dic ''13'!Y63+'Ene ''14'!Y63+'Feb ''14'!Y63+'Mar ''14'!Y63+'Abr ''14'!Y63+'May ''14'!Y63+'Jun ''14'!Y63+'Jul ''14'!Y63+'Ago ''14'!Y63+'Sep ''14'!Y63+'Oct. ''14'!Y63</f>
        <v>0</v>
      </c>
      <c r="Z63" s="423"/>
      <c r="AA63" s="382" t="n">
        <f aca="false">+'Nov ''13 '!AA63+'Dic ''13'!AA63+'Ene ''14'!AA63+'Feb ''14'!AA63+'Mar ''14'!AA63+'Abr ''14'!AA63+'May ''14'!AA63+'Jun ''14'!AA63+'Jul ''14'!AA63+'Ago ''14'!AA63+'Sep ''14'!AA63+'Oct. ''14'!AA63</f>
        <v>0</v>
      </c>
      <c r="AB63" s="423"/>
      <c r="AC63" s="382" t="n">
        <f aca="false">+'Nov ''13 '!AC63+'Dic ''13'!AC63+'Ene ''14'!AC63+'Feb ''14'!AC63+'Mar ''14'!AC63+'Abr ''14'!AC63+'May ''14'!AC63+'Jun ''14'!AC63+'Jul ''14'!AC63+'Ago ''14'!AC63+'Sep ''14'!AC63+'Oct. ''14'!AC63</f>
        <v>0</v>
      </c>
      <c r="AD63" s="423"/>
      <c r="AE63" s="382" t="n">
        <f aca="false">+'Nov ''13 '!AE63+'Dic ''13'!AE63+'Ene ''14'!AE63+'Feb ''14'!AE63+'Mar ''14'!AE63+'Abr ''14'!AE63+'May ''14'!AE63+'Jun ''14'!AE63+'Jul ''14'!AE63+'Ago ''14'!AE63+'Sep ''14'!AE63+'Oct. ''14'!AE63</f>
        <v>0</v>
      </c>
      <c r="AF63" s="423"/>
      <c r="AG63" s="421" t="n">
        <f aca="false">+E63+G63+I63+K63+M63+O63+Q63+S63+U63+W63+Y63+AA63+AC63+AE63</f>
        <v>0</v>
      </c>
      <c r="AH63" s="272"/>
      <c r="AI63" s="0"/>
      <c r="AJ63" s="0"/>
      <c r="AK63" s="0"/>
      <c r="AL63" s="0"/>
      <c r="AM63" s="0"/>
      <c r="AN63" s="277" t="n">
        <f aca="false">+AG63-'Acumulado por mes'!R63</f>
        <v>0</v>
      </c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7.1" hidden="false" customHeight="true" outlineLevel="0" collapsed="false">
      <c r="A64" s="418" t="n">
        <v>12</v>
      </c>
      <c r="B64" s="419" t="s">
        <v>110</v>
      </c>
      <c r="C64" s="419"/>
      <c r="D64" s="420" t="s">
        <v>100</v>
      </c>
      <c r="E64" s="382" t="n">
        <f aca="false">+'Nov ''13 '!E64+'Dic ''13'!E64+'Ene ''14'!E64+'Feb ''14'!E64+'Mar ''14'!E64+'Abr ''14'!E64+'May ''14'!E64+'Jun ''14'!E64+'Jul ''14'!E64+'Ago ''14'!E64+'Sep ''14'!E64+'Oct. ''14'!E64</f>
        <v>0</v>
      </c>
      <c r="F64" s="423"/>
      <c r="G64" s="382" t="n">
        <f aca="false">+'Nov ''13 '!G64+'Dic ''13'!G64+'Ene ''14'!G64+'Feb ''14'!G64+'Mar ''14'!G64+'Abr ''14'!G64+'May ''14'!G64+'Jun ''14'!G64+'Jul ''14'!G64+'Ago ''14'!G64+'Sep ''14'!G64+'Oct. ''14'!G64</f>
        <v>0</v>
      </c>
      <c r="H64" s="423"/>
      <c r="I64" s="382" t="n">
        <f aca="false">+'Nov ''13 '!I64+'Dic ''13'!I64+'Ene ''14'!I64+'Feb ''14'!I64+'Mar ''14'!I64+'Abr ''14'!I64+'May ''14'!I64+'Jun ''14'!I64+'Jul ''14'!I64+'Ago ''14'!I64+'Sep ''14'!I64+'Oct. ''14'!I64</f>
        <v>0</v>
      </c>
      <c r="J64" s="423"/>
      <c r="K64" s="382" t="n">
        <f aca="false">+'Nov ''13 '!K64+'Dic ''13'!K64+'Ene ''14'!K64+'Feb ''14'!K64+'Mar ''14'!K64+'Abr ''14'!K64+'May ''14'!K64+'Jun ''14'!K64+'Jul ''14'!K64+'Ago ''14'!K64+'Sep ''14'!K64+'Oct. ''14'!K64</f>
        <v>0</v>
      </c>
      <c r="L64" s="423"/>
      <c r="M64" s="382" t="n">
        <f aca="false">+'Nov ''13 '!M64+'Dic ''13'!M64+'Ene ''14'!M64+'Feb ''14'!M64+'Mar ''14'!M64+'Abr ''14'!M64+'May ''14'!M64+'Jun ''14'!M64+'Jul ''14'!M64+'Ago ''14'!M64+'Sep ''14'!M64+'Oct. ''14'!M64</f>
        <v>0</v>
      </c>
      <c r="N64" s="423"/>
      <c r="O64" s="382" t="n">
        <f aca="false">+'Nov ''13 '!O64+'Dic ''13'!O64+'Ene ''14'!O64+'Feb ''14'!O64+'Mar ''14'!O64+'Abr ''14'!O64+'May ''14'!O64+'Jun ''14'!O64+'Jul ''14'!O64+'Ago ''14'!O64+'Sep ''14'!O64+'Oct. ''14'!O64</f>
        <v>0</v>
      </c>
      <c r="P64" s="423"/>
      <c r="Q64" s="382" t="n">
        <f aca="false">+'Nov ''13 '!Q64+'Dic ''13'!Q64+'Ene ''14'!Q64+'Feb ''14'!Q64+'Mar ''14'!Q64+'Abr ''14'!Q64+'May ''14'!Q64+'Jun ''14'!Q64+'Jul ''14'!Q64+'Ago ''14'!Q64+'Sep ''14'!Q64+'Oct. ''14'!Q64</f>
        <v>0</v>
      </c>
      <c r="R64" s="423"/>
      <c r="S64" s="382" t="n">
        <f aca="false">+'Nov ''13 '!S64+'Dic ''13'!S64+'Ene ''14'!S64+'Feb ''14'!S64+'Mar ''14'!S64+'Abr ''14'!S64+'May ''14'!S64+'Jun ''14'!S64+'Jul ''14'!S64+'Ago ''14'!S64+'Sep ''14'!S64+'Oct. ''14'!S64</f>
        <v>0</v>
      </c>
      <c r="T64" s="423"/>
      <c r="U64" s="382" t="n">
        <f aca="false">+'Nov ''13 '!U64+'Dic ''13'!U64+'Ene ''14'!U64+'Feb ''14'!U64+'Mar ''14'!U64+'Abr ''14'!U64+'May ''14'!U64+'Jun ''14'!U64+'Jul ''14'!U64+'Ago ''14'!U64+'Sep ''14'!U64+'Oct. ''14'!U64</f>
        <v>0</v>
      </c>
      <c r="V64" s="423"/>
      <c r="W64" s="382" t="n">
        <f aca="false">+'Nov ''13 '!W64+'Dic ''13'!W64+'Ene ''14'!W64+'Feb ''14'!W64+'Mar ''14'!W64+'Abr ''14'!W64+'May ''14'!W64+'Jun ''14'!W64+'Jul ''14'!W64+'Ago ''14'!W64+'Sep ''14'!W64+'Oct. ''14'!W64</f>
        <v>0</v>
      </c>
      <c r="X64" s="423"/>
      <c r="Y64" s="382" t="n">
        <f aca="false">+'Nov ''13 '!Y64+'Dic ''13'!Y64+'Ene ''14'!Y64+'Feb ''14'!Y64+'Mar ''14'!Y64+'Abr ''14'!Y64+'May ''14'!Y64+'Jun ''14'!Y64+'Jul ''14'!Y64+'Ago ''14'!Y64+'Sep ''14'!Y64+'Oct. ''14'!Y64</f>
        <v>0</v>
      </c>
      <c r="Z64" s="423"/>
      <c r="AA64" s="382" t="n">
        <f aca="false">+'Nov ''13 '!AA64+'Dic ''13'!AA64+'Ene ''14'!AA64+'Feb ''14'!AA64+'Mar ''14'!AA64+'Abr ''14'!AA64+'May ''14'!AA64+'Jun ''14'!AA64+'Jul ''14'!AA64+'Ago ''14'!AA64+'Sep ''14'!AA64+'Oct. ''14'!AA64</f>
        <v>0</v>
      </c>
      <c r="AB64" s="423"/>
      <c r="AC64" s="382" t="n">
        <f aca="false">+'Nov ''13 '!AC64+'Dic ''13'!AC64+'Ene ''14'!AC64+'Feb ''14'!AC64+'Mar ''14'!AC64+'Abr ''14'!AC64+'May ''14'!AC64+'Jun ''14'!AC64+'Jul ''14'!AC64+'Ago ''14'!AC64+'Sep ''14'!AC64+'Oct. ''14'!AC64</f>
        <v>0</v>
      </c>
      <c r="AD64" s="423"/>
      <c r="AE64" s="382" t="n">
        <f aca="false">+'Nov ''13 '!AE64+'Dic ''13'!AE64+'Ene ''14'!AE64+'Feb ''14'!AE64+'Mar ''14'!AE64+'Abr ''14'!AE64+'May ''14'!AE64+'Jun ''14'!AE64+'Jul ''14'!AE64+'Ago ''14'!AE64+'Sep ''14'!AE64+'Oct. ''14'!AE64</f>
        <v>0</v>
      </c>
      <c r="AF64" s="423"/>
      <c r="AG64" s="421" t="n">
        <f aca="false">+E64+G64+I64+K64+M64+O64+Q64+S64+U64+W64+Y64+AA64+AC64+AE64</f>
        <v>0</v>
      </c>
      <c r="AH64" s="272"/>
      <c r="AI64" s="0"/>
      <c r="AJ64" s="0"/>
      <c r="AK64" s="0"/>
      <c r="AL64" s="0"/>
      <c r="AM64" s="0"/>
      <c r="AN64" s="277" t="n">
        <f aca="false">+AG64-'Acumulado por mes'!R64</f>
        <v>0</v>
      </c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7.1" hidden="false" customHeight="true" outlineLevel="0" collapsed="false">
      <c r="A65" s="418" t="n">
        <v>13</v>
      </c>
      <c r="B65" s="419" t="s">
        <v>90</v>
      </c>
      <c r="C65" s="419"/>
      <c r="D65" s="420" t="s">
        <v>100</v>
      </c>
      <c r="E65" s="382" t="n">
        <f aca="false">+'Nov ''13 '!E65+'Dic ''13'!E65+'Ene ''14'!E65+'Feb ''14'!E65+'Mar ''14'!E65+'Abr ''14'!E65+'May ''14'!E65+'Jun ''14'!E65+'Jul ''14'!E65+'Ago ''14'!E65+'Sep ''14'!E65+'Oct. ''14'!E65</f>
        <v>0</v>
      </c>
      <c r="F65" s="423"/>
      <c r="G65" s="382" t="n">
        <f aca="false">+'Nov ''13 '!G65+'Dic ''13'!G65+'Ene ''14'!G65+'Feb ''14'!G65+'Mar ''14'!G65+'Abr ''14'!G65+'May ''14'!G65+'Jun ''14'!G65+'Jul ''14'!G65+'Ago ''14'!G65+'Sep ''14'!G65+'Oct. ''14'!G65</f>
        <v>0</v>
      </c>
      <c r="H65" s="423"/>
      <c r="I65" s="382" t="n">
        <f aca="false">+'Nov ''13 '!I65+'Dic ''13'!I65+'Ene ''14'!I65+'Feb ''14'!I65+'Mar ''14'!I65+'Abr ''14'!I65+'May ''14'!I65+'Jun ''14'!I65+'Jul ''14'!I65+'Ago ''14'!I65+'Sep ''14'!I65+'Oct. ''14'!I65</f>
        <v>0</v>
      </c>
      <c r="J65" s="423"/>
      <c r="K65" s="382" t="n">
        <f aca="false">+'Nov ''13 '!K65+'Dic ''13'!K65+'Ene ''14'!K65+'Feb ''14'!K65+'Mar ''14'!K65+'Abr ''14'!K65+'May ''14'!K65+'Jun ''14'!K65+'Jul ''14'!K65+'Ago ''14'!K65+'Sep ''14'!K65+'Oct. ''14'!K65</f>
        <v>0</v>
      </c>
      <c r="L65" s="423"/>
      <c r="M65" s="382" t="n">
        <f aca="false">+'Nov ''13 '!M65+'Dic ''13'!M65+'Ene ''14'!M65+'Feb ''14'!M65+'Mar ''14'!M65+'Abr ''14'!M65+'May ''14'!M65+'Jun ''14'!M65+'Jul ''14'!M65+'Ago ''14'!M65+'Sep ''14'!M65+'Oct. ''14'!M65</f>
        <v>0</v>
      </c>
      <c r="N65" s="423"/>
      <c r="O65" s="382" t="n">
        <f aca="false">+'Nov ''13 '!O65+'Dic ''13'!O65+'Ene ''14'!O65+'Feb ''14'!O65+'Mar ''14'!O65+'Abr ''14'!O65+'May ''14'!O65+'Jun ''14'!O65+'Jul ''14'!O65+'Ago ''14'!O65+'Sep ''14'!O65+'Oct. ''14'!O65</f>
        <v>0</v>
      </c>
      <c r="P65" s="423"/>
      <c r="Q65" s="382" t="n">
        <f aca="false">+'Nov ''13 '!Q65+'Dic ''13'!Q65+'Ene ''14'!Q65+'Feb ''14'!Q65+'Mar ''14'!Q65+'Abr ''14'!Q65+'May ''14'!Q65+'Jun ''14'!Q65+'Jul ''14'!Q65+'Ago ''14'!Q65+'Sep ''14'!Q65+'Oct. ''14'!Q65</f>
        <v>0</v>
      </c>
      <c r="R65" s="423"/>
      <c r="S65" s="382" t="n">
        <f aca="false">+'Nov ''13 '!S65+'Dic ''13'!S65+'Ene ''14'!S65+'Feb ''14'!S65+'Mar ''14'!S65+'Abr ''14'!S65+'May ''14'!S65+'Jun ''14'!S65+'Jul ''14'!S65+'Ago ''14'!S65+'Sep ''14'!S65+'Oct. ''14'!S65</f>
        <v>0</v>
      </c>
      <c r="T65" s="423"/>
      <c r="U65" s="382" t="n">
        <f aca="false">+'Nov ''13 '!U65+'Dic ''13'!U65+'Ene ''14'!U65+'Feb ''14'!U65+'Mar ''14'!U65+'Abr ''14'!U65+'May ''14'!U65+'Jun ''14'!U65+'Jul ''14'!U65+'Ago ''14'!U65+'Sep ''14'!U65+'Oct. ''14'!U65</f>
        <v>0</v>
      </c>
      <c r="V65" s="423"/>
      <c r="W65" s="382" t="n">
        <f aca="false">+'Nov ''13 '!W65+'Dic ''13'!W65+'Ene ''14'!W65+'Feb ''14'!W65+'Mar ''14'!W65+'Abr ''14'!W65+'May ''14'!W65+'Jun ''14'!W65+'Jul ''14'!W65+'Ago ''14'!W65+'Sep ''14'!W65+'Oct. ''14'!W65</f>
        <v>0</v>
      </c>
      <c r="X65" s="423"/>
      <c r="Y65" s="382" t="n">
        <f aca="false">+'Nov ''13 '!Y65+'Dic ''13'!Y65+'Ene ''14'!Y65+'Feb ''14'!Y65+'Mar ''14'!Y65+'Abr ''14'!Y65+'May ''14'!Y65+'Jun ''14'!Y65+'Jul ''14'!Y65+'Ago ''14'!Y65+'Sep ''14'!Y65+'Oct. ''14'!Y65</f>
        <v>0</v>
      </c>
      <c r="Z65" s="423"/>
      <c r="AA65" s="382" t="n">
        <f aca="false">+'Nov ''13 '!AA65+'Dic ''13'!AA65+'Ene ''14'!AA65+'Feb ''14'!AA65+'Mar ''14'!AA65+'Abr ''14'!AA65+'May ''14'!AA65+'Jun ''14'!AA65+'Jul ''14'!AA65+'Ago ''14'!AA65+'Sep ''14'!AA65+'Oct. ''14'!AA65</f>
        <v>0</v>
      </c>
      <c r="AB65" s="423"/>
      <c r="AC65" s="382" t="n">
        <f aca="false">+'Nov ''13 '!AC65+'Dic ''13'!AC65+'Ene ''14'!AC65+'Feb ''14'!AC65+'Mar ''14'!AC65+'Abr ''14'!AC65+'May ''14'!AC65+'Jun ''14'!AC65+'Jul ''14'!AC65+'Ago ''14'!AC65+'Sep ''14'!AC65+'Oct. ''14'!AC65</f>
        <v>0</v>
      </c>
      <c r="AD65" s="423"/>
      <c r="AE65" s="382" t="n">
        <f aca="false">+'Nov ''13 '!AE65+'Dic ''13'!AE65+'Ene ''14'!AE65+'Feb ''14'!AE65+'Mar ''14'!AE65+'Abr ''14'!AE65+'May ''14'!AE65+'Jun ''14'!AE65+'Jul ''14'!AE65+'Ago ''14'!AE65+'Sep ''14'!AE65+'Oct. ''14'!AE65</f>
        <v>0</v>
      </c>
      <c r="AF65" s="423"/>
      <c r="AG65" s="421" t="n">
        <f aca="false">+E65+G65+I65+K65+M65+O65+Q65+S65+U65+W65+Y65+AA65+AC65+AE65</f>
        <v>0</v>
      </c>
      <c r="AH65" s="272"/>
      <c r="AI65" s="0"/>
      <c r="AJ65" s="0"/>
      <c r="AK65" s="0"/>
      <c r="AL65" s="0"/>
      <c r="AM65" s="0"/>
      <c r="AN65" s="277" t="n">
        <f aca="false">+AG65-'Acumulado por mes'!R65</f>
        <v>0</v>
      </c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7.1" hidden="false" customHeight="true" outlineLevel="0" collapsed="false">
      <c r="A66" s="424"/>
      <c r="B66" s="425"/>
      <c r="C66" s="426"/>
      <c r="D66" s="427"/>
      <c r="E66" s="392" t="n">
        <f aca="false">+'Nov ''13 '!E66+'Dic ''13'!E66+'Ene ''14'!E66+'Feb ''14'!E66+'Mar ''14'!E66+'Abr ''14'!E66+'May ''14'!E66+'Jun ''14'!E66+'Jul ''14'!E66+'Ago ''14'!E66+'Sep ''14'!E66+'Oct. ''14'!E66</f>
        <v>0</v>
      </c>
      <c r="F66" s="428"/>
      <c r="G66" s="392" t="n">
        <f aca="false">+'Nov ''13 '!G66+'Dic ''13'!G66+'Ene ''14'!G66+'Feb ''14'!G66+'Mar ''14'!G66+'Abr ''14'!G66+'May ''14'!G66+'Jun ''14'!G66+'Jul ''14'!G66+'Ago ''14'!G66+'Sep ''14'!G66+'Oct. ''14'!G66</f>
        <v>0</v>
      </c>
      <c r="H66" s="428"/>
      <c r="I66" s="392" t="n">
        <f aca="false">+'Nov ''13 '!I66+'Dic ''13'!I66+'Ene ''14'!I66+'Feb ''14'!I66+'Mar ''14'!I66+'Abr ''14'!I66+'May ''14'!I66+'Jun ''14'!I66+'Jul ''14'!I66+'Ago ''14'!I66+'Sep ''14'!I66+'Oct. ''14'!I66</f>
        <v>0</v>
      </c>
      <c r="J66" s="428"/>
      <c r="K66" s="392" t="n">
        <f aca="false">+'Nov ''13 '!K66+'Dic ''13'!K66+'Ene ''14'!K66+'Feb ''14'!K66+'Mar ''14'!K66+'Abr ''14'!K66+'May ''14'!K66+'Jun ''14'!K66+'Jul ''14'!K66+'Ago ''14'!K66+'Sep ''14'!K66+'Oct. ''14'!K66</f>
        <v>0</v>
      </c>
      <c r="L66" s="428"/>
      <c r="M66" s="392" t="n">
        <f aca="false">+'Nov ''13 '!M66+'Dic ''13'!M66+'Ene ''14'!M66+'Feb ''14'!M66+'Mar ''14'!M66+'Abr ''14'!M66+'May ''14'!M66+'Jun ''14'!M66+'Jul ''14'!M66+'Ago ''14'!M66+'Sep ''14'!M66+'Oct. ''14'!M66</f>
        <v>0</v>
      </c>
      <c r="N66" s="428"/>
      <c r="O66" s="392" t="n">
        <f aca="false">+'Nov ''13 '!O66+'Dic ''13'!O66+'Ene ''14'!O66+'Feb ''14'!O66+'Mar ''14'!O66+'Abr ''14'!O66+'May ''14'!O66+'Jun ''14'!O66+'Jul ''14'!O66+'Ago ''14'!O66+'Sep ''14'!O66+'Oct. ''14'!O66</f>
        <v>0</v>
      </c>
      <c r="P66" s="428"/>
      <c r="Q66" s="392" t="n">
        <f aca="false">+'Nov ''13 '!Q66+'Dic ''13'!Q66+'Ene ''14'!Q66+'Feb ''14'!Q66+'Mar ''14'!Q66+'Abr ''14'!Q66+'May ''14'!Q66+'Jun ''14'!Q66+'Jul ''14'!Q66+'Ago ''14'!Q66+'Sep ''14'!Q66+'Oct. ''14'!Q66</f>
        <v>0</v>
      </c>
      <c r="R66" s="428"/>
      <c r="S66" s="392" t="n">
        <f aca="false">+'Nov ''13 '!S66+'Dic ''13'!S66+'Ene ''14'!S66+'Feb ''14'!S66+'Mar ''14'!S66+'Abr ''14'!S66+'May ''14'!S66+'Jun ''14'!S66+'Jul ''14'!S66+'Ago ''14'!S66+'Sep ''14'!S66+'Oct. ''14'!S66</f>
        <v>0</v>
      </c>
      <c r="T66" s="428"/>
      <c r="U66" s="392" t="n">
        <f aca="false">+'Nov ''13 '!U66+'Dic ''13'!U66+'Ene ''14'!U66+'Feb ''14'!U66+'Mar ''14'!U66+'Abr ''14'!U66+'May ''14'!U66+'Jun ''14'!U66+'Jul ''14'!U66+'Ago ''14'!U66+'Sep ''14'!U66+'Oct. ''14'!U66</f>
        <v>0</v>
      </c>
      <c r="V66" s="428"/>
      <c r="W66" s="392" t="n">
        <f aca="false">+'Nov ''13 '!W66+'Dic ''13'!W66+'Ene ''14'!W66+'Feb ''14'!W66+'Mar ''14'!W66+'Abr ''14'!W66+'May ''14'!W66+'Jun ''14'!W66+'Jul ''14'!W66+'Ago ''14'!W66+'Sep ''14'!W66+'Oct. ''14'!W66</f>
        <v>0</v>
      </c>
      <c r="X66" s="428"/>
      <c r="Y66" s="392" t="n">
        <f aca="false">+'Nov ''13 '!Y66+'Dic ''13'!Y66+'Ene ''14'!Y66+'Feb ''14'!Y66+'Mar ''14'!Y66+'Abr ''14'!Y66+'May ''14'!Y66+'Jun ''14'!Y66+'Jul ''14'!Y66+'Ago ''14'!Y66+'Sep ''14'!Y66+'Oct. ''14'!Y66</f>
        <v>0</v>
      </c>
      <c r="Z66" s="428"/>
      <c r="AA66" s="392" t="n">
        <f aca="false">+'Nov ''13 '!AA66+'Dic ''13'!AA66+'Ene ''14'!AA66+'Feb ''14'!AA66+'Mar ''14'!AA66+'Abr ''14'!AA66+'May ''14'!AA66+'Jun ''14'!AA66+'Jul ''14'!AA66+'Ago ''14'!AA66+'Sep ''14'!AA66+'Oct. ''14'!AA66</f>
        <v>0</v>
      </c>
      <c r="AB66" s="428"/>
      <c r="AC66" s="392" t="n">
        <f aca="false">+'Nov ''13 '!AC66+'Dic ''13'!AC66+'Ene ''14'!AC66+'Feb ''14'!AC66+'Mar ''14'!AC66+'Abr ''14'!AC66+'May ''14'!AC66+'Jun ''14'!AC66+'Jul ''14'!AC66+'Ago ''14'!AC66+'Sep ''14'!AC66+'Oct. ''14'!AC66</f>
        <v>0</v>
      </c>
      <c r="AD66" s="428"/>
      <c r="AE66" s="392" t="n">
        <f aca="false">+'Nov ''13 '!AE66+'Dic ''13'!AE66+'Ene ''14'!AE66+'Feb ''14'!AE66+'Mar ''14'!AE66+'Abr ''14'!AE66+'May ''14'!AE66+'Jun ''14'!AE66+'Jul ''14'!AE66+'Ago ''14'!AE66+'Sep ''14'!AE66+'Oct. ''14'!AE66</f>
        <v>0</v>
      </c>
      <c r="AF66" s="428"/>
      <c r="AG66" s="429" t="n">
        <f aca="false">+E66+G66+I66+K66+M66+O66+Q66+S66+U66+W66+Y66+AA66+AC66+AE66</f>
        <v>0</v>
      </c>
      <c r="AH66" s="272"/>
      <c r="AI66" s="0"/>
      <c r="AJ66" s="0"/>
      <c r="AK66" s="0"/>
      <c r="AL66" s="0"/>
      <c r="AM66" s="0"/>
      <c r="AN66" s="277" t="n">
        <f aca="false">+AG66-'Acumulado por mes'!R66</f>
        <v>0</v>
      </c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</sheetData>
  <mergeCells count="61">
    <mergeCell ref="X5:Y5"/>
    <mergeCell ref="AJ5:AK5"/>
    <mergeCell ref="A6:A10"/>
    <mergeCell ref="B6:C10"/>
    <mergeCell ref="E6:F6"/>
    <mergeCell ref="G6:H6"/>
    <mergeCell ref="I6:J6"/>
    <mergeCell ref="K6:L6"/>
    <mergeCell ref="M6:N6"/>
    <mergeCell ref="O6:P6"/>
    <mergeCell ref="Q6:R6"/>
    <mergeCell ref="S6:T6"/>
    <mergeCell ref="U6:V6"/>
    <mergeCell ref="W6:X6"/>
    <mergeCell ref="Y6:Z6"/>
    <mergeCell ref="AA6:AB6"/>
    <mergeCell ref="AC6:AD6"/>
    <mergeCell ref="AE6:AF6"/>
    <mergeCell ref="D7:D8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Y9:Z9"/>
    <mergeCell ref="AA9:AB9"/>
    <mergeCell ref="AC9:AD9"/>
    <mergeCell ref="AE9:AF9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</mergeCells>
  <printOptions headings="false" gridLines="false" gridLinesSet="true" horizontalCentered="false" verticalCentered="false"/>
  <pageMargins left="0.590277777777778" right="0.196527777777778" top="0.39375" bottom="0.309722222222222" header="0.511805555555555" footer="0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&amp;C&amp;P de &amp;N</oddFooter>
  </headerFooter>
  <colBreaks count="1" manualBreakCount="1">
    <brk id="26" man="true" max="65535" min="0"/>
  </colBreak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1:67"/>
  <sheetViews>
    <sheetView windowProtection="true" showFormulas="false" showGridLines="false" showRowColHeaders="true" showZeros="false" rightToLeft="false" tabSelected="false" showOutlineSymbols="true" defaultGridColor="true" view="normal" topLeftCell="A1" colorId="64" zoomScale="85" zoomScaleNormal="85" zoomScalePageLayoutView="70" workbookViewId="0">
      <pane xSplit="4" ySplit="10" topLeftCell="E14" activePane="bottomRight" state="frozen"/>
      <selection pane="topLeft" activeCell="A1" activeCellId="0" sqref="A1"/>
      <selection pane="topRight" activeCell="E1" activeCellId="0" sqref="E1"/>
      <selection pane="bottomLeft" activeCell="A14" activeCellId="0" sqref="A14"/>
      <selection pane="bottomRight" activeCell="B53" activeCellId="0" sqref="B53"/>
    </sheetView>
  </sheetViews>
  <sheetFormatPr defaultRowHeight="15.75"/>
  <cols>
    <col collapsed="false" hidden="false" max="1" min="1" style="430" width="5.33464566929134"/>
    <col collapsed="false" hidden="false" max="2" min="2" style="430" width="34.7795275590551"/>
    <col collapsed="false" hidden="false" max="3" min="3" style="430" width="9.55511811023622"/>
    <col collapsed="false" hidden="false" max="4" min="4" style="430" width="7.55511811023622"/>
    <col collapsed="false" hidden="false" max="15" min="5" style="430" width="8.33464566929134"/>
    <col collapsed="false" hidden="false" max="17" min="16" style="431" width="8.33464566929134"/>
    <col collapsed="false" hidden="false" max="18" min="18" style="432" width="10.7795275590551"/>
    <col collapsed="false" hidden="false" max="20" min="19" style="433" width="10.7795275590551"/>
    <col collapsed="false" hidden="false" max="21" min="21" style="434" width="10.7795275590551"/>
    <col collapsed="false" hidden="false" max="24" min="22" style="433" width="10.7795275590551"/>
    <col collapsed="false" hidden="false" max="25" min="25" style="433" width="2.55511811023622"/>
    <col collapsed="false" hidden="false" max="26" min="26" style="435" width="11.5551181102362"/>
    <col collapsed="false" hidden="false" max="28" min="27" style="436" width="11.5551181102362"/>
    <col collapsed="false" hidden="false" max="29" min="29" style="430" width="3.11023622047244"/>
    <col collapsed="false" hidden="false" max="34" min="30" style="437" width="13.6653543307087"/>
    <col collapsed="false" hidden="false" max="1025" min="35" style="430" width="11.5551181102362"/>
  </cols>
  <sheetData>
    <row r="1" customFormat="false" ht="15.7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26.25" hidden="false" customHeight="false" outlineLevel="0" collapsed="false">
      <c r="A2" s="0"/>
      <c r="B2" s="0"/>
      <c r="C2" s="0"/>
      <c r="D2" s="0"/>
      <c r="E2" s="438"/>
      <c r="F2" s="438"/>
      <c r="G2" s="438" t="s">
        <v>160</v>
      </c>
      <c r="H2" s="438"/>
      <c r="I2" s="438"/>
      <c r="J2" s="438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39" customFormat="true" ht="17.1" hidden="false" customHeight="true" outlineLevel="0" collapsed="false">
      <c r="E3" s="440"/>
      <c r="F3" s="440"/>
      <c r="G3" s="440"/>
      <c r="H3" s="440"/>
      <c r="I3" s="440"/>
      <c r="J3" s="440"/>
      <c r="P3" s="441"/>
      <c r="Q3" s="441"/>
      <c r="R3" s="442"/>
      <c r="S3" s="443"/>
      <c r="T3" s="443"/>
      <c r="U3" s="444"/>
      <c r="V3" s="443"/>
      <c r="W3" s="443"/>
      <c r="X3" s="443"/>
      <c r="Y3" s="443"/>
      <c r="Z3" s="445"/>
      <c r="AA3" s="446"/>
      <c r="AB3" s="446"/>
      <c r="AD3" s="447"/>
      <c r="AE3" s="447"/>
      <c r="AF3" s="447"/>
      <c r="AG3" s="447"/>
      <c r="AH3" s="447"/>
    </row>
    <row r="4" s="450" customFormat="true" ht="17.1" hidden="false" customHeight="true" outlineLevel="0" collapsed="false">
      <c r="A4" s="448"/>
      <c r="B4" s="448"/>
      <c r="C4" s="448"/>
      <c r="D4" s="448"/>
      <c r="E4" s="449"/>
      <c r="F4" s="449"/>
      <c r="G4" s="449"/>
      <c r="H4" s="449"/>
      <c r="I4" s="449"/>
      <c r="J4" s="449"/>
      <c r="P4" s="451"/>
      <c r="Q4" s="451"/>
      <c r="R4" s="452"/>
      <c r="S4" s="453"/>
      <c r="T4" s="453"/>
      <c r="U4" s="454"/>
      <c r="V4" s="455"/>
      <c r="W4" s="455"/>
      <c r="X4" s="455"/>
      <c r="Y4" s="455"/>
      <c r="Z4" s="456"/>
      <c r="AA4" s="457"/>
      <c r="AB4" s="457"/>
      <c r="AD4" s="458"/>
      <c r="AE4" s="458"/>
      <c r="AF4" s="458"/>
      <c r="AG4" s="458"/>
      <c r="AH4" s="458"/>
    </row>
    <row r="5" customFormat="false" ht="19.5" hidden="false" customHeight="false" outlineLevel="0" collapsed="false">
      <c r="A5" s="459" t="s">
        <v>3</v>
      </c>
      <c r="B5" s="460"/>
      <c r="C5" s="460"/>
      <c r="D5" s="460"/>
      <c r="E5" s="461"/>
      <c r="F5" s="461"/>
      <c r="G5" s="461"/>
      <c r="H5" s="461"/>
      <c r="I5" s="461"/>
      <c r="J5" s="461"/>
      <c r="K5" s="462"/>
      <c r="L5" s="462"/>
      <c r="M5" s="0"/>
      <c r="N5" s="449"/>
      <c r="O5" s="449"/>
      <c r="P5" s="463"/>
      <c r="Q5" s="463"/>
      <c r="R5" s="464"/>
      <c r="S5" s="465"/>
      <c r="T5" s="465"/>
      <c r="U5" s="466"/>
      <c r="V5" s="455"/>
      <c r="W5" s="455"/>
      <c r="X5" s="455"/>
      <c r="Y5" s="455"/>
      <c r="Z5" s="456"/>
      <c r="AA5" s="457"/>
      <c r="AB5" s="457"/>
      <c r="AC5" s="0"/>
      <c r="AD5" s="458"/>
      <c r="AE5" s="458"/>
      <c r="AF5" s="458"/>
      <c r="AG5" s="458"/>
      <c r="AH5" s="458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439" customFormat="true" ht="17.1" hidden="false" customHeight="true" outlineLevel="0" collapsed="false">
      <c r="A6" s="467" t="s">
        <v>7</v>
      </c>
      <c r="B6" s="468" t="s">
        <v>8</v>
      </c>
      <c r="C6" s="468"/>
      <c r="D6" s="469"/>
      <c r="E6" s="470"/>
      <c r="F6" s="471"/>
      <c r="G6" s="471"/>
      <c r="H6" s="471"/>
      <c r="I6" s="471"/>
      <c r="J6" s="471"/>
      <c r="K6" s="471"/>
      <c r="L6" s="471"/>
      <c r="M6" s="471"/>
      <c r="N6" s="471"/>
      <c r="O6" s="471"/>
      <c r="P6" s="472"/>
      <c r="Q6" s="472"/>
      <c r="R6" s="473"/>
      <c r="S6" s="474"/>
      <c r="T6" s="475"/>
      <c r="U6" s="476"/>
      <c r="V6" s="477"/>
      <c r="W6" s="477"/>
      <c r="X6" s="478"/>
      <c r="Y6" s="479"/>
      <c r="Z6" s="480"/>
      <c r="AA6" s="481"/>
      <c r="AB6" s="481"/>
      <c r="AD6" s="482"/>
      <c r="AE6" s="482"/>
      <c r="AF6" s="482"/>
      <c r="AG6" s="482"/>
      <c r="AH6" s="482"/>
    </row>
    <row r="7" customFormat="false" ht="17.1" hidden="false" customHeight="true" outlineLevel="0" collapsed="false">
      <c r="A7" s="467"/>
      <c r="B7" s="468"/>
      <c r="C7" s="468"/>
      <c r="D7" s="483"/>
      <c r="E7" s="484"/>
      <c r="F7" s="485"/>
      <c r="G7" s="485"/>
      <c r="H7" s="485"/>
      <c r="I7" s="485"/>
      <c r="J7" s="485"/>
      <c r="K7" s="485"/>
      <c r="L7" s="485"/>
      <c r="M7" s="485"/>
      <c r="N7" s="485"/>
      <c r="O7" s="485"/>
      <c r="P7" s="486"/>
      <c r="Q7" s="486"/>
      <c r="R7" s="487" t="s">
        <v>27</v>
      </c>
      <c r="S7" s="488" t="s">
        <v>27</v>
      </c>
      <c r="T7" s="479" t="s">
        <v>152</v>
      </c>
      <c r="U7" s="489" t="s">
        <v>161</v>
      </c>
      <c r="V7" s="490" t="s">
        <v>26</v>
      </c>
      <c r="W7" s="490" t="s">
        <v>26</v>
      </c>
      <c r="X7" s="491" t="s">
        <v>26</v>
      </c>
      <c r="Y7" s="479"/>
      <c r="Z7" s="492" t="s">
        <v>27</v>
      </c>
      <c r="AA7" s="493" t="s">
        <v>162</v>
      </c>
      <c r="AB7" s="493" t="s">
        <v>162</v>
      </c>
      <c r="AC7" s="0"/>
      <c r="AD7" s="494" t="s">
        <v>163</v>
      </c>
      <c r="AE7" s="494" t="s">
        <v>163</v>
      </c>
      <c r="AF7" s="494" t="s">
        <v>163</v>
      </c>
      <c r="AG7" s="494" t="s">
        <v>163</v>
      </c>
      <c r="AH7" s="494" t="s">
        <v>162</v>
      </c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7.1" hidden="false" customHeight="true" outlineLevel="0" collapsed="false">
      <c r="A8" s="467"/>
      <c r="B8" s="468"/>
      <c r="C8" s="468"/>
      <c r="D8" s="495" t="s">
        <v>164</v>
      </c>
      <c r="E8" s="496" t="n">
        <v>41579</v>
      </c>
      <c r="F8" s="497" t="n">
        <v>41609</v>
      </c>
      <c r="G8" s="497" t="n">
        <v>41640</v>
      </c>
      <c r="H8" s="497" t="n">
        <v>41671</v>
      </c>
      <c r="I8" s="497" t="n">
        <v>41699</v>
      </c>
      <c r="J8" s="497" t="n">
        <v>41730</v>
      </c>
      <c r="K8" s="497" t="n">
        <v>41760</v>
      </c>
      <c r="L8" s="497" t="n">
        <v>41791</v>
      </c>
      <c r="M8" s="497" t="n">
        <v>41821</v>
      </c>
      <c r="N8" s="497" t="n">
        <v>41852</v>
      </c>
      <c r="O8" s="497" t="n">
        <v>41883</v>
      </c>
      <c r="P8" s="498" t="n">
        <v>41913</v>
      </c>
      <c r="Q8" s="498" t="n">
        <v>41944</v>
      </c>
      <c r="R8" s="487" t="s">
        <v>153</v>
      </c>
      <c r="S8" s="488" t="s">
        <v>154</v>
      </c>
      <c r="T8" s="479" t="s">
        <v>155</v>
      </c>
      <c r="U8" s="489" t="s">
        <v>156</v>
      </c>
      <c r="V8" s="490" t="s">
        <v>28</v>
      </c>
      <c r="W8" s="490" t="s">
        <v>27</v>
      </c>
      <c r="X8" s="491" t="s">
        <v>27</v>
      </c>
      <c r="Y8" s="479"/>
      <c r="Z8" s="492" t="s">
        <v>165</v>
      </c>
      <c r="AA8" s="493" t="s">
        <v>153</v>
      </c>
      <c r="AB8" s="493" t="s">
        <v>166</v>
      </c>
      <c r="AC8" s="0"/>
      <c r="AD8" s="494" t="s">
        <v>167</v>
      </c>
      <c r="AE8" s="494" t="s">
        <v>167</v>
      </c>
      <c r="AF8" s="494" t="s">
        <v>167</v>
      </c>
      <c r="AG8" s="494" t="s">
        <v>167</v>
      </c>
      <c r="AH8" s="494" t="s">
        <v>168</v>
      </c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7.1" hidden="false" customHeight="true" outlineLevel="0" collapsed="false">
      <c r="A9" s="467"/>
      <c r="B9" s="468"/>
      <c r="C9" s="468"/>
      <c r="D9" s="499"/>
      <c r="E9" s="500"/>
      <c r="F9" s="501"/>
      <c r="G9" s="501"/>
      <c r="H9" s="501"/>
      <c r="I9" s="501"/>
      <c r="J9" s="501"/>
      <c r="K9" s="501"/>
      <c r="L9" s="501"/>
      <c r="M9" s="501"/>
      <c r="N9" s="501"/>
      <c r="O9" s="501"/>
      <c r="P9" s="502"/>
      <c r="Q9" s="502"/>
      <c r="R9" s="503" t="s">
        <v>156</v>
      </c>
      <c r="S9" s="504" t="s">
        <v>156</v>
      </c>
      <c r="T9" s="505" t="s">
        <v>156</v>
      </c>
      <c r="U9" s="506" t="s">
        <v>169</v>
      </c>
      <c r="V9" s="490" t="s">
        <v>44</v>
      </c>
      <c r="W9" s="490" t="s">
        <v>153</v>
      </c>
      <c r="X9" s="491" t="s">
        <v>154</v>
      </c>
      <c r="Y9" s="479"/>
      <c r="Z9" s="492" t="s">
        <v>156</v>
      </c>
      <c r="AA9" s="493" t="s">
        <v>170</v>
      </c>
      <c r="AB9" s="493" t="s">
        <v>171</v>
      </c>
      <c r="AC9" s="0"/>
      <c r="AD9" s="494" t="s">
        <v>172</v>
      </c>
      <c r="AE9" s="494" t="s">
        <v>173</v>
      </c>
      <c r="AF9" s="494" t="s">
        <v>174</v>
      </c>
      <c r="AG9" s="494" t="s">
        <v>175</v>
      </c>
      <c r="AH9" s="494" t="s">
        <v>176</v>
      </c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7.1" hidden="false" customHeight="true" outlineLevel="0" collapsed="false">
      <c r="A10" s="467"/>
      <c r="B10" s="468"/>
      <c r="C10" s="468"/>
      <c r="D10" s="507"/>
      <c r="E10" s="508"/>
      <c r="F10" s="509"/>
      <c r="G10" s="509"/>
      <c r="H10" s="509"/>
      <c r="I10" s="509"/>
      <c r="J10" s="509"/>
      <c r="K10" s="509"/>
      <c r="L10" s="509"/>
      <c r="M10" s="509"/>
      <c r="N10" s="509"/>
      <c r="O10" s="509"/>
      <c r="P10" s="510"/>
      <c r="Q10" s="510"/>
      <c r="R10" s="511"/>
      <c r="S10" s="512"/>
      <c r="T10" s="513"/>
      <c r="U10" s="514"/>
      <c r="V10" s="515"/>
      <c r="W10" s="515" t="s">
        <v>44</v>
      </c>
      <c r="X10" s="516" t="s">
        <v>44</v>
      </c>
      <c r="Y10" s="479"/>
      <c r="Z10" s="517"/>
      <c r="AA10" s="518"/>
      <c r="AB10" s="518"/>
      <c r="AC10" s="0"/>
      <c r="AD10" s="519"/>
      <c r="AE10" s="519"/>
      <c r="AF10" s="519"/>
      <c r="AG10" s="519"/>
      <c r="AH10" s="519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7.1" hidden="false" customHeight="true" outlineLevel="0" collapsed="false">
      <c r="A11" s="520" t="n">
        <v>1</v>
      </c>
      <c r="B11" s="521" t="s">
        <v>48</v>
      </c>
      <c r="C11" s="521"/>
      <c r="D11" s="522" t="s">
        <v>49</v>
      </c>
      <c r="E11" s="523" t="n">
        <f aca="false">+'Nov ''13 '!AG11</f>
        <v>0</v>
      </c>
      <c r="F11" s="524" t="n">
        <f aca="false">+'Dic ''13'!AG11</f>
        <v>0</v>
      </c>
      <c r="G11" s="524" t="n">
        <f aca="false">+'Ene ''14'!AG11</f>
        <v>0</v>
      </c>
      <c r="H11" s="524" t="n">
        <f aca="false">+'Feb ''14'!AG11</f>
        <v>0</v>
      </c>
      <c r="I11" s="524" t="n">
        <f aca="false">+'Mar ''14'!AG11</f>
        <v>0</v>
      </c>
      <c r="J11" s="524" t="n">
        <f aca="false">+'Abr ''14'!AG11</f>
        <v>0</v>
      </c>
      <c r="K11" s="524" t="n">
        <f aca="false">+'May ''14'!AG11</f>
        <v>0</v>
      </c>
      <c r="L11" s="524" t="n">
        <f aca="false">+'Jun ''14'!AG11</f>
        <v>0</v>
      </c>
      <c r="M11" s="524" t="n">
        <f aca="false">+'Jul ''14'!AG11</f>
        <v>0</v>
      </c>
      <c r="N11" s="524" t="n">
        <f aca="false">+'Ago ''14'!AG11</f>
        <v>0</v>
      </c>
      <c r="O11" s="525" t="n">
        <f aca="false">+'Sep ''14'!AG11</f>
        <v>180</v>
      </c>
      <c r="P11" s="526" t="n">
        <f aca="false">+'Oct. ''14'!AG11</f>
        <v>0</v>
      </c>
      <c r="Q11" s="526" t="n">
        <f aca="false">+'Nov. ''14'!AG11</f>
        <v>0</v>
      </c>
      <c r="R11" s="527" t="n">
        <f aca="false">SUM(E11:P11)</f>
        <v>180</v>
      </c>
      <c r="S11" s="488" t="n">
        <v>220</v>
      </c>
      <c r="T11" s="479" t="n">
        <f aca="false">+S11-R11</f>
        <v>40</v>
      </c>
      <c r="U11" s="476" t="n">
        <f aca="false">IF(S11&gt;0,R11/S11,"n/a")</f>
        <v>0.818181818181818</v>
      </c>
      <c r="V11" s="528" t="n">
        <v>0.35</v>
      </c>
      <c r="W11" s="477" t="n">
        <f aca="false">+R11*V11</f>
        <v>63</v>
      </c>
      <c r="X11" s="478" t="n">
        <f aca="false">+S11*V11</f>
        <v>77</v>
      </c>
      <c r="Y11" s="479"/>
      <c r="Z11" s="529" t="n">
        <v>180</v>
      </c>
      <c r="AA11" s="530" t="n">
        <f aca="false">+R11-Z11</f>
        <v>0</v>
      </c>
      <c r="AB11" s="530" t="n">
        <f aca="false">+V11*AA11</f>
        <v>0</v>
      </c>
      <c r="AC11" s="0"/>
      <c r="AD11" s="531" t="n">
        <v>0</v>
      </c>
      <c r="AE11" s="531" t="n">
        <v>0</v>
      </c>
      <c r="AF11" s="531" t="n">
        <v>0</v>
      </c>
      <c r="AG11" s="531" t="n">
        <v>180</v>
      </c>
      <c r="AH11" s="531" t="n">
        <f aca="false">+R11-AD11-AE11-AF11-AG11</f>
        <v>0</v>
      </c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7.1" hidden="false" customHeight="true" outlineLevel="0" collapsed="false">
      <c r="A12" s="532" t="n">
        <v>2</v>
      </c>
      <c r="B12" s="533" t="s">
        <v>50</v>
      </c>
      <c r="C12" s="533"/>
      <c r="D12" s="534" t="s">
        <v>51</v>
      </c>
      <c r="E12" s="535" t="n">
        <f aca="false">+'Nov ''13 '!AG12</f>
        <v>416</v>
      </c>
      <c r="F12" s="536" t="n">
        <f aca="false">+'Dic ''13'!AG12</f>
        <v>293</v>
      </c>
      <c r="G12" s="536" t="n">
        <f aca="false">+'Ene ''14'!AG12</f>
        <v>296</v>
      </c>
      <c r="H12" s="536" t="n">
        <f aca="false">+'Feb ''14'!AG12</f>
        <v>67</v>
      </c>
      <c r="I12" s="536" t="n">
        <f aca="false">+'Mar ''14'!AG12</f>
        <v>109</v>
      </c>
      <c r="J12" s="536" t="n">
        <f aca="false">+'Abr ''14'!AG12</f>
        <v>288</v>
      </c>
      <c r="K12" s="536" t="n">
        <f aca="false">+'May ''14'!AG12</f>
        <v>527</v>
      </c>
      <c r="L12" s="536" t="n">
        <f aca="false">+'Jun ''14'!AG12</f>
        <v>345</v>
      </c>
      <c r="M12" s="536" t="n">
        <f aca="false">+'Jul ''14'!AG12</f>
        <v>484</v>
      </c>
      <c r="N12" s="536" t="n">
        <f aca="false">+'Ago ''14'!AG12</f>
        <v>391</v>
      </c>
      <c r="O12" s="537" t="n">
        <f aca="false">+'Sep ''14'!AG12</f>
        <v>488</v>
      </c>
      <c r="P12" s="538" t="n">
        <f aca="false">+'Oct. ''14'!AG12</f>
        <v>796</v>
      </c>
      <c r="Q12" s="538" t="n">
        <f aca="false">+'Nov. ''14'!AG12</f>
        <v>0</v>
      </c>
      <c r="R12" s="539" t="n">
        <f aca="false">SUM(E12:P12)</f>
        <v>4500</v>
      </c>
      <c r="S12" s="540" t="n">
        <v>4500</v>
      </c>
      <c r="T12" s="541" t="n">
        <f aca="false">+S12-R12</f>
        <v>0</v>
      </c>
      <c r="U12" s="542" t="n">
        <f aca="false">IF(S12&gt;0,R12/S12,"n/a")</f>
        <v>1</v>
      </c>
      <c r="V12" s="543" t="n">
        <v>0.26</v>
      </c>
      <c r="W12" s="544" t="n">
        <f aca="false">+R12*V12</f>
        <v>1170</v>
      </c>
      <c r="X12" s="545" t="n">
        <f aca="false">+S12*V12</f>
        <v>1170</v>
      </c>
      <c r="Y12" s="479"/>
      <c r="Z12" s="546" t="n">
        <v>4500</v>
      </c>
      <c r="AA12" s="547" t="n">
        <f aca="false">+R12-Z12</f>
        <v>0</v>
      </c>
      <c r="AB12" s="547" t="n">
        <f aca="false">+V12*AA12</f>
        <v>0</v>
      </c>
      <c r="AC12" s="0"/>
      <c r="AD12" s="531" t="n">
        <v>991</v>
      </c>
      <c r="AE12" s="531" t="n">
        <v>469</v>
      </c>
      <c r="AF12" s="531" t="n">
        <v>1258</v>
      </c>
      <c r="AG12" s="531" t="n">
        <v>1782</v>
      </c>
      <c r="AH12" s="531" t="n">
        <f aca="false">+R12-AD12-AE12-AF12-AG12</f>
        <v>0</v>
      </c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7.1" hidden="false" customHeight="true" outlineLevel="0" collapsed="false">
      <c r="A13" s="532" t="n">
        <v>3</v>
      </c>
      <c r="B13" s="533" t="s">
        <v>52</v>
      </c>
      <c r="C13" s="533"/>
      <c r="D13" s="534" t="s">
        <v>51</v>
      </c>
      <c r="E13" s="535" t="n">
        <f aca="false">+'Nov ''13 '!AG13</f>
        <v>0</v>
      </c>
      <c r="F13" s="536" t="n">
        <f aca="false">+'Dic ''13'!AG13</f>
        <v>53</v>
      </c>
      <c r="G13" s="536" t="n">
        <f aca="false">+'Ene ''14'!AG13</f>
        <v>10</v>
      </c>
      <c r="H13" s="536" t="n">
        <f aca="false">+'Feb ''14'!AG13</f>
        <v>24</v>
      </c>
      <c r="I13" s="536" t="n">
        <f aca="false">+'Mar ''14'!AG13</f>
        <v>3</v>
      </c>
      <c r="J13" s="536" t="n">
        <f aca="false">+'Abr ''14'!AG13</f>
        <v>0</v>
      </c>
      <c r="K13" s="536" t="n">
        <f aca="false">+'May ''14'!AG13</f>
        <v>0</v>
      </c>
      <c r="L13" s="536" t="n">
        <f aca="false">+'Jun ''14'!AG13</f>
        <v>19</v>
      </c>
      <c r="M13" s="536" t="n">
        <f aca="false">+'Jul ''14'!AG13</f>
        <v>0</v>
      </c>
      <c r="N13" s="536" t="n">
        <f aca="false">+'Ago ''14'!AG13</f>
        <v>0</v>
      </c>
      <c r="O13" s="537" t="n">
        <f aca="false">+'Sep ''14'!AG13</f>
        <v>60</v>
      </c>
      <c r="P13" s="538" t="n">
        <f aca="false">+'Oct. ''14'!AG13</f>
        <v>139</v>
      </c>
      <c r="Q13" s="538" t="n">
        <f aca="false">+'Nov. ''14'!AG13</f>
        <v>0</v>
      </c>
      <c r="R13" s="539" t="n">
        <f aca="false">SUM(E13:P13)</f>
        <v>308</v>
      </c>
      <c r="S13" s="540" t="n">
        <v>278</v>
      </c>
      <c r="T13" s="541" t="n">
        <f aca="false">+S13-R13</f>
        <v>-30</v>
      </c>
      <c r="U13" s="542" t="n">
        <f aca="false">IF(S13&gt;0,R13/S13,"n/a")</f>
        <v>1.10791366906475</v>
      </c>
      <c r="V13" s="543" t="n">
        <v>1.05</v>
      </c>
      <c r="W13" s="544" t="n">
        <f aca="false">+R13*V13</f>
        <v>323.4</v>
      </c>
      <c r="X13" s="545" t="n">
        <f aca="false">+S13*V13</f>
        <v>291.9</v>
      </c>
      <c r="Y13" s="479"/>
      <c r="Z13" s="529" t="n">
        <v>307</v>
      </c>
      <c r="AA13" s="547" t="n">
        <f aca="false">+R13-Z13</f>
        <v>1</v>
      </c>
      <c r="AB13" s="547" t="n">
        <f aca="false">+V13*AA13</f>
        <v>1.05</v>
      </c>
      <c r="AC13" s="0"/>
      <c r="AD13" s="531" t="n">
        <v>65</v>
      </c>
      <c r="AE13" s="531" t="n">
        <v>27</v>
      </c>
      <c r="AF13" s="531" t="n">
        <v>19</v>
      </c>
      <c r="AG13" s="531" t="n">
        <v>197</v>
      </c>
      <c r="AH13" s="531" t="n">
        <f aca="false">+R13-AD13-AE13-AF13-AG13</f>
        <v>0</v>
      </c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7.1" hidden="false" customHeight="true" outlineLevel="0" collapsed="false">
      <c r="A14" s="532" t="n">
        <v>4</v>
      </c>
      <c r="B14" s="533" t="s">
        <v>53</v>
      </c>
      <c r="C14" s="533"/>
      <c r="D14" s="534" t="s">
        <v>51</v>
      </c>
      <c r="E14" s="535" t="n">
        <f aca="false">+'Nov ''13 '!AG14</f>
        <v>3</v>
      </c>
      <c r="F14" s="536" t="n">
        <f aca="false">+'Dic ''13'!AG14</f>
        <v>0</v>
      </c>
      <c r="G14" s="536" t="n">
        <f aca="false">+'Ene ''14'!AG14</f>
        <v>28</v>
      </c>
      <c r="H14" s="536" t="n">
        <f aca="false">+'Feb ''14'!AG14</f>
        <v>23</v>
      </c>
      <c r="I14" s="536" t="n">
        <f aca="false">+'Mar ''14'!AG14</f>
        <v>2</v>
      </c>
      <c r="J14" s="536" t="n">
        <f aca="false">+'Abr ''14'!AG14</f>
        <v>0</v>
      </c>
      <c r="K14" s="536" t="n">
        <f aca="false">+'May ''14'!AG14</f>
        <v>9</v>
      </c>
      <c r="L14" s="536" t="n">
        <f aca="false">+'Jun ''14'!AG14</f>
        <v>4</v>
      </c>
      <c r="M14" s="536" t="n">
        <f aca="false">+'Jul ''14'!AG14</f>
        <v>0</v>
      </c>
      <c r="N14" s="536" t="n">
        <f aca="false">+'Ago ''14'!AG14</f>
        <v>2</v>
      </c>
      <c r="O14" s="537" t="n">
        <f aca="false">+'Sep ''14'!AG14</f>
        <v>2</v>
      </c>
      <c r="P14" s="538" t="n">
        <f aca="false">+'Oct. ''14'!AG14</f>
        <v>0</v>
      </c>
      <c r="Q14" s="538" t="n">
        <f aca="false">+'Nov. ''14'!AG14</f>
        <v>0</v>
      </c>
      <c r="R14" s="539" t="n">
        <f aca="false">SUM(E14:P14)</f>
        <v>73</v>
      </c>
      <c r="S14" s="540" t="n">
        <v>50</v>
      </c>
      <c r="T14" s="541" t="n">
        <f aca="false">+S14-R14</f>
        <v>-23</v>
      </c>
      <c r="U14" s="542" t="n">
        <f aca="false">IF(S14&gt;0,R14/S14,"n/a")</f>
        <v>1.46</v>
      </c>
      <c r="V14" s="543" t="n">
        <v>0.7</v>
      </c>
      <c r="W14" s="544" t="n">
        <f aca="false">+R14*V14</f>
        <v>51.1</v>
      </c>
      <c r="X14" s="545" t="n">
        <f aca="false">+S14*V14</f>
        <v>35</v>
      </c>
      <c r="Y14" s="479"/>
      <c r="Z14" s="529" t="n">
        <v>73</v>
      </c>
      <c r="AA14" s="530" t="n">
        <f aca="false">+R14-Z14</f>
        <v>0</v>
      </c>
      <c r="AB14" s="530" t="n">
        <f aca="false">+V14*AA14</f>
        <v>0</v>
      </c>
      <c r="AC14" s="0"/>
      <c r="AD14" s="531" t="n">
        <v>32</v>
      </c>
      <c r="AE14" s="531" t="n">
        <v>19</v>
      </c>
      <c r="AF14" s="531" t="n">
        <v>13</v>
      </c>
      <c r="AG14" s="531" t="n">
        <v>9</v>
      </c>
      <c r="AH14" s="531" t="n">
        <f aca="false">+R14-AD14-AE14-AF14-AG14</f>
        <v>0</v>
      </c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7.1" hidden="false" customHeight="true" outlineLevel="0" collapsed="false">
      <c r="A15" s="532" t="n">
        <v>5</v>
      </c>
      <c r="B15" s="533" t="s">
        <v>54</v>
      </c>
      <c r="C15" s="533"/>
      <c r="D15" s="534" t="s">
        <v>55</v>
      </c>
      <c r="E15" s="535" t="n">
        <f aca="false">+'Nov ''13 '!AG15</f>
        <v>0</v>
      </c>
      <c r="F15" s="536" t="n">
        <f aca="false">+'Dic ''13'!AG15</f>
        <v>0</v>
      </c>
      <c r="G15" s="536" t="n">
        <f aca="false">+'Ene ''14'!AG15</f>
        <v>0</v>
      </c>
      <c r="H15" s="536" t="n">
        <f aca="false">+'Feb ''14'!AG15</f>
        <v>0</v>
      </c>
      <c r="I15" s="536" t="n">
        <f aca="false">+'Mar ''14'!AG15</f>
        <v>0</v>
      </c>
      <c r="J15" s="536" t="n">
        <f aca="false">+'Abr ''14'!AG15</f>
        <v>0</v>
      </c>
      <c r="K15" s="536" t="n">
        <f aca="false">+'May ''14'!AG15</f>
        <v>0</v>
      </c>
      <c r="L15" s="536" t="n">
        <f aca="false">+'Jun ''14'!AG15</f>
        <v>0</v>
      </c>
      <c r="M15" s="536" t="n">
        <f aca="false">+'Jul ''14'!AG15</f>
        <v>0</v>
      </c>
      <c r="N15" s="536" t="n">
        <f aca="false">+'Ago ''14'!AG15</f>
        <v>0</v>
      </c>
      <c r="O15" s="537" t="n">
        <f aca="false">+'Sep ''14'!AG15</f>
        <v>0</v>
      </c>
      <c r="P15" s="538" t="n">
        <f aca="false">+'Oct. ''14'!AG15</f>
        <v>0</v>
      </c>
      <c r="Q15" s="538" t="n">
        <f aca="false">+'Nov. ''14'!AG15</f>
        <v>445.2</v>
      </c>
      <c r="R15" s="539" t="n">
        <f aca="false">SUM(E15:P15)</f>
        <v>0</v>
      </c>
      <c r="S15" s="540" t="n">
        <v>2064</v>
      </c>
      <c r="T15" s="541" t="n">
        <f aca="false">+S15-R15</f>
        <v>2064</v>
      </c>
      <c r="U15" s="542" t="n">
        <f aca="false">IF(S15&gt;0,R15/S15,"n/a")</f>
        <v>0</v>
      </c>
      <c r="V15" s="543" t="n">
        <v>0.35</v>
      </c>
      <c r="W15" s="544" t="n">
        <f aca="false">+R15*V15</f>
        <v>0</v>
      </c>
      <c r="X15" s="545" t="n">
        <f aca="false">+S15*V15</f>
        <v>722.4</v>
      </c>
      <c r="Y15" s="479"/>
      <c r="Z15" s="546" t="n">
        <v>2064</v>
      </c>
      <c r="AA15" s="530" t="n">
        <f aca="false">+R15-Z15</f>
        <v>-2064</v>
      </c>
      <c r="AB15" s="530" t="n">
        <f aca="false">+V15*AA15</f>
        <v>-722.4</v>
      </c>
      <c r="AC15" s="0"/>
      <c r="AD15" s="531" t="n">
        <v>0</v>
      </c>
      <c r="AE15" s="531"/>
      <c r="AF15" s="531"/>
      <c r="AG15" s="531" t="n">
        <v>0</v>
      </c>
      <c r="AH15" s="531" t="n">
        <f aca="false">+R15-AD15-AE15-AF15-AG15</f>
        <v>0</v>
      </c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7.1" hidden="false" customHeight="true" outlineLevel="0" collapsed="false">
      <c r="A16" s="532" t="n">
        <v>6</v>
      </c>
      <c r="B16" s="533" t="s">
        <v>56</v>
      </c>
      <c r="C16" s="533"/>
      <c r="D16" s="534" t="s">
        <v>57</v>
      </c>
      <c r="E16" s="535" t="n">
        <f aca="false">+'Nov ''13 '!AG16</f>
        <v>0</v>
      </c>
      <c r="F16" s="536" t="n">
        <f aca="false">+'Dic ''13'!AG16</f>
        <v>0</v>
      </c>
      <c r="G16" s="536" t="n">
        <f aca="false">+'Ene ''14'!AG16</f>
        <v>0</v>
      </c>
      <c r="H16" s="536" t="n">
        <f aca="false">+'Feb ''14'!AG16</f>
        <v>0</v>
      </c>
      <c r="I16" s="536" t="n">
        <f aca="false">+'Mar ''14'!AG16</f>
        <v>0</v>
      </c>
      <c r="J16" s="536" t="n">
        <f aca="false">+'Abr ''14'!AG16</f>
        <v>0</v>
      </c>
      <c r="K16" s="536" t="n">
        <f aca="false">+'May ''14'!AG16</f>
        <v>0</v>
      </c>
      <c r="L16" s="536" t="n">
        <f aca="false">+'Jun ''14'!AG16</f>
        <v>0</v>
      </c>
      <c r="M16" s="536" t="n">
        <f aca="false">+'Jul ''14'!AG16</f>
        <v>0</v>
      </c>
      <c r="N16" s="536" t="n">
        <f aca="false">+'Ago ''14'!AG16</f>
        <v>0</v>
      </c>
      <c r="O16" s="537" t="n">
        <f aca="false">+'Sep ''14'!AG16</f>
        <v>0</v>
      </c>
      <c r="P16" s="538" t="n">
        <f aca="false">+'Oct. ''14'!AG16</f>
        <v>0</v>
      </c>
      <c r="Q16" s="538" t="n">
        <f aca="false">+'Nov. ''14'!AG16</f>
        <v>0</v>
      </c>
      <c r="R16" s="539" t="n">
        <f aca="false">SUM(E16:P16)</f>
        <v>0</v>
      </c>
      <c r="S16" s="540"/>
      <c r="T16" s="541" t="n">
        <f aca="false">+S16-R16</f>
        <v>0</v>
      </c>
      <c r="U16" s="542" t="str">
        <f aca="false">IF(S16&gt;0,R16/S16,"n/a")</f>
        <v>n/a</v>
      </c>
      <c r="V16" s="543" t="n">
        <v>0.23</v>
      </c>
      <c r="W16" s="544" t="n">
        <f aca="false">+R16*V16</f>
        <v>0</v>
      </c>
      <c r="X16" s="545" t="n">
        <f aca="false">+S16*V16</f>
        <v>0</v>
      </c>
      <c r="Y16" s="479"/>
      <c r="Z16" s="529"/>
      <c r="AA16" s="530" t="n">
        <f aca="false">+R16-Z16</f>
        <v>0</v>
      </c>
      <c r="AB16" s="530" t="n">
        <f aca="false">+V16*AA16</f>
        <v>0</v>
      </c>
      <c r="AC16" s="0"/>
      <c r="AD16" s="548" t="n">
        <v>0</v>
      </c>
      <c r="AE16" s="531"/>
      <c r="AF16" s="531"/>
      <c r="AG16" s="531" t="n">
        <v>0</v>
      </c>
      <c r="AH16" s="531" t="n">
        <f aca="false">+R16-AD16-AE16-AF16-AG16</f>
        <v>0</v>
      </c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7.1" hidden="false" customHeight="true" outlineLevel="0" collapsed="false">
      <c r="A17" s="532" t="n">
        <v>7</v>
      </c>
      <c r="B17" s="533" t="s">
        <v>58</v>
      </c>
      <c r="C17" s="533"/>
      <c r="D17" s="534" t="s">
        <v>51</v>
      </c>
      <c r="E17" s="535" t="n">
        <f aca="false">+'Nov ''13 '!AG17</f>
        <v>25</v>
      </c>
      <c r="F17" s="536" t="n">
        <f aca="false">+'Dic ''13'!AG17</f>
        <v>43</v>
      </c>
      <c r="G17" s="536" t="n">
        <f aca="false">+'Ene ''14'!AG17</f>
        <v>25</v>
      </c>
      <c r="H17" s="536" t="n">
        <f aca="false">+'Feb ''14'!AG17</f>
        <v>9</v>
      </c>
      <c r="I17" s="536" t="n">
        <f aca="false">+'Mar ''14'!AG17</f>
        <v>12</v>
      </c>
      <c r="J17" s="536" t="n">
        <f aca="false">+'Abr ''14'!AG17</f>
        <v>15</v>
      </c>
      <c r="K17" s="536" t="n">
        <f aca="false">+'May ''14'!AG17</f>
        <v>18</v>
      </c>
      <c r="L17" s="536" t="n">
        <f aca="false">+'Jun ''14'!AG17</f>
        <v>0</v>
      </c>
      <c r="M17" s="536" t="n">
        <f aca="false">+'Jul ''14'!AG17</f>
        <v>0</v>
      </c>
      <c r="N17" s="536" t="n">
        <f aca="false">+'Ago ''14'!AG17</f>
        <v>0</v>
      </c>
      <c r="O17" s="537" t="n">
        <f aca="false">+'Sep ''14'!AG17</f>
        <v>0</v>
      </c>
      <c r="P17" s="538" t="n">
        <f aca="false">+'Oct. ''14'!AG17</f>
        <v>0</v>
      </c>
      <c r="Q17" s="538" t="n">
        <f aca="false">+'Nov. ''14'!AG17</f>
        <v>0</v>
      </c>
      <c r="R17" s="539" t="n">
        <f aca="false">SUM(E17:P17)</f>
        <v>147</v>
      </c>
      <c r="S17" s="540" t="n">
        <v>20</v>
      </c>
      <c r="T17" s="541" t="n">
        <f aca="false">+S17-R17</f>
        <v>-127</v>
      </c>
      <c r="U17" s="542" t="n">
        <f aca="false">IF(S17&gt;0,R17/S17,"n/a")</f>
        <v>7.35</v>
      </c>
      <c r="V17" s="543" t="n">
        <v>2.25</v>
      </c>
      <c r="W17" s="544" t="n">
        <f aca="false">+R17*V17</f>
        <v>330.75</v>
      </c>
      <c r="X17" s="545" t="n">
        <f aca="false">+S17*V17</f>
        <v>45</v>
      </c>
      <c r="Y17" s="479"/>
      <c r="Z17" s="529" t="n">
        <v>147</v>
      </c>
      <c r="AA17" s="530" t="n">
        <f aca="false">+R17-Z17</f>
        <v>0</v>
      </c>
      <c r="AB17" s="530" t="n">
        <f aca="false">+V17*AA17</f>
        <v>0</v>
      </c>
      <c r="AC17" s="0"/>
      <c r="AD17" s="531" t="n">
        <v>75</v>
      </c>
      <c r="AE17" s="531" t="n">
        <v>37</v>
      </c>
      <c r="AF17" s="531" t="n">
        <v>18</v>
      </c>
      <c r="AG17" s="531" t="n">
        <v>17</v>
      </c>
      <c r="AH17" s="531" t="n">
        <f aca="false">+R17-AD17-AE17-AF17-AG17</f>
        <v>0</v>
      </c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7.1" hidden="false" customHeight="true" outlineLevel="0" collapsed="false">
      <c r="A18" s="532" t="n">
        <v>8</v>
      </c>
      <c r="B18" s="533" t="s">
        <v>59</v>
      </c>
      <c r="C18" s="533"/>
      <c r="D18" s="534" t="s">
        <v>51</v>
      </c>
      <c r="E18" s="535" t="n">
        <f aca="false">+'Nov ''13 '!AG18</f>
        <v>0</v>
      </c>
      <c r="F18" s="536" t="n">
        <f aca="false">+'Dic ''13'!AG18</f>
        <v>0</v>
      </c>
      <c r="G18" s="536" t="n">
        <f aca="false">+'Ene ''14'!AG18</f>
        <v>0</v>
      </c>
      <c r="H18" s="536" t="n">
        <f aca="false">+'Feb ''14'!AG18</f>
        <v>0</v>
      </c>
      <c r="I18" s="536" t="n">
        <f aca="false">+'Mar ''14'!AG18</f>
        <v>0</v>
      </c>
      <c r="J18" s="536" t="n">
        <f aca="false">+'Abr ''14'!AG18</f>
        <v>0</v>
      </c>
      <c r="K18" s="536" t="n">
        <f aca="false">+'May ''14'!AG18</f>
        <v>0</v>
      </c>
      <c r="L18" s="536" t="n">
        <f aca="false">+'Jun ''14'!AG18</f>
        <v>0</v>
      </c>
      <c r="M18" s="536" t="n">
        <f aca="false">+'Jul ''14'!AG18</f>
        <v>0</v>
      </c>
      <c r="N18" s="536" t="n">
        <f aca="false">+'Ago ''14'!AG18</f>
        <v>0</v>
      </c>
      <c r="O18" s="537" t="n">
        <f aca="false">+'Sep ''14'!AG18</f>
        <v>0</v>
      </c>
      <c r="P18" s="538" t="n">
        <f aca="false">+'Oct. ''14'!AG18</f>
        <v>0</v>
      </c>
      <c r="Q18" s="538" t="n">
        <f aca="false">+'Nov. ''14'!AG18</f>
        <v>0</v>
      </c>
      <c r="R18" s="539" t="n">
        <f aca="false">SUM(E18:P18)</f>
        <v>0</v>
      </c>
      <c r="S18" s="540"/>
      <c r="T18" s="541" t="n">
        <f aca="false">+S18-R18</f>
        <v>0</v>
      </c>
      <c r="U18" s="542" t="str">
        <f aca="false">IF(S18&gt;0,R18/S18,"n/a")</f>
        <v>n/a</v>
      </c>
      <c r="V18" s="543" t="n">
        <v>8.44</v>
      </c>
      <c r="W18" s="544" t="n">
        <f aca="false">+R18*V18</f>
        <v>0</v>
      </c>
      <c r="X18" s="545" t="n">
        <f aca="false">+S18*V18</f>
        <v>0</v>
      </c>
      <c r="Y18" s="479"/>
      <c r="Z18" s="529"/>
      <c r="AA18" s="530" t="n">
        <f aca="false">+R18-Z18</f>
        <v>0</v>
      </c>
      <c r="AB18" s="530" t="n">
        <f aca="false">+V18*AA18</f>
        <v>0</v>
      </c>
      <c r="AC18" s="0"/>
      <c r="AD18" s="531"/>
      <c r="AE18" s="531"/>
      <c r="AF18" s="531"/>
      <c r="AG18" s="531" t="n">
        <v>0</v>
      </c>
      <c r="AH18" s="531" t="n">
        <f aca="false">+R18-AD18-AE18-AF18-AG18</f>
        <v>0</v>
      </c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7.1" hidden="false" customHeight="true" outlineLevel="0" collapsed="false">
      <c r="A19" s="532" t="n">
        <v>9</v>
      </c>
      <c r="B19" s="533" t="s">
        <v>60</v>
      </c>
      <c r="C19" s="533"/>
      <c r="D19" s="534" t="s">
        <v>51</v>
      </c>
      <c r="E19" s="535" t="n">
        <f aca="false">+'Nov ''13 '!AG19</f>
        <v>0</v>
      </c>
      <c r="F19" s="536" t="n">
        <f aca="false">+'Dic ''13'!AG19</f>
        <v>0</v>
      </c>
      <c r="G19" s="536" t="n">
        <f aca="false">+'Ene ''14'!AG19</f>
        <v>0</v>
      </c>
      <c r="H19" s="536" t="n">
        <f aca="false">+'Feb ''14'!AG19</f>
        <v>0</v>
      </c>
      <c r="I19" s="536" t="n">
        <f aca="false">+'Mar ''14'!AG19</f>
        <v>0</v>
      </c>
      <c r="J19" s="536" t="n">
        <f aca="false">+'Abr ''14'!AG19</f>
        <v>0</v>
      </c>
      <c r="K19" s="536" t="n">
        <f aca="false">+'May ''14'!AG19</f>
        <v>0</v>
      </c>
      <c r="L19" s="536" t="n">
        <f aca="false">+'Jun ''14'!AG19</f>
        <v>0</v>
      </c>
      <c r="M19" s="536" t="n">
        <f aca="false">+'Jul ''14'!AG19</f>
        <v>0</v>
      </c>
      <c r="N19" s="536" t="n">
        <f aca="false">+'Ago ''14'!AG19</f>
        <v>0</v>
      </c>
      <c r="O19" s="537" t="n">
        <f aca="false">+'Sep ''14'!AG19</f>
        <v>0</v>
      </c>
      <c r="P19" s="538" t="n">
        <f aca="false">+'Oct. ''14'!AG19</f>
        <v>0</v>
      </c>
      <c r="Q19" s="538" t="n">
        <f aca="false">+'Nov. ''14'!AG19</f>
        <v>0</v>
      </c>
      <c r="R19" s="539" t="n">
        <f aca="false">SUM(E19:P19)</f>
        <v>0</v>
      </c>
      <c r="S19" s="540"/>
      <c r="T19" s="549" t="n">
        <f aca="false">+S19-R19</f>
        <v>0</v>
      </c>
      <c r="U19" s="542" t="str">
        <f aca="false">IF(S19&gt;0,R19/S19,"n/a")</f>
        <v>n/a</v>
      </c>
      <c r="V19" s="543" t="n">
        <v>42.21</v>
      </c>
      <c r="W19" s="544" t="n">
        <f aca="false">+R19*V19</f>
        <v>0</v>
      </c>
      <c r="X19" s="545" t="n">
        <f aca="false">+S19*V19</f>
        <v>0</v>
      </c>
      <c r="Y19" s="479"/>
      <c r="Z19" s="529"/>
      <c r="AA19" s="530" t="n">
        <f aca="false">+R19-Z19</f>
        <v>0</v>
      </c>
      <c r="AB19" s="530" t="n">
        <f aca="false">+V19*AA19</f>
        <v>0</v>
      </c>
      <c r="AC19" s="0"/>
      <c r="AD19" s="531"/>
      <c r="AE19" s="531"/>
      <c r="AF19" s="531"/>
      <c r="AG19" s="531" t="n">
        <v>0</v>
      </c>
      <c r="AH19" s="531" t="n">
        <f aca="false">+R19-AD19-AE19-AF19-AG19</f>
        <v>0</v>
      </c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7.1" hidden="false" customHeight="true" outlineLevel="0" collapsed="false">
      <c r="A20" s="532" t="n">
        <v>10</v>
      </c>
      <c r="B20" s="533" t="s">
        <v>61</v>
      </c>
      <c r="C20" s="533"/>
      <c r="D20" s="534" t="s">
        <v>55</v>
      </c>
      <c r="E20" s="550" t="n">
        <f aca="false">+'Nov ''13 '!AG20</f>
        <v>0</v>
      </c>
      <c r="F20" s="536" t="n">
        <f aca="false">+'Dic ''13'!AG20</f>
        <v>0</v>
      </c>
      <c r="G20" s="536" t="n">
        <f aca="false">+'Ene ''14'!AG20</f>
        <v>0</v>
      </c>
      <c r="H20" s="536" t="n">
        <f aca="false">+'Feb ''14'!AG20</f>
        <v>0</v>
      </c>
      <c r="I20" s="536" t="n">
        <f aca="false">+'Mar ''14'!AG20</f>
        <v>0</v>
      </c>
      <c r="J20" s="536" t="n">
        <f aca="false">+'Abr ''14'!AG20</f>
        <v>0</v>
      </c>
      <c r="K20" s="536" t="n">
        <f aca="false">+'May ''14'!AG20</f>
        <v>0</v>
      </c>
      <c r="L20" s="536" t="n">
        <f aca="false">+'Jun ''14'!AG20</f>
        <v>0</v>
      </c>
      <c r="M20" s="536" t="n">
        <f aca="false">+'Jul ''14'!AG20</f>
        <v>0</v>
      </c>
      <c r="N20" s="536" t="n">
        <f aca="false">+'Ago ''14'!AG20</f>
        <v>0</v>
      </c>
      <c r="O20" s="537" t="n">
        <f aca="false">+'Sep ''14'!AG20</f>
        <v>0</v>
      </c>
      <c r="P20" s="538" t="n">
        <f aca="false">+'Oct. ''14'!AG20</f>
        <v>0</v>
      </c>
      <c r="Q20" s="538" t="n">
        <f aca="false">+'Nov. ''14'!AG20</f>
        <v>0</v>
      </c>
      <c r="R20" s="539" t="n">
        <f aca="false">SUM(E20:P20)</f>
        <v>0</v>
      </c>
      <c r="S20" s="540"/>
      <c r="T20" s="541" t="n">
        <f aca="false">+S20-R20</f>
        <v>0</v>
      </c>
      <c r="U20" s="542" t="str">
        <f aca="false">IF(S20&gt;0,R20/S20,"n/a")</f>
        <v>n/a</v>
      </c>
      <c r="V20" s="543" t="n">
        <v>0.04</v>
      </c>
      <c r="W20" s="544" t="n">
        <f aca="false">+R20*V20</f>
        <v>0</v>
      </c>
      <c r="X20" s="545" t="n">
        <f aca="false">+S20*V20</f>
        <v>0</v>
      </c>
      <c r="Y20" s="479"/>
      <c r="Z20" s="529"/>
      <c r="AA20" s="530" t="n">
        <f aca="false">+R20-Z20</f>
        <v>0</v>
      </c>
      <c r="AB20" s="530" t="n">
        <f aca="false">+V20*AA20</f>
        <v>0</v>
      </c>
      <c r="AC20" s="0"/>
      <c r="AD20" s="531"/>
      <c r="AE20" s="531"/>
      <c r="AF20" s="531"/>
      <c r="AG20" s="531" t="n">
        <v>0</v>
      </c>
      <c r="AH20" s="531" t="n">
        <f aca="false">+R20-AD20-AE20-AF20-AG20</f>
        <v>0</v>
      </c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7.1" hidden="false" customHeight="true" outlineLevel="0" collapsed="false">
      <c r="A21" s="532" t="n">
        <v>11</v>
      </c>
      <c r="B21" s="533" t="s">
        <v>62</v>
      </c>
      <c r="C21" s="533"/>
      <c r="D21" s="534" t="s">
        <v>55</v>
      </c>
      <c r="E21" s="550" t="n">
        <f aca="false">+'Nov ''13 '!AG21</f>
        <v>0</v>
      </c>
      <c r="F21" s="536" t="n">
        <f aca="false">+'Dic ''13'!AG21</f>
        <v>0</v>
      </c>
      <c r="G21" s="536" t="n">
        <f aca="false">+'Ene ''14'!AG21</f>
        <v>0</v>
      </c>
      <c r="H21" s="536" t="n">
        <f aca="false">+'Feb ''14'!AG21</f>
        <v>0</v>
      </c>
      <c r="I21" s="536" t="n">
        <f aca="false">+'Mar ''14'!AG21</f>
        <v>0</v>
      </c>
      <c r="J21" s="536" t="n">
        <f aca="false">+'Abr ''14'!AG21</f>
        <v>0</v>
      </c>
      <c r="K21" s="536" t="n">
        <f aca="false">+'May ''14'!AG21</f>
        <v>0</v>
      </c>
      <c r="L21" s="536" t="n">
        <f aca="false">+'Jun ''14'!AG21</f>
        <v>0</v>
      </c>
      <c r="M21" s="536" t="n">
        <f aca="false">+'Jul ''14'!AG21</f>
        <v>0</v>
      </c>
      <c r="N21" s="536" t="n">
        <f aca="false">+'Ago ''14'!AG21</f>
        <v>0</v>
      </c>
      <c r="O21" s="537" t="n">
        <f aca="false">+'Sep ''14'!AG21</f>
        <v>0</v>
      </c>
      <c r="P21" s="538" t="n">
        <f aca="false">+'Oct. ''14'!AG21</f>
        <v>0</v>
      </c>
      <c r="Q21" s="538" t="n">
        <f aca="false">+'Nov. ''14'!AG21</f>
        <v>0</v>
      </c>
      <c r="R21" s="539" t="n">
        <f aca="false">SUM(E21:P21)</f>
        <v>0</v>
      </c>
      <c r="S21" s="540"/>
      <c r="T21" s="541" t="n">
        <f aca="false">+S21-R21</f>
        <v>0</v>
      </c>
      <c r="U21" s="542" t="str">
        <f aca="false">IF(S21&gt;0,R21/S21,"n/a")</f>
        <v>n/a</v>
      </c>
      <c r="V21" s="543" t="n">
        <v>0.01</v>
      </c>
      <c r="W21" s="544" t="n">
        <f aca="false">+R21*V21</f>
        <v>0</v>
      </c>
      <c r="X21" s="545" t="n">
        <f aca="false">+S21*V21</f>
        <v>0</v>
      </c>
      <c r="Y21" s="479"/>
      <c r="Z21" s="529"/>
      <c r="AA21" s="530" t="n">
        <f aca="false">+R21-Z21</f>
        <v>0</v>
      </c>
      <c r="AB21" s="530" t="n">
        <f aca="false">+V21*AA21</f>
        <v>0</v>
      </c>
      <c r="AC21" s="0"/>
      <c r="AD21" s="531"/>
      <c r="AE21" s="531"/>
      <c r="AF21" s="531"/>
      <c r="AG21" s="531" t="n">
        <v>0</v>
      </c>
      <c r="AH21" s="531" t="n">
        <f aca="false">+R21-AD21-AE21-AF21-AG21</f>
        <v>0</v>
      </c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7.1" hidden="false" customHeight="true" outlineLevel="0" collapsed="false">
      <c r="A22" s="532" t="n">
        <v>12</v>
      </c>
      <c r="B22" s="551" t="s">
        <v>63</v>
      </c>
      <c r="C22" s="551"/>
      <c r="D22" s="534" t="s">
        <v>51</v>
      </c>
      <c r="E22" s="535" t="n">
        <f aca="false">+'Nov ''13 '!AG22</f>
        <v>0</v>
      </c>
      <c r="F22" s="536" t="n">
        <f aca="false">+'Dic ''13'!AG22</f>
        <v>1</v>
      </c>
      <c r="G22" s="536" t="n">
        <f aca="false">+'Ene ''14'!AG22</f>
        <v>0</v>
      </c>
      <c r="H22" s="536" t="n">
        <f aca="false">+'Feb ''14'!AG22</f>
        <v>1</v>
      </c>
      <c r="I22" s="536" t="n">
        <f aca="false">+'Mar ''14'!AG22</f>
        <v>1</v>
      </c>
      <c r="J22" s="536" t="n">
        <f aca="false">+'Abr ''14'!AG22</f>
        <v>1</v>
      </c>
      <c r="K22" s="536" t="n">
        <f aca="false">+'May ''14'!AG22</f>
        <v>0</v>
      </c>
      <c r="L22" s="536" t="n">
        <f aca="false">+'Jun ''14'!AG22</f>
        <v>1</v>
      </c>
      <c r="M22" s="536" t="n">
        <f aca="false">+'Jul ''14'!AG22</f>
        <v>0</v>
      </c>
      <c r="N22" s="536" t="n">
        <f aca="false">+'Ago ''14'!AG22</f>
        <v>0</v>
      </c>
      <c r="O22" s="537" t="n">
        <f aca="false">+'Sep ''14'!AG22</f>
        <v>0</v>
      </c>
      <c r="P22" s="538" t="n">
        <f aca="false">+'Oct. ''14'!AG22</f>
        <v>5</v>
      </c>
      <c r="Q22" s="538" t="n">
        <f aca="false">+'Nov. ''14'!AG22</f>
        <v>0</v>
      </c>
      <c r="R22" s="539" t="n">
        <f aca="false">SUM(E22:P22)</f>
        <v>10</v>
      </c>
      <c r="S22" s="540" t="n">
        <v>10</v>
      </c>
      <c r="T22" s="541" t="n">
        <f aca="false">+S22-R22</f>
        <v>0</v>
      </c>
      <c r="U22" s="542" t="n">
        <f aca="false">IF(S22&gt;0,R22/S22,"n/a")</f>
        <v>1</v>
      </c>
      <c r="V22" s="543" t="n">
        <v>7.91</v>
      </c>
      <c r="W22" s="544" t="n">
        <f aca="false">+R22*V22</f>
        <v>79.1</v>
      </c>
      <c r="X22" s="545" t="n">
        <f aca="false">+S22*V22</f>
        <v>79.1</v>
      </c>
      <c r="Y22" s="479"/>
      <c r="Z22" s="529" t="n">
        <v>10</v>
      </c>
      <c r="AA22" s="530" t="n">
        <f aca="false">+R22-Z22</f>
        <v>0</v>
      </c>
      <c r="AB22" s="530" t="n">
        <f aca="false">+V22*AA22</f>
        <v>0</v>
      </c>
      <c r="AC22" s="0"/>
      <c r="AD22" s="531" t="n">
        <v>1</v>
      </c>
      <c r="AE22" s="531" t="n">
        <v>2</v>
      </c>
      <c r="AF22" s="531"/>
      <c r="AG22" s="531" t="n">
        <v>7</v>
      </c>
      <c r="AH22" s="531" t="n">
        <f aca="false">+R22-AD22-AE22-AF22-AG22</f>
        <v>0</v>
      </c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7.1" hidden="false" customHeight="true" outlineLevel="0" collapsed="false">
      <c r="A23" s="532" t="n">
        <v>13</v>
      </c>
      <c r="B23" s="533" t="s">
        <v>64</v>
      </c>
      <c r="C23" s="533"/>
      <c r="D23" s="534" t="s">
        <v>49</v>
      </c>
      <c r="E23" s="535" t="n">
        <f aca="false">+'Nov ''13 '!AG23</f>
        <v>0</v>
      </c>
      <c r="F23" s="536" t="n">
        <f aca="false">+'Dic ''13'!AG23</f>
        <v>0</v>
      </c>
      <c r="G23" s="536" t="n">
        <f aca="false">+'Ene ''14'!AG23</f>
        <v>0</v>
      </c>
      <c r="H23" s="536" t="n">
        <f aca="false">+'Feb ''14'!AG23</f>
        <v>0</v>
      </c>
      <c r="I23" s="536" t="n">
        <f aca="false">+'Mar ''14'!AG23</f>
        <v>0</v>
      </c>
      <c r="J23" s="536" t="n">
        <f aca="false">+'Abr ''14'!AG23</f>
        <v>0</v>
      </c>
      <c r="K23" s="536" t="n">
        <f aca="false">+'May ''14'!AG23</f>
        <v>0</v>
      </c>
      <c r="L23" s="536" t="n">
        <f aca="false">+'Jun ''14'!AG23</f>
        <v>0</v>
      </c>
      <c r="M23" s="536" t="n">
        <f aca="false">+'Jul ''14'!AG23</f>
        <v>0</v>
      </c>
      <c r="N23" s="536" t="n">
        <f aca="false">+'Ago ''14'!AG23</f>
        <v>0</v>
      </c>
      <c r="O23" s="537" t="n">
        <f aca="false">+'Sep ''14'!AG23</f>
        <v>0</v>
      </c>
      <c r="P23" s="538" t="n">
        <f aca="false">+'Oct. ''14'!AG23</f>
        <v>4</v>
      </c>
      <c r="Q23" s="538" t="n">
        <f aca="false">+'Nov. ''14'!AG23</f>
        <v>0</v>
      </c>
      <c r="R23" s="539" t="n">
        <f aca="false">SUM(E23:P23)</f>
        <v>4</v>
      </c>
      <c r="S23" s="540" t="n">
        <v>4</v>
      </c>
      <c r="T23" s="541" t="n">
        <f aca="false">+S23-R23</f>
        <v>0</v>
      </c>
      <c r="U23" s="542" t="n">
        <f aca="false">IF(S23&gt;0,R23/S23,"n/a")</f>
        <v>1</v>
      </c>
      <c r="V23" s="543" t="n">
        <v>43.28</v>
      </c>
      <c r="W23" s="544" t="n">
        <f aca="false">+R23*V23</f>
        <v>173.12</v>
      </c>
      <c r="X23" s="545" t="n">
        <f aca="false">+S23*V23</f>
        <v>173.12</v>
      </c>
      <c r="Y23" s="479"/>
      <c r="Z23" s="529" t="n">
        <v>4</v>
      </c>
      <c r="AA23" s="530" t="n">
        <f aca="false">+R23-Z23</f>
        <v>0</v>
      </c>
      <c r="AB23" s="530" t="n">
        <f aca="false">+V23*AA23</f>
        <v>0</v>
      </c>
      <c r="AC23" s="0"/>
      <c r="AD23" s="531"/>
      <c r="AE23" s="531"/>
      <c r="AF23" s="531"/>
      <c r="AG23" s="531" t="n">
        <v>4</v>
      </c>
      <c r="AH23" s="531" t="n">
        <f aca="false">+R23-AD23-AE23-AF23-AG23</f>
        <v>0</v>
      </c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7.1" hidden="false" customHeight="true" outlineLevel="0" collapsed="false">
      <c r="A24" s="532" t="n">
        <v>14</v>
      </c>
      <c r="B24" s="533" t="s">
        <v>65</v>
      </c>
      <c r="C24" s="533"/>
      <c r="D24" s="534" t="s">
        <v>66</v>
      </c>
      <c r="E24" s="535" t="n">
        <f aca="false">+'Nov ''13 '!AG24</f>
        <v>0</v>
      </c>
      <c r="F24" s="536" t="n">
        <f aca="false">+'Dic ''13'!AG24</f>
        <v>0</v>
      </c>
      <c r="G24" s="536" t="n">
        <f aca="false">+'Ene ''14'!AG24</f>
        <v>0</v>
      </c>
      <c r="H24" s="536" t="n">
        <f aca="false">+'Feb ''14'!AG24</f>
        <v>0</v>
      </c>
      <c r="I24" s="536" t="n">
        <f aca="false">+'Mar ''14'!AG24</f>
        <v>2.5</v>
      </c>
      <c r="J24" s="536" t="n">
        <f aca="false">+'Abr ''14'!AG24</f>
        <v>0</v>
      </c>
      <c r="K24" s="536" t="n">
        <f aca="false">+'May ''14'!AG24</f>
        <v>2.5</v>
      </c>
      <c r="L24" s="536" t="n">
        <f aca="false">+'Jun ''14'!AG24</f>
        <v>2.5</v>
      </c>
      <c r="M24" s="536" t="n">
        <f aca="false">+'Jul ''14'!AG24</f>
        <v>0</v>
      </c>
      <c r="N24" s="536" t="n">
        <f aca="false">+'Ago ''14'!AG24</f>
        <v>50</v>
      </c>
      <c r="O24" s="537" t="n">
        <f aca="false">+'Sep ''14'!AG24</f>
        <v>176.5</v>
      </c>
      <c r="P24" s="538" t="n">
        <f aca="false">+'Oct. ''14'!AG24</f>
        <v>172.5</v>
      </c>
      <c r="Q24" s="538" t="n">
        <f aca="false">+'Nov. ''14'!AG24</f>
        <v>0</v>
      </c>
      <c r="R24" s="539" t="n">
        <f aca="false">SUM(E24:P24)</f>
        <v>406.5</v>
      </c>
      <c r="S24" s="540" t="n">
        <v>1219</v>
      </c>
      <c r="T24" s="541" t="n">
        <f aca="false">+S24-R24</f>
        <v>812.5</v>
      </c>
      <c r="U24" s="542" t="n">
        <f aca="false">IF(S24&gt;0,R24/S24,"n/a")</f>
        <v>0.333470057424118</v>
      </c>
      <c r="V24" s="543" t="n">
        <v>0.21</v>
      </c>
      <c r="W24" s="544" t="n">
        <f aca="false">+R24*V24</f>
        <v>85.365</v>
      </c>
      <c r="X24" s="545" t="n">
        <f aca="false">+S24*V24</f>
        <v>255.99</v>
      </c>
      <c r="Y24" s="479"/>
      <c r="Z24" s="529" t="n">
        <v>282.5</v>
      </c>
      <c r="AA24" s="547" t="n">
        <f aca="false">+R24-Z24</f>
        <v>124</v>
      </c>
      <c r="AB24" s="547" t="n">
        <f aca="false">+V24*AA24</f>
        <v>26.04</v>
      </c>
      <c r="AC24" s="0"/>
      <c r="AD24" s="531"/>
      <c r="AE24" s="531" t="n">
        <v>2.5</v>
      </c>
      <c r="AF24" s="531" t="n">
        <v>7.5</v>
      </c>
      <c r="AG24" s="531" t="n">
        <v>396.5</v>
      </c>
      <c r="AH24" s="531" t="n">
        <f aca="false">+R24-AD24-AE24-AF24-AG24</f>
        <v>0</v>
      </c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7.1" hidden="false" customHeight="true" outlineLevel="0" collapsed="false">
      <c r="A25" s="552" t="n">
        <v>15</v>
      </c>
      <c r="B25" s="553" t="s">
        <v>67</v>
      </c>
      <c r="C25" s="553"/>
      <c r="D25" s="554" t="s">
        <v>66</v>
      </c>
      <c r="E25" s="555" t="n">
        <f aca="false">+'Nov ''13 '!AG25</f>
        <v>0</v>
      </c>
      <c r="F25" s="556" t="n">
        <f aca="false">+'Dic ''13'!AG25</f>
        <v>0</v>
      </c>
      <c r="G25" s="556" t="n">
        <f aca="false">+'Ene ''14'!AG25</f>
        <v>0</v>
      </c>
      <c r="H25" s="556" t="n">
        <f aca="false">+'Feb ''14'!AG25</f>
        <v>0</v>
      </c>
      <c r="I25" s="556" t="n">
        <f aca="false">+'Mar ''14'!AG25</f>
        <v>0</v>
      </c>
      <c r="J25" s="556" t="n">
        <f aca="false">+'Abr ''14'!AG25</f>
        <v>0</v>
      </c>
      <c r="K25" s="556" t="n">
        <f aca="false">+'May ''14'!AG25</f>
        <v>0</v>
      </c>
      <c r="L25" s="556" t="n">
        <f aca="false">+'Jun ''14'!AG25</f>
        <v>100</v>
      </c>
      <c r="M25" s="556" t="n">
        <f aca="false">+'Jul ''14'!AG25</f>
        <v>0</v>
      </c>
      <c r="N25" s="556" t="n">
        <f aca="false">+'Ago ''14'!AG25</f>
        <v>0</v>
      </c>
      <c r="O25" s="557" t="n">
        <f aca="false">+'Sep ''14'!AG25</f>
        <v>0</v>
      </c>
      <c r="P25" s="558" t="n">
        <f aca="false">+'Oct. ''14'!AG25</f>
        <v>0</v>
      </c>
      <c r="Q25" s="558" t="n">
        <f aca="false">+'Nov. ''14'!AG25</f>
        <v>0</v>
      </c>
      <c r="R25" s="559" t="n">
        <f aca="false">SUM(E25:P25)</f>
        <v>100</v>
      </c>
      <c r="S25" s="560"/>
      <c r="T25" s="561" t="n">
        <f aca="false">+S25-R25</f>
        <v>-100</v>
      </c>
      <c r="U25" s="562" t="str">
        <f aca="false">IF(S25&gt;0,R25/S25,"n/a")</f>
        <v>n/a</v>
      </c>
      <c r="V25" s="563" t="n">
        <v>0.08</v>
      </c>
      <c r="W25" s="544" t="n">
        <f aca="false">+R25*V25</f>
        <v>8</v>
      </c>
      <c r="X25" s="545" t="n">
        <f aca="false">+S25*V25</f>
        <v>0</v>
      </c>
      <c r="Y25" s="479"/>
      <c r="Z25" s="529" t="n">
        <v>100</v>
      </c>
      <c r="AA25" s="530" t="n">
        <f aca="false">+R25-Z25</f>
        <v>0</v>
      </c>
      <c r="AB25" s="530" t="n">
        <f aca="false">+V25*AA25</f>
        <v>0</v>
      </c>
      <c r="AC25" s="0"/>
      <c r="AD25" s="531"/>
      <c r="AE25" s="531"/>
      <c r="AF25" s="531" t="n">
        <v>100</v>
      </c>
      <c r="AG25" s="531" t="n">
        <v>0</v>
      </c>
      <c r="AH25" s="531" t="n">
        <f aca="false">+R25-AD25-AE25-AF25-AG25</f>
        <v>0</v>
      </c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7.1" hidden="false" customHeight="true" outlineLevel="0" collapsed="false">
      <c r="A26" s="564"/>
      <c r="B26" s="564"/>
      <c r="C26" s="564"/>
      <c r="D26" s="564"/>
      <c r="E26" s="565"/>
      <c r="F26" s="565"/>
      <c r="G26" s="565"/>
      <c r="H26" s="565"/>
      <c r="I26" s="565"/>
      <c r="J26" s="565"/>
      <c r="K26" s="566"/>
      <c r="L26" s="566"/>
      <c r="M26" s="566"/>
      <c r="N26" s="566"/>
      <c r="O26" s="567"/>
      <c r="P26" s="567"/>
      <c r="Q26" s="567"/>
      <c r="R26" s="568"/>
      <c r="S26" s="479"/>
      <c r="T26" s="479" t="n">
        <f aca="false">+S26-R26</f>
        <v>0</v>
      </c>
      <c r="U26" s="569"/>
      <c r="V26" s="570"/>
      <c r="W26" s="571" t="n">
        <f aca="false">SUM(W11:W25)</f>
        <v>2283.835</v>
      </c>
      <c r="X26" s="572" t="n">
        <f aca="false">SUM(X11:X25)</f>
        <v>2849.51</v>
      </c>
      <c r="Y26" s="505"/>
      <c r="Z26" s="573" t="n">
        <f aca="false">SUMPRODUCT(Z11:Z25,V11:V25)</f>
        <v>2979.145</v>
      </c>
      <c r="AA26" s="446"/>
      <c r="AB26" s="446"/>
      <c r="AC26" s="0"/>
      <c r="AD26" s="447"/>
      <c r="AE26" s="447"/>
      <c r="AF26" s="447"/>
      <c r="AG26" s="447"/>
      <c r="AH26" s="447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7.1" hidden="false" customHeight="true" outlineLevel="0" collapsed="false">
      <c r="A27" s="564"/>
      <c r="B27" s="564"/>
      <c r="C27" s="564"/>
      <c r="D27" s="564"/>
      <c r="E27" s="565"/>
      <c r="F27" s="565"/>
      <c r="G27" s="565"/>
      <c r="H27" s="565"/>
      <c r="I27" s="565"/>
      <c r="J27" s="565"/>
      <c r="K27" s="566"/>
      <c r="L27" s="566"/>
      <c r="M27" s="566"/>
      <c r="N27" s="566"/>
      <c r="O27" s="567"/>
      <c r="P27" s="567"/>
      <c r="Q27" s="567"/>
      <c r="R27" s="568"/>
      <c r="S27" s="479"/>
      <c r="T27" s="479" t="n">
        <f aca="false">+S27-R27</f>
        <v>0</v>
      </c>
      <c r="U27" s="569"/>
      <c r="V27" s="570"/>
      <c r="W27" s="443"/>
      <c r="X27" s="443"/>
      <c r="Y27" s="443"/>
      <c r="Z27" s="445"/>
      <c r="AA27" s="446"/>
      <c r="AB27" s="446"/>
      <c r="AC27" s="0"/>
      <c r="AD27" s="447"/>
      <c r="AE27" s="447"/>
      <c r="AF27" s="447"/>
      <c r="AG27" s="447"/>
      <c r="AH27" s="447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9.5" hidden="false" customHeight="false" outlineLevel="0" collapsed="false">
      <c r="A28" s="459" t="s">
        <v>68</v>
      </c>
      <c r="B28" s="574"/>
      <c r="C28" s="574"/>
      <c r="D28" s="574"/>
      <c r="E28" s="565"/>
      <c r="F28" s="565"/>
      <c r="G28" s="565"/>
      <c r="H28" s="565"/>
      <c r="I28" s="565"/>
      <c r="J28" s="565"/>
      <c r="K28" s="566"/>
      <c r="L28" s="566"/>
      <c r="M28" s="566"/>
      <c r="N28" s="566"/>
      <c r="O28" s="567"/>
      <c r="P28" s="567"/>
      <c r="Q28" s="567"/>
      <c r="R28" s="568"/>
      <c r="S28" s="479"/>
      <c r="T28" s="479" t="n">
        <f aca="false">+S28-R28</f>
        <v>0</v>
      </c>
      <c r="U28" s="569"/>
      <c r="V28" s="570"/>
      <c r="W28" s="443"/>
      <c r="X28" s="443"/>
      <c r="Y28" s="443"/>
      <c r="Z28" s="445"/>
      <c r="AA28" s="446"/>
      <c r="AB28" s="446"/>
      <c r="AC28" s="0"/>
      <c r="AD28" s="447"/>
      <c r="AE28" s="447"/>
      <c r="AF28" s="447"/>
      <c r="AG28" s="447"/>
      <c r="AH28" s="447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7.1" hidden="false" customHeight="true" outlineLevel="0" collapsed="false">
      <c r="A29" s="575" t="s">
        <v>69</v>
      </c>
      <c r="B29" s="576"/>
      <c r="C29" s="577" t="s">
        <v>70</v>
      </c>
      <c r="D29" s="577" t="s">
        <v>71</v>
      </c>
      <c r="E29" s="578"/>
      <c r="F29" s="578"/>
      <c r="G29" s="578"/>
      <c r="H29" s="578"/>
      <c r="I29" s="578"/>
      <c r="J29" s="578"/>
      <c r="K29" s="578"/>
      <c r="L29" s="578"/>
      <c r="M29" s="578"/>
      <c r="N29" s="578"/>
      <c r="O29" s="579"/>
      <c r="P29" s="567"/>
      <c r="Q29" s="567"/>
      <c r="R29" s="568"/>
      <c r="S29" s="479"/>
      <c r="T29" s="479" t="n">
        <f aca="false">+S29-R29</f>
        <v>0</v>
      </c>
      <c r="U29" s="569"/>
      <c r="V29" s="570"/>
      <c r="W29" s="443"/>
      <c r="X29" s="443"/>
      <c r="Y29" s="443"/>
      <c r="Z29" s="445"/>
      <c r="AA29" s="446"/>
      <c r="AB29" s="446"/>
      <c r="AC29" s="0"/>
      <c r="AD29" s="447"/>
      <c r="AE29" s="447"/>
      <c r="AF29" s="447"/>
      <c r="AG29" s="447"/>
      <c r="AH29" s="447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596" customFormat="true" ht="17.1" hidden="false" customHeight="true" outlineLevel="0" collapsed="false">
      <c r="A30" s="580" t="n">
        <v>1</v>
      </c>
      <c r="B30" s="581" t="s">
        <v>72</v>
      </c>
      <c r="C30" s="582" t="s">
        <v>73</v>
      </c>
      <c r="D30" s="582" t="s">
        <v>74</v>
      </c>
      <c r="E30" s="583" t="n">
        <f aca="false">+'Nov ''13 '!AG30</f>
        <v>0</v>
      </c>
      <c r="F30" s="584" t="n">
        <f aca="false">+'Dic ''13'!AG30</f>
        <v>0</v>
      </c>
      <c r="G30" s="584" t="n">
        <f aca="false">+'Ene ''14'!AG30</f>
        <v>0</v>
      </c>
      <c r="H30" s="584" t="n">
        <f aca="false">+'Feb ''14'!AG30</f>
        <v>0</v>
      </c>
      <c r="I30" s="584" t="n">
        <f aca="false">+'Mar ''14'!AG30</f>
        <v>0</v>
      </c>
      <c r="J30" s="584" t="n">
        <f aca="false">+'Abr ''14'!AG30</f>
        <v>0</v>
      </c>
      <c r="K30" s="584" t="n">
        <f aca="false">+'May ''14'!AG30</f>
        <v>0</v>
      </c>
      <c r="L30" s="584" t="n">
        <f aca="false">+'Jun ''14'!AG30</f>
        <v>0</v>
      </c>
      <c r="M30" s="524" t="n">
        <f aca="false">+'Jul ''14'!AG30</f>
        <v>0</v>
      </c>
      <c r="N30" s="584" t="n">
        <f aca="false">+'Ago ''14'!AG30</f>
        <v>0</v>
      </c>
      <c r="O30" s="585" t="n">
        <f aca="false">+'Sep ''14'!AG30</f>
        <v>180</v>
      </c>
      <c r="P30" s="586" t="n">
        <f aca="false">+'Oct. ''14'!AG30</f>
        <v>0</v>
      </c>
      <c r="Q30" s="586" t="n">
        <f aca="false">+'Nov. ''14'!AG30</f>
        <v>0</v>
      </c>
      <c r="R30" s="587" t="n">
        <f aca="false">SUM(E30:P30)</f>
        <v>180</v>
      </c>
      <c r="S30" s="588" t="n">
        <v>220</v>
      </c>
      <c r="T30" s="589" t="n">
        <f aca="false">+S30-R30</f>
        <v>40</v>
      </c>
      <c r="U30" s="590" t="n">
        <f aca="false">IF(S30&gt;0,R30/S30,"n/a")</f>
        <v>0.818181818181818</v>
      </c>
      <c r="V30" s="591" t="n">
        <v>1.3</v>
      </c>
      <c r="W30" s="592" t="n">
        <f aca="false">+R30*V30</f>
        <v>234</v>
      </c>
      <c r="X30" s="593" t="n">
        <f aca="false">+S30*V30</f>
        <v>286</v>
      </c>
      <c r="Y30" s="594"/>
      <c r="Z30" s="595" t="n">
        <v>180</v>
      </c>
      <c r="AA30" s="530" t="n">
        <f aca="false">+R30-Z30</f>
        <v>0</v>
      </c>
      <c r="AB30" s="530" t="n">
        <f aca="false">+V30*AA30</f>
        <v>0</v>
      </c>
      <c r="AD30" s="531" t="n">
        <f aca="false">+AD11</f>
        <v>0</v>
      </c>
      <c r="AE30" s="531" t="n">
        <f aca="false">+AE11</f>
        <v>0</v>
      </c>
      <c r="AF30" s="531" t="n">
        <f aca="false">+AF11</f>
        <v>0</v>
      </c>
      <c r="AG30" s="531" t="n">
        <v>180</v>
      </c>
      <c r="AH30" s="531" t="n">
        <f aca="false">+R30-AD30-AE30-AF30-AG30</f>
        <v>0</v>
      </c>
    </row>
    <row r="31" customFormat="false" ht="17.1" hidden="false" customHeight="true" outlineLevel="0" collapsed="false">
      <c r="A31" s="597" t="n">
        <v>2</v>
      </c>
      <c r="B31" s="598" t="s">
        <v>75</v>
      </c>
      <c r="C31" s="599" t="s">
        <v>73</v>
      </c>
      <c r="D31" s="599" t="s">
        <v>74</v>
      </c>
      <c r="E31" s="600" t="n">
        <f aca="false">+'Nov ''13 '!AG31</f>
        <v>416</v>
      </c>
      <c r="F31" s="601" t="n">
        <f aca="false">+'Dic ''13'!AG31</f>
        <v>293</v>
      </c>
      <c r="G31" s="601" t="n">
        <f aca="false">+'Ene ''14'!AG31</f>
        <v>296</v>
      </c>
      <c r="H31" s="601" t="n">
        <f aca="false">+'Feb ''14'!AG31</f>
        <v>67</v>
      </c>
      <c r="I31" s="601" t="n">
        <f aca="false">+'Mar ''14'!AG31</f>
        <v>109</v>
      </c>
      <c r="J31" s="601" t="n">
        <f aca="false">+'Abr ''14'!AG31</f>
        <v>288</v>
      </c>
      <c r="K31" s="601" t="n">
        <f aca="false">+'May ''14'!AG31</f>
        <v>527</v>
      </c>
      <c r="L31" s="601" t="n">
        <f aca="false">+'Jun ''14'!AG31</f>
        <v>345</v>
      </c>
      <c r="M31" s="536" t="n">
        <f aca="false">+'Jul ''14'!AG31</f>
        <v>484</v>
      </c>
      <c r="N31" s="601" t="n">
        <f aca="false">+'Ago ''14'!AG31</f>
        <v>391</v>
      </c>
      <c r="O31" s="602" t="n">
        <f aca="false">+'Sep ''14'!AG31</f>
        <v>488</v>
      </c>
      <c r="P31" s="603" t="n">
        <f aca="false">+'Oct. ''14'!AG31</f>
        <v>796</v>
      </c>
      <c r="Q31" s="603" t="n">
        <f aca="false">+'Nov. ''14'!AG31</f>
        <v>0</v>
      </c>
      <c r="R31" s="604" t="n">
        <f aca="false">SUM(E31:P31)</f>
        <v>4500</v>
      </c>
      <c r="S31" s="605" t="n">
        <v>4500</v>
      </c>
      <c r="T31" s="606" t="n">
        <f aca="false">+S31-R31</f>
        <v>0</v>
      </c>
      <c r="U31" s="607" t="n">
        <f aca="false">IF(S31&gt;0,R31/S31,"n/a")</f>
        <v>1</v>
      </c>
      <c r="V31" s="608" t="n">
        <v>1.6</v>
      </c>
      <c r="W31" s="609" t="n">
        <f aca="false">+R31*V31</f>
        <v>7200</v>
      </c>
      <c r="X31" s="610" t="n">
        <f aca="false">+S31*V31</f>
        <v>7200</v>
      </c>
      <c r="Y31" s="594"/>
      <c r="Z31" s="611" t="n">
        <v>4500</v>
      </c>
      <c r="AA31" s="547" t="n">
        <f aca="false">+R31-Z31</f>
        <v>0</v>
      </c>
      <c r="AB31" s="547" t="n">
        <f aca="false">+V31*AA31</f>
        <v>0</v>
      </c>
      <c r="AC31" s="0"/>
      <c r="AD31" s="531" t="n">
        <f aca="false">+AD12</f>
        <v>991</v>
      </c>
      <c r="AE31" s="531" t="n">
        <f aca="false">+AE12</f>
        <v>469</v>
      </c>
      <c r="AF31" s="531" t="n">
        <f aca="false">+AF12</f>
        <v>1258</v>
      </c>
      <c r="AG31" s="531" t="n">
        <v>1782</v>
      </c>
      <c r="AH31" s="531" t="n">
        <f aca="false">+R31-AD31-AE31-AF31-AG31</f>
        <v>0</v>
      </c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7.1" hidden="false" customHeight="true" outlineLevel="0" collapsed="false">
      <c r="A32" s="597" t="n">
        <v>3</v>
      </c>
      <c r="B32" s="598" t="s">
        <v>76</v>
      </c>
      <c r="C32" s="599" t="s">
        <v>73</v>
      </c>
      <c r="D32" s="599" t="s">
        <v>74</v>
      </c>
      <c r="E32" s="600" t="n">
        <f aca="false">+'Nov ''13 '!AG32</f>
        <v>0</v>
      </c>
      <c r="F32" s="601" t="n">
        <f aca="false">+'Dic ''13'!AG32</f>
        <v>53</v>
      </c>
      <c r="G32" s="601" t="n">
        <f aca="false">+'Ene ''14'!AG32</f>
        <v>10</v>
      </c>
      <c r="H32" s="601" t="n">
        <f aca="false">+'Feb ''14'!AG32</f>
        <v>24</v>
      </c>
      <c r="I32" s="601" t="n">
        <f aca="false">+'Mar ''14'!AG32</f>
        <v>3</v>
      </c>
      <c r="J32" s="601" t="n">
        <f aca="false">+'Abr ''14'!AG32</f>
        <v>0</v>
      </c>
      <c r="K32" s="601" t="n">
        <f aca="false">+'May ''14'!AG32</f>
        <v>0</v>
      </c>
      <c r="L32" s="601" t="n">
        <f aca="false">+'Jun ''14'!AG32</f>
        <v>19</v>
      </c>
      <c r="M32" s="601" t="n">
        <f aca="false">+'Jul ''14'!AG32</f>
        <v>0</v>
      </c>
      <c r="N32" s="601" t="n">
        <f aca="false">+'Ago ''14'!AG32</f>
        <v>0</v>
      </c>
      <c r="O32" s="602" t="n">
        <f aca="false">+'Sep ''14'!AG32</f>
        <v>60</v>
      </c>
      <c r="P32" s="603" t="n">
        <f aca="false">+'Oct. ''14'!AG32</f>
        <v>139</v>
      </c>
      <c r="Q32" s="603" t="n">
        <f aca="false">+'Nov. ''14'!AG32</f>
        <v>0</v>
      </c>
      <c r="R32" s="604" t="n">
        <f aca="false">SUM(E32:P32)</f>
        <v>308</v>
      </c>
      <c r="S32" s="605" t="n">
        <v>278</v>
      </c>
      <c r="T32" s="606" t="n">
        <f aca="false">+S32-R32</f>
        <v>-30</v>
      </c>
      <c r="U32" s="607" t="n">
        <f aca="false">IF(S32&gt;0,R32/S32,"n/a")</f>
        <v>1.10791366906475</v>
      </c>
      <c r="V32" s="608" t="n">
        <v>4.24</v>
      </c>
      <c r="W32" s="609" t="n">
        <f aca="false">+R32*V32</f>
        <v>1305.92</v>
      </c>
      <c r="X32" s="610" t="n">
        <f aca="false">+S32*V32</f>
        <v>1178.72</v>
      </c>
      <c r="Y32" s="594"/>
      <c r="Z32" s="595" t="n">
        <v>307</v>
      </c>
      <c r="AA32" s="547" t="n">
        <f aca="false">+R32-Z32</f>
        <v>1</v>
      </c>
      <c r="AB32" s="547" t="n">
        <f aca="false">+V32*AA32</f>
        <v>4.24</v>
      </c>
      <c r="AC32" s="0"/>
      <c r="AD32" s="531" t="n">
        <f aca="false">+AD13</f>
        <v>65</v>
      </c>
      <c r="AE32" s="531" t="n">
        <f aca="false">+AE13</f>
        <v>27</v>
      </c>
      <c r="AF32" s="531" t="n">
        <f aca="false">+AF13</f>
        <v>19</v>
      </c>
      <c r="AG32" s="531" t="n">
        <v>197</v>
      </c>
      <c r="AH32" s="531" t="n">
        <f aca="false">+R32-AD32-AE32-AF32-AG32</f>
        <v>0</v>
      </c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7.1" hidden="false" customHeight="true" outlineLevel="0" collapsed="false">
      <c r="A33" s="597" t="n">
        <v>4</v>
      </c>
      <c r="B33" s="598" t="s">
        <v>77</v>
      </c>
      <c r="C33" s="599" t="s">
        <v>73</v>
      </c>
      <c r="D33" s="599" t="s">
        <v>74</v>
      </c>
      <c r="E33" s="600" t="n">
        <f aca="false">+'Nov ''13 '!AG33</f>
        <v>3</v>
      </c>
      <c r="F33" s="601" t="n">
        <f aca="false">+'Dic ''13'!AG33</f>
        <v>0</v>
      </c>
      <c r="G33" s="601" t="n">
        <f aca="false">+'Ene ''14'!AG33</f>
        <v>28</v>
      </c>
      <c r="H33" s="601" t="n">
        <f aca="false">+'Feb ''14'!AG33</f>
        <v>23</v>
      </c>
      <c r="I33" s="601" t="n">
        <f aca="false">+'Mar ''14'!AG33</f>
        <v>2</v>
      </c>
      <c r="J33" s="601" t="n">
        <f aca="false">+'Abr ''14'!AG33</f>
        <v>0</v>
      </c>
      <c r="K33" s="601" t="n">
        <f aca="false">+'May ''14'!AG33</f>
        <v>9</v>
      </c>
      <c r="L33" s="601" t="n">
        <f aca="false">+'Jun ''14'!AG33</f>
        <v>4</v>
      </c>
      <c r="M33" s="601" t="n">
        <f aca="false">+'Jul ''14'!AG33</f>
        <v>0</v>
      </c>
      <c r="N33" s="601" t="n">
        <f aca="false">+'Ago ''14'!AG33</f>
        <v>2</v>
      </c>
      <c r="O33" s="602" t="n">
        <f aca="false">+'Sep ''14'!AG33</f>
        <v>2</v>
      </c>
      <c r="P33" s="603" t="n">
        <f aca="false">+'Oct. ''14'!AG33</f>
        <v>0</v>
      </c>
      <c r="Q33" s="603" t="n">
        <f aca="false">+'Nov. ''14'!AG33</f>
        <v>0</v>
      </c>
      <c r="R33" s="604" t="n">
        <f aca="false">SUM(E33:P33)</f>
        <v>73</v>
      </c>
      <c r="S33" s="605" t="n">
        <v>50</v>
      </c>
      <c r="T33" s="606" t="n">
        <f aca="false">+S33-R33</f>
        <v>-23</v>
      </c>
      <c r="U33" s="607" t="n">
        <f aca="false">IF(S33&gt;0,R33/S33,"n/a")</f>
        <v>1.46</v>
      </c>
      <c r="V33" s="608" t="n">
        <v>3.49</v>
      </c>
      <c r="W33" s="609" t="n">
        <f aca="false">+R33*V33</f>
        <v>254.77</v>
      </c>
      <c r="X33" s="610" t="n">
        <f aca="false">+S33*V33</f>
        <v>174.5</v>
      </c>
      <c r="Y33" s="594"/>
      <c r="Z33" s="595" t="n">
        <v>73</v>
      </c>
      <c r="AA33" s="530" t="n">
        <f aca="false">+R33-Z33</f>
        <v>0</v>
      </c>
      <c r="AB33" s="530" t="n">
        <f aca="false">+V33*AA33</f>
        <v>0</v>
      </c>
      <c r="AC33" s="0"/>
      <c r="AD33" s="531" t="n">
        <f aca="false">+AD14</f>
        <v>32</v>
      </c>
      <c r="AE33" s="531" t="n">
        <f aca="false">+AE14</f>
        <v>19</v>
      </c>
      <c r="AF33" s="531" t="n">
        <f aca="false">+AF14</f>
        <v>13</v>
      </c>
      <c r="AG33" s="531" t="n">
        <v>9</v>
      </c>
      <c r="AH33" s="531" t="n">
        <f aca="false">+R33-AD33-AE33-AF33-AG33</f>
        <v>0</v>
      </c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7.1" hidden="false" customHeight="true" outlineLevel="0" collapsed="false">
      <c r="A34" s="597" t="n">
        <v>5</v>
      </c>
      <c r="B34" s="598" t="s">
        <v>78</v>
      </c>
      <c r="C34" s="599" t="s">
        <v>73</v>
      </c>
      <c r="D34" s="599" t="s">
        <v>74</v>
      </c>
      <c r="E34" s="600" t="n">
        <f aca="false">+'Nov ''13 '!AG34</f>
        <v>0</v>
      </c>
      <c r="F34" s="601" t="n">
        <f aca="false">+'Dic ''13'!AG34</f>
        <v>0</v>
      </c>
      <c r="G34" s="601" t="n">
        <f aca="false">+'Ene ''14'!AG34</f>
        <v>0</v>
      </c>
      <c r="H34" s="601" t="n">
        <f aca="false">+'Feb ''14'!AG34</f>
        <v>512</v>
      </c>
      <c r="I34" s="601" t="n">
        <f aca="false">+'Mar ''14'!AG34</f>
        <v>0</v>
      </c>
      <c r="J34" s="601" t="n">
        <f aca="false">+'Abr ''14'!AG34</f>
        <v>0</v>
      </c>
      <c r="K34" s="601" t="n">
        <f aca="false">+'May ''14'!AG34</f>
        <v>0</v>
      </c>
      <c r="L34" s="601" t="n">
        <f aca="false">+'Jun ''14'!AG34</f>
        <v>0</v>
      </c>
      <c r="M34" s="601" t="n">
        <f aca="false">+'Jul ''14'!AG34</f>
        <v>0</v>
      </c>
      <c r="N34" s="601" t="n">
        <f aca="false">+'Ago ''14'!AG34</f>
        <v>0</v>
      </c>
      <c r="O34" s="602" t="n">
        <f aca="false">+'Sep ''14'!AG34</f>
        <v>0</v>
      </c>
      <c r="P34" s="603" t="n">
        <f aca="false">+'Oct. ''14'!AG34</f>
        <v>0</v>
      </c>
      <c r="Q34" s="603" t="n">
        <f aca="false">+'Nov. ''14'!AG34</f>
        <v>93</v>
      </c>
      <c r="R34" s="604" t="n">
        <f aca="false">SUM(E34:P34)</f>
        <v>512</v>
      </c>
      <c r="S34" s="605" t="n">
        <v>5160</v>
      </c>
      <c r="T34" s="606" t="n">
        <f aca="false">+S34-R34</f>
        <v>4648</v>
      </c>
      <c r="U34" s="607" t="n">
        <f aca="false">IF(S34&gt;0,R34/S34,"n/a")</f>
        <v>0.0992248062015504</v>
      </c>
      <c r="V34" s="608" t="n">
        <v>0.49</v>
      </c>
      <c r="W34" s="609" t="n">
        <f aca="false">+R34*V34</f>
        <v>250.88</v>
      </c>
      <c r="X34" s="610" t="n">
        <f aca="false">+S34*V34</f>
        <v>2528.4</v>
      </c>
      <c r="Y34" s="594"/>
      <c r="Z34" s="611" t="n">
        <v>5672</v>
      </c>
      <c r="AA34" s="530" t="n">
        <f aca="false">+R34-Z34</f>
        <v>-5160</v>
      </c>
      <c r="AB34" s="530" t="n">
        <f aca="false">+V34*AA34</f>
        <v>-2528.4</v>
      </c>
      <c r="AC34" s="0"/>
      <c r="AD34" s="531"/>
      <c r="AE34" s="531"/>
      <c r="AF34" s="531"/>
      <c r="AG34" s="531" t="n">
        <v>512</v>
      </c>
      <c r="AH34" s="531" t="n">
        <f aca="false">+R34-AD34-AE34-AF34-AG34</f>
        <v>0</v>
      </c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7.1" hidden="false" customHeight="true" outlineLevel="0" collapsed="false">
      <c r="A35" s="597" t="n">
        <v>6</v>
      </c>
      <c r="B35" s="598" t="s">
        <v>79</v>
      </c>
      <c r="C35" s="599" t="s">
        <v>73</v>
      </c>
      <c r="D35" s="599" t="s">
        <v>81</v>
      </c>
      <c r="E35" s="600" t="n">
        <f aca="false">+'Nov ''13 '!AG35</f>
        <v>0</v>
      </c>
      <c r="F35" s="601" t="n">
        <f aca="false">+'Dic ''13'!AG35</f>
        <v>0</v>
      </c>
      <c r="G35" s="601" t="n">
        <f aca="false">+'Ene ''14'!AG35</f>
        <v>0</v>
      </c>
      <c r="H35" s="601" t="n">
        <f aca="false">+'Feb ''14'!AG35</f>
        <v>0</v>
      </c>
      <c r="I35" s="601" t="n">
        <f aca="false">+'Mar ''14'!AG35</f>
        <v>0</v>
      </c>
      <c r="J35" s="601" t="n">
        <f aca="false">+'Abr ''14'!AG35</f>
        <v>0</v>
      </c>
      <c r="K35" s="601" t="n">
        <f aca="false">+'May ''14'!AG35</f>
        <v>0</v>
      </c>
      <c r="L35" s="601" t="n">
        <f aca="false">+'Jun ''14'!AG35</f>
        <v>0</v>
      </c>
      <c r="M35" s="601" t="n">
        <f aca="false">+'Jul ''14'!AG35</f>
        <v>0</v>
      </c>
      <c r="N35" s="601" t="n">
        <f aca="false">+'Ago ''14'!AG35</f>
        <v>0</v>
      </c>
      <c r="O35" s="602" t="n">
        <f aca="false">+'Sep ''14'!AG35</f>
        <v>0</v>
      </c>
      <c r="P35" s="603" t="n">
        <f aca="false">+'Oct. ''14'!AG35</f>
        <v>0</v>
      </c>
      <c r="Q35" s="603" t="n">
        <f aca="false">+'Nov. ''14'!AG35</f>
        <v>0</v>
      </c>
      <c r="R35" s="604" t="n">
        <f aca="false">SUM(E35:P35)</f>
        <v>0</v>
      </c>
      <c r="S35" s="605"/>
      <c r="T35" s="606" t="n">
        <f aca="false">+S35-R35</f>
        <v>0</v>
      </c>
      <c r="U35" s="607" t="str">
        <f aca="false">IF(S35&gt;0,R35/S35,"n/a")</f>
        <v>n/a</v>
      </c>
      <c r="V35" s="608" t="n">
        <v>0.08</v>
      </c>
      <c r="W35" s="609" t="n">
        <f aca="false">+R35*V35</f>
        <v>0</v>
      </c>
      <c r="X35" s="610" t="n">
        <f aca="false">+S35*V35</f>
        <v>0</v>
      </c>
      <c r="Y35" s="594"/>
      <c r="Z35" s="595"/>
      <c r="AA35" s="530" t="n">
        <f aca="false">+R35-Z35</f>
        <v>0</v>
      </c>
      <c r="AB35" s="530" t="n">
        <f aca="false">+V35*AA35</f>
        <v>0</v>
      </c>
      <c r="AC35" s="0"/>
      <c r="AD35" s="531"/>
      <c r="AE35" s="531"/>
      <c r="AF35" s="531"/>
      <c r="AG35" s="531" t="n">
        <v>0</v>
      </c>
      <c r="AH35" s="531" t="n">
        <f aca="false">+R35-AD35-AE35-AF35-AG35</f>
        <v>0</v>
      </c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7.1" hidden="false" customHeight="true" outlineLevel="0" collapsed="false">
      <c r="A36" s="597" t="n">
        <v>7</v>
      </c>
      <c r="B36" s="598" t="s">
        <v>82</v>
      </c>
      <c r="C36" s="599" t="s">
        <v>73</v>
      </c>
      <c r="D36" s="599" t="s">
        <v>74</v>
      </c>
      <c r="E36" s="600" t="n">
        <f aca="false">+'Nov ''13 '!AG36</f>
        <v>2496</v>
      </c>
      <c r="F36" s="601" t="n">
        <f aca="false">+'Dic ''13'!AG36</f>
        <v>2182</v>
      </c>
      <c r="G36" s="601" t="n">
        <f aca="false">+'Ene ''14'!AG36</f>
        <v>2192</v>
      </c>
      <c r="H36" s="601" t="n">
        <f aca="false">+'Feb ''14'!AG36</f>
        <v>0</v>
      </c>
      <c r="I36" s="601" t="n">
        <f aca="false">+'Mar ''14'!AG36</f>
        <v>549</v>
      </c>
      <c r="J36" s="601" t="n">
        <f aca="false">+'Abr ''14'!AG36</f>
        <v>1293</v>
      </c>
      <c r="K36" s="601" t="n">
        <f aca="false">+'May ''14'!AG36</f>
        <v>2097</v>
      </c>
      <c r="L36" s="601" t="n">
        <f aca="false">+'Jun ''14'!AG36</f>
        <v>1864</v>
      </c>
      <c r="M36" s="601" t="n">
        <f aca="false">+'Jul ''14'!AG36</f>
        <v>2232</v>
      </c>
      <c r="N36" s="601" t="n">
        <f aca="false">+'Ago ''14'!AG36</f>
        <v>2370</v>
      </c>
      <c r="O36" s="602" t="n">
        <f aca="false">+'Sep ''14'!AG36</f>
        <v>3432</v>
      </c>
      <c r="P36" s="603" t="n">
        <f aca="false">+'Oct. ''14'!AG36</f>
        <v>5888</v>
      </c>
      <c r="Q36" s="603" t="n">
        <f aca="false">+'Nov. ''14'!AG36</f>
        <v>223</v>
      </c>
      <c r="R36" s="604" t="n">
        <f aca="false">SUM(E36:P36)</f>
        <v>26595</v>
      </c>
      <c r="S36" s="605" t="n">
        <v>32164</v>
      </c>
      <c r="T36" s="606" t="n">
        <f aca="false">+S36-R36</f>
        <v>5569</v>
      </c>
      <c r="U36" s="607" t="n">
        <f aca="false">IF(S36&gt;0,R36/S36,"n/a")</f>
        <v>0.826856112423828</v>
      </c>
      <c r="V36" s="608" t="n">
        <v>0.04</v>
      </c>
      <c r="W36" s="609" t="n">
        <f aca="false">+R36*V36</f>
        <v>1063.8</v>
      </c>
      <c r="X36" s="610" t="n">
        <f aca="false">+S36*V36</f>
        <v>1286.56</v>
      </c>
      <c r="Y36" s="594"/>
      <c r="Z36" s="611" t="n">
        <v>35619</v>
      </c>
      <c r="AA36" s="530" t="n">
        <f aca="false">+R36-Z36</f>
        <v>-9024</v>
      </c>
      <c r="AB36" s="530" t="n">
        <f aca="false">+V36*AA36</f>
        <v>-360.96</v>
      </c>
      <c r="AC36" s="0"/>
      <c r="AD36" s="531" t="n">
        <v>6850</v>
      </c>
      <c r="AE36" s="531" t="n">
        <v>2862</v>
      </c>
      <c r="AF36" s="531" t="n">
        <v>7856</v>
      </c>
      <c r="AG36" s="531" t="n">
        <v>9027</v>
      </c>
      <c r="AH36" s="531" t="n">
        <f aca="false">+R36-AD36-AE36-AF36-AG36</f>
        <v>0</v>
      </c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7.1" hidden="false" customHeight="true" outlineLevel="0" collapsed="false">
      <c r="A37" s="597" t="n">
        <v>8</v>
      </c>
      <c r="B37" s="598" t="s">
        <v>83</v>
      </c>
      <c r="C37" s="599" t="s">
        <v>73</v>
      </c>
      <c r="D37" s="599" t="s">
        <v>74</v>
      </c>
      <c r="E37" s="600" t="n">
        <f aca="false">+'Nov ''13 '!AG37</f>
        <v>0</v>
      </c>
      <c r="F37" s="601" t="n">
        <f aca="false">+'Dic ''13'!AG37</f>
        <v>0</v>
      </c>
      <c r="G37" s="601" t="n">
        <f aca="false">+'Ene ''14'!AG37</f>
        <v>0</v>
      </c>
      <c r="H37" s="601" t="n">
        <f aca="false">+'Feb ''14'!AG37</f>
        <v>0</v>
      </c>
      <c r="I37" s="601" t="n">
        <f aca="false">+'Mar ''14'!AG37</f>
        <v>0</v>
      </c>
      <c r="J37" s="601" t="n">
        <f aca="false">+'Abr ''14'!AG37</f>
        <v>0</v>
      </c>
      <c r="K37" s="601" t="n">
        <f aca="false">+'May ''14'!AG37</f>
        <v>0</v>
      </c>
      <c r="L37" s="601" t="n">
        <f aca="false">+'Jun ''14'!AG37</f>
        <v>0</v>
      </c>
      <c r="M37" s="601" t="n">
        <f aca="false">+'Jul ''14'!AG37</f>
        <v>0</v>
      </c>
      <c r="N37" s="601" t="n">
        <f aca="false">+'Ago ''14'!AG37</f>
        <v>0</v>
      </c>
      <c r="O37" s="602" t="n">
        <f aca="false">+'Sep ''14'!AG37</f>
        <v>0</v>
      </c>
      <c r="P37" s="603" t="n">
        <f aca="false">+'Oct. ''14'!AG37</f>
        <v>0</v>
      </c>
      <c r="Q37" s="603" t="n">
        <f aca="false">+'Nov. ''14'!AG37</f>
        <v>0</v>
      </c>
      <c r="R37" s="604" t="n">
        <f aca="false">SUM(E37:P37)</f>
        <v>0</v>
      </c>
      <c r="S37" s="605" t="n">
        <v>138.28</v>
      </c>
      <c r="T37" s="606" t="n">
        <f aca="false">+S37-R37</f>
        <v>138.28</v>
      </c>
      <c r="U37" s="607" t="n">
        <f aca="false">IF(S37&gt;0,R37/S37,"n/a")</f>
        <v>0</v>
      </c>
      <c r="V37" s="608" t="n">
        <v>48.76</v>
      </c>
      <c r="W37" s="609" t="n">
        <f aca="false">+R37*V37</f>
        <v>0</v>
      </c>
      <c r="X37" s="610" t="n">
        <f aca="false">+S37*V37</f>
        <v>6742.5328</v>
      </c>
      <c r="Y37" s="594"/>
      <c r="Z37" s="595" t="n">
        <v>138.3</v>
      </c>
      <c r="AA37" s="530" t="n">
        <f aca="false">+R37-Z37</f>
        <v>-138.3</v>
      </c>
      <c r="AB37" s="530" t="n">
        <f aca="false">+V37*AA37</f>
        <v>-6743.508</v>
      </c>
      <c r="AC37" s="0"/>
      <c r="AD37" s="531"/>
      <c r="AE37" s="531"/>
      <c r="AF37" s="531"/>
      <c r="AG37" s="531" t="n">
        <v>0</v>
      </c>
      <c r="AH37" s="531" t="n">
        <f aca="false">+R37-AD37-AE37-AF37-AG37</f>
        <v>0</v>
      </c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7.1" hidden="false" customHeight="true" outlineLevel="0" collapsed="false">
      <c r="A38" s="597" t="n">
        <v>9</v>
      </c>
      <c r="B38" s="598" t="s">
        <v>85</v>
      </c>
      <c r="C38" s="599" t="s">
        <v>73</v>
      </c>
      <c r="D38" s="599" t="s">
        <v>74</v>
      </c>
      <c r="E38" s="600" t="n">
        <f aca="false">+'Nov ''13 '!AG38</f>
        <v>0</v>
      </c>
      <c r="F38" s="601" t="n">
        <f aca="false">+'Dic ''13'!AG38</f>
        <v>0</v>
      </c>
      <c r="G38" s="601" t="n">
        <f aca="false">+'Ene ''14'!AG38</f>
        <v>0</v>
      </c>
      <c r="H38" s="601" t="n">
        <f aca="false">+'Feb ''14'!AG38</f>
        <v>0</v>
      </c>
      <c r="I38" s="601" t="n">
        <f aca="false">+'Mar ''14'!AG38</f>
        <v>0</v>
      </c>
      <c r="J38" s="601" t="n">
        <f aca="false">+'Abr ''14'!AG38</f>
        <v>0</v>
      </c>
      <c r="K38" s="601" t="n">
        <f aca="false">+'May ''14'!AG38</f>
        <v>0</v>
      </c>
      <c r="L38" s="601" t="n">
        <f aca="false">+'Jun ''14'!AG38</f>
        <v>0</v>
      </c>
      <c r="M38" s="601" t="n">
        <f aca="false">+'Jul ''14'!AG38</f>
        <v>0</v>
      </c>
      <c r="N38" s="601" t="n">
        <f aca="false">+'Ago ''14'!AG38</f>
        <v>0</v>
      </c>
      <c r="O38" s="602" t="n">
        <f aca="false">+'Sep ''14'!AG38</f>
        <v>0</v>
      </c>
      <c r="P38" s="603" t="n">
        <f aca="false">+'Oct. ''14'!AG38</f>
        <v>0</v>
      </c>
      <c r="Q38" s="603" t="n">
        <f aca="false">+'Nov. ''14'!AG38</f>
        <v>0</v>
      </c>
      <c r="R38" s="604" t="n">
        <f aca="false">SUM(E38:P38)</f>
        <v>0</v>
      </c>
      <c r="S38" s="605"/>
      <c r="T38" s="606" t="n">
        <f aca="false">+S38-R38</f>
        <v>0</v>
      </c>
      <c r="U38" s="607" t="str">
        <f aca="false">IF(S38&gt;0,R38/S38,"n/a")</f>
        <v>n/a</v>
      </c>
      <c r="V38" s="608" t="n">
        <v>48.16</v>
      </c>
      <c r="W38" s="609" t="n">
        <f aca="false">+R38*V38</f>
        <v>0</v>
      </c>
      <c r="X38" s="610" t="n">
        <f aca="false">+S38*V38</f>
        <v>0</v>
      </c>
      <c r="Y38" s="594"/>
      <c r="Z38" s="595"/>
      <c r="AA38" s="530" t="n">
        <f aca="false">+R38-Z38</f>
        <v>0</v>
      </c>
      <c r="AB38" s="530" t="n">
        <f aca="false">+V38*AA38</f>
        <v>0</v>
      </c>
      <c r="AC38" s="0"/>
      <c r="AD38" s="531"/>
      <c r="AE38" s="531"/>
      <c r="AF38" s="531"/>
      <c r="AG38" s="531" t="n">
        <v>0</v>
      </c>
      <c r="AH38" s="531" t="n">
        <f aca="false">+R38-AD38-AE38-AF38-AG38</f>
        <v>0</v>
      </c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7.1" hidden="false" customHeight="true" outlineLevel="0" collapsed="false">
      <c r="A39" s="597" t="n">
        <v>10</v>
      </c>
      <c r="B39" s="598" t="s">
        <v>86</v>
      </c>
      <c r="C39" s="599" t="s">
        <v>73</v>
      </c>
      <c r="D39" s="599" t="s">
        <v>74</v>
      </c>
      <c r="E39" s="600" t="n">
        <f aca="false">+'Nov ''13 '!AG39</f>
        <v>0</v>
      </c>
      <c r="F39" s="601" t="n">
        <f aca="false">+'Dic ''13'!AG39</f>
        <v>0</v>
      </c>
      <c r="G39" s="601" t="n">
        <f aca="false">+'Ene ''14'!AG39</f>
        <v>0</v>
      </c>
      <c r="H39" s="601" t="n">
        <f aca="false">+'Feb ''14'!AG39</f>
        <v>0</v>
      </c>
      <c r="I39" s="601" t="n">
        <f aca="false">+'Mar ''14'!AG39</f>
        <v>0</v>
      </c>
      <c r="J39" s="601" t="n">
        <f aca="false">+'Abr ''14'!AG39</f>
        <v>0</v>
      </c>
      <c r="K39" s="601" t="n">
        <f aca="false">+'May ''14'!AG39</f>
        <v>0</v>
      </c>
      <c r="L39" s="601" t="n">
        <f aca="false">+'Jun ''14'!AG39</f>
        <v>0</v>
      </c>
      <c r="M39" s="601" t="n">
        <f aca="false">+'Jul ''14'!AG39</f>
        <v>0</v>
      </c>
      <c r="N39" s="601" t="n">
        <f aca="false">+'Ago ''14'!AG39</f>
        <v>0</v>
      </c>
      <c r="O39" s="602" t="n">
        <f aca="false">+'Sep ''14'!AG39</f>
        <v>14</v>
      </c>
      <c r="P39" s="603" t="n">
        <f aca="false">+'Oct. ''14'!AG39</f>
        <v>36</v>
      </c>
      <c r="Q39" s="603" t="n">
        <f aca="false">+'Nov. ''14'!AG39</f>
        <v>38</v>
      </c>
      <c r="R39" s="604" t="n">
        <f aca="false">SUM(E39:P39)</f>
        <v>50</v>
      </c>
      <c r="S39" s="605" t="n">
        <v>412</v>
      </c>
      <c r="T39" s="606" t="n">
        <f aca="false">+S39-R39</f>
        <v>362</v>
      </c>
      <c r="U39" s="607" t="n">
        <f aca="false">IF(S39&gt;0,R39/S39,"n/a")</f>
        <v>0.121359223300971</v>
      </c>
      <c r="V39" s="608" t="n">
        <v>3.61</v>
      </c>
      <c r="W39" s="609" t="n">
        <f aca="false">+R39*V39</f>
        <v>180.5</v>
      </c>
      <c r="X39" s="610" t="n">
        <f aca="false">+S39*V39</f>
        <v>1487.32</v>
      </c>
      <c r="Y39" s="594"/>
      <c r="Z39" s="595" t="n">
        <v>412</v>
      </c>
      <c r="AA39" s="530" t="n">
        <f aca="false">+R39-Z39</f>
        <v>-362</v>
      </c>
      <c r="AB39" s="530" t="n">
        <f aca="false">+V39*AA39</f>
        <v>-1306.82</v>
      </c>
      <c r="AC39" s="0"/>
      <c r="AD39" s="531"/>
      <c r="AE39" s="531"/>
      <c r="AF39" s="531"/>
      <c r="AG39" s="531" t="n">
        <v>50</v>
      </c>
      <c r="AH39" s="531" t="n">
        <f aca="false">+R39-AD39-AE39-AF39-AG39</f>
        <v>0</v>
      </c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7.1" hidden="false" customHeight="true" outlineLevel="0" collapsed="false">
      <c r="A40" s="597" t="n">
        <v>11</v>
      </c>
      <c r="B40" s="598" t="s">
        <v>87</v>
      </c>
      <c r="C40" s="599" t="s">
        <v>73</v>
      </c>
      <c r="D40" s="599" t="s">
        <v>74</v>
      </c>
      <c r="E40" s="600" t="n">
        <f aca="false">+'Nov ''13 '!AG40</f>
        <v>263</v>
      </c>
      <c r="F40" s="601" t="n">
        <f aca="false">+'Dic ''13'!AG40</f>
        <v>279</v>
      </c>
      <c r="G40" s="601" t="n">
        <f aca="false">+'Ene ''14'!AG40</f>
        <v>240</v>
      </c>
      <c r="H40" s="601" t="n">
        <f aca="false">+'Feb ''14'!AG40</f>
        <v>355</v>
      </c>
      <c r="I40" s="601" t="n">
        <f aca="false">+'Mar ''14'!AG40</f>
        <v>0</v>
      </c>
      <c r="J40" s="601" t="n">
        <f aca="false">+'Abr ''14'!AG40</f>
        <v>314</v>
      </c>
      <c r="K40" s="601" t="n">
        <f aca="false">+'May ''14'!AG40</f>
        <v>203</v>
      </c>
      <c r="L40" s="601" t="n">
        <f aca="false">+'Jun ''14'!AG40</f>
        <v>454</v>
      </c>
      <c r="M40" s="601" t="n">
        <f aca="false">+'Jul ''14'!AG40</f>
        <v>437</v>
      </c>
      <c r="N40" s="601" t="n">
        <f aca="false">+'Ago ''14'!AG40</f>
        <v>256</v>
      </c>
      <c r="O40" s="602" t="n">
        <f aca="false">+'Sep ''14'!AG40</f>
        <v>391</v>
      </c>
      <c r="P40" s="603" t="n">
        <f aca="false">+'Oct. ''14'!AG40</f>
        <v>290</v>
      </c>
      <c r="Q40" s="603" t="n">
        <f aca="false">+'Nov. ''14'!AG40</f>
        <v>0</v>
      </c>
      <c r="R40" s="604" t="n">
        <f aca="false">SUM(E40:P40)</f>
        <v>3482</v>
      </c>
      <c r="S40" s="605" t="n">
        <v>5660</v>
      </c>
      <c r="T40" s="606" t="n">
        <f aca="false">+S40-R40</f>
        <v>2178</v>
      </c>
      <c r="U40" s="607" t="n">
        <f aca="false">IF(S40&gt;0,R40/S40,"n/a")</f>
        <v>0.615194346289753</v>
      </c>
      <c r="V40" s="608" t="n">
        <v>0.06</v>
      </c>
      <c r="W40" s="609" t="n">
        <f aca="false">+R40*V40</f>
        <v>208.92</v>
      </c>
      <c r="X40" s="610" t="n">
        <f aca="false">+S40*V40</f>
        <v>339.6</v>
      </c>
      <c r="Y40" s="594"/>
      <c r="Z40" s="611" t="n">
        <v>6010</v>
      </c>
      <c r="AA40" s="530" t="n">
        <f aca="false">+R40-Z40</f>
        <v>-2528</v>
      </c>
      <c r="AB40" s="530" t="n">
        <f aca="false">+V40*AA40</f>
        <v>-151.68</v>
      </c>
      <c r="AC40" s="0"/>
      <c r="AD40" s="531" t="n">
        <v>758</v>
      </c>
      <c r="AE40" s="531" t="n">
        <v>672</v>
      </c>
      <c r="AF40" s="531" t="n">
        <v>976</v>
      </c>
      <c r="AG40" s="531" t="n">
        <v>1076</v>
      </c>
      <c r="AH40" s="531" t="n">
        <f aca="false">+R40-AD40-AE40-AF40-AG40</f>
        <v>0</v>
      </c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7.1" hidden="false" customHeight="true" outlineLevel="0" collapsed="false">
      <c r="A41" s="597" t="n">
        <v>12</v>
      </c>
      <c r="B41" s="598" t="s">
        <v>88</v>
      </c>
      <c r="C41" s="599" t="s">
        <v>73</v>
      </c>
      <c r="D41" s="599" t="s">
        <v>74</v>
      </c>
      <c r="E41" s="600" t="n">
        <f aca="false">+'Nov ''13 '!AG41</f>
        <v>0</v>
      </c>
      <c r="F41" s="601" t="n">
        <f aca="false">+'Dic ''13'!AG41</f>
        <v>10</v>
      </c>
      <c r="G41" s="601" t="n">
        <f aca="false">+'Ene ''14'!AG41</f>
        <v>46</v>
      </c>
      <c r="H41" s="601" t="n">
        <f aca="false">+'Feb ''14'!AG41</f>
        <v>0</v>
      </c>
      <c r="I41" s="601" t="n">
        <f aca="false">+'Mar ''14'!AG41</f>
        <v>209</v>
      </c>
      <c r="J41" s="601" t="n">
        <f aca="false">+'Abr ''14'!AG41</f>
        <v>0</v>
      </c>
      <c r="K41" s="601" t="n">
        <f aca="false">+'May ''14'!AG41</f>
        <v>0</v>
      </c>
      <c r="L41" s="601" t="n">
        <f aca="false">+'Jun ''14'!AG41</f>
        <v>0</v>
      </c>
      <c r="M41" s="601" t="n">
        <f aca="false">+'Jul ''14'!AG41</f>
        <v>0</v>
      </c>
      <c r="N41" s="601" t="n">
        <f aca="false">+'Ago ''14'!AG41</f>
        <v>0</v>
      </c>
      <c r="O41" s="602" t="n">
        <f aca="false">+'Sep ''14'!AG41</f>
        <v>0</v>
      </c>
      <c r="P41" s="603" t="n">
        <f aca="false">+'Oct. ''14'!AG41</f>
        <v>0</v>
      </c>
      <c r="Q41" s="603" t="n">
        <f aca="false">+'Nov. ''14'!AG41</f>
        <v>228</v>
      </c>
      <c r="R41" s="604" t="n">
        <f aca="false">SUM(E41:P41)</f>
        <v>265</v>
      </c>
      <c r="S41" s="605"/>
      <c r="T41" s="606" t="n">
        <f aca="false">+S41-R41</f>
        <v>-265</v>
      </c>
      <c r="U41" s="607" t="str">
        <f aca="false">IF(S41&gt;0,R41/S41,"n/a")</f>
        <v>n/a</v>
      </c>
      <c r="V41" s="608" t="n">
        <v>0.08</v>
      </c>
      <c r="W41" s="609" t="n">
        <f aca="false">+R41*V41</f>
        <v>21.2</v>
      </c>
      <c r="X41" s="610" t="n">
        <f aca="false">+S41*V41</f>
        <v>0</v>
      </c>
      <c r="Y41" s="594"/>
      <c r="Z41" s="595" t="n">
        <v>265</v>
      </c>
      <c r="AA41" s="530" t="n">
        <f aca="false">+R41-Z41</f>
        <v>0</v>
      </c>
      <c r="AB41" s="530" t="n">
        <f aca="false">+V41*AA41</f>
        <v>0</v>
      </c>
      <c r="AC41" s="0"/>
      <c r="AD41" s="531" t="n">
        <v>102</v>
      </c>
      <c r="AE41" s="531" t="n">
        <v>151</v>
      </c>
      <c r="AF41" s="531"/>
      <c r="AG41" s="531" t="n">
        <v>12</v>
      </c>
      <c r="AH41" s="531" t="n">
        <f aca="false">+R41-AD41-AE41-AF41-AG41</f>
        <v>0</v>
      </c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7.1" hidden="false" customHeight="true" outlineLevel="0" collapsed="false">
      <c r="A42" s="597" t="n">
        <v>13</v>
      </c>
      <c r="B42" s="598" t="s">
        <v>89</v>
      </c>
      <c r="C42" s="599" t="s">
        <v>73</v>
      </c>
      <c r="D42" s="599" t="s">
        <v>74</v>
      </c>
      <c r="E42" s="600" t="n">
        <f aca="false">+'Nov ''13 '!AG42</f>
        <v>0</v>
      </c>
      <c r="F42" s="601" t="n">
        <f aca="false">+'Dic ''13'!AG42</f>
        <v>0</v>
      </c>
      <c r="G42" s="601" t="n">
        <f aca="false">+'Ene ''14'!AG42</f>
        <v>0</v>
      </c>
      <c r="H42" s="601" t="n">
        <f aca="false">+'Feb ''14'!AG42</f>
        <v>0</v>
      </c>
      <c r="I42" s="601" t="n">
        <f aca="false">+'Mar ''14'!AG42</f>
        <v>0</v>
      </c>
      <c r="J42" s="601" t="n">
        <f aca="false">+'Abr ''14'!AG42</f>
        <v>0</v>
      </c>
      <c r="K42" s="601" t="n">
        <f aca="false">+'May ''14'!AG42</f>
        <v>0</v>
      </c>
      <c r="L42" s="601" t="n">
        <f aca="false">+'Jun ''14'!AG42</f>
        <v>0</v>
      </c>
      <c r="M42" s="601" t="n">
        <f aca="false">+'Jul ''14'!AG42</f>
        <v>0</v>
      </c>
      <c r="N42" s="601" t="n">
        <f aca="false">+'Ago ''14'!AG42</f>
        <v>0</v>
      </c>
      <c r="O42" s="602" t="n">
        <f aca="false">+'Sep ''14'!AG42</f>
        <v>0</v>
      </c>
      <c r="P42" s="603" t="n">
        <f aca="false">+'Oct. ''14'!AG42</f>
        <v>0</v>
      </c>
      <c r="Q42" s="603" t="n">
        <f aca="false">+'Nov. ''14'!AG42</f>
        <v>936</v>
      </c>
      <c r="R42" s="604" t="n">
        <f aca="false">SUM(E42:P42)</f>
        <v>0</v>
      </c>
      <c r="S42" s="605" t="n">
        <v>4472</v>
      </c>
      <c r="T42" s="606" t="n">
        <f aca="false">+S42-R42</f>
        <v>4472</v>
      </c>
      <c r="U42" s="607" t="n">
        <f aca="false">IF(S42&gt;0,R42/S42,"n/a")</f>
        <v>0</v>
      </c>
      <c r="V42" s="608" t="n">
        <v>0.15</v>
      </c>
      <c r="W42" s="609" t="n">
        <f aca="false">+R42*V42</f>
        <v>0</v>
      </c>
      <c r="X42" s="610" t="n">
        <f aca="false">+S42*V42</f>
        <v>670.8</v>
      </c>
      <c r="Y42" s="594"/>
      <c r="Z42" s="611" t="n">
        <v>4472</v>
      </c>
      <c r="AA42" s="530" t="n">
        <f aca="false">+R42-Z42</f>
        <v>-4472</v>
      </c>
      <c r="AB42" s="530" t="n">
        <f aca="false">+V42*AA42</f>
        <v>-670.8</v>
      </c>
      <c r="AC42" s="0"/>
      <c r="AD42" s="531"/>
      <c r="AE42" s="531"/>
      <c r="AF42" s="531"/>
      <c r="AG42" s="531" t="n">
        <v>0</v>
      </c>
      <c r="AH42" s="531" t="n">
        <f aca="false">+R42-AD42-AE42-AF42-AG42</f>
        <v>0</v>
      </c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7.1" hidden="false" customHeight="true" outlineLevel="0" collapsed="false">
      <c r="A43" s="597" t="n">
        <v>14</v>
      </c>
      <c r="B43" s="598" t="s">
        <v>90</v>
      </c>
      <c r="C43" s="599" t="s">
        <v>73</v>
      </c>
      <c r="D43" s="599" t="s">
        <v>74</v>
      </c>
      <c r="E43" s="600" t="n">
        <f aca="false">+'Nov ''13 '!AG43</f>
        <v>0</v>
      </c>
      <c r="F43" s="601" t="n">
        <f aca="false">+'Dic ''13'!AG43</f>
        <v>0</v>
      </c>
      <c r="G43" s="601" t="n">
        <f aca="false">+'Ene ''14'!AG43</f>
        <v>0</v>
      </c>
      <c r="H43" s="601" t="n">
        <f aca="false">+'Feb ''14'!AG43</f>
        <v>0</v>
      </c>
      <c r="I43" s="601" t="n">
        <f aca="false">+'Mar ''14'!AG43</f>
        <v>0</v>
      </c>
      <c r="J43" s="601" t="n">
        <f aca="false">+'Abr ''14'!AG43</f>
        <v>0</v>
      </c>
      <c r="K43" s="601" t="n">
        <f aca="false">+'May ''14'!AG43</f>
        <v>0</v>
      </c>
      <c r="L43" s="601" t="n">
        <f aca="false">+'Jun ''14'!AG43</f>
        <v>0</v>
      </c>
      <c r="M43" s="601" t="n">
        <f aca="false">+'Jul ''14'!AG43</f>
        <v>0</v>
      </c>
      <c r="N43" s="601" t="n">
        <f aca="false">+'Ago ''14'!AG43</f>
        <v>0</v>
      </c>
      <c r="O43" s="602" t="n">
        <f aca="false">+'Sep ''14'!AG43</f>
        <v>0</v>
      </c>
      <c r="P43" s="603" t="n">
        <f aca="false">+'Oct. ''14'!AG43</f>
        <v>1</v>
      </c>
      <c r="Q43" s="603" t="n">
        <f aca="false">+'Nov. ''14'!AG43</f>
        <v>0</v>
      </c>
      <c r="R43" s="604" t="n">
        <f aca="false">SUM(E43:P43)</f>
        <v>1</v>
      </c>
      <c r="S43" s="605" t="n">
        <v>1</v>
      </c>
      <c r="T43" s="606" t="n">
        <f aca="false">+S43-R43</f>
        <v>0</v>
      </c>
      <c r="U43" s="607" t="n">
        <f aca="false">IF(S43&gt;0,R43/S43,"n/a")</f>
        <v>1</v>
      </c>
      <c r="V43" s="608" t="n">
        <v>366.45</v>
      </c>
      <c r="W43" s="609" t="n">
        <f aca="false">+R43*V43</f>
        <v>366.45</v>
      </c>
      <c r="X43" s="610" t="n">
        <f aca="false">+S43*V43</f>
        <v>366.45</v>
      </c>
      <c r="Y43" s="594"/>
      <c r="Z43" s="595" t="n">
        <v>1</v>
      </c>
      <c r="AA43" s="530" t="n">
        <f aca="false">+R43-Z43</f>
        <v>0</v>
      </c>
      <c r="AB43" s="530" t="n">
        <f aca="false">+V43*AA43</f>
        <v>0</v>
      </c>
      <c r="AC43" s="0"/>
      <c r="AD43" s="531"/>
      <c r="AE43" s="531"/>
      <c r="AF43" s="531"/>
      <c r="AG43" s="531" t="n">
        <v>1</v>
      </c>
      <c r="AH43" s="531" t="n">
        <f aca="false">+R43-AD43-AE43-AF43-AG43</f>
        <v>0</v>
      </c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7.1" hidden="false" customHeight="true" outlineLevel="0" collapsed="false">
      <c r="A44" s="597" t="n">
        <v>15</v>
      </c>
      <c r="B44" s="598" t="s">
        <v>110</v>
      </c>
      <c r="C44" s="599" t="s">
        <v>73</v>
      </c>
      <c r="D44" s="599" t="s">
        <v>74</v>
      </c>
      <c r="E44" s="600" t="n">
        <f aca="false">+'Nov ''13 '!AG44</f>
        <v>0</v>
      </c>
      <c r="F44" s="601" t="n">
        <f aca="false">+'Dic ''13'!AG44</f>
        <v>0</v>
      </c>
      <c r="G44" s="601" t="n">
        <f aca="false">+'Ene ''14'!AG44</f>
        <v>0</v>
      </c>
      <c r="H44" s="601" t="n">
        <f aca="false">+'Feb ''14'!AG44</f>
        <v>0</v>
      </c>
      <c r="I44" s="601" t="n">
        <f aca="false">+'Mar ''14'!AG44</f>
        <v>0</v>
      </c>
      <c r="J44" s="601" t="n">
        <f aca="false">+'Abr ''14'!AG44</f>
        <v>0</v>
      </c>
      <c r="K44" s="601" t="n">
        <f aca="false">+'May ''14'!AG44</f>
        <v>0</v>
      </c>
      <c r="L44" s="601" t="n">
        <f aca="false">+'Jun ''14'!AG44</f>
        <v>0</v>
      </c>
      <c r="M44" s="601" t="n">
        <f aca="false">+'Jul ''14'!AG44</f>
        <v>1</v>
      </c>
      <c r="N44" s="601" t="n">
        <f aca="false">+'Ago ''14'!AG44</f>
        <v>0</v>
      </c>
      <c r="O44" s="602" t="n">
        <f aca="false">+'Sep ''14'!AG44</f>
        <v>0</v>
      </c>
      <c r="P44" s="603" t="n">
        <f aca="false">+'Oct. ''14'!AG44</f>
        <v>0</v>
      </c>
      <c r="Q44" s="603" t="n">
        <f aca="false">+'Nov. ''14'!AG44</f>
        <v>0</v>
      </c>
      <c r="R44" s="604" t="n">
        <f aca="false">SUM(E44:P44)</f>
        <v>1</v>
      </c>
      <c r="S44" s="605" t="n">
        <v>1</v>
      </c>
      <c r="T44" s="606" t="n">
        <f aca="false">+S44-R44</f>
        <v>0</v>
      </c>
      <c r="U44" s="607" t="n">
        <f aca="false">IF(S44&gt;0,R44/S44,"n/a")</f>
        <v>1</v>
      </c>
      <c r="V44" s="608" t="n">
        <v>131.93</v>
      </c>
      <c r="W44" s="609" t="n">
        <f aca="false">+R44*V44</f>
        <v>131.93</v>
      </c>
      <c r="X44" s="610" t="n">
        <f aca="false">+S44*V44</f>
        <v>131.93</v>
      </c>
      <c r="Y44" s="594"/>
      <c r="Z44" s="595" t="n">
        <v>1</v>
      </c>
      <c r="AA44" s="530" t="n">
        <f aca="false">+R44-Z44</f>
        <v>0</v>
      </c>
      <c r="AB44" s="530" t="n">
        <f aca="false">+V44*AA44</f>
        <v>0</v>
      </c>
      <c r="AC44" s="0"/>
      <c r="AD44" s="531"/>
      <c r="AE44" s="531"/>
      <c r="AF44" s="531" t="n">
        <v>1</v>
      </c>
      <c r="AG44" s="531" t="n">
        <v>0</v>
      </c>
      <c r="AH44" s="531" t="n">
        <f aca="false">+R44-AD44-AE44-AF44-AG44</f>
        <v>0</v>
      </c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7.1" hidden="false" customHeight="true" outlineLevel="0" collapsed="false">
      <c r="A45" s="597" t="n">
        <v>16</v>
      </c>
      <c r="B45" s="598" t="s">
        <v>92</v>
      </c>
      <c r="C45" s="599" t="s">
        <v>73</v>
      </c>
      <c r="D45" s="599" t="s">
        <v>74</v>
      </c>
      <c r="E45" s="600" t="n">
        <f aca="false">+'Nov ''13 '!AG45</f>
        <v>34</v>
      </c>
      <c r="F45" s="601" t="n">
        <f aca="false">+'Dic ''13'!AG45</f>
        <v>33</v>
      </c>
      <c r="G45" s="601" t="n">
        <f aca="false">+'Ene ''14'!AG45</f>
        <v>84</v>
      </c>
      <c r="H45" s="601" t="n">
        <f aca="false">+'Feb ''14'!AG45</f>
        <v>24</v>
      </c>
      <c r="I45" s="601" t="n">
        <f aca="false">+'Mar ''14'!AG45</f>
        <v>15</v>
      </c>
      <c r="J45" s="601" t="n">
        <f aca="false">+'Abr ''14'!AG45</f>
        <v>1</v>
      </c>
      <c r="K45" s="601" t="n">
        <f aca="false">+'May ''14'!AG45</f>
        <v>1</v>
      </c>
      <c r="L45" s="601" t="n">
        <f aca="false">+'Jun ''14'!AG45</f>
        <v>50</v>
      </c>
      <c r="M45" s="601" t="n">
        <f aca="false">+'Jul ''14'!AG45</f>
        <v>4</v>
      </c>
      <c r="N45" s="601" t="n">
        <f aca="false">+'Ago ''14'!AG45</f>
        <v>47</v>
      </c>
      <c r="O45" s="602" t="n">
        <f aca="false">+'Sep ''14'!AG45</f>
        <v>2</v>
      </c>
      <c r="P45" s="603" t="n">
        <f aca="false">+'Oct. ''14'!AG45</f>
        <v>378</v>
      </c>
      <c r="Q45" s="603" t="n">
        <f aca="false">+'Nov. ''14'!AG45</f>
        <v>0</v>
      </c>
      <c r="R45" s="604" t="n">
        <f aca="false">SUM(E45:P45)</f>
        <v>673</v>
      </c>
      <c r="S45" s="605" t="n">
        <v>268</v>
      </c>
      <c r="T45" s="606" t="n">
        <f aca="false">+S45-R45</f>
        <v>-405</v>
      </c>
      <c r="U45" s="607" t="n">
        <f aca="false">IF(S45&gt;0,R45/S45,"n/a")</f>
        <v>2.51119402985075</v>
      </c>
      <c r="V45" s="608" t="n">
        <v>0.23</v>
      </c>
      <c r="W45" s="609" t="n">
        <f aca="false">+R45*V45</f>
        <v>154.79</v>
      </c>
      <c r="X45" s="610" t="n">
        <f aca="false">+S45*V45</f>
        <v>61.64</v>
      </c>
      <c r="Y45" s="594"/>
      <c r="Z45" s="595" t="n">
        <v>295</v>
      </c>
      <c r="AA45" s="547" t="n">
        <f aca="false">+R45-Z45</f>
        <v>378</v>
      </c>
      <c r="AB45" s="547" t="n">
        <f aca="false">+V45*AA45</f>
        <v>86.94</v>
      </c>
      <c r="AC45" s="0"/>
      <c r="AD45" s="531" t="n">
        <v>148</v>
      </c>
      <c r="AE45" s="531" t="n">
        <v>59</v>
      </c>
      <c r="AF45" s="531" t="n">
        <v>51</v>
      </c>
      <c r="AG45" s="531" t="n">
        <v>415</v>
      </c>
      <c r="AH45" s="531" t="n">
        <f aca="false">+R45-AD45-AE45-AF45-AG45</f>
        <v>0</v>
      </c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7.1" hidden="false" customHeight="true" outlineLevel="0" collapsed="false">
      <c r="A46" s="597" t="n">
        <v>17</v>
      </c>
      <c r="B46" s="598" t="s">
        <v>93</v>
      </c>
      <c r="C46" s="599" t="s">
        <v>73</v>
      </c>
      <c r="D46" s="599" t="s">
        <v>74</v>
      </c>
      <c r="E46" s="600" t="n">
        <f aca="false">+'Nov ''13 '!AG46</f>
        <v>3</v>
      </c>
      <c r="F46" s="601" t="n">
        <f aca="false">+'Dic ''13'!AG46</f>
        <v>0</v>
      </c>
      <c r="G46" s="601" t="n">
        <f aca="false">+'Ene ''14'!AG46</f>
        <v>0</v>
      </c>
      <c r="H46" s="601" t="n">
        <f aca="false">+'Feb ''14'!AG46</f>
        <v>2</v>
      </c>
      <c r="I46" s="601" t="n">
        <f aca="false">+'Mar ''14'!AG46</f>
        <v>9</v>
      </c>
      <c r="J46" s="601" t="n">
        <f aca="false">+'Abr ''14'!AG46</f>
        <v>13</v>
      </c>
      <c r="K46" s="601" t="n">
        <f aca="false">+'May ''14'!AG46</f>
        <v>4</v>
      </c>
      <c r="L46" s="601" t="n">
        <f aca="false">+'Jun ''14'!AG46</f>
        <v>7</v>
      </c>
      <c r="M46" s="601" t="n">
        <f aca="false">+'Jul ''14'!AG46</f>
        <v>0</v>
      </c>
      <c r="N46" s="601" t="n">
        <f aca="false">+'Ago ''14'!AG46</f>
        <v>0</v>
      </c>
      <c r="O46" s="602" t="n">
        <f aca="false">+'Sep ''14'!AG46</f>
        <v>4</v>
      </c>
      <c r="P46" s="603" t="n">
        <f aca="false">+'Oct. ''14'!AG46</f>
        <v>1</v>
      </c>
      <c r="Q46" s="603" t="n">
        <f aca="false">+'Nov. ''14'!AG46</f>
        <v>0</v>
      </c>
      <c r="R46" s="604" t="n">
        <f aca="false">SUM(E46:P46)</f>
        <v>43</v>
      </c>
      <c r="S46" s="605" t="n">
        <v>109</v>
      </c>
      <c r="T46" s="606" t="n">
        <f aca="false">+S46-R46</f>
        <v>66</v>
      </c>
      <c r="U46" s="607" t="n">
        <f aca="false">IF(S46&gt;0,R46/S46,"n/a")</f>
        <v>0.394495412844037</v>
      </c>
      <c r="V46" s="608" t="n">
        <v>2.13</v>
      </c>
      <c r="W46" s="609" t="n">
        <f aca="false">+R46*V46</f>
        <v>91.59</v>
      </c>
      <c r="X46" s="610" t="n">
        <f aca="false">+S46*V46</f>
        <v>232.17</v>
      </c>
      <c r="Y46" s="594"/>
      <c r="Z46" s="595" t="n">
        <v>45</v>
      </c>
      <c r="AA46" s="547" t="n">
        <f aca="false">+R46-Z46</f>
        <v>-2</v>
      </c>
      <c r="AB46" s="547" t="n">
        <f aca="false">+V46*AA46</f>
        <v>-4.26</v>
      </c>
      <c r="AC46" s="0"/>
      <c r="AD46" s="531" t="n">
        <v>3</v>
      </c>
      <c r="AE46" s="531" t="n">
        <v>19</v>
      </c>
      <c r="AF46" s="531" t="n">
        <v>11</v>
      </c>
      <c r="AG46" s="531" t="n">
        <v>10</v>
      </c>
      <c r="AH46" s="531" t="n">
        <f aca="false">+R46-AD46-AE46-AF46-AG46</f>
        <v>0</v>
      </c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7.1" hidden="false" customHeight="true" outlineLevel="0" collapsed="false">
      <c r="A47" s="597" t="n">
        <v>18</v>
      </c>
      <c r="B47" s="598" t="s">
        <v>94</v>
      </c>
      <c r="C47" s="599" t="s">
        <v>73</v>
      </c>
      <c r="D47" s="599" t="s">
        <v>74</v>
      </c>
      <c r="E47" s="600" t="n">
        <f aca="false">+'Nov ''13 '!AG47</f>
        <v>0</v>
      </c>
      <c r="F47" s="601" t="n">
        <f aca="false">+'Dic ''13'!AG47</f>
        <v>0</v>
      </c>
      <c r="G47" s="601" t="n">
        <f aca="false">+'Ene ''14'!AG47</f>
        <v>0</v>
      </c>
      <c r="H47" s="601" t="n">
        <f aca="false">+'Feb ''14'!AG47</f>
        <v>0</v>
      </c>
      <c r="I47" s="601" t="n">
        <f aca="false">+'Mar ''14'!AG47</f>
        <v>2.5</v>
      </c>
      <c r="J47" s="601" t="n">
        <f aca="false">+'Abr ''14'!AG47</f>
        <v>0</v>
      </c>
      <c r="K47" s="601" t="n">
        <f aca="false">+'May ''14'!AG47</f>
        <v>2.5</v>
      </c>
      <c r="L47" s="601" t="n">
        <f aca="false">+'Jun ''14'!AG47</f>
        <v>2.5</v>
      </c>
      <c r="M47" s="601" t="n">
        <f aca="false">+'Jul ''14'!AG47</f>
        <v>0</v>
      </c>
      <c r="N47" s="601" t="n">
        <f aca="false">+'Ago ''14'!AG47</f>
        <v>50</v>
      </c>
      <c r="O47" s="602" t="n">
        <f aca="false">+'Sep ''14'!AG47</f>
        <v>176.5</v>
      </c>
      <c r="P47" s="603" t="n">
        <f aca="false">+'Oct. ''14'!AG47</f>
        <v>172.5</v>
      </c>
      <c r="Q47" s="603" t="n">
        <f aca="false">+'Nov. ''14'!AG47</f>
        <v>0</v>
      </c>
      <c r="R47" s="604" t="n">
        <f aca="false">SUM(E47:P47)</f>
        <v>406.5</v>
      </c>
      <c r="S47" s="605" t="n">
        <v>1219</v>
      </c>
      <c r="T47" s="606" t="n">
        <f aca="false">+S47-R47</f>
        <v>812.5</v>
      </c>
      <c r="U47" s="607" t="n">
        <f aca="false">IF(S47&gt;0,R47/S47,"n/a")</f>
        <v>0.333470057424118</v>
      </c>
      <c r="V47" s="608" t="n">
        <v>0.75</v>
      </c>
      <c r="W47" s="609" t="n">
        <f aca="false">+R47*V47</f>
        <v>304.875</v>
      </c>
      <c r="X47" s="610" t="n">
        <f aca="false">+S47*V47</f>
        <v>914.25</v>
      </c>
      <c r="Y47" s="594"/>
      <c r="Z47" s="595" t="n">
        <v>282.5</v>
      </c>
      <c r="AA47" s="547" t="n">
        <f aca="false">+R47-Z47</f>
        <v>124</v>
      </c>
      <c r="AB47" s="547" t="n">
        <f aca="false">+V47*AA47</f>
        <v>93</v>
      </c>
      <c r="AC47" s="0"/>
      <c r="AD47" s="531" t="n">
        <f aca="false">+AD24</f>
        <v>0</v>
      </c>
      <c r="AE47" s="531" t="n">
        <f aca="false">+AE24</f>
        <v>2.5</v>
      </c>
      <c r="AF47" s="531" t="n">
        <f aca="false">+AF24</f>
        <v>7.5</v>
      </c>
      <c r="AG47" s="531" t="n">
        <v>396.5</v>
      </c>
      <c r="AH47" s="531" t="n">
        <f aca="false">+R47-AD47-AE47-AF47-AG47</f>
        <v>0</v>
      </c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7.1" hidden="false" customHeight="true" outlineLevel="0" collapsed="false">
      <c r="A48" s="612" t="n">
        <v>19</v>
      </c>
      <c r="B48" s="613" t="s">
        <v>95</v>
      </c>
      <c r="C48" s="614" t="s">
        <v>73</v>
      </c>
      <c r="D48" s="614" t="s">
        <v>74</v>
      </c>
      <c r="E48" s="615" t="n">
        <f aca="false">+'Nov ''13 '!AG48</f>
        <v>0</v>
      </c>
      <c r="F48" s="616" t="n">
        <f aca="false">+'Dic ''13'!AG48</f>
        <v>0</v>
      </c>
      <c r="G48" s="616" t="n">
        <f aca="false">+'Ene ''14'!AG48</f>
        <v>0</v>
      </c>
      <c r="H48" s="616" t="n">
        <f aca="false">+'Feb ''14'!AG48</f>
        <v>0</v>
      </c>
      <c r="I48" s="616" t="n">
        <f aca="false">+'Mar ''14'!AG48</f>
        <v>0</v>
      </c>
      <c r="J48" s="616" t="n">
        <f aca="false">+'Abr ''14'!AG48</f>
        <v>0</v>
      </c>
      <c r="K48" s="616" t="n">
        <f aca="false">+'May ''14'!AG48</f>
        <v>0</v>
      </c>
      <c r="L48" s="616" t="n">
        <f aca="false">+'Jun ''14'!AG48</f>
        <v>100</v>
      </c>
      <c r="M48" s="616" t="n">
        <f aca="false">+'Jul ''14'!AG48</f>
        <v>0</v>
      </c>
      <c r="N48" s="616" t="n">
        <f aca="false">+'Ago ''14'!AG48</f>
        <v>0</v>
      </c>
      <c r="O48" s="617" t="n">
        <f aca="false">+'Sep ''14'!AG48</f>
        <v>0</v>
      </c>
      <c r="P48" s="618" t="n">
        <f aca="false">+'Oct. ''14'!AG48</f>
        <v>0</v>
      </c>
      <c r="Q48" s="618" t="n">
        <f aca="false">+'Nov. ''14'!AG48</f>
        <v>0</v>
      </c>
      <c r="R48" s="619" t="n">
        <f aca="false">SUM(E48:P48)</f>
        <v>100</v>
      </c>
      <c r="S48" s="620"/>
      <c r="T48" s="621" t="n">
        <f aca="false">+S48-R48</f>
        <v>-100</v>
      </c>
      <c r="U48" s="622" t="str">
        <f aca="false">IF(S48&gt;0,R48/S48,"n/a")</f>
        <v>n/a</v>
      </c>
      <c r="V48" s="623" t="n">
        <v>0.09</v>
      </c>
      <c r="W48" s="624" t="n">
        <f aca="false">+R48*V48</f>
        <v>9</v>
      </c>
      <c r="X48" s="625" t="n">
        <f aca="false">+S48*V48</f>
        <v>0</v>
      </c>
      <c r="Y48" s="594"/>
      <c r="Z48" s="595" t="n">
        <v>100</v>
      </c>
      <c r="AA48" s="530" t="n">
        <f aca="false">+R48-Z48</f>
        <v>0</v>
      </c>
      <c r="AB48" s="530" t="n">
        <f aca="false">+V48*AA48</f>
        <v>0</v>
      </c>
      <c r="AC48" s="0"/>
      <c r="AD48" s="531" t="n">
        <f aca="false">+AD25</f>
        <v>0</v>
      </c>
      <c r="AE48" s="531" t="n">
        <f aca="false">+AE25</f>
        <v>0</v>
      </c>
      <c r="AF48" s="531" t="n">
        <f aca="false">+AF25</f>
        <v>100</v>
      </c>
      <c r="AG48" s="531" t="n">
        <v>0</v>
      </c>
      <c r="AH48" s="531" t="n">
        <f aca="false">+R48-AD48-AE48-AF48-AG48</f>
        <v>0</v>
      </c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439" customFormat="true" ht="17.1" hidden="false" customHeight="true" outlineLevel="0" collapsed="false">
      <c r="E49" s="626"/>
      <c r="F49" s="626"/>
      <c r="G49" s="626"/>
      <c r="H49" s="626"/>
      <c r="I49" s="626"/>
      <c r="J49" s="626"/>
      <c r="K49" s="626"/>
      <c r="L49" s="627"/>
      <c r="M49" s="628"/>
      <c r="N49" s="628"/>
      <c r="O49" s="627"/>
      <c r="P49" s="627"/>
      <c r="Q49" s="627"/>
      <c r="R49" s="629"/>
      <c r="S49" s="443"/>
      <c r="T49" s="443"/>
      <c r="U49" s="444"/>
      <c r="V49" s="443"/>
      <c r="W49" s="630" t="n">
        <f aca="false">SUM(W30:W48)</f>
        <v>11778.625</v>
      </c>
      <c r="X49" s="630" t="n">
        <f aca="false">SUM(X30:X48)</f>
        <v>23600.8728</v>
      </c>
      <c r="Y49" s="505"/>
      <c r="Z49" s="573" t="n">
        <f aca="false">SUMPRODUCT(Z30:Z48,V30:V48)</f>
        <v>23360.873</v>
      </c>
      <c r="AA49" s="446"/>
      <c r="AB49" s="446"/>
      <c r="AD49" s="447"/>
      <c r="AE49" s="447"/>
      <c r="AF49" s="447"/>
      <c r="AG49" s="447"/>
      <c r="AH49" s="447"/>
    </row>
    <row r="50" customFormat="false" ht="17.1" hidden="false" customHeight="true" outlineLevel="0" collapsed="false">
      <c r="A50" s="439"/>
      <c r="B50" s="439"/>
      <c r="C50" s="439"/>
      <c r="D50" s="439"/>
      <c r="E50" s="626"/>
      <c r="F50" s="626"/>
      <c r="G50" s="626"/>
      <c r="H50" s="626"/>
      <c r="I50" s="626"/>
      <c r="J50" s="626"/>
      <c r="K50" s="627"/>
      <c r="L50" s="627"/>
      <c r="M50" s="628"/>
      <c r="N50" s="628"/>
      <c r="O50" s="627"/>
      <c r="P50" s="627"/>
      <c r="Q50" s="627"/>
      <c r="R50" s="629"/>
      <c r="S50" s="443"/>
      <c r="T50" s="443"/>
      <c r="U50" s="444"/>
      <c r="V50" s="443"/>
      <c r="W50" s="443"/>
      <c r="X50" s="443"/>
      <c r="Y50" s="443"/>
      <c r="Z50" s="445"/>
      <c r="AA50" s="446"/>
      <c r="AB50" s="446"/>
      <c r="AC50" s="0"/>
      <c r="AD50" s="447"/>
      <c r="AE50" s="447"/>
      <c r="AF50" s="447"/>
      <c r="AG50" s="447"/>
      <c r="AH50" s="447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9.5" hidden="false" customHeight="false" outlineLevel="0" collapsed="false">
      <c r="A51" s="459" t="s">
        <v>97</v>
      </c>
      <c r="B51" s="574"/>
      <c r="C51" s="574"/>
      <c r="D51" s="574"/>
      <c r="E51" s="626"/>
      <c r="F51" s="626"/>
      <c r="G51" s="626"/>
      <c r="H51" s="626"/>
      <c r="I51" s="626"/>
      <c r="J51" s="626"/>
      <c r="K51" s="627"/>
      <c r="L51" s="627"/>
      <c r="M51" s="628"/>
      <c r="N51" s="628"/>
      <c r="O51" s="627"/>
      <c r="P51" s="627"/>
      <c r="Q51" s="627"/>
      <c r="R51" s="629"/>
      <c r="S51" s="443"/>
      <c r="T51" s="0"/>
      <c r="U51" s="0"/>
      <c r="V51" s="631" t="s">
        <v>159</v>
      </c>
      <c r="W51" s="632" t="n">
        <f aca="false">+W26+W49</f>
        <v>14062.46</v>
      </c>
      <c r="X51" s="632" t="n">
        <f aca="false">+X26+X49</f>
        <v>26450.3828</v>
      </c>
      <c r="Z51" s="573" t="n">
        <f aca="false">+Z26+Z49</f>
        <v>26340.018</v>
      </c>
      <c r="AA51" s="446"/>
      <c r="AB51" s="633" t="n">
        <f aca="false">+AB47+AB46+AB45+AB24+AB13+AB12+AB31+AB32</f>
        <v>207.01</v>
      </c>
      <c r="AC51" s="0"/>
      <c r="AD51" s="447"/>
      <c r="AE51" s="447"/>
      <c r="AF51" s="447"/>
      <c r="AG51" s="447"/>
      <c r="AH51" s="447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7.1" hidden="false" customHeight="true" outlineLevel="0" collapsed="false">
      <c r="A52" s="634" t="s">
        <v>98</v>
      </c>
      <c r="B52" s="635"/>
      <c r="C52" s="635"/>
      <c r="D52" s="636" t="s">
        <v>71</v>
      </c>
      <c r="E52" s="578"/>
      <c r="F52" s="578"/>
      <c r="G52" s="578"/>
      <c r="H52" s="578"/>
      <c r="I52" s="578"/>
      <c r="J52" s="578"/>
      <c r="K52" s="579"/>
      <c r="L52" s="579"/>
      <c r="M52" s="579"/>
      <c r="N52" s="579"/>
      <c r="O52" s="579"/>
      <c r="P52" s="579"/>
      <c r="Q52" s="579"/>
      <c r="R52" s="637"/>
      <c r="S52" s="443"/>
      <c r="T52" s="443"/>
      <c r="U52" s="444"/>
      <c r="V52" s="443"/>
      <c r="W52" s="443"/>
      <c r="X52" s="443"/>
      <c r="Z52" s="445"/>
      <c r="AA52" s="446"/>
      <c r="AB52" s="446" t="s">
        <v>177</v>
      </c>
      <c r="AC52" s="0"/>
      <c r="AD52" s="447"/>
      <c r="AE52" s="447"/>
      <c r="AF52" s="447"/>
      <c r="AG52" s="447"/>
      <c r="AH52" s="447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5.75" hidden="false" customHeight="true" outlineLevel="0" collapsed="false">
      <c r="A53" s="638" t="n">
        <v>1</v>
      </c>
      <c r="B53" s="639" t="s">
        <v>99</v>
      </c>
      <c r="C53" s="639"/>
      <c r="D53" s="640" t="s">
        <v>100</v>
      </c>
      <c r="E53" s="641" t="n">
        <f aca="false">+'Nov ''13 '!AG53</f>
        <v>176</v>
      </c>
      <c r="F53" s="584" t="n">
        <f aca="false">+'Dic ''13'!AG53</f>
        <v>124</v>
      </c>
      <c r="G53" s="584" t="n">
        <f aca="false">+'Ene ''14'!AG53</f>
        <v>98</v>
      </c>
      <c r="H53" s="584" t="n">
        <f aca="false">+'Feb ''14'!AG53</f>
        <v>30</v>
      </c>
      <c r="I53" s="584" t="n">
        <f aca="false">+'Mar ''14'!AG53</f>
        <v>55</v>
      </c>
      <c r="J53" s="584" t="n">
        <f aca="false">+'Abr ''14'!AG53</f>
        <v>100</v>
      </c>
      <c r="K53" s="585" t="n">
        <f aca="false">+'May ''14'!AG53</f>
        <v>100</v>
      </c>
      <c r="L53" s="585" t="n">
        <f aca="false">+'Jun ''14'!AG53</f>
        <v>82</v>
      </c>
      <c r="M53" s="525" t="n">
        <f aca="false">+'Jul ''14'!AG53</f>
        <v>130</v>
      </c>
      <c r="N53" s="585" t="n">
        <f aca="false">+'Ago ''14'!AG53</f>
        <v>140</v>
      </c>
      <c r="O53" s="585" t="n">
        <f aca="false">+'Sep ''14'!AG53</f>
        <v>162</v>
      </c>
      <c r="P53" s="586" t="n">
        <f aca="false">+'Oct. ''14'!AG53</f>
        <v>300</v>
      </c>
      <c r="Q53" s="586" t="n">
        <v>0</v>
      </c>
      <c r="R53" s="642" t="n">
        <f aca="false">SUM(E53:P53)</f>
        <v>1497</v>
      </c>
      <c r="S53" s="443"/>
      <c r="T53" s="643"/>
      <c r="U53" s="644"/>
      <c r="V53" s="0"/>
      <c r="W53" s="645" t="n">
        <f aca="false">+W51/X51</f>
        <v>0.531654309365988</v>
      </c>
      <c r="X53" s="0"/>
      <c r="Y53" s="0"/>
      <c r="Z53" s="646" t="n">
        <f aca="false">+Z51-X51</f>
        <v>-110.364799999996</v>
      </c>
      <c r="AA53" s="0"/>
      <c r="AB53" s="436" t="s">
        <v>178</v>
      </c>
      <c r="AC53" s="0"/>
      <c r="AD53" s="447"/>
      <c r="AE53" s="447"/>
      <c r="AF53" s="447"/>
      <c r="AG53" s="447"/>
      <c r="AH53" s="447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5.75" hidden="false" customHeight="true" outlineLevel="0" collapsed="false">
      <c r="A54" s="647" t="n">
        <v>2</v>
      </c>
      <c r="B54" s="648" t="s">
        <v>99</v>
      </c>
      <c r="C54" s="648"/>
      <c r="D54" s="649" t="s">
        <v>101</v>
      </c>
      <c r="E54" s="650" t="n">
        <f aca="false">+'Nov ''13 '!AG54</f>
        <v>0</v>
      </c>
      <c r="F54" s="601" t="n">
        <f aca="false">+'Dic ''13'!AG54</f>
        <v>0</v>
      </c>
      <c r="G54" s="601" t="n">
        <f aca="false">+'Ene ''14'!AG54</f>
        <v>0</v>
      </c>
      <c r="H54" s="601" t="n">
        <f aca="false">+'Feb ''14'!AG54</f>
        <v>0</v>
      </c>
      <c r="I54" s="601" t="n">
        <f aca="false">+'Mar ''14'!AG54</f>
        <v>0</v>
      </c>
      <c r="J54" s="601" t="n">
        <f aca="false">+'Abr ''14'!AG54</f>
        <v>0</v>
      </c>
      <c r="K54" s="602" t="n">
        <f aca="false">+'May ''14'!AG54</f>
        <v>0</v>
      </c>
      <c r="L54" s="602" t="n">
        <f aca="false">+'Jun ''14'!AG54</f>
        <v>0</v>
      </c>
      <c r="M54" s="602" t="n">
        <f aca="false">+'Jul ''14'!AG54</f>
        <v>0</v>
      </c>
      <c r="N54" s="602" t="n">
        <f aca="false">+'Ago ''14'!AG54</f>
        <v>0</v>
      </c>
      <c r="O54" s="602" t="n">
        <f aca="false">+'Sep ''14'!AG54</f>
        <v>0</v>
      </c>
      <c r="P54" s="603" t="n">
        <f aca="false">+'Oct. ''14'!AG54</f>
        <v>0</v>
      </c>
      <c r="Q54" s="603" t="n">
        <v>0</v>
      </c>
      <c r="R54" s="651" t="n">
        <f aca="false">SUM(E54:P54)</f>
        <v>0</v>
      </c>
      <c r="S54" s="443"/>
      <c r="T54" s="643"/>
      <c r="U54" s="644"/>
      <c r="V54" s="0"/>
      <c r="W54" s="0"/>
      <c r="X54" s="0"/>
      <c r="Y54" s="0"/>
      <c r="Z54" s="435" t="s">
        <v>177</v>
      </c>
      <c r="AA54" s="0"/>
      <c r="AB54" s="0"/>
      <c r="AC54" s="0"/>
      <c r="AD54" s="447"/>
      <c r="AE54" s="447"/>
      <c r="AF54" s="447"/>
      <c r="AG54" s="447"/>
      <c r="AH54" s="447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5.75" hidden="false" customHeight="false" outlineLevel="0" collapsed="false">
      <c r="A55" s="647" t="n">
        <v>3</v>
      </c>
      <c r="B55" s="652" t="s">
        <v>102</v>
      </c>
      <c r="C55" s="653"/>
      <c r="D55" s="654" t="s">
        <v>100</v>
      </c>
      <c r="E55" s="650" t="n">
        <f aca="false">+'Nov ''13 '!AG55</f>
        <v>0</v>
      </c>
      <c r="F55" s="601" t="n">
        <f aca="false">+'Dic ''13'!AG55</f>
        <v>0</v>
      </c>
      <c r="G55" s="601" t="n">
        <f aca="false">+'Ene ''14'!AG55</f>
        <v>0</v>
      </c>
      <c r="H55" s="601" t="n">
        <f aca="false">+'Feb ''14'!AG55</f>
        <v>0</v>
      </c>
      <c r="I55" s="601" t="n">
        <f aca="false">+'Mar ''14'!AG55</f>
        <v>0</v>
      </c>
      <c r="J55" s="601" t="n">
        <f aca="false">+'Abr ''14'!AG55</f>
        <v>0</v>
      </c>
      <c r="K55" s="602" t="n">
        <f aca="false">+'May ''14'!AG55</f>
        <v>0</v>
      </c>
      <c r="L55" s="602" t="n">
        <f aca="false">+'Jun ''14'!AG55</f>
        <v>0</v>
      </c>
      <c r="M55" s="602" t="n">
        <f aca="false">+'Jul ''14'!AG55</f>
        <v>0</v>
      </c>
      <c r="N55" s="602" t="n">
        <f aca="false">+'Ago ''14'!AG55</f>
        <v>0</v>
      </c>
      <c r="O55" s="602" t="n">
        <f aca="false">+'Sep ''14'!AG55</f>
        <v>0</v>
      </c>
      <c r="P55" s="603" t="n">
        <f aca="false">+'Oct. ''14'!AG55</f>
        <v>0</v>
      </c>
      <c r="Q55" s="603" t="n">
        <v>0</v>
      </c>
      <c r="R55" s="651" t="n">
        <f aca="false">SUM(E55:P55)</f>
        <v>0</v>
      </c>
      <c r="S55" s="443"/>
      <c r="T55" s="643"/>
      <c r="U55" s="644"/>
      <c r="V55" s="0"/>
      <c r="W55" s="0"/>
      <c r="X55" s="0"/>
      <c r="Y55" s="0"/>
      <c r="Z55" s="435" t="s">
        <v>179</v>
      </c>
      <c r="AA55" s="0"/>
      <c r="AB55" s="0"/>
      <c r="AC55" s="0"/>
      <c r="AD55" s="447"/>
      <c r="AE55" s="447"/>
      <c r="AF55" s="447"/>
      <c r="AG55" s="447"/>
      <c r="AH55" s="447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5.75" hidden="false" customHeight="false" outlineLevel="0" collapsed="false">
      <c r="A56" s="647" t="n">
        <v>4</v>
      </c>
      <c r="B56" s="652" t="s">
        <v>103</v>
      </c>
      <c r="C56" s="653"/>
      <c r="D56" s="654" t="s">
        <v>100</v>
      </c>
      <c r="E56" s="650" t="n">
        <f aca="false">+'Nov ''13 '!AG56</f>
        <v>0</v>
      </c>
      <c r="F56" s="655" t="n">
        <f aca="false">+'Dic ''13'!AG56</f>
        <v>0</v>
      </c>
      <c r="G56" s="655" t="n">
        <f aca="false">+'Ene ''14'!AG56</f>
        <v>0</v>
      </c>
      <c r="H56" s="655" t="n">
        <f aca="false">+'Feb ''14'!AG56</f>
        <v>0</v>
      </c>
      <c r="I56" s="655" t="n">
        <f aca="false">+'Mar ''14'!AG56</f>
        <v>0</v>
      </c>
      <c r="J56" s="655" t="n">
        <f aca="false">+'Abr ''14'!AG56</f>
        <v>0</v>
      </c>
      <c r="K56" s="602" t="n">
        <f aca="false">+'May ''14'!AG56</f>
        <v>0</v>
      </c>
      <c r="L56" s="602" t="n">
        <f aca="false">+'Jun ''14'!AG56</f>
        <v>0</v>
      </c>
      <c r="M56" s="602" t="n">
        <f aca="false">+'Jul ''14'!AG56</f>
        <v>0</v>
      </c>
      <c r="N56" s="602" t="n">
        <f aca="false">+'Ago ''14'!AG56</f>
        <v>0</v>
      </c>
      <c r="O56" s="602" t="n">
        <f aca="false">+'Sep ''14'!AG56</f>
        <v>0</v>
      </c>
      <c r="P56" s="603" t="n">
        <f aca="false">+'Oct. ''14'!AG56</f>
        <v>0</v>
      </c>
      <c r="Q56" s="603" t="n">
        <v>0</v>
      </c>
      <c r="R56" s="651" t="n">
        <f aca="false">SUM(E56:P56)</f>
        <v>0</v>
      </c>
      <c r="S56" s="443"/>
      <c r="T56" s="643"/>
      <c r="U56" s="644"/>
      <c r="V56" s="0"/>
      <c r="W56" s="0"/>
      <c r="X56" s="0"/>
      <c r="Y56" s="0"/>
      <c r="Z56" s="0"/>
      <c r="AA56" s="0"/>
      <c r="AB56" s="656" t="n">
        <f aca="false">+AB51+Z53</f>
        <v>96.6452000000043</v>
      </c>
      <c r="AC56" s="0"/>
      <c r="AD56" s="447"/>
      <c r="AE56" s="447"/>
      <c r="AF56" s="447"/>
      <c r="AG56" s="447"/>
      <c r="AH56" s="447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5.75" hidden="false" customHeight="true" outlineLevel="0" collapsed="false">
      <c r="A57" s="647" t="n">
        <v>5</v>
      </c>
      <c r="B57" s="648" t="s">
        <v>82</v>
      </c>
      <c r="C57" s="648"/>
      <c r="D57" s="649" t="s">
        <v>100</v>
      </c>
      <c r="E57" s="650" t="n">
        <f aca="false">+'Nov ''13 '!AG57</f>
        <v>0</v>
      </c>
      <c r="F57" s="655" t="n">
        <f aca="false">+'Dic ''13'!AG57</f>
        <v>0</v>
      </c>
      <c r="G57" s="655" t="n">
        <f aca="false">+'Ene ''14'!AG57</f>
        <v>0</v>
      </c>
      <c r="H57" s="655" t="n">
        <f aca="false">+'Feb ''14'!AG57</f>
        <v>0</v>
      </c>
      <c r="I57" s="655" t="n">
        <f aca="false">+'Mar ''14'!AG57</f>
        <v>0</v>
      </c>
      <c r="J57" s="655" t="n">
        <f aca="false">+'Abr ''14'!AG57</f>
        <v>0</v>
      </c>
      <c r="K57" s="602" t="n">
        <f aca="false">+'May ''14'!AG57</f>
        <v>0</v>
      </c>
      <c r="L57" s="602" t="n">
        <f aca="false">+'Jun ''14'!AG57</f>
        <v>0</v>
      </c>
      <c r="M57" s="602" t="n">
        <f aca="false">+'Jul ''14'!AG57</f>
        <v>0</v>
      </c>
      <c r="N57" s="602" t="n">
        <f aca="false">+'Ago ''14'!AG57</f>
        <v>0</v>
      </c>
      <c r="O57" s="602" t="n">
        <f aca="false">+'Sep ''14'!AG57</f>
        <v>0</v>
      </c>
      <c r="P57" s="603" t="n">
        <f aca="false">+'Oct. ''14'!AG57</f>
        <v>0</v>
      </c>
      <c r="Q57" s="603" t="n">
        <v>0</v>
      </c>
      <c r="R57" s="651" t="n">
        <f aca="false">SUM(E57:P57)</f>
        <v>0</v>
      </c>
      <c r="S57" s="443"/>
      <c r="T57" s="643"/>
      <c r="U57" s="644"/>
      <c r="V57" s="0"/>
      <c r="W57" s="0"/>
      <c r="X57" s="0"/>
      <c r="Y57" s="0"/>
      <c r="Z57" s="0"/>
      <c r="AA57" s="0"/>
      <c r="AB57" s="436" t="s">
        <v>180</v>
      </c>
      <c r="AC57" s="0"/>
      <c r="AD57" s="447"/>
      <c r="AE57" s="447"/>
      <c r="AF57" s="447"/>
      <c r="AG57" s="447"/>
      <c r="AH57" s="447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5.75" hidden="false" customHeight="true" outlineLevel="0" collapsed="false">
      <c r="A58" s="647" t="n">
        <v>6</v>
      </c>
      <c r="B58" s="657" t="s">
        <v>104</v>
      </c>
      <c r="C58" s="657"/>
      <c r="D58" s="649" t="s">
        <v>100</v>
      </c>
      <c r="E58" s="650" t="n">
        <f aca="false">+'Nov ''13 '!AG58</f>
        <v>0</v>
      </c>
      <c r="F58" s="601" t="n">
        <f aca="false">+'Dic ''13'!AG58</f>
        <v>0</v>
      </c>
      <c r="G58" s="601" t="n">
        <f aca="false">+'Ene ''14'!AG58</f>
        <v>0</v>
      </c>
      <c r="H58" s="601" t="n">
        <f aca="false">+'Feb ''14'!AG58</f>
        <v>0</v>
      </c>
      <c r="I58" s="601" t="n">
        <f aca="false">+'Mar ''14'!AG58</f>
        <v>0</v>
      </c>
      <c r="J58" s="601" t="n">
        <f aca="false">+'Abr ''14'!AG58</f>
        <v>0</v>
      </c>
      <c r="K58" s="602" t="n">
        <f aca="false">+'May ''14'!AG58</f>
        <v>0</v>
      </c>
      <c r="L58" s="602" t="n">
        <f aca="false">+'Jun ''14'!AG58</f>
        <v>0</v>
      </c>
      <c r="M58" s="602" t="n">
        <f aca="false">+'Jul ''14'!AG58</f>
        <v>0</v>
      </c>
      <c r="N58" s="602" t="n">
        <f aca="false">+'Ago ''14'!AG58</f>
        <v>0</v>
      </c>
      <c r="O58" s="602" t="n">
        <f aca="false">+'Sep ''14'!AG58</f>
        <v>0</v>
      </c>
      <c r="P58" s="603" t="n">
        <f aca="false">+'Oct. ''14'!AG58</f>
        <v>0</v>
      </c>
      <c r="Q58" s="603" t="n">
        <v>0</v>
      </c>
      <c r="R58" s="651" t="n">
        <f aca="false">SUM(E58:P58)</f>
        <v>0</v>
      </c>
      <c r="S58" s="443"/>
      <c r="T58" s="643"/>
      <c r="U58" s="644"/>
      <c r="V58" s="0"/>
      <c r="W58" s="0"/>
      <c r="X58" s="0"/>
      <c r="Y58" s="0"/>
      <c r="Z58" s="0"/>
      <c r="AA58" s="0"/>
      <c r="AB58" s="436" t="s">
        <v>179</v>
      </c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5.75" hidden="false" customHeight="true" outlineLevel="0" collapsed="false">
      <c r="A59" s="647" t="n">
        <v>7</v>
      </c>
      <c r="B59" s="657" t="s">
        <v>105</v>
      </c>
      <c r="C59" s="657"/>
      <c r="D59" s="649" t="s">
        <v>100</v>
      </c>
      <c r="E59" s="650" t="n">
        <f aca="false">+'Nov ''13 '!AG59</f>
        <v>0</v>
      </c>
      <c r="F59" s="601" t="n">
        <f aca="false">+'Dic ''13'!AG59</f>
        <v>0</v>
      </c>
      <c r="G59" s="601" t="n">
        <f aca="false">+'Ene ''14'!AG59</f>
        <v>0</v>
      </c>
      <c r="H59" s="601" t="n">
        <f aca="false">+'Feb ''14'!AG59</f>
        <v>0</v>
      </c>
      <c r="I59" s="601" t="n">
        <f aca="false">+'Mar ''14'!AG59</f>
        <v>0</v>
      </c>
      <c r="J59" s="601" t="n">
        <f aca="false">+'Abr ''14'!AG59</f>
        <v>0</v>
      </c>
      <c r="K59" s="602" t="n">
        <f aca="false">+'May ''14'!AG59</f>
        <v>0</v>
      </c>
      <c r="L59" s="602" t="n">
        <f aca="false">+'Jun ''14'!AG59</f>
        <v>0</v>
      </c>
      <c r="M59" s="602" t="n">
        <f aca="false">+'Jul ''14'!AG59</f>
        <v>0</v>
      </c>
      <c r="N59" s="602" t="n">
        <f aca="false">+'Ago ''14'!AG59</f>
        <v>0</v>
      </c>
      <c r="O59" s="602" t="n">
        <f aca="false">+'Sep ''14'!AG59</f>
        <v>0</v>
      </c>
      <c r="P59" s="603" t="n">
        <f aca="false">+'Oct. ''14'!AG59</f>
        <v>0</v>
      </c>
      <c r="Q59" s="603" t="n">
        <v>0</v>
      </c>
      <c r="R59" s="651" t="n">
        <f aca="false">SUM(E59:P59)</f>
        <v>0</v>
      </c>
      <c r="S59" s="443"/>
      <c r="T59" s="643"/>
      <c r="U59" s="644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5.75" hidden="false" customHeight="true" outlineLevel="0" collapsed="false">
      <c r="A60" s="647" t="n">
        <v>8</v>
      </c>
      <c r="B60" s="657" t="s">
        <v>106</v>
      </c>
      <c r="C60" s="657"/>
      <c r="D60" s="649" t="s">
        <v>100</v>
      </c>
      <c r="E60" s="650" t="n">
        <f aca="false">+'Nov ''13 '!AG60</f>
        <v>0</v>
      </c>
      <c r="F60" s="601" t="n">
        <f aca="false">+'Dic ''13'!AG60</f>
        <v>0</v>
      </c>
      <c r="G60" s="601" t="n">
        <f aca="false">+'Ene ''14'!AG60</f>
        <v>0</v>
      </c>
      <c r="H60" s="601" t="n">
        <f aca="false">+'Feb ''14'!AG60</f>
        <v>0</v>
      </c>
      <c r="I60" s="601" t="n">
        <f aca="false">+'Mar ''14'!AG60</f>
        <v>0</v>
      </c>
      <c r="J60" s="601" t="n">
        <f aca="false">+'Abr ''14'!AG60</f>
        <v>0</v>
      </c>
      <c r="K60" s="602" t="n">
        <f aca="false">+'May ''14'!AG60</f>
        <v>0</v>
      </c>
      <c r="L60" s="602" t="n">
        <f aca="false">+'Jun ''14'!AG60</f>
        <v>0</v>
      </c>
      <c r="M60" s="602" t="n">
        <f aca="false">+'Jul ''14'!AG60</f>
        <v>0</v>
      </c>
      <c r="N60" s="602" t="n">
        <f aca="false">+'Ago ''14'!AG60</f>
        <v>0</v>
      </c>
      <c r="O60" s="602" t="n">
        <f aca="false">+'Sep ''14'!AG60</f>
        <v>0</v>
      </c>
      <c r="P60" s="603" t="n">
        <f aca="false">+'Oct. ''14'!AG60</f>
        <v>0</v>
      </c>
      <c r="Q60" s="603" t="n">
        <v>0</v>
      </c>
      <c r="R60" s="651" t="n">
        <f aca="false">SUM(E60:P60)</f>
        <v>0</v>
      </c>
      <c r="S60" s="443"/>
      <c r="T60" s="643"/>
      <c r="U60" s="644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5.75" hidden="false" customHeight="true" outlineLevel="0" collapsed="false">
      <c r="A61" s="647" t="n">
        <v>9</v>
      </c>
      <c r="B61" s="657" t="s">
        <v>107</v>
      </c>
      <c r="C61" s="657"/>
      <c r="D61" s="649" t="s">
        <v>100</v>
      </c>
      <c r="E61" s="650" t="n">
        <f aca="false">+'Nov ''13 '!AG61</f>
        <v>0</v>
      </c>
      <c r="F61" s="601" t="n">
        <f aca="false">+'Dic ''13'!AG61</f>
        <v>0</v>
      </c>
      <c r="G61" s="601" t="n">
        <f aca="false">+'Ene ''14'!AG61</f>
        <v>0</v>
      </c>
      <c r="H61" s="601" t="n">
        <f aca="false">+'Feb ''14'!AG61</f>
        <v>0</v>
      </c>
      <c r="I61" s="601" t="n">
        <f aca="false">+'Mar ''14'!AG61</f>
        <v>0</v>
      </c>
      <c r="J61" s="601" t="n">
        <f aca="false">+'Abr ''14'!AG61</f>
        <v>0</v>
      </c>
      <c r="K61" s="602" t="n">
        <f aca="false">+'May ''14'!AG61</f>
        <v>0</v>
      </c>
      <c r="L61" s="602" t="n">
        <f aca="false">+'Jun ''14'!AG61</f>
        <v>0</v>
      </c>
      <c r="M61" s="602" t="n">
        <f aca="false">+'Jul ''14'!AG61</f>
        <v>0</v>
      </c>
      <c r="N61" s="602" t="n">
        <f aca="false">+'Ago ''14'!AG61</f>
        <v>0</v>
      </c>
      <c r="O61" s="602" t="n">
        <f aca="false">+'Sep ''14'!AG61</f>
        <v>0</v>
      </c>
      <c r="P61" s="603" t="n">
        <f aca="false">+'Oct. ''14'!AG61</f>
        <v>0</v>
      </c>
      <c r="Q61" s="603" t="n">
        <v>0</v>
      </c>
      <c r="R61" s="651" t="n">
        <f aca="false">SUM(E61:P61)</f>
        <v>0</v>
      </c>
      <c r="S61" s="443"/>
      <c r="T61" s="643"/>
      <c r="U61" s="644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5.75" hidden="false" customHeight="true" outlineLevel="0" collapsed="false">
      <c r="A62" s="647" t="n">
        <v>10</v>
      </c>
      <c r="B62" s="657" t="s">
        <v>108</v>
      </c>
      <c r="C62" s="657"/>
      <c r="D62" s="649" t="s">
        <v>100</v>
      </c>
      <c r="E62" s="650" t="n">
        <f aca="false">+'Nov ''13 '!AG62</f>
        <v>0</v>
      </c>
      <c r="F62" s="601" t="n">
        <f aca="false">+'Dic ''13'!AG62</f>
        <v>0</v>
      </c>
      <c r="G62" s="601" t="n">
        <f aca="false">+'Ene ''14'!AG62</f>
        <v>0</v>
      </c>
      <c r="H62" s="601" t="n">
        <f aca="false">+'Feb ''14'!AG62</f>
        <v>0</v>
      </c>
      <c r="I62" s="601" t="n">
        <f aca="false">+'Mar ''14'!AG62</f>
        <v>0</v>
      </c>
      <c r="J62" s="601" t="n">
        <f aca="false">+'Abr ''14'!AG62</f>
        <v>0</v>
      </c>
      <c r="K62" s="602" t="n">
        <f aca="false">+'May ''14'!AG62</f>
        <v>0</v>
      </c>
      <c r="L62" s="602" t="n">
        <f aca="false">+'Jun ''14'!AG62</f>
        <v>0</v>
      </c>
      <c r="M62" s="602" t="n">
        <f aca="false">+'Jul ''14'!AG62</f>
        <v>0</v>
      </c>
      <c r="N62" s="602" t="n">
        <f aca="false">+'Ago ''14'!AG62</f>
        <v>0</v>
      </c>
      <c r="O62" s="602" t="n">
        <f aca="false">+'Sep ''14'!AG62</f>
        <v>0</v>
      </c>
      <c r="P62" s="603" t="n">
        <f aca="false">+'Oct. ''14'!AG62</f>
        <v>0</v>
      </c>
      <c r="Q62" s="603" t="n">
        <v>0</v>
      </c>
      <c r="R62" s="651" t="n">
        <f aca="false">SUM(E62:P62)</f>
        <v>0</v>
      </c>
      <c r="S62" s="443"/>
      <c r="T62" s="643"/>
      <c r="U62" s="644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5.75" hidden="false" customHeight="true" outlineLevel="0" collapsed="false">
      <c r="A63" s="647" t="n">
        <v>11</v>
      </c>
      <c r="B63" s="657" t="s">
        <v>109</v>
      </c>
      <c r="C63" s="657"/>
      <c r="D63" s="649" t="s">
        <v>81</v>
      </c>
      <c r="E63" s="650" t="n">
        <f aca="false">+'Nov ''13 '!AG63</f>
        <v>0</v>
      </c>
      <c r="F63" s="601" t="n">
        <f aca="false">+'Dic ''13'!AG63</f>
        <v>0</v>
      </c>
      <c r="G63" s="601" t="n">
        <f aca="false">+'Ene ''14'!AG63</f>
        <v>0</v>
      </c>
      <c r="H63" s="601" t="n">
        <f aca="false">+'Feb ''14'!AG63</f>
        <v>0</v>
      </c>
      <c r="I63" s="601" t="n">
        <f aca="false">+'Mar ''14'!AG63</f>
        <v>0</v>
      </c>
      <c r="J63" s="601" t="n">
        <f aca="false">+'Abr ''14'!AG63</f>
        <v>0</v>
      </c>
      <c r="K63" s="602" t="n">
        <f aca="false">+'May ''14'!AG63</f>
        <v>0</v>
      </c>
      <c r="L63" s="602" t="n">
        <f aca="false">+'Jun ''14'!AG63</f>
        <v>0</v>
      </c>
      <c r="M63" s="602" t="n">
        <f aca="false">+'Jul ''14'!AG63</f>
        <v>0</v>
      </c>
      <c r="N63" s="602" t="n">
        <f aca="false">+'Ago ''14'!AG63</f>
        <v>0</v>
      </c>
      <c r="O63" s="602" t="n">
        <f aca="false">+'Sep ''14'!AG63</f>
        <v>0</v>
      </c>
      <c r="P63" s="603" t="n">
        <f aca="false">+'Oct. ''14'!AG63</f>
        <v>0</v>
      </c>
      <c r="Q63" s="603" t="n">
        <v>0</v>
      </c>
      <c r="R63" s="651" t="n">
        <f aca="false">SUM(E63:P63)</f>
        <v>0</v>
      </c>
      <c r="S63" s="443"/>
      <c r="T63" s="643"/>
      <c r="U63" s="644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5.75" hidden="false" customHeight="true" outlineLevel="0" collapsed="false">
      <c r="A64" s="647" t="n">
        <v>12</v>
      </c>
      <c r="B64" s="657" t="s">
        <v>110</v>
      </c>
      <c r="C64" s="657"/>
      <c r="D64" s="649" t="s">
        <v>100</v>
      </c>
      <c r="E64" s="650" t="n">
        <f aca="false">+'Nov ''13 '!AG64</f>
        <v>0</v>
      </c>
      <c r="F64" s="601" t="n">
        <f aca="false">+'Dic ''13'!AG64</f>
        <v>0</v>
      </c>
      <c r="G64" s="601" t="n">
        <f aca="false">+'Ene ''14'!AG64</f>
        <v>0</v>
      </c>
      <c r="H64" s="601" t="n">
        <f aca="false">+'Feb ''14'!AG64</f>
        <v>0</v>
      </c>
      <c r="I64" s="601" t="n">
        <f aca="false">+'Mar ''14'!AG64</f>
        <v>0</v>
      </c>
      <c r="J64" s="601" t="n">
        <f aca="false">+'Abr ''14'!AG64</f>
        <v>0</v>
      </c>
      <c r="K64" s="602" t="n">
        <f aca="false">+'May ''14'!AG64</f>
        <v>0</v>
      </c>
      <c r="L64" s="602" t="n">
        <f aca="false">+'Jun ''14'!AG64</f>
        <v>0</v>
      </c>
      <c r="M64" s="602" t="n">
        <f aca="false">+'Jul ''14'!AG64</f>
        <v>0</v>
      </c>
      <c r="N64" s="602" t="n">
        <f aca="false">+'Ago ''14'!AG64</f>
        <v>0</v>
      </c>
      <c r="O64" s="602" t="n">
        <f aca="false">+'Sep ''14'!AG64</f>
        <v>0</v>
      </c>
      <c r="P64" s="603" t="n">
        <f aca="false">+'Oct. ''14'!AG64</f>
        <v>0</v>
      </c>
      <c r="Q64" s="603" t="n">
        <v>0</v>
      </c>
      <c r="R64" s="651" t="n">
        <f aca="false">SUM(E64:P64)</f>
        <v>0</v>
      </c>
      <c r="S64" s="443"/>
      <c r="T64" s="643"/>
      <c r="U64" s="644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5.75" hidden="false" customHeight="true" outlineLevel="0" collapsed="false">
      <c r="A65" s="647" t="n">
        <v>13</v>
      </c>
      <c r="B65" s="657" t="s">
        <v>90</v>
      </c>
      <c r="C65" s="657"/>
      <c r="D65" s="649" t="s">
        <v>100</v>
      </c>
      <c r="E65" s="650" t="n">
        <f aca="false">+'Nov ''13 '!AG65</f>
        <v>0</v>
      </c>
      <c r="F65" s="601" t="n">
        <f aca="false">+'Dic ''13'!AG65</f>
        <v>0</v>
      </c>
      <c r="G65" s="601" t="n">
        <f aca="false">+'Ene ''14'!AG65</f>
        <v>0</v>
      </c>
      <c r="H65" s="601" t="n">
        <f aca="false">+'Feb ''14'!AG65</f>
        <v>0</v>
      </c>
      <c r="I65" s="601" t="n">
        <f aca="false">+'Mar ''14'!AG65</f>
        <v>0</v>
      </c>
      <c r="J65" s="601" t="n">
        <f aca="false">+'Abr ''14'!AG65</f>
        <v>0</v>
      </c>
      <c r="K65" s="602" t="n">
        <f aca="false">+'May ''14'!AG65</f>
        <v>0</v>
      </c>
      <c r="L65" s="602" t="n">
        <f aca="false">+'Jun ''14'!AG65</f>
        <v>0</v>
      </c>
      <c r="M65" s="602" t="n">
        <f aca="false">+'Jul ''14'!AG65</f>
        <v>0</v>
      </c>
      <c r="N65" s="602" t="n">
        <f aca="false">+'Ago ''14'!AG65</f>
        <v>0</v>
      </c>
      <c r="O65" s="602" t="n">
        <f aca="false">+'Sep ''14'!AG65</f>
        <v>0</v>
      </c>
      <c r="P65" s="603" t="n">
        <f aca="false">+'Oct. ''14'!AG65</f>
        <v>0</v>
      </c>
      <c r="Q65" s="603" t="n">
        <v>0</v>
      </c>
      <c r="R65" s="651" t="n">
        <f aca="false">SUM(E65:P65)</f>
        <v>0</v>
      </c>
      <c r="S65" s="443"/>
      <c r="T65" s="643"/>
      <c r="U65" s="644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6.5" hidden="false" customHeight="false" outlineLevel="0" collapsed="false">
      <c r="A66" s="612"/>
      <c r="B66" s="658"/>
      <c r="C66" s="659"/>
      <c r="D66" s="660"/>
      <c r="E66" s="661" t="n">
        <f aca="false">+'Nov ''13 '!AG66</f>
        <v>0</v>
      </c>
      <c r="F66" s="617" t="n">
        <f aca="false">+'Dic ''13'!AG66</f>
        <v>0</v>
      </c>
      <c r="G66" s="617" t="n">
        <f aca="false">+'Ene ''14'!AG66</f>
        <v>0</v>
      </c>
      <c r="H66" s="617" t="n">
        <f aca="false">+'Feb ''14'!AG66</f>
        <v>0</v>
      </c>
      <c r="I66" s="617" t="n">
        <f aca="false">+'Mar ''14'!AG66</f>
        <v>0</v>
      </c>
      <c r="J66" s="617" t="n">
        <f aca="false">+'Abr ''14'!AG66</f>
        <v>0</v>
      </c>
      <c r="K66" s="617" t="n">
        <f aca="false">+'May ''14'!AG66</f>
        <v>0</v>
      </c>
      <c r="L66" s="617" t="n">
        <f aca="false">+'Jun ''14'!AG66</f>
        <v>0</v>
      </c>
      <c r="M66" s="617" t="n">
        <f aca="false">+'Jul ''14'!AG66</f>
        <v>0</v>
      </c>
      <c r="N66" s="617" t="n">
        <f aca="false">+'Ago ''14'!AG66</f>
        <v>0</v>
      </c>
      <c r="O66" s="617" t="n">
        <f aca="false">+'Sep ''14'!AG66</f>
        <v>0</v>
      </c>
      <c r="P66" s="618" t="n">
        <f aca="false">+'Oct. ''14'!AG66</f>
        <v>0</v>
      </c>
      <c r="Q66" s="618"/>
      <c r="R66" s="662" t="n">
        <f aca="false">SUM(E66:P66)</f>
        <v>0</v>
      </c>
      <c r="S66" s="443"/>
      <c r="T66" s="643"/>
      <c r="U66" s="444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7.1" hidden="false" customHeight="true" outlineLevel="0" collapsed="false"/>
    <row r="68" customFormat="false" ht="17.1" hidden="false" customHeight="true" outlineLevel="0" collapsed="false"/>
  </sheetData>
  <mergeCells count="28">
    <mergeCell ref="A6:A10"/>
    <mergeCell ref="B6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53:C53"/>
    <mergeCell ref="B54:C5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</mergeCells>
  <printOptions headings="false" gridLines="false" gridLinesSet="true" horizontalCentered="true" verticalCentered="false"/>
  <pageMargins left="0.196527777777778" right="0.196527777777778" top="0.7875" bottom="0.393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1:80"/>
  <sheetViews>
    <sheetView windowProtection="true" showFormulas="false" showGridLines="false" showRowColHeaders="true" showZeros="false" rightToLeft="false" tabSelected="false" showOutlineSymbols="true" defaultGridColor="true" view="normal" topLeftCell="A1" colorId="64" zoomScale="85" zoomScaleNormal="85" zoomScalePageLayoutView="70" workbookViewId="0">
      <pane xSplit="4" ySplit="10" topLeftCell="U11" activePane="bottomRight" state="frozen"/>
      <selection pane="topLeft" activeCell="A1" activeCellId="0" sqref="A1"/>
      <selection pane="topRight" activeCell="U1" activeCellId="0" sqref="U1"/>
      <selection pane="bottomLeft" activeCell="A11" activeCellId="0" sqref="A11"/>
      <selection pane="bottomRight" activeCell="AD3" activeCellId="0" sqref="AD3"/>
    </sheetView>
  </sheetViews>
  <sheetFormatPr defaultRowHeight="15.75"/>
  <cols>
    <col collapsed="false" hidden="false" max="1" min="1" style="1" width="5.33464566929134"/>
    <col collapsed="false" hidden="false" max="2" min="2" style="1" width="34"/>
    <col collapsed="false" hidden="false" max="3" min="3" style="1" width="11.2204724409449"/>
    <col collapsed="false" hidden="false" max="4" min="4" style="1" width="8.55511811023622"/>
    <col collapsed="false" hidden="false" max="5" min="5" style="1" width="8"/>
    <col collapsed="false" hidden="false" max="10" min="6" style="1" width="7.77952755905512"/>
    <col collapsed="false" hidden="false" max="11" min="11" style="1" width="8"/>
    <col collapsed="false" hidden="false" max="12" min="12" style="1" width="7.77952755905512"/>
    <col collapsed="false" hidden="false" max="13" min="13" style="1" width="8.55511811023622"/>
    <col collapsed="false" hidden="false" max="14" min="14" style="1" width="7.77952755905512"/>
    <col collapsed="false" hidden="false" max="15" min="15" style="1" width="8.33464566929134"/>
    <col collapsed="false" hidden="false" max="27" min="16" style="1" width="7.77952755905512"/>
    <col collapsed="false" hidden="false" max="28" min="28" style="1" width="7.88976377952756"/>
    <col collapsed="false" hidden="false" max="29" min="29" style="1" width="7.77952755905512"/>
    <col collapsed="false" hidden="false" max="30" min="30" style="1" width="7.88976377952756"/>
    <col collapsed="false" hidden="false" max="31" min="31" style="1" width="7.77952755905512"/>
    <col collapsed="false" hidden="false" max="32" min="32" style="1" width="7.88976377952756"/>
    <col collapsed="false" hidden="false" max="33" min="33" style="1" width="8.43700787401575"/>
    <col collapsed="false" hidden="false" max="34" min="34" style="1" width="7.66535433070866"/>
    <col collapsed="false" hidden="false" max="36" min="35" style="1" width="11.5551181102362"/>
    <col collapsed="false" hidden="false" max="37" min="37" style="1" width="4.11023622047244"/>
    <col collapsed="false" hidden="false" max="1025" min="38" style="1" width="11.5551181102362"/>
  </cols>
  <sheetData>
    <row r="1" customFormat="false" ht="15.75" hidden="false" customHeight="false" outlineLevel="0" collapsed="false">
      <c r="A1" s="0"/>
      <c r="B1" s="0"/>
      <c r="C1" s="0"/>
      <c r="D1" s="0"/>
      <c r="E1" s="0"/>
      <c r="F1" s="0"/>
      <c r="G1" s="2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26.25" hidden="false" customHeight="false" outlineLevel="0" collapsed="false">
      <c r="A2" s="0"/>
      <c r="B2" s="0"/>
      <c r="C2" s="0"/>
      <c r="D2" s="0"/>
      <c r="E2" s="0"/>
      <c r="F2" s="3" t="s">
        <v>0</v>
      </c>
      <c r="G2" s="2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7.1" hidden="false" customHeight="true" outlineLevel="0" collapsed="false">
      <c r="F3" s="5"/>
      <c r="G3" s="6"/>
    </row>
    <row r="4" customFormat="false" ht="17.1" hidden="false" customHeight="true" outlineLevel="0" collapsed="false">
      <c r="A4" s="7"/>
      <c r="B4" s="7"/>
      <c r="C4" s="7"/>
      <c r="D4" s="7"/>
      <c r="E4" s="8"/>
      <c r="F4" s="6"/>
      <c r="G4" s="6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9" t="s">
        <v>1</v>
      </c>
      <c r="V4" s="10" t="s">
        <v>2</v>
      </c>
      <c r="W4" s="6"/>
      <c r="X4" s="0"/>
      <c r="Y4" s="0"/>
      <c r="Z4" s="0"/>
      <c r="AA4" s="0"/>
      <c r="AB4" s="0"/>
      <c r="AC4" s="0"/>
      <c r="AD4" s="0"/>
      <c r="AE4" s="0"/>
      <c r="AF4" s="9" t="s">
        <v>1</v>
      </c>
      <c r="AG4" s="9" t="str">
        <f aca="false">+V4</f>
        <v>1, San Rosendo - Victoria</v>
      </c>
      <c r="AH4" s="6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13" customFormat="true" ht="17.1" hidden="false" customHeight="true" outlineLevel="0" collapsed="false">
      <c r="A5" s="11" t="s">
        <v>3</v>
      </c>
      <c r="B5" s="12"/>
      <c r="C5" s="12"/>
      <c r="D5" s="12"/>
      <c r="E5" s="12"/>
      <c r="F5" s="12"/>
      <c r="G5" s="9"/>
      <c r="N5" s="9" t="s">
        <v>4</v>
      </c>
      <c r="O5" s="14" t="n">
        <v>41913</v>
      </c>
      <c r="P5" s="14"/>
      <c r="Q5" s="14"/>
      <c r="R5" s="14"/>
      <c r="S5" s="14"/>
      <c r="T5" s="14"/>
      <c r="U5" s="9" t="s">
        <v>5</v>
      </c>
      <c r="V5" s="15" t="n">
        <v>41943</v>
      </c>
      <c r="W5" s="15"/>
      <c r="X5" s="14"/>
      <c r="Y5" s="14"/>
      <c r="Z5" s="14"/>
      <c r="AA5" s="14"/>
      <c r="AB5" s="14"/>
      <c r="AC5" s="14"/>
      <c r="AD5" s="14"/>
      <c r="AE5" s="9"/>
      <c r="AF5" s="9" t="s">
        <v>5</v>
      </c>
      <c r="AG5" s="15" t="n">
        <f aca="false">+V5</f>
        <v>41943</v>
      </c>
      <c r="AH5" s="15"/>
    </row>
    <row r="6" s="4" customFormat="true" ht="17.1" hidden="false" customHeight="true" outlineLevel="0" collapsed="false">
      <c r="A6" s="16" t="s">
        <v>7</v>
      </c>
      <c r="B6" s="17" t="s">
        <v>8</v>
      </c>
      <c r="C6" s="17"/>
      <c r="D6" s="18" t="s">
        <v>9</v>
      </c>
      <c r="E6" s="19" t="s">
        <v>10</v>
      </c>
      <c r="F6" s="19"/>
      <c r="G6" s="19" t="s">
        <v>11</v>
      </c>
      <c r="H6" s="19"/>
      <c r="I6" s="19" t="s">
        <v>12</v>
      </c>
      <c r="J6" s="19"/>
      <c r="K6" s="19" t="s">
        <v>13</v>
      </c>
      <c r="L6" s="19"/>
      <c r="M6" s="19" t="s">
        <v>14</v>
      </c>
      <c r="N6" s="19"/>
      <c r="O6" s="19" t="s">
        <v>15</v>
      </c>
      <c r="P6" s="19"/>
      <c r="Q6" s="19" t="s">
        <v>16</v>
      </c>
      <c r="R6" s="19"/>
      <c r="S6" s="19" t="s">
        <v>17</v>
      </c>
      <c r="T6" s="19"/>
      <c r="U6" s="20" t="s">
        <v>18</v>
      </c>
      <c r="V6" s="20"/>
      <c r="W6" s="19" t="s">
        <v>19</v>
      </c>
      <c r="X6" s="19"/>
      <c r="Y6" s="19" t="s">
        <v>20</v>
      </c>
      <c r="Z6" s="19"/>
      <c r="AA6" s="19" t="s">
        <v>21</v>
      </c>
      <c r="AB6" s="19"/>
      <c r="AC6" s="21" t="s">
        <v>22</v>
      </c>
      <c r="AD6" s="21"/>
      <c r="AE6" s="19" t="s">
        <v>23</v>
      </c>
      <c r="AF6" s="19"/>
      <c r="AG6" s="22"/>
      <c r="AH6" s="23"/>
      <c r="AI6" s="24"/>
      <c r="AJ6" s="25"/>
    </row>
    <row r="7" s="4" customFormat="true" ht="17.1" hidden="false" customHeight="true" outlineLevel="0" collapsed="false">
      <c r="A7" s="16"/>
      <c r="B7" s="17"/>
      <c r="C7" s="17"/>
      <c r="D7" s="26" t="s">
        <v>24</v>
      </c>
      <c r="E7" s="27" t="s">
        <v>25</v>
      </c>
      <c r="F7" s="28" t="n">
        <v>498800</v>
      </c>
      <c r="G7" s="27" t="s">
        <v>25</v>
      </c>
      <c r="H7" s="29" t="n">
        <v>501200</v>
      </c>
      <c r="I7" s="27" t="s">
        <v>25</v>
      </c>
      <c r="J7" s="28" t="n">
        <v>511800</v>
      </c>
      <c r="K7" s="27" t="s">
        <v>25</v>
      </c>
      <c r="L7" s="28" t="n">
        <v>519500</v>
      </c>
      <c r="M7" s="27" t="s">
        <v>25</v>
      </c>
      <c r="N7" s="28" t="n">
        <v>526900</v>
      </c>
      <c r="O7" s="27" t="s">
        <v>25</v>
      </c>
      <c r="P7" s="29" t="n">
        <v>538400</v>
      </c>
      <c r="Q7" s="27" t="s">
        <v>25</v>
      </c>
      <c r="R7" s="28" t="n">
        <v>551000</v>
      </c>
      <c r="S7" s="27" t="s">
        <v>25</v>
      </c>
      <c r="T7" s="28" t="n">
        <v>562900</v>
      </c>
      <c r="U7" s="30" t="s">
        <v>25</v>
      </c>
      <c r="V7" s="29" t="n">
        <v>570700</v>
      </c>
      <c r="W7" s="27" t="s">
        <v>25</v>
      </c>
      <c r="X7" s="28" t="n">
        <v>580200</v>
      </c>
      <c r="Y7" s="27" t="s">
        <v>25</v>
      </c>
      <c r="Z7" s="28" t="n">
        <v>588800</v>
      </c>
      <c r="AA7" s="27" t="s">
        <v>25</v>
      </c>
      <c r="AB7" s="28" t="n">
        <v>595900</v>
      </c>
      <c r="AC7" s="30" t="s">
        <v>25</v>
      </c>
      <c r="AD7" s="28" t="n">
        <v>602900</v>
      </c>
      <c r="AE7" s="27" t="s">
        <v>25</v>
      </c>
      <c r="AF7" s="29" t="n">
        <v>612900</v>
      </c>
      <c r="AG7" s="31"/>
      <c r="AH7" s="32"/>
      <c r="AI7" s="33" t="s">
        <v>26</v>
      </c>
      <c r="AJ7" s="34" t="s">
        <v>26</v>
      </c>
    </row>
    <row r="8" s="4" customFormat="true" ht="17.1" hidden="false" customHeight="true" outlineLevel="0" collapsed="false">
      <c r="A8" s="16"/>
      <c r="B8" s="17"/>
      <c r="C8" s="17"/>
      <c r="D8" s="26"/>
      <c r="E8" s="27" t="s">
        <v>25</v>
      </c>
      <c r="F8" s="28" t="n">
        <v>501200</v>
      </c>
      <c r="G8" s="27" t="s">
        <v>25</v>
      </c>
      <c r="H8" s="28" t="n">
        <v>511800</v>
      </c>
      <c r="I8" s="27" t="s">
        <v>25</v>
      </c>
      <c r="J8" s="28" t="n">
        <v>519500</v>
      </c>
      <c r="K8" s="27" t="s">
        <v>25</v>
      </c>
      <c r="L8" s="28" t="n">
        <v>526900</v>
      </c>
      <c r="M8" s="27" t="s">
        <v>25</v>
      </c>
      <c r="N8" s="29" t="n">
        <v>538400</v>
      </c>
      <c r="O8" s="27" t="s">
        <v>25</v>
      </c>
      <c r="P8" s="28" t="n">
        <v>551000</v>
      </c>
      <c r="Q8" s="27" t="s">
        <v>25</v>
      </c>
      <c r="R8" s="28" t="n">
        <v>562900</v>
      </c>
      <c r="S8" s="27" t="s">
        <v>25</v>
      </c>
      <c r="T8" s="28" t="n">
        <v>570700</v>
      </c>
      <c r="U8" s="30" t="s">
        <v>25</v>
      </c>
      <c r="V8" s="29" t="n">
        <v>580200</v>
      </c>
      <c r="W8" s="27" t="s">
        <v>25</v>
      </c>
      <c r="X8" s="28" t="n">
        <v>588800</v>
      </c>
      <c r="Y8" s="27" t="s">
        <v>25</v>
      </c>
      <c r="Z8" s="28" t="n">
        <v>595900</v>
      </c>
      <c r="AA8" s="27" t="s">
        <v>25</v>
      </c>
      <c r="AB8" s="28" t="n">
        <v>602600</v>
      </c>
      <c r="AC8" s="30" t="s">
        <v>25</v>
      </c>
      <c r="AD8" s="29" t="n">
        <v>612900</v>
      </c>
      <c r="AE8" s="27" t="s">
        <v>25</v>
      </c>
      <c r="AF8" s="28" t="n">
        <v>625500</v>
      </c>
      <c r="AG8" s="31" t="s">
        <v>27</v>
      </c>
      <c r="AH8" s="32" t="s">
        <v>27</v>
      </c>
      <c r="AI8" s="33" t="s">
        <v>28</v>
      </c>
      <c r="AJ8" s="34" t="s">
        <v>27</v>
      </c>
    </row>
    <row r="9" s="4" customFormat="true" ht="17.1" hidden="false" customHeight="true" outlineLevel="0" collapsed="false">
      <c r="A9" s="16"/>
      <c r="B9" s="17"/>
      <c r="C9" s="17"/>
      <c r="D9" s="26" t="s">
        <v>29</v>
      </c>
      <c r="E9" s="35" t="s">
        <v>30</v>
      </c>
      <c r="F9" s="35"/>
      <c r="G9" s="35" t="s">
        <v>31</v>
      </c>
      <c r="H9" s="35"/>
      <c r="I9" s="35" t="s">
        <v>32</v>
      </c>
      <c r="J9" s="35"/>
      <c r="K9" s="35" t="s">
        <v>33</v>
      </c>
      <c r="L9" s="35"/>
      <c r="M9" s="36" t="s">
        <v>34</v>
      </c>
      <c r="N9" s="36"/>
      <c r="O9" s="35" t="s">
        <v>35</v>
      </c>
      <c r="P9" s="35"/>
      <c r="Q9" s="35" t="s">
        <v>36</v>
      </c>
      <c r="R9" s="35"/>
      <c r="S9" s="35" t="s">
        <v>37</v>
      </c>
      <c r="T9" s="35"/>
      <c r="U9" s="36" t="s">
        <v>38</v>
      </c>
      <c r="V9" s="36"/>
      <c r="W9" s="35" t="s">
        <v>39</v>
      </c>
      <c r="X9" s="35"/>
      <c r="Y9" s="35" t="s">
        <v>40</v>
      </c>
      <c r="Z9" s="35"/>
      <c r="AA9" s="35" t="s">
        <v>41</v>
      </c>
      <c r="AB9" s="35"/>
      <c r="AC9" s="36" t="s">
        <v>42</v>
      </c>
      <c r="AD9" s="36"/>
      <c r="AE9" s="35" t="s">
        <v>43</v>
      </c>
      <c r="AF9" s="35"/>
      <c r="AG9" s="31"/>
      <c r="AH9" s="32"/>
      <c r="AI9" s="33" t="s">
        <v>44</v>
      </c>
      <c r="AJ9" s="34" t="s">
        <v>44</v>
      </c>
    </row>
    <row r="10" s="4" customFormat="true" ht="17.1" hidden="false" customHeight="true" outlineLevel="0" collapsed="false">
      <c r="A10" s="16"/>
      <c r="B10" s="17"/>
      <c r="C10" s="17"/>
      <c r="D10" s="37" t="s">
        <v>45</v>
      </c>
      <c r="E10" s="38" t="s">
        <v>46</v>
      </c>
      <c r="F10" s="39" t="s">
        <v>47</v>
      </c>
      <c r="G10" s="38" t="s">
        <v>46</v>
      </c>
      <c r="H10" s="39" t="s">
        <v>47</v>
      </c>
      <c r="I10" s="40" t="s">
        <v>46</v>
      </c>
      <c r="J10" s="37" t="s">
        <v>47</v>
      </c>
      <c r="K10" s="38" t="s">
        <v>46</v>
      </c>
      <c r="L10" s="39" t="s">
        <v>47</v>
      </c>
      <c r="M10" s="40" t="s">
        <v>46</v>
      </c>
      <c r="N10" s="37" t="s">
        <v>47</v>
      </c>
      <c r="O10" s="38" t="s">
        <v>46</v>
      </c>
      <c r="P10" s="39" t="s">
        <v>47</v>
      </c>
      <c r="Q10" s="38" t="s">
        <v>46</v>
      </c>
      <c r="R10" s="39" t="s">
        <v>47</v>
      </c>
      <c r="S10" s="38" t="s">
        <v>46</v>
      </c>
      <c r="T10" s="39" t="s">
        <v>47</v>
      </c>
      <c r="U10" s="40" t="s">
        <v>46</v>
      </c>
      <c r="V10" s="37" t="s">
        <v>47</v>
      </c>
      <c r="W10" s="38" t="s">
        <v>46</v>
      </c>
      <c r="X10" s="39" t="s">
        <v>47</v>
      </c>
      <c r="Y10" s="38" t="s">
        <v>46</v>
      </c>
      <c r="Z10" s="39" t="s">
        <v>47</v>
      </c>
      <c r="AA10" s="38" t="s">
        <v>46</v>
      </c>
      <c r="AB10" s="39" t="s">
        <v>47</v>
      </c>
      <c r="AC10" s="40" t="s">
        <v>46</v>
      </c>
      <c r="AD10" s="37" t="s">
        <v>47</v>
      </c>
      <c r="AE10" s="38" t="s">
        <v>46</v>
      </c>
      <c r="AF10" s="39" t="s">
        <v>47</v>
      </c>
      <c r="AG10" s="41" t="s">
        <v>46</v>
      </c>
      <c r="AH10" s="42" t="s">
        <v>47</v>
      </c>
      <c r="AI10" s="43"/>
      <c r="AJ10" s="44"/>
    </row>
    <row r="11" s="4" customFormat="true" ht="17.1" hidden="false" customHeight="true" outlineLevel="0" collapsed="false">
      <c r="A11" s="45" t="n">
        <v>1</v>
      </c>
      <c r="B11" s="46" t="s">
        <v>48</v>
      </c>
      <c r="C11" s="46"/>
      <c r="D11" s="47" t="s">
        <v>49</v>
      </c>
      <c r="E11" s="48"/>
      <c r="F11" s="49"/>
      <c r="G11" s="48"/>
      <c r="H11" s="49"/>
      <c r="I11" s="50"/>
      <c r="J11" s="51"/>
      <c r="K11" s="52"/>
      <c r="L11" s="49"/>
      <c r="M11" s="53"/>
      <c r="N11" s="51"/>
      <c r="O11" s="52"/>
      <c r="P11" s="49"/>
      <c r="Q11" s="52"/>
      <c r="R11" s="49"/>
      <c r="S11" s="52"/>
      <c r="T11" s="49"/>
      <c r="U11" s="53"/>
      <c r="V11" s="51"/>
      <c r="W11" s="52"/>
      <c r="X11" s="49"/>
      <c r="Y11" s="52"/>
      <c r="Z11" s="49"/>
      <c r="AA11" s="52"/>
      <c r="AB11" s="49"/>
      <c r="AC11" s="53"/>
      <c r="AD11" s="51"/>
      <c r="AE11" s="52"/>
      <c r="AF11" s="49"/>
      <c r="AG11" s="54" t="n">
        <f aca="false">+E11+G11+I11+K11+M11+O11+Q11+S11+U11++W11+Y11+AA11+AC11+AE11</f>
        <v>0</v>
      </c>
      <c r="AH11" s="55"/>
      <c r="AI11" s="56" t="n">
        <v>0.35</v>
      </c>
      <c r="AJ11" s="57" t="n">
        <f aca="false">+AG11*AI11</f>
        <v>0</v>
      </c>
    </row>
    <row r="12" s="4" customFormat="true" ht="17.1" hidden="false" customHeight="true" outlineLevel="0" collapsed="false">
      <c r="A12" s="58" t="n">
        <v>2</v>
      </c>
      <c r="B12" s="59" t="s">
        <v>50</v>
      </c>
      <c r="C12" s="59"/>
      <c r="D12" s="60" t="s">
        <v>51</v>
      </c>
      <c r="E12" s="61"/>
      <c r="F12" s="62"/>
      <c r="G12" s="61"/>
      <c r="H12" s="63"/>
      <c r="I12" s="61"/>
      <c r="J12" s="64"/>
      <c r="K12" s="65"/>
      <c r="L12" s="63"/>
      <c r="M12" s="66" t="n">
        <v>32</v>
      </c>
      <c r="N12" s="64"/>
      <c r="O12" s="65" t="n">
        <v>320</v>
      </c>
      <c r="P12" s="63"/>
      <c r="Q12" s="65" t="n">
        <v>5</v>
      </c>
      <c r="R12" s="63"/>
      <c r="S12" s="65"/>
      <c r="T12" s="63"/>
      <c r="U12" s="66" t="n">
        <v>47</v>
      </c>
      <c r="V12" s="64"/>
      <c r="W12" s="65"/>
      <c r="X12" s="63"/>
      <c r="Y12" s="65"/>
      <c r="Z12" s="63"/>
      <c r="AA12" s="65"/>
      <c r="AB12" s="63"/>
      <c r="AC12" s="66" t="n">
        <v>93</v>
      </c>
      <c r="AD12" s="64"/>
      <c r="AE12" s="65" t="n">
        <v>299</v>
      </c>
      <c r="AF12" s="63"/>
      <c r="AG12" s="67" t="n">
        <f aca="false">+E12+G12+I12+K12+M12+O12+Q12+S12+U12++W12+Y12+AA12+AC12+AE12</f>
        <v>796</v>
      </c>
      <c r="AH12" s="68"/>
      <c r="AI12" s="69" t="n">
        <v>0.26</v>
      </c>
      <c r="AJ12" s="70" t="n">
        <f aca="false">+AG12*AI12</f>
        <v>206.96</v>
      </c>
    </row>
    <row r="13" s="4" customFormat="true" ht="17.1" hidden="false" customHeight="true" outlineLevel="0" collapsed="false">
      <c r="A13" s="58" t="n">
        <v>3</v>
      </c>
      <c r="B13" s="59" t="s">
        <v>52</v>
      </c>
      <c r="C13" s="59"/>
      <c r="D13" s="60" t="s">
        <v>51</v>
      </c>
      <c r="E13" s="61"/>
      <c r="F13" s="62"/>
      <c r="G13" s="61"/>
      <c r="H13" s="63"/>
      <c r="I13" s="61"/>
      <c r="J13" s="64"/>
      <c r="K13" s="65"/>
      <c r="L13" s="63"/>
      <c r="M13" s="66" t="n">
        <v>126</v>
      </c>
      <c r="N13" s="64"/>
      <c r="O13" s="65"/>
      <c r="P13" s="63"/>
      <c r="Q13" s="65"/>
      <c r="R13" s="63"/>
      <c r="S13" s="65"/>
      <c r="T13" s="63"/>
      <c r="U13" s="66"/>
      <c r="V13" s="64"/>
      <c r="W13" s="65"/>
      <c r="X13" s="63"/>
      <c r="Y13" s="65"/>
      <c r="Z13" s="63"/>
      <c r="AA13" s="65"/>
      <c r="AB13" s="63"/>
      <c r="AC13" s="66"/>
      <c r="AD13" s="64"/>
      <c r="AE13" s="65" t="n">
        <v>13</v>
      </c>
      <c r="AF13" s="63"/>
      <c r="AG13" s="67" t="n">
        <f aca="false">+E13+G13+I13+K13+M13+O13+Q13+S13+U13++W13+Y13+AA13+AC13+AE13</f>
        <v>139</v>
      </c>
      <c r="AH13" s="68"/>
      <c r="AI13" s="69" t="n">
        <v>1.05</v>
      </c>
      <c r="AJ13" s="70" t="n">
        <f aca="false">+AG13*AI13</f>
        <v>145.95</v>
      </c>
    </row>
    <row r="14" s="4" customFormat="true" ht="17.1" hidden="false" customHeight="true" outlineLevel="0" collapsed="false">
      <c r="A14" s="58" t="n">
        <v>4</v>
      </c>
      <c r="B14" s="59" t="s">
        <v>53</v>
      </c>
      <c r="C14" s="59"/>
      <c r="D14" s="60" t="s">
        <v>51</v>
      </c>
      <c r="E14" s="61"/>
      <c r="F14" s="62"/>
      <c r="G14" s="61"/>
      <c r="H14" s="63"/>
      <c r="I14" s="61"/>
      <c r="J14" s="64"/>
      <c r="K14" s="65"/>
      <c r="L14" s="63"/>
      <c r="M14" s="66"/>
      <c r="N14" s="64"/>
      <c r="O14" s="65"/>
      <c r="P14" s="63"/>
      <c r="Q14" s="65"/>
      <c r="R14" s="63"/>
      <c r="S14" s="65"/>
      <c r="T14" s="63"/>
      <c r="U14" s="66"/>
      <c r="V14" s="64"/>
      <c r="W14" s="65"/>
      <c r="X14" s="63"/>
      <c r="Y14" s="65"/>
      <c r="Z14" s="63"/>
      <c r="AA14" s="65"/>
      <c r="AB14" s="63"/>
      <c r="AC14" s="66"/>
      <c r="AD14" s="64"/>
      <c r="AE14" s="65"/>
      <c r="AF14" s="63"/>
      <c r="AG14" s="67" t="n">
        <f aca="false">+E14+G14+I14+K14+M14+O14+Q14+S14+U14++W14+Y14+AA14+AC14+AE14</f>
        <v>0</v>
      </c>
      <c r="AH14" s="68"/>
      <c r="AI14" s="69" t="n">
        <v>0.7</v>
      </c>
      <c r="AJ14" s="70" t="n">
        <f aca="false">+AG14*AI14</f>
        <v>0</v>
      </c>
    </row>
    <row r="15" s="4" customFormat="true" ht="17.1" hidden="false" customHeight="true" outlineLevel="0" collapsed="false">
      <c r="A15" s="58" t="n">
        <v>5</v>
      </c>
      <c r="B15" s="59" t="s">
        <v>54</v>
      </c>
      <c r="C15" s="59"/>
      <c r="D15" s="60" t="s">
        <v>55</v>
      </c>
      <c r="E15" s="61"/>
      <c r="F15" s="62"/>
      <c r="G15" s="61"/>
      <c r="H15" s="63"/>
      <c r="I15" s="61"/>
      <c r="J15" s="64"/>
      <c r="K15" s="65"/>
      <c r="L15" s="63"/>
      <c r="M15" s="66"/>
      <c r="N15" s="64"/>
      <c r="O15" s="65"/>
      <c r="P15" s="63"/>
      <c r="Q15" s="65"/>
      <c r="R15" s="63"/>
      <c r="S15" s="65"/>
      <c r="T15" s="63"/>
      <c r="U15" s="66"/>
      <c r="V15" s="64"/>
      <c r="W15" s="65"/>
      <c r="X15" s="63"/>
      <c r="Y15" s="65"/>
      <c r="Z15" s="63"/>
      <c r="AA15" s="65"/>
      <c r="AB15" s="63"/>
      <c r="AC15" s="66"/>
      <c r="AD15" s="64"/>
      <c r="AE15" s="65"/>
      <c r="AF15" s="63"/>
      <c r="AG15" s="67" t="n">
        <f aca="false">+E15+G15+I15+K15+M15+O15+Q15+S15+U15++W15+Y15+AA15+AC15+AE15</f>
        <v>0</v>
      </c>
      <c r="AH15" s="68"/>
      <c r="AI15" s="69" t="n">
        <v>0.35</v>
      </c>
      <c r="AJ15" s="70" t="n">
        <f aca="false">+AG15*AI15</f>
        <v>0</v>
      </c>
    </row>
    <row r="16" s="4" customFormat="true" ht="17.1" hidden="false" customHeight="true" outlineLevel="0" collapsed="false">
      <c r="A16" s="58" t="n">
        <v>6</v>
      </c>
      <c r="B16" s="59" t="s">
        <v>56</v>
      </c>
      <c r="C16" s="59"/>
      <c r="D16" s="60" t="s">
        <v>57</v>
      </c>
      <c r="E16" s="61"/>
      <c r="F16" s="62"/>
      <c r="G16" s="61"/>
      <c r="H16" s="63"/>
      <c r="I16" s="61"/>
      <c r="J16" s="64"/>
      <c r="K16" s="65"/>
      <c r="L16" s="63"/>
      <c r="M16" s="66"/>
      <c r="N16" s="64"/>
      <c r="O16" s="65"/>
      <c r="P16" s="63"/>
      <c r="Q16" s="65"/>
      <c r="R16" s="63"/>
      <c r="S16" s="65"/>
      <c r="T16" s="63"/>
      <c r="U16" s="66"/>
      <c r="V16" s="64"/>
      <c r="W16" s="65"/>
      <c r="X16" s="63"/>
      <c r="Y16" s="65"/>
      <c r="Z16" s="63"/>
      <c r="AA16" s="65"/>
      <c r="AB16" s="63"/>
      <c r="AC16" s="66"/>
      <c r="AD16" s="64"/>
      <c r="AE16" s="65"/>
      <c r="AF16" s="63"/>
      <c r="AG16" s="67" t="n">
        <f aca="false">+E16+G16+I16+K16+M16+O16+Q16+S16+U16++W16+Y16+AA16+AC16+AE16</f>
        <v>0</v>
      </c>
      <c r="AH16" s="68"/>
      <c r="AI16" s="69" t="n">
        <v>0.23</v>
      </c>
      <c r="AJ16" s="70" t="n">
        <f aca="false">+AG16*AI16</f>
        <v>0</v>
      </c>
    </row>
    <row r="17" s="4" customFormat="true" ht="17.1" hidden="false" customHeight="true" outlineLevel="0" collapsed="false">
      <c r="A17" s="58" t="n">
        <v>7</v>
      </c>
      <c r="B17" s="59" t="s">
        <v>58</v>
      </c>
      <c r="C17" s="59"/>
      <c r="D17" s="60" t="s">
        <v>51</v>
      </c>
      <c r="E17" s="61"/>
      <c r="F17" s="62"/>
      <c r="G17" s="61"/>
      <c r="H17" s="63"/>
      <c r="I17" s="61"/>
      <c r="J17" s="64"/>
      <c r="K17" s="65"/>
      <c r="L17" s="63"/>
      <c r="M17" s="66"/>
      <c r="N17" s="64"/>
      <c r="O17" s="65"/>
      <c r="P17" s="63"/>
      <c r="Q17" s="65"/>
      <c r="R17" s="63"/>
      <c r="S17" s="65"/>
      <c r="T17" s="63"/>
      <c r="U17" s="66"/>
      <c r="V17" s="64"/>
      <c r="W17" s="65"/>
      <c r="X17" s="63"/>
      <c r="Y17" s="65"/>
      <c r="Z17" s="63"/>
      <c r="AA17" s="65"/>
      <c r="AB17" s="63"/>
      <c r="AC17" s="66"/>
      <c r="AD17" s="64"/>
      <c r="AE17" s="65"/>
      <c r="AF17" s="63"/>
      <c r="AG17" s="67" t="n">
        <f aca="false">+E17+G17+I17+K17+M17+O17+Q17+S17+U17++W17+Y17+AA17+AC17+AE17</f>
        <v>0</v>
      </c>
      <c r="AH17" s="68"/>
      <c r="AI17" s="69" t="n">
        <v>2.25</v>
      </c>
      <c r="AJ17" s="70" t="n">
        <f aca="false">+AG17*AI17</f>
        <v>0</v>
      </c>
    </row>
    <row r="18" s="4" customFormat="true" ht="17.1" hidden="false" customHeight="true" outlineLevel="0" collapsed="false">
      <c r="A18" s="58" t="n">
        <v>8</v>
      </c>
      <c r="B18" s="59" t="s">
        <v>59</v>
      </c>
      <c r="C18" s="59"/>
      <c r="D18" s="60" t="s">
        <v>51</v>
      </c>
      <c r="E18" s="61"/>
      <c r="F18" s="62"/>
      <c r="G18" s="61"/>
      <c r="H18" s="63"/>
      <c r="I18" s="71"/>
      <c r="J18" s="64"/>
      <c r="K18" s="65"/>
      <c r="L18" s="63"/>
      <c r="M18" s="66"/>
      <c r="N18" s="64"/>
      <c r="O18" s="65"/>
      <c r="P18" s="63"/>
      <c r="Q18" s="65"/>
      <c r="R18" s="63"/>
      <c r="S18" s="65"/>
      <c r="T18" s="63"/>
      <c r="U18" s="66"/>
      <c r="V18" s="64"/>
      <c r="W18" s="65"/>
      <c r="X18" s="63"/>
      <c r="Y18" s="65"/>
      <c r="Z18" s="63"/>
      <c r="AA18" s="65"/>
      <c r="AB18" s="63"/>
      <c r="AC18" s="66"/>
      <c r="AD18" s="64"/>
      <c r="AE18" s="65"/>
      <c r="AF18" s="63"/>
      <c r="AG18" s="67" t="n">
        <f aca="false">+E18+G18+I18+K18+M18+O18+Q18+S18+U18++W18+Y18+AA18+AC18+AE18</f>
        <v>0</v>
      </c>
      <c r="AH18" s="68"/>
      <c r="AI18" s="69" t="n">
        <v>8.44</v>
      </c>
      <c r="AJ18" s="70" t="n">
        <f aca="false">+AG18*AI18</f>
        <v>0</v>
      </c>
    </row>
    <row r="19" s="4" customFormat="true" ht="17.1" hidden="false" customHeight="true" outlineLevel="0" collapsed="false">
      <c r="A19" s="58" t="n">
        <v>9</v>
      </c>
      <c r="B19" s="59" t="s">
        <v>60</v>
      </c>
      <c r="C19" s="59"/>
      <c r="D19" s="60" t="s">
        <v>51</v>
      </c>
      <c r="E19" s="61"/>
      <c r="F19" s="62"/>
      <c r="G19" s="61"/>
      <c r="H19" s="63"/>
      <c r="I19" s="61"/>
      <c r="J19" s="64"/>
      <c r="K19" s="65"/>
      <c r="L19" s="63"/>
      <c r="M19" s="66"/>
      <c r="N19" s="64"/>
      <c r="O19" s="65"/>
      <c r="P19" s="63"/>
      <c r="Q19" s="65"/>
      <c r="R19" s="63"/>
      <c r="S19" s="65"/>
      <c r="T19" s="63"/>
      <c r="U19" s="66"/>
      <c r="V19" s="64"/>
      <c r="W19" s="65"/>
      <c r="X19" s="63"/>
      <c r="Y19" s="65"/>
      <c r="Z19" s="63"/>
      <c r="AA19" s="65"/>
      <c r="AB19" s="63"/>
      <c r="AC19" s="66"/>
      <c r="AD19" s="64"/>
      <c r="AE19" s="65"/>
      <c r="AF19" s="63"/>
      <c r="AG19" s="67" t="n">
        <f aca="false">+E19+G19+I19+K19+M19+O19+Q19+S19+U19++W19+Y19+AA19+AC19+AE19</f>
        <v>0</v>
      </c>
      <c r="AH19" s="68"/>
      <c r="AI19" s="69" t="n">
        <v>42.21</v>
      </c>
      <c r="AJ19" s="70" t="n">
        <f aca="false">+AG19*AI19</f>
        <v>0</v>
      </c>
    </row>
    <row r="20" s="4" customFormat="true" ht="17.1" hidden="false" customHeight="true" outlineLevel="0" collapsed="false">
      <c r="A20" s="58" t="n">
        <v>10</v>
      </c>
      <c r="B20" s="59" t="s">
        <v>61</v>
      </c>
      <c r="C20" s="59"/>
      <c r="D20" s="60" t="s">
        <v>55</v>
      </c>
      <c r="E20" s="61"/>
      <c r="F20" s="62"/>
      <c r="G20" s="61"/>
      <c r="H20" s="63"/>
      <c r="I20" s="61"/>
      <c r="J20" s="64"/>
      <c r="K20" s="65"/>
      <c r="L20" s="63"/>
      <c r="M20" s="66"/>
      <c r="N20" s="64"/>
      <c r="O20" s="65"/>
      <c r="P20" s="63"/>
      <c r="Q20" s="65"/>
      <c r="R20" s="63"/>
      <c r="S20" s="65"/>
      <c r="T20" s="63"/>
      <c r="U20" s="66"/>
      <c r="V20" s="64"/>
      <c r="W20" s="65"/>
      <c r="X20" s="63"/>
      <c r="Y20" s="65"/>
      <c r="Z20" s="63"/>
      <c r="AA20" s="65"/>
      <c r="AB20" s="63"/>
      <c r="AC20" s="66"/>
      <c r="AD20" s="64"/>
      <c r="AE20" s="65"/>
      <c r="AF20" s="63"/>
      <c r="AG20" s="67" t="n">
        <f aca="false">+E20+G20+I20+K20+M20+O20+Q20+S20+U20++W20+Y20+AA20+AC20+AE20</f>
        <v>0</v>
      </c>
      <c r="AH20" s="68"/>
      <c r="AI20" s="69" t="n">
        <v>0.04</v>
      </c>
      <c r="AJ20" s="70" t="n">
        <f aca="false">+AG20*AI20</f>
        <v>0</v>
      </c>
    </row>
    <row r="21" s="4" customFormat="true" ht="17.1" hidden="false" customHeight="true" outlineLevel="0" collapsed="false">
      <c r="A21" s="58" t="n">
        <v>11</v>
      </c>
      <c r="B21" s="59" t="s">
        <v>62</v>
      </c>
      <c r="C21" s="59"/>
      <c r="D21" s="60" t="s">
        <v>55</v>
      </c>
      <c r="E21" s="61"/>
      <c r="F21" s="62"/>
      <c r="G21" s="61"/>
      <c r="H21" s="63"/>
      <c r="I21" s="61"/>
      <c r="J21" s="64"/>
      <c r="K21" s="65"/>
      <c r="L21" s="63"/>
      <c r="M21" s="66"/>
      <c r="N21" s="64"/>
      <c r="O21" s="65"/>
      <c r="P21" s="63"/>
      <c r="Q21" s="65"/>
      <c r="R21" s="63"/>
      <c r="S21" s="65"/>
      <c r="T21" s="63"/>
      <c r="U21" s="66"/>
      <c r="V21" s="64"/>
      <c r="W21" s="65"/>
      <c r="X21" s="63"/>
      <c r="Y21" s="65"/>
      <c r="Z21" s="63"/>
      <c r="AA21" s="65"/>
      <c r="AB21" s="63"/>
      <c r="AC21" s="66"/>
      <c r="AD21" s="64"/>
      <c r="AE21" s="65"/>
      <c r="AF21" s="63"/>
      <c r="AG21" s="67" t="n">
        <f aca="false">+E21+G21+I21+K21+M21+O21+Q21+S21+U21++W21+Y21+AA21+AC21+AE21</f>
        <v>0</v>
      </c>
      <c r="AH21" s="68"/>
      <c r="AI21" s="69" t="n">
        <v>0.01</v>
      </c>
      <c r="AJ21" s="70" t="n">
        <f aca="false">+AG21*AI21</f>
        <v>0</v>
      </c>
    </row>
    <row r="22" s="4" customFormat="true" ht="17.1" hidden="false" customHeight="true" outlineLevel="0" collapsed="false">
      <c r="A22" s="58" t="n">
        <v>12</v>
      </c>
      <c r="B22" s="59" t="s">
        <v>63</v>
      </c>
      <c r="C22" s="59"/>
      <c r="D22" s="60" t="s">
        <v>51</v>
      </c>
      <c r="E22" s="61"/>
      <c r="F22" s="62"/>
      <c r="G22" s="61"/>
      <c r="H22" s="63"/>
      <c r="I22" s="61"/>
      <c r="J22" s="64"/>
      <c r="K22" s="65"/>
      <c r="L22" s="63"/>
      <c r="M22" s="66" t="n">
        <v>2</v>
      </c>
      <c r="N22" s="64"/>
      <c r="O22" s="65" t="n">
        <v>3</v>
      </c>
      <c r="P22" s="63"/>
      <c r="Q22" s="65"/>
      <c r="R22" s="63"/>
      <c r="S22" s="65"/>
      <c r="T22" s="63"/>
      <c r="U22" s="66"/>
      <c r="V22" s="64"/>
      <c r="W22" s="65"/>
      <c r="X22" s="63"/>
      <c r="Y22" s="65"/>
      <c r="Z22" s="63"/>
      <c r="AA22" s="65"/>
      <c r="AB22" s="63"/>
      <c r="AC22" s="66"/>
      <c r="AD22" s="64"/>
      <c r="AE22" s="65"/>
      <c r="AF22" s="63"/>
      <c r="AG22" s="67" t="n">
        <f aca="false">+E22+G22+I22+K22+M22+O22+Q22+S22+U22++W22+Y22+AA22+AC22+AE22</f>
        <v>5</v>
      </c>
      <c r="AH22" s="68"/>
      <c r="AI22" s="69" t="n">
        <v>7.91</v>
      </c>
      <c r="AJ22" s="70" t="n">
        <f aca="false">+AG22*AI22</f>
        <v>39.55</v>
      </c>
    </row>
    <row r="23" s="4" customFormat="true" ht="17.1" hidden="false" customHeight="true" outlineLevel="0" collapsed="false">
      <c r="A23" s="58" t="n">
        <v>13</v>
      </c>
      <c r="B23" s="59" t="s">
        <v>64</v>
      </c>
      <c r="C23" s="59"/>
      <c r="D23" s="60" t="s">
        <v>49</v>
      </c>
      <c r="E23" s="61"/>
      <c r="F23" s="62"/>
      <c r="G23" s="61"/>
      <c r="H23" s="63"/>
      <c r="I23" s="71"/>
      <c r="J23" s="64"/>
      <c r="K23" s="65"/>
      <c r="L23" s="63"/>
      <c r="M23" s="66"/>
      <c r="N23" s="64"/>
      <c r="O23" s="65"/>
      <c r="P23" s="63"/>
      <c r="Q23" s="65"/>
      <c r="R23" s="63"/>
      <c r="S23" s="65"/>
      <c r="T23" s="63"/>
      <c r="U23" s="66"/>
      <c r="V23" s="64"/>
      <c r="W23" s="65"/>
      <c r="X23" s="63"/>
      <c r="Y23" s="65" t="n">
        <v>4</v>
      </c>
      <c r="Z23" s="63"/>
      <c r="AA23" s="65"/>
      <c r="AB23" s="63"/>
      <c r="AC23" s="66"/>
      <c r="AD23" s="64"/>
      <c r="AE23" s="65"/>
      <c r="AF23" s="63"/>
      <c r="AG23" s="67" t="n">
        <f aca="false">+E23+G23+I23+K23+M23+O23+Q23+S23+U23++W23+Y23+AA23+AC23+AE23</f>
        <v>4</v>
      </c>
      <c r="AH23" s="68"/>
      <c r="AI23" s="69" t="n">
        <v>43.28</v>
      </c>
      <c r="AJ23" s="70" t="n">
        <f aca="false">+AG23*AI23</f>
        <v>173.12</v>
      </c>
    </row>
    <row r="24" s="4" customFormat="true" ht="17.1" hidden="false" customHeight="true" outlineLevel="0" collapsed="false">
      <c r="A24" s="58" t="n">
        <v>14</v>
      </c>
      <c r="B24" s="59" t="s">
        <v>65</v>
      </c>
      <c r="C24" s="59"/>
      <c r="D24" s="60" t="s">
        <v>66</v>
      </c>
      <c r="E24" s="61" t="n">
        <v>7.5</v>
      </c>
      <c r="F24" s="62"/>
      <c r="G24" s="61" t="n">
        <v>5</v>
      </c>
      <c r="H24" s="63"/>
      <c r="I24" s="71"/>
      <c r="J24" s="64"/>
      <c r="K24" s="65"/>
      <c r="L24" s="63"/>
      <c r="M24" s="66" t="n">
        <v>25</v>
      </c>
      <c r="N24" s="64"/>
      <c r="O24" s="65" t="n">
        <v>5</v>
      </c>
      <c r="P24" s="63"/>
      <c r="Q24" s="65"/>
      <c r="R24" s="63"/>
      <c r="S24" s="65"/>
      <c r="T24" s="63"/>
      <c r="U24" s="66"/>
      <c r="V24" s="64"/>
      <c r="W24" s="65"/>
      <c r="X24" s="63"/>
      <c r="Y24" s="65" t="n">
        <v>45</v>
      </c>
      <c r="Z24" s="63"/>
      <c r="AA24" s="65"/>
      <c r="AB24" s="63"/>
      <c r="AC24" s="66"/>
      <c r="AD24" s="64"/>
      <c r="AE24" s="65" t="n">
        <v>85</v>
      </c>
      <c r="AF24" s="63"/>
      <c r="AG24" s="67" t="n">
        <f aca="false">+E24+G24+I24+K24+M24+O24+Q24+S24+U24++W24+Y24+AA24+AC24+AE24</f>
        <v>172.5</v>
      </c>
      <c r="AH24" s="68"/>
      <c r="AI24" s="69" t="n">
        <v>0.21</v>
      </c>
      <c r="AJ24" s="70" t="n">
        <f aca="false">+AG24*AI24</f>
        <v>36.225</v>
      </c>
    </row>
    <row r="25" s="4" customFormat="true" ht="17.1" hidden="false" customHeight="true" outlineLevel="0" collapsed="false">
      <c r="A25" s="72" t="n">
        <v>15</v>
      </c>
      <c r="B25" s="73" t="s">
        <v>67</v>
      </c>
      <c r="C25" s="73"/>
      <c r="D25" s="74" t="s">
        <v>66</v>
      </c>
      <c r="E25" s="75"/>
      <c r="F25" s="76"/>
      <c r="G25" s="75"/>
      <c r="H25" s="77"/>
      <c r="I25" s="78"/>
      <c r="J25" s="79"/>
      <c r="K25" s="80"/>
      <c r="L25" s="77"/>
      <c r="M25" s="81"/>
      <c r="N25" s="79"/>
      <c r="O25" s="80"/>
      <c r="P25" s="77"/>
      <c r="Q25" s="80"/>
      <c r="R25" s="77"/>
      <c r="S25" s="80"/>
      <c r="T25" s="77"/>
      <c r="U25" s="81"/>
      <c r="V25" s="79"/>
      <c r="W25" s="80"/>
      <c r="X25" s="77"/>
      <c r="Y25" s="80"/>
      <c r="Z25" s="77"/>
      <c r="AA25" s="80"/>
      <c r="AB25" s="77"/>
      <c r="AC25" s="81"/>
      <c r="AD25" s="79"/>
      <c r="AE25" s="80"/>
      <c r="AF25" s="77"/>
      <c r="AG25" s="82" t="n">
        <f aca="false">+E25+G25+I25+K25+M25+O25+Q25+S25+U25++W25+Y25+AA25+AC25+AE25</f>
        <v>0</v>
      </c>
      <c r="AH25" s="83"/>
      <c r="AI25" s="84" t="n">
        <v>0.08</v>
      </c>
      <c r="AJ25" s="85" t="n">
        <f aca="false">+AG25*AI25</f>
        <v>0</v>
      </c>
    </row>
    <row r="26" s="4" customFormat="true" ht="17.1" hidden="false" customHeight="true" outlineLevel="0" collapsed="false">
      <c r="A26" s="86"/>
      <c r="B26" s="86"/>
      <c r="C26" s="86"/>
      <c r="D26" s="86"/>
      <c r="E26" s="87"/>
      <c r="F26" s="88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90"/>
      <c r="AJ26" s="0"/>
    </row>
    <row r="27" s="4" customFormat="true" ht="17.1" hidden="false" customHeight="true" outlineLevel="0" collapsed="false">
      <c r="A27" s="86"/>
      <c r="B27" s="86"/>
      <c r="C27" s="86"/>
      <c r="D27" s="86"/>
      <c r="E27" s="87"/>
      <c r="F27" s="88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90"/>
      <c r="AJ27" s="0"/>
    </row>
    <row r="28" s="4" customFormat="true" ht="17.1" hidden="false" customHeight="true" outlineLevel="0" collapsed="false">
      <c r="A28" s="11" t="s">
        <v>68</v>
      </c>
      <c r="B28" s="91"/>
      <c r="C28" s="91"/>
      <c r="D28" s="91"/>
      <c r="E28" s="87"/>
      <c r="F28" s="88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90"/>
      <c r="AJ28" s="0"/>
    </row>
    <row r="29" s="4" customFormat="true" ht="17.1" hidden="false" customHeight="true" outlineLevel="0" collapsed="false">
      <c r="A29" s="92" t="s">
        <v>69</v>
      </c>
      <c r="B29" s="93"/>
      <c r="C29" s="94" t="s">
        <v>70</v>
      </c>
      <c r="D29" s="95" t="s">
        <v>71</v>
      </c>
      <c r="E29" s="96"/>
      <c r="F29" s="96"/>
      <c r="G29" s="96"/>
      <c r="H29" s="96"/>
      <c r="I29" s="97"/>
      <c r="J29" s="97"/>
      <c r="K29" s="97"/>
      <c r="L29" s="97"/>
      <c r="M29" s="97"/>
      <c r="N29" s="97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90"/>
      <c r="AJ29" s="0"/>
    </row>
    <row r="30" s="4" customFormat="true" ht="17.1" hidden="false" customHeight="true" outlineLevel="0" collapsed="false">
      <c r="A30" s="98" t="n">
        <v>1</v>
      </c>
      <c r="B30" s="99" t="s">
        <v>72</v>
      </c>
      <c r="C30" s="100" t="s">
        <v>73</v>
      </c>
      <c r="D30" s="100" t="s">
        <v>74</v>
      </c>
      <c r="E30" s="101"/>
      <c r="F30" s="102"/>
      <c r="G30" s="101"/>
      <c r="H30" s="102"/>
      <c r="I30" s="101"/>
      <c r="J30" s="102"/>
      <c r="K30" s="101"/>
      <c r="L30" s="102"/>
      <c r="M30" s="101"/>
      <c r="N30" s="102"/>
      <c r="O30" s="101"/>
      <c r="P30" s="102"/>
      <c r="Q30" s="101"/>
      <c r="R30" s="102"/>
      <c r="S30" s="101"/>
      <c r="T30" s="102"/>
      <c r="U30" s="101"/>
      <c r="V30" s="102"/>
      <c r="W30" s="101"/>
      <c r="X30" s="102"/>
      <c r="Y30" s="101"/>
      <c r="Z30" s="102"/>
      <c r="AA30" s="101"/>
      <c r="AB30" s="102"/>
      <c r="AC30" s="101"/>
      <c r="AD30" s="102"/>
      <c r="AE30" s="101"/>
      <c r="AF30" s="102"/>
      <c r="AG30" s="54" t="n">
        <f aca="false">+E30+G30+I30+K30+M30+O30+Q30+S30+U30++W30+Y30+AA30+AC30+AE30</f>
        <v>0</v>
      </c>
      <c r="AH30" s="103"/>
      <c r="AI30" s="104" t="n">
        <v>1.3</v>
      </c>
      <c r="AJ30" s="105" t="n">
        <f aca="false">+AG30*AI30</f>
        <v>0</v>
      </c>
    </row>
    <row r="31" s="4" customFormat="true" ht="17.1" hidden="false" customHeight="true" outlineLevel="0" collapsed="false">
      <c r="A31" s="106" t="n">
        <v>2</v>
      </c>
      <c r="B31" s="107" t="s">
        <v>75</v>
      </c>
      <c r="C31" s="108" t="s">
        <v>73</v>
      </c>
      <c r="D31" s="108" t="s">
        <v>74</v>
      </c>
      <c r="E31" s="65"/>
      <c r="F31" s="109"/>
      <c r="G31" s="65"/>
      <c r="H31" s="109"/>
      <c r="I31" s="65"/>
      <c r="J31" s="109"/>
      <c r="K31" s="65"/>
      <c r="L31" s="109"/>
      <c r="M31" s="65" t="n">
        <v>32</v>
      </c>
      <c r="N31" s="109"/>
      <c r="O31" s="65" t="n">
        <v>320</v>
      </c>
      <c r="P31" s="109"/>
      <c r="Q31" s="65" t="n">
        <v>5</v>
      </c>
      <c r="R31" s="109"/>
      <c r="S31" s="65"/>
      <c r="T31" s="109"/>
      <c r="U31" s="65" t="n">
        <v>47</v>
      </c>
      <c r="V31" s="109"/>
      <c r="W31" s="65"/>
      <c r="X31" s="109"/>
      <c r="Y31" s="65"/>
      <c r="Z31" s="109"/>
      <c r="AA31" s="65"/>
      <c r="AB31" s="109"/>
      <c r="AC31" s="65" t="n">
        <v>93</v>
      </c>
      <c r="AD31" s="109"/>
      <c r="AE31" s="65" t="n">
        <v>299</v>
      </c>
      <c r="AF31" s="109"/>
      <c r="AG31" s="110" t="n">
        <f aca="false">+E31+G31+I31+K31+M31+O31+Q31+S31+U31++W31+Y31+AA31+AC31+AE31</f>
        <v>796</v>
      </c>
      <c r="AH31" s="111"/>
      <c r="AI31" s="112" t="n">
        <v>1.6</v>
      </c>
      <c r="AJ31" s="113" t="n">
        <f aca="false">+AG31*AI31</f>
        <v>1273.6</v>
      </c>
    </row>
    <row r="32" s="4" customFormat="true" ht="17.1" hidden="false" customHeight="true" outlineLevel="0" collapsed="false">
      <c r="A32" s="106" t="n">
        <v>3</v>
      </c>
      <c r="B32" s="107" t="s">
        <v>76</v>
      </c>
      <c r="C32" s="108" t="s">
        <v>73</v>
      </c>
      <c r="D32" s="108" t="s">
        <v>74</v>
      </c>
      <c r="E32" s="65"/>
      <c r="F32" s="109"/>
      <c r="G32" s="66"/>
      <c r="H32" s="114"/>
      <c r="I32" s="65"/>
      <c r="J32" s="115"/>
      <c r="K32" s="66"/>
      <c r="L32" s="115"/>
      <c r="M32" s="116" t="n">
        <v>126</v>
      </c>
      <c r="N32" s="117"/>
      <c r="O32" s="61"/>
      <c r="P32" s="115"/>
      <c r="Q32" s="116"/>
      <c r="R32" s="117"/>
      <c r="S32" s="65"/>
      <c r="T32" s="115"/>
      <c r="U32" s="66"/>
      <c r="V32" s="117"/>
      <c r="W32" s="65"/>
      <c r="X32" s="115"/>
      <c r="Y32" s="65"/>
      <c r="Z32" s="115"/>
      <c r="AA32" s="65"/>
      <c r="AB32" s="115"/>
      <c r="AC32" s="66"/>
      <c r="AD32" s="117"/>
      <c r="AE32" s="61" t="n">
        <v>13</v>
      </c>
      <c r="AF32" s="115"/>
      <c r="AG32" s="67" t="n">
        <f aca="false">+E32+G32+I32+K32+M32+O32+Q32+S32+U32++W32+Y32+AA32+AC32+AE32</f>
        <v>139</v>
      </c>
      <c r="AH32" s="111"/>
      <c r="AI32" s="112" t="n">
        <v>4.24</v>
      </c>
      <c r="AJ32" s="113" t="n">
        <f aca="false">+AG32*AI32</f>
        <v>589.36</v>
      </c>
    </row>
    <row r="33" s="4" customFormat="true" ht="17.1" hidden="false" customHeight="true" outlineLevel="0" collapsed="false">
      <c r="A33" s="106" t="n">
        <v>4</v>
      </c>
      <c r="B33" s="107" t="s">
        <v>77</v>
      </c>
      <c r="C33" s="108" t="s">
        <v>73</v>
      </c>
      <c r="D33" s="108" t="s">
        <v>74</v>
      </c>
      <c r="E33" s="65"/>
      <c r="F33" s="109"/>
      <c r="G33" s="66"/>
      <c r="H33" s="114"/>
      <c r="I33" s="65"/>
      <c r="J33" s="115"/>
      <c r="K33" s="66"/>
      <c r="L33" s="115"/>
      <c r="M33" s="116"/>
      <c r="N33" s="117"/>
      <c r="O33" s="61"/>
      <c r="P33" s="115"/>
      <c r="Q33" s="116"/>
      <c r="R33" s="117"/>
      <c r="S33" s="65"/>
      <c r="T33" s="115"/>
      <c r="U33" s="66"/>
      <c r="V33" s="117"/>
      <c r="W33" s="65"/>
      <c r="X33" s="115"/>
      <c r="Y33" s="65"/>
      <c r="Z33" s="115"/>
      <c r="AA33" s="65"/>
      <c r="AB33" s="115"/>
      <c r="AC33" s="66"/>
      <c r="AD33" s="117"/>
      <c r="AE33" s="61"/>
      <c r="AF33" s="115"/>
      <c r="AG33" s="67" t="n">
        <f aca="false">+E33+G33+I33+K33+M33+O33+Q33+S33+U33++W33+Y33+AA33+AC33+AE33</f>
        <v>0</v>
      </c>
      <c r="AH33" s="111"/>
      <c r="AI33" s="112" t="n">
        <v>3.49</v>
      </c>
      <c r="AJ33" s="113" t="n">
        <f aca="false">+AG33*AI33</f>
        <v>0</v>
      </c>
    </row>
    <row r="34" s="4" customFormat="true" ht="17.1" hidden="false" customHeight="true" outlineLevel="0" collapsed="false">
      <c r="A34" s="106" t="n">
        <v>5</v>
      </c>
      <c r="B34" s="107" t="s">
        <v>78</v>
      </c>
      <c r="C34" s="108" t="s">
        <v>73</v>
      </c>
      <c r="D34" s="108" t="s">
        <v>74</v>
      </c>
      <c r="E34" s="65"/>
      <c r="F34" s="109"/>
      <c r="G34" s="66"/>
      <c r="H34" s="114"/>
      <c r="I34" s="65"/>
      <c r="J34" s="115"/>
      <c r="K34" s="66"/>
      <c r="L34" s="115"/>
      <c r="M34" s="116"/>
      <c r="N34" s="117"/>
      <c r="O34" s="61"/>
      <c r="P34" s="115"/>
      <c r="Q34" s="116"/>
      <c r="R34" s="117"/>
      <c r="S34" s="65"/>
      <c r="T34" s="115"/>
      <c r="U34" s="66"/>
      <c r="V34" s="117"/>
      <c r="W34" s="65"/>
      <c r="X34" s="115"/>
      <c r="Y34" s="65"/>
      <c r="Z34" s="115"/>
      <c r="AA34" s="65"/>
      <c r="AB34" s="115"/>
      <c r="AC34" s="66"/>
      <c r="AD34" s="117"/>
      <c r="AE34" s="61"/>
      <c r="AF34" s="115"/>
      <c r="AG34" s="67" t="n">
        <f aca="false">+E34+G34+I34+K34+M34+O34+Q34+S34+U34++W34+Y34+AA34+AC34+AE34</f>
        <v>0</v>
      </c>
      <c r="AH34" s="111"/>
      <c r="AI34" s="112" t="n">
        <v>0.49</v>
      </c>
      <c r="AJ34" s="113" t="n">
        <f aca="false">+AG34*AI34</f>
        <v>0</v>
      </c>
    </row>
    <row r="35" s="4" customFormat="true" ht="17.1" hidden="false" customHeight="true" outlineLevel="0" collapsed="false">
      <c r="A35" s="106" t="n">
        <v>6</v>
      </c>
      <c r="B35" s="107" t="s">
        <v>79</v>
      </c>
      <c r="C35" s="108" t="s">
        <v>80</v>
      </c>
      <c r="D35" s="108" t="s">
        <v>81</v>
      </c>
      <c r="E35" s="65"/>
      <c r="F35" s="109"/>
      <c r="G35" s="66"/>
      <c r="H35" s="114"/>
      <c r="I35" s="65"/>
      <c r="J35" s="115"/>
      <c r="K35" s="66"/>
      <c r="L35" s="115"/>
      <c r="M35" s="116"/>
      <c r="N35" s="117"/>
      <c r="O35" s="61"/>
      <c r="P35" s="115"/>
      <c r="Q35" s="116"/>
      <c r="R35" s="117"/>
      <c r="S35" s="65"/>
      <c r="T35" s="115"/>
      <c r="U35" s="66"/>
      <c r="V35" s="117"/>
      <c r="W35" s="65"/>
      <c r="X35" s="115"/>
      <c r="Y35" s="65"/>
      <c r="Z35" s="115"/>
      <c r="AA35" s="65"/>
      <c r="AB35" s="115"/>
      <c r="AC35" s="66"/>
      <c r="AD35" s="117"/>
      <c r="AE35" s="61"/>
      <c r="AF35" s="115"/>
      <c r="AG35" s="67" t="n">
        <f aca="false">+E35+G35+I35+K35+M35+O35+Q35+S35+U35++W35+Y35+AA35+AC35+AE35</f>
        <v>0</v>
      </c>
      <c r="AH35" s="111"/>
      <c r="AI35" s="112" t="n">
        <v>0.08</v>
      </c>
      <c r="AJ35" s="113" t="n">
        <f aca="false">+AG35*AI35</f>
        <v>0</v>
      </c>
    </row>
    <row r="36" s="4" customFormat="true" ht="17.1" hidden="false" customHeight="true" outlineLevel="0" collapsed="false">
      <c r="A36" s="106" t="n">
        <v>7</v>
      </c>
      <c r="B36" s="107" t="s">
        <v>82</v>
      </c>
      <c r="C36" s="108" t="s">
        <v>73</v>
      </c>
      <c r="D36" s="108" t="s">
        <v>74</v>
      </c>
      <c r="E36" s="65"/>
      <c r="F36" s="109"/>
      <c r="G36" s="65"/>
      <c r="H36" s="109"/>
      <c r="I36" s="65"/>
      <c r="J36" s="109"/>
      <c r="K36" s="65"/>
      <c r="L36" s="109"/>
      <c r="M36" s="65" t="n">
        <v>1200</v>
      </c>
      <c r="N36" s="109"/>
      <c r="O36" s="65" t="n">
        <v>1920</v>
      </c>
      <c r="P36" s="109"/>
      <c r="Q36" s="65" t="n">
        <v>30</v>
      </c>
      <c r="R36" s="109"/>
      <c r="S36" s="65"/>
      <c r="T36" s="109"/>
      <c r="U36" s="65" t="n">
        <v>282</v>
      </c>
      <c r="V36" s="109"/>
      <c r="W36" s="65"/>
      <c r="X36" s="109"/>
      <c r="Y36" s="65"/>
      <c r="Z36" s="109"/>
      <c r="AA36" s="65"/>
      <c r="AB36" s="109"/>
      <c r="AC36" s="65" t="n">
        <v>558</v>
      </c>
      <c r="AD36" s="109"/>
      <c r="AE36" s="65" t="n">
        <v>1898</v>
      </c>
      <c r="AF36" s="109"/>
      <c r="AG36" s="110" t="n">
        <f aca="false">+E36+G36+I36+K36+M36+O36+Q36+S36+U36++W36+Y36+AA36+AC36+AE36</f>
        <v>5888</v>
      </c>
      <c r="AH36" s="111"/>
      <c r="AI36" s="112" t="n">
        <v>0.04</v>
      </c>
      <c r="AJ36" s="113" t="n">
        <f aca="false">+AG36*AI36</f>
        <v>235.52</v>
      </c>
    </row>
    <row r="37" s="4" customFormat="true" ht="17.1" hidden="false" customHeight="true" outlineLevel="0" collapsed="false">
      <c r="A37" s="106" t="n">
        <v>8</v>
      </c>
      <c r="B37" s="107" t="s">
        <v>83</v>
      </c>
      <c r="C37" s="108" t="s">
        <v>73</v>
      </c>
      <c r="D37" s="108" t="s">
        <v>74</v>
      </c>
      <c r="E37" s="65"/>
      <c r="F37" s="109"/>
      <c r="G37" s="66"/>
      <c r="H37" s="114"/>
      <c r="I37" s="65"/>
      <c r="J37" s="115"/>
      <c r="K37" s="66"/>
      <c r="L37" s="115"/>
      <c r="M37" s="116"/>
      <c r="N37" s="117"/>
      <c r="O37" s="61"/>
      <c r="P37" s="115"/>
      <c r="Q37" s="116"/>
      <c r="R37" s="117"/>
      <c r="S37" s="65"/>
      <c r="T37" s="115"/>
      <c r="U37" s="66"/>
      <c r="V37" s="117"/>
      <c r="W37" s="65"/>
      <c r="X37" s="115"/>
      <c r="Y37" s="65"/>
      <c r="Z37" s="115"/>
      <c r="AA37" s="65"/>
      <c r="AB37" s="115"/>
      <c r="AC37" s="66"/>
      <c r="AD37" s="117"/>
      <c r="AE37" s="61"/>
      <c r="AF37" s="115"/>
      <c r="AG37" s="67" t="n">
        <f aca="false">+E37+G37+I37+K37+M37+O37+Q37+S37+U37++W37+Y37+AA37+AC37+AE37</f>
        <v>0</v>
      </c>
      <c r="AH37" s="111"/>
      <c r="AI37" s="112" t="n">
        <v>48.76</v>
      </c>
      <c r="AJ37" s="113" t="n">
        <f aca="false">+AG37*AI37</f>
        <v>0</v>
      </c>
    </row>
    <row r="38" s="4" customFormat="true" ht="17.1" hidden="false" customHeight="true" outlineLevel="0" collapsed="false">
      <c r="A38" s="106" t="n">
        <v>9</v>
      </c>
      <c r="B38" s="107" t="s">
        <v>85</v>
      </c>
      <c r="C38" s="108" t="s">
        <v>73</v>
      </c>
      <c r="D38" s="108" t="s">
        <v>74</v>
      </c>
      <c r="E38" s="65"/>
      <c r="F38" s="109"/>
      <c r="G38" s="66"/>
      <c r="H38" s="114"/>
      <c r="I38" s="65"/>
      <c r="J38" s="115"/>
      <c r="K38" s="66"/>
      <c r="L38" s="115"/>
      <c r="M38" s="116"/>
      <c r="N38" s="117"/>
      <c r="O38" s="61"/>
      <c r="P38" s="115"/>
      <c r="Q38" s="116"/>
      <c r="R38" s="117"/>
      <c r="S38" s="65"/>
      <c r="T38" s="115"/>
      <c r="U38" s="66"/>
      <c r="V38" s="117"/>
      <c r="W38" s="65"/>
      <c r="X38" s="115"/>
      <c r="Y38" s="65"/>
      <c r="Z38" s="115"/>
      <c r="AA38" s="65"/>
      <c r="AB38" s="115"/>
      <c r="AC38" s="66"/>
      <c r="AD38" s="117"/>
      <c r="AE38" s="61"/>
      <c r="AF38" s="115"/>
      <c r="AG38" s="67" t="n">
        <f aca="false">+E38+G38+I38+K38+M38+O38+Q38+S38+U38++W38+Y38+AA38+AC38+AE38</f>
        <v>0</v>
      </c>
      <c r="AH38" s="111"/>
      <c r="AI38" s="112" t="n">
        <v>48.16</v>
      </c>
      <c r="AJ38" s="113" t="n">
        <f aca="false">+AG38*AI38</f>
        <v>0</v>
      </c>
    </row>
    <row r="39" s="4" customFormat="true" ht="17.1" hidden="false" customHeight="true" outlineLevel="0" collapsed="false">
      <c r="A39" s="106" t="n">
        <v>10</v>
      </c>
      <c r="B39" s="107" t="s">
        <v>86</v>
      </c>
      <c r="C39" s="108" t="s">
        <v>73</v>
      </c>
      <c r="D39" s="108" t="s">
        <v>74</v>
      </c>
      <c r="E39" s="65"/>
      <c r="F39" s="109"/>
      <c r="G39" s="66" t="n">
        <v>4</v>
      </c>
      <c r="H39" s="114"/>
      <c r="I39" s="65"/>
      <c r="J39" s="115"/>
      <c r="K39" s="66"/>
      <c r="L39" s="115"/>
      <c r="M39" s="116"/>
      <c r="N39" s="117"/>
      <c r="O39" s="61" t="n">
        <v>4</v>
      </c>
      <c r="P39" s="115"/>
      <c r="Q39" s="116" t="n">
        <v>16</v>
      </c>
      <c r="R39" s="117"/>
      <c r="S39" s="65" t="n">
        <v>9</v>
      </c>
      <c r="T39" s="115"/>
      <c r="U39" s="66" t="n">
        <v>2</v>
      </c>
      <c r="V39" s="117"/>
      <c r="W39" s="65"/>
      <c r="X39" s="115"/>
      <c r="Y39" s="65"/>
      <c r="Z39" s="115"/>
      <c r="AA39" s="65"/>
      <c r="AB39" s="115"/>
      <c r="AC39" s="66" t="n">
        <v>1</v>
      </c>
      <c r="AD39" s="117"/>
      <c r="AE39" s="61"/>
      <c r="AF39" s="115"/>
      <c r="AG39" s="67" t="n">
        <f aca="false">+E39+G39+I39+K39+M39+O39+Q39+S39+U39++W39+Y39+AA39+AC39+AE39</f>
        <v>36</v>
      </c>
      <c r="AH39" s="111"/>
      <c r="AI39" s="112" t="n">
        <v>3.61</v>
      </c>
      <c r="AJ39" s="113" t="n">
        <f aca="false">+AG39*AI39</f>
        <v>129.96</v>
      </c>
    </row>
    <row r="40" s="4" customFormat="true" ht="17.1" hidden="false" customHeight="true" outlineLevel="0" collapsed="false">
      <c r="A40" s="106" t="n">
        <v>11</v>
      </c>
      <c r="B40" s="107" t="s">
        <v>87</v>
      </c>
      <c r="C40" s="108" t="s">
        <v>73</v>
      </c>
      <c r="D40" s="108" t="s">
        <v>74</v>
      </c>
      <c r="E40" s="65"/>
      <c r="F40" s="109"/>
      <c r="G40" s="66" t="n">
        <v>65</v>
      </c>
      <c r="H40" s="114"/>
      <c r="I40" s="65" t="n">
        <v>34</v>
      </c>
      <c r="J40" s="115"/>
      <c r="K40" s="66" t="n">
        <v>9</v>
      </c>
      <c r="L40" s="115"/>
      <c r="M40" s="116" t="n">
        <v>67</v>
      </c>
      <c r="N40" s="117"/>
      <c r="O40" s="61" t="n">
        <v>16</v>
      </c>
      <c r="P40" s="115"/>
      <c r="Q40" s="116" t="n">
        <v>41</v>
      </c>
      <c r="R40" s="117"/>
      <c r="S40" s="65" t="n">
        <v>23</v>
      </c>
      <c r="T40" s="115"/>
      <c r="U40" s="66" t="n">
        <v>14</v>
      </c>
      <c r="V40" s="117"/>
      <c r="W40" s="65" t="n">
        <v>1</v>
      </c>
      <c r="X40" s="115"/>
      <c r="Y40" s="65"/>
      <c r="Z40" s="115"/>
      <c r="AA40" s="65" t="n">
        <v>1</v>
      </c>
      <c r="AB40" s="115"/>
      <c r="AC40" s="66" t="n">
        <v>10</v>
      </c>
      <c r="AD40" s="117"/>
      <c r="AE40" s="61" t="n">
        <v>9</v>
      </c>
      <c r="AF40" s="115"/>
      <c r="AG40" s="67" t="n">
        <f aca="false">+E40+G40+I40+K40+M40+O40+Q40+S40+U40++W40+Y40+AA40+AC40+AE40</f>
        <v>290</v>
      </c>
      <c r="AH40" s="111"/>
      <c r="AI40" s="112" t="n">
        <v>0.06</v>
      </c>
      <c r="AJ40" s="113" t="n">
        <f aca="false">+AG40*AI40</f>
        <v>17.4</v>
      </c>
    </row>
    <row r="41" s="4" customFormat="true" ht="17.1" hidden="false" customHeight="true" outlineLevel="0" collapsed="false">
      <c r="A41" s="106" t="n">
        <v>12</v>
      </c>
      <c r="B41" s="107" t="s">
        <v>88</v>
      </c>
      <c r="C41" s="108" t="s">
        <v>73</v>
      </c>
      <c r="D41" s="108" t="s">
        <v>74</v>
      </c>
      <c r="E41" s="65"/>
      <c r="F41" s="109"/>
      <c r="G41" s="66"/>
      <c r="H41" s="114"/>
      <c r="I41" s="65"/>
      <c r="J41" s="115"/>
      <c r="K41" s="66"/>
      <c r="L41" s="115"/>
      <c r="M41" s="116"/>
      <c r="N41" s="117"/>
      <c r="O41" s="61"/>
      <c r="P41" s="115"/>
      <c r="Q41" s="116"/>
      <c r="R41" s="117"/>
      <c r="S41" s="65"/>
      <c r="T41" s="115"/>
      <c r="U41" s="66"/>
      <c r="V41" s="117"/>
      <c r="W41" s="65"/>
      <c r="X41" s="115"/>
      <c r="Y41" s="65"/>
      <c r="Z41" s="115"/>
      <c r="AA41" s="65"/>
      <c r="AB41" s="115"/>
      <c r="AC41" s="66"/>
      <c r="AD41" s="117"/>
      <c r="AE41" s="61"/>
      <c r="AF41" s="115"/>
      <c r="AG41" s="67" t="n">
        <f aca="false">+E41+G41+I41+K41+M41+O41+Q41+S41+U41++W41+Y41+AA41+AC41+AE41</f>
        <v>0</v>
      </c>
      <c r="AH41" s="111"/>
      <c r="AI41" s="112" t="n">
        <v>0.08</v>
      </c>
      <c r="AJ41" s="113" t="n">
        <f aca="false">+AG41*AI41</f>
        <v>0</v>
      </c>
    </row>
    <row r="42" s="4" customFormat="true" ht="17.1" hidden="false" customHeight="true" outlineLevel="0" collapsed="false">
      <c r="A42" s="106" t="n">
        <v>13</v>
      </c>
      <c r="B42" s="107" t="s">
        <v>89</v>
      </c>
      <c r="C42" s="108" t="s">
        <v>73</v>
      </c>
      <c r="D42" s="108" t="s">
        <v>74</v>
      </c>
      <c r="E42" s="65"/>
      <c r="F42" s="109"/>
      <c r="G42" s="66"/>
      <c r="H42" s="114"/>
      <c r="I42" s="65"/>
      <c r="J42" s="115"/>
      <c r="K42" s="66"/>
      <c r="L42" s="115"/>
      <c r="M42" s="116"/>
      <c r="N42" s="117"/>
      <c r="O42" s="61"/>
      <c r="P42" s="115"/>
      <c r="Q42" s="116"/>
      <c r="R42" s="117"/>
      <c r="S42" s="65"/>
      <c r="T42" s="115"/>
      <c r="U42" s="66"/>
      <c r="V42" s="117"/>
      <c r="W42" s="65"/>
      <c r="X42" s="115"/>
      <c r="Y42" s="65"/>
      <c r="Z42" s="115"/>
      <c r="AA42" s="65"/>
      <c r="AB42" s="115"/>
      <c r="AC42" s="66"/>
      <c r="AD42" s="117"/>
      <c r="AE42" s="61"/>
      <c r="AF42" s="115"/>
      <c r="AG42" s="67" t="n">
        <f aca="false">+E42+G42+I42+K42+M42+O42+Q42+S42+U42++W42+Y42+AA42+AC42+AE42</f>
        <v>0</v>
      </c>
      <c r="AH42" s="111"/>
      <c r="AI42" s="112" t="n">
        <v>0.15</v>
      </c>
      <c r="AJ42" s="113" t="n">
        <f aca="false">+AG42*AI42</f>
        <v>0</v>
      </c>
    </row>
    <row r="43" s="4" customFormat="true" ht="17.1" hidden="false" customHeight="true" outlineLevel="0" collapsed="false">
      <c r="A43" s="106" t="n">
        <v>14</v>
      </c>
      <c r="B43" s="107" t="s">
        <v>90</v>
      </c>
      <c r="C43" s="108" t="s">
        <v>73</v>
      </c>
      <c r="D43" s="108" t="s">
        <v>74</v>
      </c>
      <c r="E43" s="65"/>
      <c r="F43" s="109"/>
      <c r="G43" s="66"/>
      <c r="H43" s="114"/>
      <c r="I43" s="65"/>
      <c r="J43" s="115"/>
      <c r="K43" s="66"/>
      <c r="L43" s="115"/>
      <c r="M43" s="116"/>
      <c r="N43" s="117"/>
      <c r="O43" s="61"/>
      <c r="P43" s="115"/>
      <c r="Q43" s="116"/>
      <c r="R43" s="117"/>
      <c r="S43" s="65"/>
      <c r="T43" s="115"/>
      <c r="U43" s="66" t="n">
        <v>1</v>
      </c>
      <c r="V43" s="117"/>
      <c r="W43" s="65"/>
      <c r="X43" s="115"/>
      <c r="Y43" s="65"/>
      <c r="Z43" s="115"/>
      <c r="AA43" s="65"/>
      <c r="AB43" s="115"/>
      <c r="AC43" s="66"/>
      <c r="AD43" s="117"/>
      <c r="AE43" s="61"/>
      <c r="AF43" s="115"/>
      <c r="AG43" s="67" t="n">
        <f aca="false">+E43+G43+I43+K43+M43+O43+Q43+S43+U43++W43+Y43+AA43+AC43+AE43</f>
        <v>1</v>
      </c>
      <c r="AH43" s="111"/>
      <c r="AI43" s="112" t="n">
        <v>366.45</v>
      </c>
      <c r="AJ43" s="113" t="n">
        <f aca="false">+AG43*AI43</f>
        <v>366.45</v>
      </c>
    </row>
    <row r="44" s="4" customFormat="true" ht="17.1" hidden="false" customHeight="true" outlineLevel="0" collapsed="false">
      <c r="A44" s="106" t="n">
        <v>15</v>
      </c>
      <c r="B44" s="107" t="s">
        <v>91</v>
      </c>
      <c r="C44" s="108" t="s">
        <v>73</v>
      </c>
      <c r="D44" s="108" t="s">
        <v>74</v>
      </c>
      <c r="E44" s="65"/>
      <c r="F44" s="109"/>
      <c r="G44" s="66"/>
      <c r="H44" s="114"/>
      <c r="I44" s="65"/>
      <c r="J44" s="115"/>
      <c r="K44" s="66"/>
      <c r="L44" s="115"/>
      <c r="M44" s="116"/>
      <c r="N44" s="117"/>
      <c r="O44" s="61"/>
      <c r="P44" s="115"/>
      <c r="Q44" s="116"/>
      <c r="R44" s="117"/>
      <c r="S44" s="65"/>
      <c r="T44" s="115"/>
      <c r="U44" s="66"/>
      <c r="V44" s="117"/>
      <c r="W44" s="65"/>
      <c r="X44" s="115"/>
      <c r="Y44" s="65"/>
      <c r="Z44" s="115"/>
      <c r="AA44" s="65"/>
      <c r="AB44" s="115"/>
      <c r="AC44" s="66"/>
      <c r="AD44" s="117"/>
      <c r="AE44" s="61"/>
      <c r="AF44" s="115"/>
      <c r="AG44" s="67" t="n">
        <f aca="false">+E44+G44+I44+K44+M44+O44+Q44+S44+U44++W44+Y44+AA44+AC44+AE44</f>
        <v>0</v>
      </c>
      <c r="AH44" s="111"/>
      <c r="AI44" s="112" t="n">
        <v>131.93</v>
      </c>
      <c r="AJ44" s="113" t="n">
        <f aca="false">+AG44*AI44</f>
        <v>0</v>
      </c>
    </row>
    <row r="45" s="4" customFormat="true" ht="17.1" hidden="false" customHeight="true" outlineLevel="0" collapsed="false">
      <c r="A45" s="106" t="n">
        <v>16</v>
      </c>
      <c r="B45" s="107" t="s">
        <v>92</v>
      </c>
      <c r="C45" s="108" t="s">
        <v>73</v>
      </c>
      <c r="D45" s="108" t="s">
        <v>74</v>
      </c>
      <c r="E45" s="65"/>
      <c r="F45" s="109"/>
      <c r="G45" s="66"/>
      <c r="H45" s="114"/>
      <c r="I45" s="65"/>
      <c r="J45" s="115"/>
      <c r="K45" s="66"/>
      <c r="L45" s="115"/>
      <c r="M45" s="116" t="n">
        <v>352</v>
      </c>
      <c r="N45" s="117"/>
      <c r="O45" s="61"/>
      <c r="P45" s="115"/>
      <c r="Q45" s="116"/>
      <c r="R45" s="117"/>
      <c r="S45" s="65"/>
      <c r="T45" s="115"/>
      <c r="U45" s="66"/>
      <c r="V45" s="117"/>
      <c r="W45" s="65"/>
      <c r="X45" s="115"/>
      <c r="Y45" s="65"/>
      <c r="Z45" s="115"/>
      <c r="AA45" s="65"/>
      <c r="AB45" s="115"/>
      <c r="AC45" s="66"/>
      <c r="AD45" s="117"/>
      <c r="AE45" s="61" t="n">
        <v>26</v>
      </c>
      <c r="AF45" s="115"/>
      <c r="AG45" s="67" t="n">
        <f aca="false">+E45+G45+I45+K45+M45+O45+Q45+S45+U45++W45+Y45+AA45+AC45+AE45</f>
        <v>378</v>
      </c>
      <c r="AH45" s="111"/>
      <c r="AI45" s="112" t="n">
        <v>0.23</v>
      </c>
      <c r="AJ45" s="113" t="n">
        <f aca="false">+AG45*AI45</f>
        <v>86.94</v>
      </c>
    </row>
    <row r="46" s="4" customFormat="true" ht="17.1" hidden="false" customHeight="true" outlineLevel="0" collapsed="false">
      <c r="A46" s="106" t="n">
        <v>17</v>
      </c>
      <c r="B46" s="107" t="s">
        <v>93</v>
      </c>
      <c r="C46" s="108" t="s">
        <v>73</v>
      </c>
      <c r="D46" s="108" t="s">
        <v>74</v>
      </c>
      <c r="E46" s="65"/>
      <c r="F46" s="109"/>
      <c r="G46" s="66"/>
      <c r="H46" s="114"/>
      <c r="I46" s="65"/>
      <c r="J46" s="115"/>
      <c r="K46" s="66"/>
      <c r="L46" s="115"/>
      <c r="M46" s="116"/>
      <c r="N46" s="117"/>
      <c r="O46" s="61"/>
      <c r="P46" s="115"/>
      <c r="Q46" s="116"/>
      <c r="R46" s="117"/>
      <c r="S46" s="65"/>
      <c r="T46" s="115"/>
      <c r="U46" s="66"/>
      <c r="V46" s="117"/>
      <c r="W46" s="65"/>
      <c r="X46" s="115"/>
      <c r="Y46" s="65"/>
      <c r="Z46" s="115"/>
      <c r="AA46" s="65"/>
      <c r="AB46" s="115"/>
      <c r="AC46" s="66" t="n">
        <v>1</v>
      </c>
      <c r="AD46" s="117"/>
      <c r="AE46" s="61"/>
      <c r="AF46" s="115"/>
      <c r="AG46" s="67" t="n">
        <f aca="false">+E46+G46+I46+K46+M46+O46+Q46+S46+U46++W46+Y46+AA46+AC46+AE46</f>
        <v>1</v>
      </c>
      <c r="AH46" s="111"/>
      <c r="AI46" s="112" t="n">
        <v>2.13</v>
      </c>
      <c r="AJ46" s="113" t="n">
        <f aca="false">+AG46*AI46</f>
        <v>2.13</v>
      </c>
    </row>
    <row r="47" s="4" customFormat="true" ht="17.1" hidden="false" customHeight="true" outlineLevel="0" collapsed="false">
      <c r="A47" s="106" t="n">
        <v>18</v>
      </c>
      <c r="B47" s="107" t="s">
        <v>94</v>
      </c>
      <c r="C47" s="108" t="s">
        <v>73</v>
      </c>
      <c r="D47" s="108" t="s">
        <v>74</v>
      </c>
      <c r="E47" s="65" t="n">
        <v>7.5</v>
      </c>
      <c r="F47" s="109"/>
      <c r="G47" s="66" t="n">
        <v>5</v>
      </c>
      <c r="H47" s="114"/>
      <c r="I47" s="65"/>
      <c r="J47" s="115"/>
      <c r="K47" s="66"/>
      <c r="L47" s="115"/>
      <c r="M47" s="116" t="n">
        <v>25</v>
      </c>
      <c r="N47" s="117"/>
      <c r="O47" s="61" t="n">
        <v>5</v>
      </c>
      <c r="P47" s="115"/>
      <c r="Q47" s="116"/>
      <c r="R47" s="117"/>
      <c r="S47" s="65"/>
      <c r="T47" s="115"/>
      <c r="U47" s="66"/>
      <c r="V47" s="117"/>
      <c r="W47" s="65"/>
      <c r="X47" s="115"/>
      <c r="Y47" s="65" t="n">
        <v>45</v>
      </c>
      <c r="Z47" s="115"/>
      <c r="AA47" s="65"/>
      <c r="AB47" s="115"/>
      <c r="AC47" s="66"/>
      <c r="AD47" s="117"/>
      <c r="AE47" s="61" t="n">
        <v>85</v>
      </c>
      <c r="AF47" s="115"/>
      <c r="AG47" s="67" t="n">
        <f aca="false">+E47+G47+I47+K47+M47+O47+Q47+S47+U47++W47+Y47+AA47+AC47+AE47</f>
        <v>172.5</v>
      </c>
      <c r="AH47" s="111"/>
      <c r="AI47" s="112" t="n">
        <v>0.75</v>
      </c>
      <c r="AJ47" s="113" t="n">
        <f aca="false">+AG47*AI47</f>
        <v>129.375</v>
      </c>
    </row>
    <row r="48" s="4" customFormat="true" ht="17.1" hidden="false" customHeight="true" outlineLevel="0" collapsed="false">
      <c r="A48" s="119" t="n">
        <v>19</v>
      </c>
      <c r="B48" s="120" t="s">
        <v>95</v>
      </c>
      <c r="C48" s="121" t="s">
        <v>73</v>
      </c>
      <c r="D48" s="121" t="s">
        <v>74</v>
      </c>
      <c r="E48" s="80"/>
      <c r="F48" s="122"/>
      <c r="G48" s="81"/>
      <c r="H48" s="123"/>
      <c r="I48" s="80"/>
      <c r="J48" s="124"/>
      <c r="K48" s="81"/>
      <c r="L48" s="124"/>
      <c r="M48" s="125"/>
      <c r="N48" s="126"/>
      <c r="O48" s="75"/>
      <c r="P48" s="124"/>
      <c r="Q48" s="125"/>
      <c r="R48" s="126"/>
      <c r="S48" s="80"/>
      <c r="T48" s="124"/>
      <c r="U48" s="81"/>
      <c r="V48" s="126"/>
      <c r="W48" s="80"/>
      <c r="X48" s="124"/>
      <c r="Y48" s="80"/>
      <c r="Z48" s="124"/>
      <c r="AA48" s="80"/>
      <c r="AB48" s="124"/>
      <c r="AC48" s="81"/>
      <c r="AD48" s="126"/>
      <c r="AE48" s="75"/>
      <c r="AF48" s="124"/>
      <c r="AG48" s="82" t="n">
        <f aca="false">+E48+G48+I48+K48+M48+O48+Q48+S48+U48++W48+Y48+AA48+AC48+AE48</f>
        <v>0</v>
      </c>
      <c r="AH48" s="127"/>
      <c r="AI48" s="128" t="n">
        <v>0.09</v>
      </c>
      <c r="AJ48" s="129" t="n">
        <f aca="false">+AG48*AI48</f>
        <v>0</v>
      </c>
    </row>
    <row r="49" s="4" customFormat="true" ht="17.1" hidden="false" customHeight="true" outlineLevel="0" collapsed="false">
      <c r="A49" s="86"/>
      <c r="B49" s="130"/>
      <c r="C49" s="131"/>
      <c r="D49" s="131"/>
      <c r="E49" s="53"/>
      <c r="F49" s="132"/>
      <c r="G49" s="53"/>
      <c r="H49" s="133"/>
      <c r="I49" s="53"/>
      <c r="J49" s="97"/>
      <c r="K49" s="53"/>
      <c r="L49" s="97"/>
      <c r="M49" s="53"/>
      <c r="N49" s="97"/>
      <c r="O49" s="53"/>
      <c r="P49" s="97"/>
      <c r="Q49" s="53"/>
      <c r="R49" s="97"/>
      <c r="S49" s="53"/>
      <c r="T49" s="97"/>
      <c r="U49" s="53"/>
      <c r="V49" s="97"/>
      <c r="W49" s="53"/>
      <c r="X49" s="97"/>
      <c r="Y49" s="53"/>
      <c r="Z49" s="97"/>
      <c r="AA49" s="53"/>
      <c r="AB49" s="97"/>
      <c r="AC49" s="53"/>
      <c r="AD49" s="97"/>
      <c r="AE49" s="53"/>
      <c r="AF49" s="97"/>
      <c r="AG49" s="89"/>
      <c r="AH49" s="97"/>
      <c r="AI49" s="134"/>
      <c r="AJ49" s="134"/>
    </row>
    <row r="50" s="4" customFormat="true" ht="17.1" hidden="false" customHeight="true" outlineLevel="0" collapsed="false">
      <c r="A50" s="86"/>
      <c r="B50" s="130"/>
      <c r="C50" s="131"/>
      <c r="D50" s="131"/>
      <c r="E50" s="53"/>
      <c r="F50" s="132"/>
      <c r="G50" s="53"/>
      <c r="H50" s="133"/>
      <c r="I50" s="53"/>
      <c r="J50" s="97"/>
      <c r="K50" s="53"/>
      <c r="L50" s="97"/>
      <c r="M50" s="53"/>
      <c r="N50" s="97"/>
      <c r="O50" s="53"/>
      <c r="P50" s="97"/>
      <c r="Q50" s="53"/>
      <c r="R50" s="97"/>
      <c r="S50" s="53"/>
      <c r="T50" s="97"/>
      <c r="U50" s="53"/>
      <c r="V50" s="97"/>
      <c r="W50" s="53"/>
      <c r="X50" s="97"/>
      <c r="Y50" s="53"/>
      <c r="Z50" s="97"/>
      <c r="AA50" s="53"/>
      <c r="AB50" s="97"/>
      <c r="AC50" s="53"/>
      <c r="AD50" s="97"/>
      <c r="AE50" s="53"/>
      <c r="AF50" s="97"/>
      <c r="AG50" s="89"/>
      <c r="AH50" s="97"/>
      <c r="AI50" s="134"/>
      <c r="AJ50" s="134"/>
    </row>
    <row r="51" s="4" customFormat="true" ht="17.1" hidden="false" customHeight="true" outlineLevel="0" collapsed="false">
      <c r="A51" s="11" t="s">
        <v>97</v>
      </c>
      <c r="B51" s="91"/>
      <c r="C51" s="91"/>
      <c r="D51" s="91"/>
      <c r="E51" s="136"/>
      <c r="F51" s="136"/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  <c r="AE51" s="136"/>
      <c r="AF51" s="137"/>
      <c r="AG51" s="89"/>
      <c r="AH51" s="137"/>
      <c r="AI51" s="0"/>
      <c r="AJ51" s="0"/>
    </row>
    <row r="52" s="4" customFormat="true" ht="17.1" hidden="false" customHeight="true" outlineLevel="0" collapsed="false">
      <c r="A52" s="138" t="s">
        <v>98</v>
      </c>
      <c r="B52" s="139"/>
      <c r="C52" s="140"/>
      <c r="D52" s="95" t="s">
        <v>71</v>
      </c>
      <c r="E52" s="97"/>
      <c r="F52" s="97"/>
      <c r="G52" s="96"/>
      <c r="H52" s="97"/>
      <c r="I52" s="141"/>
      <c r="J52" s="141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  <c r="W52" s="141"/>
      <c r="X52" s="141"/>
      <c r="Y52" s="141"/>
      <c r="Z52" s="141"/>
      <c r="AA52" s="141"/>
      <c r="AB52" s="141"/>
      <c r="AC52" s="141"/>
      <c r="AD52" s="141"/>
      <c r="AE52" s="141"/>
      <c r="AF52" s="141"/>
      <c r="AG52" s="89"/>
      <c r="AH52" s="137"/>
      <c r="AI52" s="0"/>
      <c r="AJ52" s="0"/>
    </row>
    <row r="53" s="4" customFormat="true" ht="17.1" hidden="false" customHeight="true" outlineLevel="0" collapsed="false">
      <c r="A53" s="142" t="n">
        <v>1</v>
      </c>
      <c r="B53" s="143" t="s">
        <v>99</v>
      </c>
      <c r="C53" s="143"/>
      <c r="D53" s="144" t="s">
        <v>100</v>
      </c>
      <c r="E53" s="145"/>
      <c r="F53" s="146"/>
      <c r="G53" s="48"/>
      <c r="H53" s="147"/>
      <c r="I53" s="145"/>
      <c r="J53" s="148"/>
      <c r="K53" s="48"/>
      <c r="L53" s="149"/>
      <c r="M53" s="145" t="n">
        <v>10</v>
      </c>
      <c r="N53" s="148"/>
      <c r="O53" s="48" t="n">
        <v>130</v>
      </c>
      <c r="P53" s="149"/>
      <c r="Q53" s="145"/>
      <c r="R53" s="148"/>
      <c r="S53" s="101"/>
      <c r="T53" s="149"/>
      <c r="U53" s="150" t="n">
        <v>14</v>
      </c>
      <c r="V53" s="148"/>
      <c r="W53" s="101"/>
      <c r="X53" s="149"/>
      <c r="Y53" s="101"/>
      <c r="Z53" s="149"/>
      <c r="AA53" s="101"/>
      <c r="AB53" s="149"/>
      <c r="AC53" s="150" t="n">
        <v>40</v>
      </c>
      <c r="AD53" s="148"/>
      <c r="AE53" s="151" t="n">
        <v>106</v>
      </c>
      <c r="AF53" s="149"/>
      <c r="AG53" s="54" t="n">
        <f aca="false">+E53+G53+I53+K53+M53+O53+Q53+S53+U53++W53+Y53+AA53+AC53+AE53</f>
        <v>300</v>
      </c>
      <c r="AH53" s="103"/>
      <c r="AI53" s="0"/>
      <c r="AJ53" s="0"/>
    </row>
    <row r="54" s="4" customFormat="true" ht="17.1" hidden="false" customHeight="true" outlineLevel="0" collapsed="false">
      <c r="A54" s="152" t="n">
        <v>2</v>
      </c>
      <c r="B54" s="153" t="s">
        <v>99</v>
      </c>
      <c r="C54" s="153"/>
      <c r="D54" s="154" t="s">
        <v>101</v>
      </c>
      <c r="E54" s="116"/>
      <c r="F54" s="155"/>
      <c r="G54" s="61"/>
      <c r="H54" s="156"/>
      <c r="I54" s="116"/>
      <c r="J54" s="117"/>
      <c r="K54" s="61"/>
      <c r="L54" s="115"/>
      <c r="M54" s="116"/>
      <c r="N54" s="117"/>
      <c r="O54" s="61"/>
      <c r="P54" s="115"/>
      <c r="Q54" s="116"/>
      <c r="R54" s="117"/>
      <c r="S54" s="65"/>
      <c r="T54" s="115"/>
      <c r="U54" s="66"/>
      <c r="V54" s="117"/>
      <c r="W54" s="65"/>
      <c r="X54" s="115"/>
      <c r="Y54" s="65"/>
      <c r="Z54" s="115"/>
      <c r="AA54" s="65"/>
      <c r="AB54" s="115"/>
      <c r="AC54" s="66"/>
      <c r="AD54" s="117"/>
      <c r="AE54" s="157"/>
      <c r="AF54" s="115"/>
      <c r="AG54" s="67" t="n">
        <f aca="false">+E54+G54+I54+K54+M54+O54+Q54+S54+U54++W54+Y54+AA54+AC54+AE54</f>
        <v>0</v>
      </c>
      <c r="AH54" s="111"/>
      <c r="AI54" s="0"/>
      <c r="AJ54" s="0"/>
    </row>
    <row r="55" s="4" customFormat="true" ht="17.1" hidden="false" customHeight="true" outlineLevel="0" collapsed="false">
      <c r="A55" s="152" t="n">
        <v>3</v>
      </c>
      <c r="B55" s="158" t="s">
        <v>102</v>
      </c>
      <c r="C55" s="159"/>
      <c r="D55" s="154" t="s">
        <v>100</v>
      </c>
      <c r="E55" s="116"/>
      <c r="F55" s="160"/>
      <c r="G55" s="61"/>
      <c r="H55" s="161"/>
      <c r="I55" s="116"/>
      <c r="J55" s="117"/>
      <c r="K55" s="61"/>
      <c r="L55" s="115"/>
      <c r="M55" s="116"/>
      <c r="N55" s="117"/>
      <c r="O55" s="61"/>
      <c r="P55" s="115"/>
      <c r="Q55" s="116"/>
      <c r="R55" s="117"/>
      <c r="S55" s="65"/>
      <c r="T55" s="115"/>
      <c r="U55" s="66"/>
      <c r="V55" s="117"/>
      <c r="W55" s="65"/>
      <c r="X55" s="115"/>
      <c r="Y55" s="65"/>
      <c r="Z55" s="115"/>
      <c r="AA55" s="65"/>
      <c r="AB55" s="115"/>
      <c r="AC55" s="66"/>
      <c r="AD55" s="117"/>
      <c r="AE55" s="162"/>
      <c r="AF55" s="115"/>
      <c r="AG55" s="67" t="n">
        <f aca="false">+E55+G55+I55+K55+M55+O55+Q55+S55+U55++W55+Y55+AA55+AC55+AE55</f>
        <v>0</v>
      </c>
      <c r="AH55" s="111"/>
      <c r="AI55" s="0"/>
      <c r="AJ55" s="0"/>
    </row>
    <row r="56" s="4" customFormat="true" ht="17.1" hidden="false" customHeight="true" outlineLevel="0" collapsed="false">
      <c r="A56" s="152" t="n">
        <v>4</v>
      </c>
      <c r="B56" s="158" t="s">
        <v>103</v>
      </c>
      <c r="C56" s="159"/>
      <c r="D56" s="154" t="s">
        <v>100</v>
      </c>
      <c r="E56" s="116"/>
      <c r="F56" s="160"/>
      <c r="G56" s="61"/>
      <c r="H56" s="161"/>
      <c r="I56" s="116"/>
      <c r="J56" s="117"/>
      <c r="K56" s="61"/>
      <c r="L56" s="115"/>
      <c r="M56" s="116"/>
      <c r="N56" s="117"/>
      <c r="O56" s="61"/>
      <c r="P56" s="115"/>
      <c r="Q56" s="116"/>
      <c r="R56" s="117"/>
      <c r="S56" s="65"/>
      <c r="T56" s="115"/>
      <c r="U56" s="66"/>
      <c r="V56" s="117"/>
      <c r="W56" s="65"/>
      <c r="X56" s="115"/>
      <c r="Y56" s="65"/>
      <c r="Z56" s="115"/>
      <c r="AA56" s="65"/>
      <c r="AB56" s="115"/>
      <c r="AC56" s="66"/>
      <c r="AD56" s="117"/>
      <c r="AE56" s="162"/>
      <c r="AF56" s="115"/>
      <c r="AG56" s="67" t="n">
        <f aca="false">+E56+G56+I56+K56+M56+O56+Q56+S56+U56++W56+Y56+AA56+AC56+AE56</f>
        <v>0</v>
      </c>
      <c r="AH56" s="111"/>
      <c r="AI56" s="0"/>
      <c r="AJ56" s="0"/>
    </row>
    <row r="57" s="4" customFormat="true" ht="17.1" hidden="false" customHeight="true" outlineLevel="0" collapsed="false">
      <c r="A57" s="152" t="n">
        <v>5</v>
      </c>
      <c r="B57" s="153" t="s">
        <v>82</v>
      </c>
      <c r="C57" s="153"/>
      <c r="D57" s="154" t="s">
        <v>100</v>
      </c>
      <c r="E57" s="116"/>
      <c r="F57" s="155"/>
      <c r="G57" s="61"/>
      <c r="H57" s="156"/>
      <c r="I57" s="116"/>
      <c r="J57" s="117"/>
      <c r="K57" s="61"/>
      <c r="L57" s="115"/>
      <c r="M57" s="116"/>
      <c r="N57" s="117"/>
      <c r="O57" s="61"/>
      <c r="P57" s="115"/>
      <c r="Q57" s="116"/>
      <c r="R57" s="117"/>
      <c r="S57" s="65"/>
      <c r="T57" s="115"/>
      <c r="U57" s="66"/>
      <c r="V57" s="117"/>
      <c r="W57" s="65"/>
      <c r="X57" s="115"/>
      <c r="Y57" s="65"/>
      <c r="Z57" s="115"/>
      <c r="AA57" s="65"/>
      <c r="AB57" s="115"/>
      <c r="AC57" s="66"/>
      <c r="AD57" s="117"/>
      <c r="AE57" s="157"/>
      <c r="AF57" s="115"/>
      <c r="AG57" s="67" t="n">
        <f aca="false">+E57+G57+I57+K57+M57+O57+Q57+S57+U57++W57+Y57+AA57+AC57+AE57</f>
        <v>0</v>
      </c>
      <c r="AH57" s="111"/>
      <c r="AI57" s="0"/>
      <c r="AJ57" s="0"/>
    </row>
    <row r="58" s="4" customFormat="true" ht="17.1" hidden="false" customHeight="true" outlineLevel="0" collapsed="false">
      <c r="A58" s="152" t="n">
        <v>6</v>
      </c>
      <c r="B58" s="159" t="s">
        <v>104</v>
      </c>
      <c r="C58" s="159"/>
      <c r="D58" s="154" t="s">
        <v>100</v>
      </c>
      <c r="E58" s="116"/>
      <c r="F58" s="160"/>
      <c r="G58" s="61"/>
      <c r="H58" s="161"/>
      <c r="I58" s="116"/>
      <c r="J58" s="117"/>
      <c r="K58" s="61"/>
      <c r="L58" s="115"/>
      <c r="M58" s="116"/>
      <c r="N58" s="117"/>
      <c r="O58" s="61"/>
      <c r="P58" s="115"/>
      <c r="Q58" s="116"/>
      <c r="R58" s="117"/>
      <c r="S58" s="65"/>
      <c r="T58" s="115"/>
      <c r="U58" s="66"/>
      <c r="V58" s="117"/>
      <c r="W58" s="65"/>
      <c r="X58" s="115"/>
      <c r="Y58" s="65"/>
      <c r="Z58" s="115"/>
      <c r="AA58" s="65"/>
      <c r="AB58" s="115"/>
      <c r="AC58" s="66"/>
      <c r="AD58" s="117"/>
      <c r="AE58" s="157"/>
      <c r="AF58" s="115"/>
      <c r="AG58" s="67" t="n">
        <f aca="false">+E58+G58+I58+K58+M58+O58+Q58+S58+U58++W58+Y58+AA58+AC58+AE58</f>
        <v>0</v>
      </c>
      <c r="AH58" s="111"/>
      <c r="AI58" s="0"/>
      <c r="AJ58" s="0"/>
    </row>
    <row r="59" s="4" customFormat="true" ht="17.1" hidden="false" customHeight="true" outlineLevel="0" collapsed="false">
      <c r="A59" s="152" t="n">
        <v>7</v>
      </c>
      <c r="B59" s="163" t="s">
        <v>105</v>
      </c>
      <c r="C59" s="164"/>
      <c r="D59" s="154" t="s">
        <v>100</v>
      </c>
      <c r="E59" s="116"/>
      <c r="F59" s="155"/>
      <c r="G59" s="165"/>
      <c r="H59" s="156"/>
      <c r="I59" s="116"/>
      <c r="J59" s="117"/>
      <c r="K59" s="61"/>
      <c r="L59" s="115"/>
      <c r="M59" s="116"/>
      <c r="N59" s="117"/>
      <c r="O59" s="61"/>
      <c r="P59" s="115"/>
      <c r="Q59" s="116"/>
      <c r="R59" s="117"/>
      <c r="S59" s="65"/>
      <c r="T59" s="115"/>
      <c r="U59" s="66"/>
      <c r="V59" s="117"/>
      <c r="W59" s="65"/>
      <c r="X59" s="115"/>
      <c r="Y59" s="65"/>
      <c r="Z59" s="115"/>
      <c r="AA59" s="65"/>
      <c r="AB59" s="115"/>
      <c r="AC59" s="66"/>
      <c r="AD59" s="117"/>
      <c r="AE59" s="157"/>
      <c r="AF59" s="115"/>
      <c r="AG59" s="67" t="n">
        <f aca="false">+E59+G59+I59+K59+M59+O59+Q59+S59+U59++W59+Y59+AA59+AC59+AE59</f>
        <v>0</v>
      </c>
      <c r="AH59" s="111"/>
      <c r="AI59" s="0"/>
      <c r="AJ59" s="0"/>
    </row>
    <row r="60" s="4" customFormat="true" ht="17.1" hidden="false" customHeight="true" outlineLevel="0" collapsed="false">
      <c r="A60" s="152" t="n">
        <v>8</v>
      </c>
      <c r="B60" s="163" t="s">
        <v>106</v>
      </c>
      <c r="C60" s="164"/>
      <c r="D60" s="154" t="s">
        <v>100</v>
      </c>
      <c r="E60" s="116"/>
      <c r="F60" s="155"/>
      <c r="G60" s="165"/>
      <c r="H60" s="156"/>
      <c r="I60" s="116"/>
      <c r="J60" s="117"/>
      <c r="K60" s="61"/>
      <c r="L60" s="115"/>
      <c r="M60" s="116"/>
      <c r="N60" s="117"/>
      <c r="O60" s="61"/>
      <c r="P60" s="115"/>
      <c r="Q60" s="116"/>
      <c r="R60" s="117"/>
      <c r="S60" s="65"/>
      <c r="T60" s="115"/>
      <c r="U60" s="66"/>
      <c r="V60" s="117"/>
      <c r="W60" s="65"/>
      <c r="X60" s="115"/>
      <c r="Y60" s="65"/>
      <c r="Z60" s="115"/>
      <c r="AA60" s="65"/>
      <c r="AB60" s="115"/>
      <c r="AC60" s="66"/>
      <c r="AD60" s="117"/>
      <c r="AE60" s="157"/>
      <c r="AF60" s="115"/>
      <c r="AG60" s="67" t="n">
        <f aca="false">+E60+G60+I60+K60+M60+O60+Q60+S60+U60++W60+Y60+AA60+AC60+AE60</f>
        <v>0</v>
      </c>
      <c r="AH60" s="111"/>
      <c r="AI60" s="0"/>
      <c r="AJ60" s="0"/>
    </row>
    <row r="61" s="4" customFormat="true" ht="17.1" hidden="false" customHeight="true" outlineLevel="0" collapsed="false">
      <c r="A61" s="152" t="n">
        <v>9</v>
      </c>
      <c r="B61" s="163" t="s">
        <v>107</v>
      </c>
      <c r="C61" s="164"/>
      <c r="D61" s="154" t="s">
        <v>100</v>
      </c>
      <c r="E61" s="116"/>
      <c r="F61" s="166"/>
      <c r="G61" s="61"/>
      <c r="H61" s="167"/>
      <c r="I61" s="116"/>
      <c r="J61" s="168"/>
      <c r="K61" s="61"/>
      <c r="L61" s="169"/>
      <c r="M61" s="116"/>
      <c r="N61" s="168"/>
      <c r="O61" s="61"/>
      <c r="P61" s="169"/>
      <c r="Q61" s="116"/>
      <c r="R61" s="168"/>
      <c r="S61" s="65"/>
      <c r="T61" s="169"/>
      <c r="U61" s="66"/>
      <c r="V61" s="168"/>
      <c r="W61" s="65"/>
      <c r="X61" s="169"/>
      <c r="Y61" s="65"/>
      <c r="Z61" s="169"/>
      <c r="AA61" s="65"/>
      <c r="AB61" s="169"/>
      <c r="AC61" s="66"/>
      <c r="AD61" s="168"/>
      <c r="AE61" s="170"/>
      <c r="AF61" s="169"/>
      <c r="AG61" s="67" t="n">
        <f aca="false">+E61+G61+I61+K61+M61+O61+Q61+S61+U61++W61+Y61+AA61+AC61+AE61</f>
        <v>0</v>
      </c>
      <c r="AH61" s="171"/>
      <c r="AI61" s="0"/>
      <c r="AJ61" s="0"/>
    </row>
    <row r="62" s="4" customFormat="true" ht="17.1" hidden="false" customHeight="true" outlineLevel="0" collapsed="false">
      <c r="A62" s="152" t="n">
        <v>10</v>
      </c>
      <c r="B62" s="163" t="s">
        <v>108</v>
      </c>
      <c r="C62" s="164"/>
      <c r="D62" s="154" t="s">
        <v>100</v>
      </c>
      <c r="E62" s="116"/>
      <c r="F62" s="166"/>
      <c r="G62" s="61"/>
      <c r="H62" s="167"/>
      <c r="I62" s="116"/>
      <c r="J62" s="168"/>
      <c r="K62" s="61"/>
      <c r="L62" s="169"/>
      <c r="M62" s="116"/>
      <c r="N62" s="168"/>
      <c r="O62" s="61"/>
      <c r="P62" s="169"/>
      <c r="Q62" s="116"/>
      <c r="R62" s="168"/>
      <c r="S62" s="65"/>
      <c r="T62" s="169"/>
      <c r="U62" s="66"/>
      <c r="V62" s="168"/>
      <c r="W62" s="65"/>
      <c r="X62" s="169"/>
      <c r="Y62" s="65"/>
      <c r="Z62" s="169"/>
      <c r="AA62" s="65"/>
      <c r="AB62" s="169"/>
      <c r="AC62" s="66"/>
      <c r="AD62" s="168"/>
      <c r="AE62" s="170"/>
      <c r="AF62" s="169"/>
      <c r="AG62" s="67" t="n">
        <f aca="false">+E62+G62+I62+K62+M62+O62+Q62+S62+U62++W62+Y62+AA62+AC62+AE62</f>
        <v>0</v>
      </c>
      <c r="AH62" s="171"/>
      <c r="AI62" s="0"/>
      <c r="AJ62" s="0"/>
    </row>
    <row r="63" s="4" customFormat="true" ht="17.1" hidden="false" customHeight="true" outlineLevel="0" collapsed="false">
      <c r="A63" s="152" t="n">
        <v>11</v>
      </c>
      <c r="B63" s="163" t="s">
        <v>109</v>
      </c>
      <c r="C63" s="164"/>
      <c r="D63" s="154" t="s">
        <v>81</v>
      </c>
      <c r="E63" s="116"/>
      <c r="F63" s="155"/>
      <c r="G63" s="165"/>
      <c r="H63" s="156"/>
      <c r="I63" s="116"/>
      <c r="J63" s="117"/>
      <c r="K63" s="61"/>
      <c r="L63" s="115"/>
      <c r="M63" s="116"/>
      <c r="N63" s="117"/>
      <c r="O63" s="61"/>
      <c r="P63" s="115"/>
      <c r="Q63" s="116"/>
      <c r="R63" s="117"/>
      <c r="S63" s="65"/>
      <c r="T63" s="115"/>
      <c r="U63" s="66"/>
      <c r="V63" s="117"/>
      <c r="W63" s="65"/>
      <c r="X63" s="115"/>
      <c r="Y63" s="65"/>
      <c r="Z63" s="115"/>
      <c r="AA63" s="65"/>
      <c r="AB63" s="115"/>
      <c r="AC63" s="66"/>
      <c r="AD63" s="117"/>
      <c r="AE63" s="157"/>
      <c r="AF63" s="115"/>
      <c r="AG63" s="67" t="n">
        <f aca="false">+E63+G63+I63+K63+M63+O63+Q63+S63+U63++W63+Y63+AA63+AC63+AE63</f>
        <v>0</v>
      </c>
      <c r="AH63" s="111"/>
      <c r="AI63" s="0"/>
      <c r="AJ63" s="0"/>
    </row>
    <row r="64" s="4" customFormat="true" ht="17.1" hidden="false" customHeight="true" outlineLevel="0" collapsed="false">
      <c r="A64" s="152" t="n">
        <v>12</v>
      </c>
      <c r="B64" s="163" t="s">
        <v>110</v>
      </c>
      <c r="C64" s="164"/>
      <c r="D64" s="154" t="s">
        <v>100</v>
      </c>
      <c r="E64" s="116"/>
      <c r="F64" s="155"/>
      <c r="G64" s="165"/>
      <c r="H64" s="156"/>
      <c r="I64" s="116"/>
      <c r="J64" s="117"/>
      <c r="K64" s="61"/>
      <c r="L64" s="115"/>
      <c r="M64" s="116"/>
      <c r="N64" s="117"/>
      <c r="O64" s="61"/>
      <c r="P64" s="115"/>
      <c r="Q64" s="116"/>
      <c r="R64" s="117"/>
      <c r="S64" s="65"/>
      <c r="T64" s="115"/>
      <c r="U64" s="66"/>
      <c r="V64" s="117"/>
      <c r="W64" s="65"/>
      <c r="X64" s="115"/>
      <c r="Y64" s="65"/>
      <c r="Z64" s="115"/>
      <c r="AA64" s="65"/>
      <c r="AB64" s="115"/>
      <c r="AC64" s="66"/>
      <c r="AD64" s="117"/>
      <c r="AE64" s="157"/>
      <c r="AF64" s="115"/>
      <c r="AG64" s="67" t="n">
        <f aca="false">+E64+G64+I64+K64+M64+O64+Q64+S64+U64++W64+Y64+AA64+AC64+AE64</f>
        <v>0</v>
      </c>
      <c r="AH64" s="111"/>
      <c r="AI64" s="0"/>
      <c r="AJ64" s="0"/>
    </row>
    <row r="65" s="4" customFormat="true" ht="17.1" hidden="false" customHeight="true" outlineLevel="0" collapsed="false">
      <c r="A65" s="152" t="n">
        <v>13</v>
      </c>
      <c r="B65" s="158" t="s">
        <v>90</v>
      </c>
      <c r="C65" s="159"/>
      <c r="D65" s="154" t="s">
        <v>100</v>
      </c>
      <c r="E65" s="172"/>
      <c r="F65" s="155"/>
      <c r="G65" s="165"/>
      <c r="H65" s="156"/>
      <c r="I65" s="172"/>
      <c r="J65" s="117"/>
      <c r="K65" s="165"/>
      <c r="L65" s="115"/>
      <c r="M65" s="172"/>
      <c r="N65" s="117"/>
      <c r="O65" s="165"/>
      <c r="P65" s="115"/>
      <c r="Q65" s="172"/>
      <c r="R65" s="117"/>
      <c r="S65" s="173"/>
      <c r="T65" s="115"/>
      <c r="U65" s="174"/>
      <c r="V65" s="117"/>
      <c r="W65" s="173"/>
      <c r="X65" s="115"/>
      <c r="Y65" s="173"/>
      <c r="Z65" s="115"/>
      <c r="AA65" s="173"/>
      <c r="AB65" s="115"/>
      <c r="AC65" s="174"/>
      <c r="AD65" s="117"/>
      <c r="AE65" s="157"/>
      <c r="AF65" s="115"/>
      <c r="AG65" s="175" t="n">
        <f aca="false">+E65+G65+I65+K65+M65+O65+Q65+S65+U65++W65+Y65+AA65+AC65+AE65</f>
        <v>0</v>
      </c>
      <c r="AH65" s="111"/>
      <c r="AI65" s="0"/>
      <c r="AJ65" s="0"/>
    </row>
    <row r="66" s="4" customFormat="true" ht="17.1" hidden="false" customHeight="true" outlineLevel="0" collapsed="false">
      <c r="A66" s="176"/>
      <c r="B66" s="177"/>
      <c r="C66" s="178"/>
      <c r="D66" s="179"/>
      <c r="E66" s="180"/>
      <c r="F66" s="181"/>
      <c r="G66" s="182"/>
      <c r="H66" s="183"/>
      <c r="I66" s="180"/>
      <c r="J66" s="184"/>
      <c r="K66" s="182"/>
      <c r="L66" s="185"/>
      <c r="M66" s="180"/>
      <c r="N66" s="184"/>
      <c r="O66" s="182"/>
      <c r="P66" s="185"/>
      <c r="Q66" s="180"/>
      <c r="R66" s="184"/>
      <c r="S66" s="186"/>
      <c r="T66" s="185"/>
      <c r="U66" s="187"/>
      <c r="V66" s="184"/>
      <c r="W66" s="186"/>
      <c r="X66" s="185"/>
      <c r="Y66" s="186"/>
      <c r="Z66" s="185"/>
      <c r="AA66" s="186"/>
      <c r="AB66" s="185"/>
      <c r="AC66" s="187"/>
      <c r="AD66" s="184"/>
      <c r="AE66" s="188"/>
      <c r="AF66" s="185"/>
      <c r="AG66" s="189"/>
      <c r="AH66" s="190"/>
      <c r="AI66" s="0"/>
      <c r="AJ66" s="0"/>
    </row>
    <row r="67" s="4" customFormat="true" ht="17.1" hidden="false" customHeight="true" outlineLevel="0" collapsed="false">
      <c r="A67" s="0"/>
      <c r="B67" s="1"/>
      <c r="C67" s="1"/>
      <c r="D67" s="1"/>
      <c r="E67" s="1"/>
      <c r="F67" s="1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</row>
    <row r="68" s="4" customFormat="true" ht="17.1" hidden="false" customHeight="true" outlineLevel="0" collapsed="false">
      <c r="A68" s="0"/>
      <c r="B68" s="1"/>
      <c r="C68" s="1"/>
      <c r="D68" s="1"/>
      <c r="E68" s="1"/>
      <c r="F68" s="1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</row>
    <row r="69" s="4" customFormat="true" ht="17.1" hidden="false" customHeight="true" outlineLevel="0" collapsed="false">
      <c r="A69" s="191" t="s">
        <v>111</v>
      </c>
      <c r="B69" s="1"/>
      <c r="C69" s="1"/>
      <c r="D69" s="1"/>
      <c r="E69" s="1"/>
      <c r="F69" s="1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</row>
    <row r="70" s="4" customFormat="true" ht="17.1" hidden="false" customHeight="true" outlineLevel="0" collapsed="false">
      <c r="A70" s="191" t="s">
        <v>112</v>
      </c>
      <c r="B70" s="1"/>
      <c r="C70" s="1"/>
      <c r="D70" s="1"/>
      <c r="E70" s="1"/>
      <c r="F70" s="1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</row>
    <row r="71" customFormat="false" ht="17.1" hidden="false" customHeight="true" outlineLevel="0" collapsed="false">
      <c r="A71" s="191" t="s">
        <v>113</v>
      </c>
      <c r="G71" s="0"/>
      <c r="H71" s="0"/>
      <c r="I71" s="0"/>
      <c r="J71" s="0"/>
      <c r="K71" s="191"/>
      <c r="L71" s="192"/>
      <c r="M71" s="191"/>
      <c r="N71" s="192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0"/>
      <c r="AB71" s="0"/>
      <c r="AC71" s="0"/>
      <c r="AD71" s="0"/>
      <c r="AE71" s="191"/>
      <c r="AF71" s="192"/>
      <c r="AG71" s="192"/>
      <c r="AH71" s="0"/>
      <c r="AI71" s="0"/>
      <c r="AJ71" s="0"/>
    </row>
    <row r="72" customFormat="false" ht="17.1" hidden="false" customHeight="true" outlineLevel="0" collapsed="false">
      <c r="A72" s="191" t="s">
        <v>114</v>
      </c>
      <c r="G72" s="193" t="s">
        <v>115</v>
      </c>
      <c r="H72" s="193"/>
      <c r="I72" s="193"/>
      <c r="J72" s="193"/>
      <c r="K72" s="0"/>
      <c r="L72" s="0"/>
      <c r="M72" s="0"/>
      <c r="N72" s="0"/>
      <c r="O72" s="191"/>
      <c r="P72" s="191"/>
      <c r="Q72" s="191"/>
      <c r="R72" s="191"/>
      <c r="S72" s="193" t="s">
        <v>116</v>
      </c>
      <c r="T72" s="193"/>
      <c r="U72" s="193"/>
      <c r="V72" s="191"/>
      <c r="W72" s="191"/>
      <c r="X72" s="191"/>
      <c r="Y72" s="191"/>
      <c r="Z72" s="191"/>
      <c r="AA72" s="193" t="s">
        <v>115</v>
      </c>
      <c r="AB72" s="193"/>
      <c r="AC72" s="193"/>
      <c r="AD72" s="193"/>
      <c r="AE72" s="0"/>
      <c r="AF72" s="0"/>
      <c r="AG72" s="0"/>
      <c r="AH72" s="193" t="s">
        <v>117</v>
      </c>
      <c r="AI72" s="193"/>
      <c r="AJ72" s="193"/>
    </row>
    <row r="73" customFormat="false" ht="17.1" hidden="false" customHeight="true" outlineLevel="0" collapsed="false">
      <c r="A73" s="191"/>
      <c r="G73" s="191"/>
      <c r="H73" s="191"/>
      <c r="I73" s="194"/>
      <c r="J73" s="191"/>
      <c r="K73" s="0"/>
      <c r="L73" s="0"/>
      <c r="M73" s="0"/>
      <c r="N73" s="0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4"/>
      <c r="AD73" s="191"/>
      <c r="AE73" s="0"/>
      <c r="AF73" s="0"/>
      <c r="AG73" s="0"/>
      <c r="AH73" s="191"/>
      <c r="AI73" s="191"/>
      <c r="AJ73" s="191"/>
    </row>
    <row r="74" customFormat="false" ht="17.1" hidden="false" customHeight="true" outlineLevel="0" collapsed="false">
      <c r="A74" s="195"/>
      <c r="G74" s="191"/>
      <c r="H74" s="191"/>
      <c r="I74" s="191"/>
      <c r="J74" s="191"/>
      <c r="K74" s="0"/>
      <c r="L74" s="0"/>
      <c r="M74" s="0"/>
      <c r="N74" s="0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0"/>
      <c r="AF74" s="0"/>
      <c r="AG74" s="0"/>
      <c r="AH74" s="191"/>
      <c r="AI74" s="191"/>
      <c r="AJ74" s="191"/>
    </row>
    <row r="75" customFormat="false" ht="17.1" hidden="false" customHeight="true" outlineLevel="0" collapsed="false">
      <c r="A75" s="195"/>
      <c r="G75" s="191"/>
      <c r="H75" s="191"/>
      <c r="I75" s="191"/>
      <c r="J75" s="191"/>
      <c r="K75" s="0"/>
      <c r="L75" s="0"/>
      <c r="M75" s="0"/>
      <c r="N75" s="0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0"/>
      <c r="AF75" s="0"/>
      <c r="AG75" s="0"/>
      <c r="AH75" s="191"/>
      <c r="AI75" s="191"/>
      <c r="AJ75" s="191"/>
    </row>
    <row r="76" customFormat="false" ht="17.1" hidden="false" customHeight="true" outlineLevel="0" collapsed="false">
      <c r="G76" s="191"/>
      <c r="H76" s="191"/>
      <c r="I76" s="191"/>
      <c r="J76" s="191"/>
      <c r="K76" s="0"/>
      <c r="L76" s="0"/>
      <c r="M76" s="0"/>
      <c r="N76" s="0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0"/>
      <c r="AF76" s="0"/>
      <c r="AG76" s="0"/>
      <c r="AH76" s="191"/>
      <c r="AI76" s="191"/>
      <c r="AJ76" s="191"/>
    </row>
    <row r="77" customFormat="false" ht="17.1" hidden="false" customHeight="true" outlineLevel="0" collapsed="false">
      <c r="G77" s="191"/>
      <c r="H77" s="191"/>
      <c r="I77" s="191"/>
      <c r="J77" s="191"/>
      <c r="K77" s="0"/>
      <c r="L77" s="0"/>
      <c r="M77" s="0"/>
      <c r="N77" s="0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0"/>
      <c r="AF77" s="0"/>
      <c r="AG77" s="0"/>
      <c r="AH77" s="191"/>
      <c r="AI77" s="191"/>
      <c r="AJ77" s="191"/>
    </row>
    <row r="78" customFormat="false" ht="17.1" hidden="false" customHeight="true" outlineLevel="0" collapsed="false">
      <c r="G78" s="196"/>
      <c r="H78" s="197"/>
      <c r="I78" s="196"/>
      <c r="J78" s="197"/>
      <c r="K78" s="0"/>
      <c r="L78" s="0"/>
      <c r="M78" s="0"/>
      <c r="N78" s="0"/>
      <c r="O78" s="191"/>
      <c r="P78" s="191"/>
      <c r="Q78" s="191"/>
      <c r="R78" s="191"/>
      <c r="S78" s="197"/>
      <c r="T78" s="197"/>
      <c r="U78" s="197"/>
      <c r="V78" s="191"/>
      <c r="W78" s="191"/>
      <c r="X78" s="191"/>
      <c r="Y78" s="191"/>
      <c r="Z78" s="191"/>
      <c r="AA78" s="196"/>
      <c r="AB78" s="197"/>
      <c r="AC78" s="196"/>
      <c r="AD78" s="197"/>
      <c r="AE78" s="0"/>
      <c r="AF78" s="0"/>
      <c r="AG78" s="0"/>
      <c r="AH78" s="197"/>
      <c r="AI78" s="197"/>
      <c r="AJ78" s="197"/>
    </row>
    <row r="79" customFormat="false" ht="17.1" hidden="false" customHeight="true" outlineLevel="0" collapsed="false">
      <c r="G79" s="198" t="s">
        <v>118</v>
      </c>
      <c r="H79" s="198"/>
      <c r="I79" s="198"/>
      <c r="J79" s="198"/>
      <c r="K79" s="0"/>
      <c r="L79" s="0"/>
      <c r="M79" s="0"/>
      <c r="N79" s="0"/>
      <c r="O79" s="191"/>
      <c r="P79" s="191"/>
      <c r="Q79" s="191"/>
      <c r="R79" s="191"/>
      <c r="S79" s="193" t="s">
        <v>119</v>
      </c>
      <c r="T79" s="193"/>
      <c r="U79" s="193"/>
      <c r="V79" s="191"/>
      <c r="W79" s="191"/>
      <c r="X79" s="191"/>
      <c r="Y79" s="191"/>
      <c r="Z79" s="191"/>
      <c r="AA79" s="198" t="s">
        <v>118</v>
      </c>
      <c r="AB79" s="198"/>
      <c r="AC79" s="198"/>
      <c r="AD79" s="198"/>
      <c r="AE79" s="0"/>
      <c r="AF79" s="0"/>
      <c r="AG79" s="0"/>
      <c r="AH79" s="193" t="s">
        <v>119</v>
      </c>
      <c r="AI79" s="193"/>
      <c r="AJ79" s="193"/>
    </row>
    <row r="80" customFormat="false" ht="17.1" hidden="false" customHeight="true" outlineLevel="0" collapsed="false">
      <c r="K80" s="191"/>
      <c r="L80" s="192"/>
      <c r="M80" s="194"/>
      <c r="N80" s="192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2"/>
      <c r="AF80" s="192"/>
      <c r="AG80" s="192"/>
    </row>
  </sheetData>
  <mergeCells count="61">
    <mergeCell ref="O5:P5"/>
    <mergeCell ref="V5:W5"/>
    <mergeCell ref="AG5:AH5"/>
    <mergeCell ref="A6:A10"/>
    <mergeCell ref="B6:C10"/>
    <mergeCell ref="E6:F6"/>
    <mergeCell ref="G6:H6"/>
    <mergeCell ref="I6:J6"/>
    <mergeCell ref="K6:L6"/>
    <mergeCell ref="M6:N6"/>
    <mergeCell ref="O6:P6"/>
    <mergeCell ref="Q6:R6"/>
    <mergeCell ref="S6:T6"/>
    <mergeCell ref="U6:V6"/>
    <mergeCell ref="W6:X6"/>
    <mergeCell ref="Y6:Z6"/>
    <mergeCell ref="AA6:AB6"/>
    <mergeCell ref="AC6:AD6"/>
    <mergeCell ref="AE6:AF6"/>
    <mergeCell ref="D7:D8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Y9:Z9"/>
    <mergeCell ref="AA9:AB9"/>
    <mergeCell ref="AC9:AD9"/>
    <mergeCell ref="AE9:AF9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53:C53"/>
    <mergeCell ref="B54:C54"/>
    <mergeCell ref="B57:C57"/>
    <mergeCell ref="B58:C58"/>
    <mergeCell ref="G72:J72"/>
    <mergeCell ref="S72:U72"/>
    <mergeCell ref="AA72:AD72"/>
    <mergeCell ref="AH72:AJ72"/>
    <mergeCell ref="G79:J79"/>
    <mergeCell ref="S79:U79"/>
    <mergeCell ref="AA79:AD79"/>
    <mergeCell ref="AH79:AJ79"/>
  </mergeCells>
  <printOptions headings="false" gridLines="false" gridLinesSet="true" horizontalCentered="false" verticalCentered="false"/>
  <pageMargins left="0.865972222222222" right="0.196527777777778" top="0.275694444444444" bottom="0.315277777777778" header="0.511805555555555" footer="0.157638888888889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&amp;C&amp;P de &amp;N</oddFooter>
  </headerFooter>
  <colBreaks count="1" manualBreakCount="1">
    <brk id="24" man="true" max="65535" min="0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1:80"/>
  <sheetViews>
    <sheetView windowProtection="true" showFormulas="false" showGridLines="false" showRowColHeaders="true" showZeros="false" rightToLeft="false" tabSelected="false" showOutlineSymbols="true" defaultGridColor="true" view="normal" topLeftCell="A1" colorId="64" zoomScale="85" zoomScaleNormal="85" zoomScalePageLayoutView="70" workbookViewId="0">
      <pane xSplit="4" ySplit="10" topLeftCell="U11" activePane="bottomRight" state="frozen"/>
      <selection pane="topLeft" activeCell="A1" activeCellId="0" sqref="A1"/>
      <selection pane="topRight" activeCell="U1" activeCellId="0" sqref="U1"/>
      <selection pane="bottomLeft" activeCell="A11" activeCellId="0" sqref="A11"/>
      <selection pane="bottomRight" activeCell="AD2" activeCellId="0" sqref="AD2"/>
    </sheetView>
  </sheetViews>
  <sheetFormatPr defaultRowHeight="15.75"/>
  <cols>
    <col collapsed="false" hidden="false" max="1" min="1" style="1" width="5.33464566929134"/>
    <col collapsed="false" hidden="false" max="2" min="2" style="1" width="34"/>
    <col collapsed="false" hidden="false" max="3" min="3" style="1" width="11.2204724409449"/>
    <col collapsed="false" hidden="false" max="4" min="4" style="1" width="8.55511811023622"/>
    <col collapsed="false" hidden="false" max="5" min="5" style="1" width="8"/>
    <col collapsed="false" hidden="false" max="10" min="6" style="1" width="7.77952755905512"/>
    <col collapsed="false" hidden="false" max="11" min="11" style="1" width="8"/>
    <col collapsed="false" hidden="false" max="12" min="12" style="1" width="7.77952755905512"/>
    <col collapsed="false" hidden="false" max="13" min="13" style="1" width="8.55511811023622"/>
    <col collapsed="false" hidden="false" max="14" min="14" style="1" width="7.77952755905512"/>
    <col collapsed="false" hidden="false" max="15" min="15" style="1" width="8.33464566929134"/>
    <col collapsed="false" hidden="false" max="27" min="16" style="1" width="7.77952755905512"/>
    <col collapsed="false" hidden="false" max="28" min="28" style="1" width="7.88976377952756"/>
    <col collapsed="false" hidden="false" max="29" min="29" style="1" width="7.77952755905512"/>
    <col collapsed="false" hidden="false" max="30" min="30" style="1" width="7.88976377952756"/>
    <col collapsed="false" hidden="false" max="31" min="31" style="1" width="7.77952755905512"/>
    <col collapsed="false" hidden="false" max="32" min="32" style="1" width="7.88976377952756"/>
    <col collapsed="false" hidden="false" max="33" min="33" style="1" width="8.43700787401575"/>
    <col collapsed="false" hidden="false" max="34" min="34" style="1" width="7.66535433070866"/>
    <col collapsed="false" hidden="false" max="36" min="35" style="1" width="11.5551181102362"/>
    <col collapsed="false" hidden="false" max="37" min="37" style="1" width="4.11023622047244"/>
    <col collapsed="false" hidden="false" max="1025" min="38" style="1" width="11.5551181102362"/>
  </cols>
  <sheetData>
    <row r="1" customFormat="false" ht="15.75" hidden="false" customHeight="false" outlineLevel="0" collapsed="false">
      <c r="A1" s="0"/>
      <c r="B1" s="0"/>
      <c r="C1" s="0"/>
      <c r="D1" s="0"/>
      <c r="E1" s="0"/>
      <c r="F1" s="0"/>
      <c r="G1" s="2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26.25" hidden="false" customHeight="false" outlineLevel="0" collapsed="false">
      <c r="A2" s="0"/>
      <c r="B2" s="0"/>
      <c r="C2" s="0"/>
      <c r="D2" s="0"/>
      <c r="E2" s="0"/>
      <c r="F2" s="3" t="s">
        <v>0</v>
      </c>
      <c r="G2" s="2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7.1" hidden="false" customHeight="true" outlineLevel="0" collapsed="false">
      <c r="F3" s="5"/>
      <c r="G3" s="6"/>
    </row>
    <row r="4" customFormat="false" ht="17.1" hidden="false" customHeight="true" outlineLevel="0" collapsed="false">
      <c r="A4" s="7"/>
      <c r="B4" s="7"/>
      <c r="C4" s="7"/>
      <c r="D4" s="7"/>
      <c r="E4" s="8"/>
      <c r="F4" s="6"/>
      <c r="G4" s="6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9" t="s">
        <v>1</v>
      </c>
      <c r="V4" s="10" t="s">
        <v>2</v>
      </c>
      <c r="W4" s="6"/>
      <c r="X4" s="0"/>
      <c r="Y4" s="0"/>
      <c r="Z4" s="0"/>
      <c r="AA4" s="0"/>
      <c r="AB4" s="0"/>
      <c r="AC4" s="0"/>
      <c r="AD4" s="0"/>
      <c r="AE4" s="0"/>
      <c r="AF4" s="9" t="s">
        <v>1</v>
      </c>
      <c r="AG4" s="9" t="str">
        <f aca="false">+V4</f>
        <v>1, San Rosendo - Victoria</v>
      </c>
      <c r="AH4" s="6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13" customFormat="true" ht="17.1" hidden="false" customHeight="true" outlineLevel="0" collapsed="false">
      <c r="A5" s="11" t="s">
        <v>3</v>
      </c>
      <c r="B5" s="12"/>
      <c r="C5" s="12"/>
      <c r="D5" s="12"/>
      <c r="E5" s="12"/>
      <c r="F5" s="12"/>
      <c r="G5" s="9"/>
      <c r="N5" s="9" t="s">
        <v>4</v>
      </c>
      <c r="O5" s="14" t="n">
        <v>41883</v>
      </c>
      <c r="P5" s="14"/>
      <c r="Q5" s="14"/>
      <c r="R5" s="14"/>
      <c r="S5" s="14"/>
      <c r="T5" s="14"/>
      <c r="U5" s="9" t="s">
        <v>5</v>
      </c>
      <c r="V5" s="15" t="n">
        <v>41912</v>
      </c>
      <c r="W5" s="15"/>
      <c r="X5" s="14"/>
      <c r="Y5" s="14"/>
      <c r="Z5" s="14"/>
      <c r="AA5" s="14"/>
      <c r="AB5" s="14"/>
      <c r="AC5" s="14"/>
      <c r="AD5" s="14"/>
      <c r="AE5" s="9"/>
      <c r="AF5" s="9" t="s">
        <v>5</v>
      </c>
      <c r="AG5" s="15" t="n">
        <f aca="false">+V5</f>
        <v>41912</v>
      </c>
      <c r="AH5" s="15"/>
    </row>
    <row r="6" s="4" customFormat="true" ht="17.1" hidden="false" customHeight="true" outlineLevel="0" collapsed="false">
      <c r="A6" s="16" t="s">
        <v>7</v>
      </c>
      <c r="B6" s="17" t="s">
        <v>8</v>
      </c>
      <c r="C6" s="17"/>
      <c r="D6" s="18" t="s">
        <v>9</v>
      </c>
      <c r="E6" s="19" t="s">
        <v>10</v>
      </c>
      <c r="F6" s="19"/>
      <c r="G6" s="19" t="s">
        <v>11</v>
      </c>
      <c r="H6" s="19"/>
      <c r="I6" s="19" t="s">
        <v>12</v>
      </c>
      <c r="J6" s="19"/>
      <c r="K6" s="19" t="s">
        <v>13</v>
      </c>
      <c r="L6" s="19"/>
      <c r="M6" s="19" t="s">
        <v>14</v>
      </c>
      <c r="N6" s="19"/>
      <c r="O6" s="19" t="s">
        <v>15</v>
      </c>
      <c r="P6" s="19"/>
      <c r="Q6" s="19" t="s">
        <v>16</v>
      </c>
      <c r="R6" s="19"/>
      <c r="S6" s="19" t="s">
        <v>17</v>
      </c>
      <c r="T6" s="19"/>
      <c r="U6" s="20" t="s">
        <v>18</v>
      </c>
      <c r="V6" s="20"/>
      <c r="W6" s="19" t="s">
        <v>19</v>
      </c>
      <c r="X6" s="19"/>
      <c r="Y6" s="19" t="s">
        <v>20</v>
      </c>
      <c r="Z6" s="19"/>
      <c r="AA6" s="19" t="s">
        <v>21</v>
      </c>
      <c r="AB6" s="19"/>
      <c r="AC6" s="21" t="s">
        <v>22</v>
      </c>
      <c r="AD6" s="21"/>
      <c r="AE6" s="19" t="s">
        <v>23</v>
      </c>
      <c r="AF6" s="19"/>
      <c r="AG6" s="22"/>
      <c r="AH6" s="23"/>
      <c r="AI6" s="24"/>
      <c r="AJ6" s="25"/>
    </row>
    <row r="7" s="4" customFormat="true" ht="17.1" hidden="false" customHeight="true" outlineLevel="0" collapsed="false">
      <c r="A7" s="16"/>
      <c r="B7" s="17"/>
      <c r="C7" s="17"/>
      <c r="D7" s="26" t="s">
        <v>24</v>
      </c>
      <c r="E7" s="27" t="s">
        <v>25</v>
      </c>
      <c r="F7" s="28" t="n">
        <v>498800</v>
      </c>
      <c r="G7" s="27" t="s">
        <v>25</v>
      </c>
      <c r="H7" s="29" t="n">
        <v>501200</v>
      </c>
      <c r="I7" s="27" t="s">
        <v>25</v>
      </c>
      <c r="J7" s="28" t="n">
        <v>511800</v>
      </c>
      <c r="K7" s="27" t="s">
        <v>25</v>
      </c>
      <c r="L7" s="28" t="n">
        <v>519500</v>
      </c>
      <c r="M7" s="27" t="s">
        <v>25</v>
      </c>
      <c r="N7" s="28" t="n">
        <v>526900</v>
      </c>
      <c r="O7" s="27" t="s">
        <v>25</v>
      </c>
      <c r="P7" s="29" t="n">
        <v>538400</v>
      </c>
      <c r="Q7" s="27" t="s">
        <v>25</v>
      </c>
      <c r="R7" s="28" t="n">
        <v>551000</v>
      </c>
      <c r="S7" s="27" t="s">
        <v>25</v>
      </c>
      <c r="T7" s="28" t="n">
        <v>562900</v>
      </c>
      <c r="U7" s="30" t="s">
        <v>25</v>
      </c>
      <c r="V7" s="29" t="n">
        <v>570700</v>
      </c>
      <c r="W7" s="27" t="s">
        <v>25</v>
      </c>
      <c r="X7" s="28" t="n">
        <v>580200</v>
      </c>
      <c r="Y7" s="27" t="s">
        <v>25</v>
      </c>
      <c r="Z7" s="28" t="n">
        <v>588800</v>
      </c>
      <c r="AA7" s="27" t="s">
        <v>25</v>
      </c>
      <c r="AB7" s="28" t="n">
        <v>595900</v>
      </c>
      <c r="AC7" s="30" t="s">
        <v>25</v>
      </c>
      <c r="AD7" s="28" t="n">
        <v>602900</v>
      </c>
      <c r="AE7" s="27" t="s">
        <v>25</v>
      </c>
      <c r="AF7" s="29" t="n">
        <v>612900</v>
      </c>
      <c r="AG7" s="31"/>
      <c r="AH7" s="32"/>
      <c r="AI7" s="33" t="s">
        <v>26</v>
      </c>
      <c r="AJ7" s="34" t="s">
        <v>26</v>
      </c>
    </row>
    <row r="8" s="4" customFormat="true" ht="17.1" hidden="false" customHeight="true" outlineLevel="0" collapsed="false">
      <c r="A8" s="16"/>
      <c r="B8" s="17"/>
      <c r="C8" s="17"/>
      <c r="D8" s="26"/>
      <c r="E8" s="27" t="s">
        <v>25</v>
      </c>
      <c r="F8" s="28" t="n">
        <v>501200</v>
      </c>
      <c r="G8" s="27" t="s">
        <v>25</v>
      </c>
      <c r="H8" s="28" t="n">
        <v>511800</v>
      </c>
      <c r="I8" s="27" t="s">
        <v>25</v>
      </c>
      <c r="J8" s="28" t="n">
        <v>519500</v>
      </c>
      <c r="K8" s="27" t="s">
        <v>25</v>
      </c>
      <c r="L8" s="28" t="n">
        <v>526900</v>
      </c>
      <c r="M8" s="27" t="s">
        <v>25</v>
      </c>
      <c r="N8" s="29" t="n">
        <v>538400</v>
      </c>
      <c r="O8" s="27" t="s">
        <v>25</v>
      </c>
      <c r="P8" s="28" t="n">
        <v>551000</v>
      </c>
      <c r="Q8" s="27" t="s">
        <v>25</v>
      </c>
      <c r="R8" s="28" t="n">
        <v>562900</v>
      </c>
      <c r="S8" s="27" t="s">
        <v>25</v>
      </c>
      <c r="T8" s="28" t="n">
        <v>570700</v>
      </c>
      <c r="U8" s="30" t="s">
        <v>25</v>
      </c>
      <c r="V8" s="29" t="n">
        <v>580200</v>
      </c>
      <c r="W8" s="27" t="s">
        <v>25</v>
      </c>
      <c r="X8" s="28" t="n">
        <v>588800</v>
      </c>
      <c r="Y8" s="27" t="s">
        <v>25</v>
      </c>
      <c r="Z8" s="28" t="n">
        <v>595900</v>
      </c>
      <c r="AA8" s="27" t="s">
        <v>25</v>
      </c>
      <c r="AB8" s="28" t="n">
        <v>602600</v>
      </c>
      <c r="AC8" s="30" t="s">
        <v>25</v>
      </c>
      <c r="AD8" s="29" t="n">
        <v>612900</v>
      </c>
      <c r="AE8" s="27" t="s">
        <v>25</v>
      </c>
      <c r="AF8" s="28" t="n">
        <v>625500</v>
      </c>
      <c r="AG8" s="31" t="s">
        <v>27</v>
      </c>
      <c r="AH8" s="32" t="s">
        <v>27</v>
      </c>
      <c r="AI8" s="33" t="s">
        <v>28</v>
      </c>
      <c r="AJ8" s="34" t="s">
        <v>27</v>
      </c>
    </row>
    <row r="9" s="4" customFormat="true" ht="17.1" hidden="false" customHeight="true" outlineLevel="0" collapsed="false">
      <c r="A9" s="16"/>
      <c r="B9" s="17"/>
      <c r="C9" s="17"/>
      <c r="D9" s="26" t="s">
        <v>29</v>
      </c>
      <c r="E9" s="35" t="s">
        <v>30</v>
      </c>
      <c r="F9" s="35"/>
      <c r="G9" s="35" t="s">
        <v>31</v>
      </c>
      <c r="H9" s="35"/>
      <c r="I9" s="35" t="s">
        <v>32</v>
      </c>
      <c r="J9" s="35"/>
      <c r="K9" s="35" t="s">
        <v>33</v>
      </c>
      <c r="L9" s="35"/>
      <c r="M9" s="36" t="s">
        <v>34</v>
      </c>
      <c r="N9" s="36"/>
      <c r="O9" s="35" t="s">
        <v>35</v>
      </c>
      <c r="P9" s="35"/>
      <c r="Q9" s="35" t="s">
        <v>36</v>
      </c>
      <c r="R9" s="35"/>
      <c r="S9" s="35" t="s">
        <v>37</v>
      </c>
      <c r="T9" s="35"/>
      <c r="U9" s="36" t="s">
        <v>38</v>
      </c>
      <c r="V9" s="36"/>
      <c r="W9" s="35" t="s">
        <v>39</v>
      </c>
      <c r="X9" s="35"/>
      <c r="Y9" s="35" t="s">
        <v>40</v>
      </c>
      <c r="Z9" s="35"/>
      <c r="AA9" s="35" t="s">
        <v>41</v>
      </c>
      <c r="AB9" s="35"/>
      <c r="AC9" s="36" t="s">
        <v>42</v>
      </c>
      <c r="AD9" s="36"/>
      <c r="AE9" s="35" t="s">
        <v>43</v>
      </c>
      <c r="AF9" s="35"/>
      <c r="AG9" s="31"/>
      <c r="AH9" s="32"/>
      <c r="AI9" s="33" t="s">
        <v>44</v>
      </c>
      <c r="AJ9" s="34" t="s">
        <v>44</v>
      </c>
    </row>
    <row r="10" s="4" customFormat="true" ht="17.1" hidden="false" customHeight="true" outlineLevel="0" collapsed="false">
      <c r="A10" s="16"/>
      <c r="B10" s="17"/>
      <c r="C10" s="17"/>
      <c r="D10" s="37" t="s">
        <v>45</v>
      </c>
      <c r="E10" s="38" t="s">
        <v>46</v>
      </c>
      <c r="F10" s="39" t="s">
        <v>47</v>
      </c>
      <c r="G10" s="38" t="s">
        <v>46</v>
      </c>
      <c r="H10" s="39" t="s">
        <v>47</v>
      </c>
      <c r="I10" s="40" t="s">
        <v>46</v>
      </c>
      <c r="J10" s="37" t="s">
        <v>47</v>
      </c>
      <c r="K10" s="38" t="s">
        <v>46</v>
      </c>
      <c r="L10" s="39" t="s">
        <v>47</v>
      </c>
      <c r="M10" s="40" t="s">
        <v>46</v>
      </c>
      <c r="N10" s="37" t="s">
        <v>47</v>
      </c>
      <c r="O10" s="38" t="s">
        <v>46</v>
      </c>
      <c r="P10" s="39" t="s">
        <v>47</v>
      </c>
      <c r="Q10" s="38" t="s">
        <v>46</v>
      </c>
      <c r="R10" s="39" t="s">
        <v>47</v>
      </c>
      <c r="S10" s="38" t="s">
        <v>46</v>
      </c>
      <c r="T10" s="39" t="s">
        <v>47</v>
      </c>
      <c r="U10" s="40" t="s">
        <v>46</v>
      </c>
      <c r="V10" s="37" t="s">
        <v>47</v>
      </c>
      <c r="W10" s="38" t="s">
        <v>46</v>
      </c>
      <c r="X10" s="39" t="s">
        <v>47</v>
      </c>
      <c r="Y10" s="38" t="s">
        <v>46</v>
      </c>
      <c r="Z10" s="39" t="s">
        <v>47</v>
      </c>
      <c r="AA10" s="38" t="s">
        <v>46</v>
      </c>
      <c r="AB10" s="39" t="s">
        <v>47</v>
      </c>
      <c r="AC10" s="40" t="s">
        <v>46</v>
      </c>
      <c r="AD10" s="37" t="s">
        <v>47</v>
      </c>
      <c r="AE10" s="38" t="s">
        <v>46</v>
      </c>
      <c r="AF10" s="39" t="s">
        <v>47</v>
      </c>
      <c r="AG10" s="41" t="s">
        <v>46</v>
      </c>
      <c r="AH10" s="42" t="s">
        <v>47</v>
      </c>
      <c r="AI10" s="43"/>
      <c r="AJ10" s="44"/>
    </row>
    <row r="11" s="4" customFormat="true" ht="17.1" hidden="false" customHeight="true" outlineLevel="0" collapsed="false">
      <c r="A11" s="45" t="n">
        <v>1</v>
      </c>
      <c r="B11" s="46" t="s">
        <v>48</v>
      </c>
      <c r="C11" s="46"/>
      <c r="D11" s="47" t="s">
        <v>49</v>
      </c>
      <c r="E11" s="48"/>
      <c r="F11" s="49"/>
      <c r="G11" s="48"/>
      <c r="H11" s="49"/>
      <c r="I11" s="48"/>
      <c r="J11" s="51"/>
      <c r="K11" s="52"/>
      <c r="L11" s="49"/>
      <c r="M11" s="53"/>
      <c r="N11" s="51"/>
      <c r="O11" s="52" t="n">
        <v>180</v>
      </c>
      <c r="P11" s="49"/>
      <c r="Q11" s="52"/>
      <c r="R11" s="49"/>
      <c r="S11" s="52"/>
      <c r="T11" s="49"/>
      <c r="U11" s="53"/>
      <c r="V11" s="51"/>
      <c r="W11" s="52"/>
      <c r="X11" s="49"/>
      <c r="Y11" s="52"/>
      <c r="Z11" s="49"/>
      <c r="AA11" s="52"/>
      <c r="AB11" s="49"/>
      <c r="AC11" s="53"/>
      <c r="AD11" s="51"/>
      <c r="AE11" s="52"/>
      <c r="AF11" s="49"/>
      <c r="AG11" s="54" t="n">
        <f aca="false">+E11+G11+I11+K11+M11+O11+Q11+S11+U11++W11+Y11+AA11+AC11+AE11</f>
        <v>180</v>
      </c>
      <c r="AH11" s="55"/>
      <c r="AI11" s="56" t="n">
        <v>0.35</v>
      </c>
      <c r="AJ11" s="57" t="n">
        <f aca="false">+AG11*AI11</f>
        <v>63</v>
      </c>
    </row>
    <row r="12" s="4" customFormat="true" ht="17.1" hidden="false" customHeight="true" outlineLevel="0" collapsed="false">
      <c r="A12" s="58" t="n">
        <v>2</v>
      </c>
      <c r="B12" s="59" t="s">
        <v>50</v>
      </c>
      <c r="C12" s="59"/>
      <c r="D12" s="60" t="s">
        <v>51</v>
      </c>
      <c r="E12" s="61"/>
      <c r="F12" s="62"/>
      <c r="G12" s="61"/>
      <c r="H12" s="63"/>
      <c r="I12" s="61"/>
      <c r="J12" s="64"/>
      <c r="K12" s="65"/>
      <c r="L12" s="63"/>
      <c r="M12" s="66" t="n">
        <v>257</v>
      </c>
      <c r="N12" s="64"/>
      <c r="O12" s="65" t="n">
        <v>19</v>
      </c>
      <c r="P12" s="63"/>
      <c r="Q12" s="65" t="n">
        <v>1</v>
      </c>
      <c r="R12" s="63"/>
      <c r="S12" s="65"/>
      <c r="T12" s="63"/>
      <c r="U12" s="66"/>
      <c r="V12" s="64"/>
      <c r="W12" s="65"/>
      <c r="X12" s="63"/>
      <c r="Y12" s="65" t="n">
        <v>3</v>
      </c>
      <c r="Z12" s="63"/>
      <c r="AA12" s="65"/>
      <c r="AB12" s="63"/>
      <c r="AC12" s="66" t="n">
        <v>208</v>
      </c>
      <c r="AD12" s="64"/>
      <c r="AE12" s="65"/>
      <c r="AF12" s="63"/>
      <c r="AG12" s="67" t="n">
        <f aca="false">+E12+G12+I12+K12+M12+O12+Q12+S12+U12++W12+Y12+AA12+AC12+AE12</f>
        <v>488</v>
      </c>
      <c r="AH12" s="68"/>
      <c r="AI12" s="69" t="n">
        <v>0.26</v>
      </c>
      <c r="AJ12" s="70" t="n">
        <f aca="false">+AG12*AI12</f>
        <v>126.88</v>
      </c>
    </row>
    <row r="13" s="4" customFormat="true" ht="17.1" hidden="false" customHeight="true" outlineLevel="0" collapsed="false">
      <c r="A13" s="58" t="n">
        <v>3</v>
      </c>
      <c r="B13" s="59" t="s">
        <v>52</v>
      </c>
      <c r="C13" s="59"/>
      <c r="D13" s="60" t="s">
        <v>51</v>
      </c>
      <c r="E13" s="61"/>
      <c r="F13" s="62"/>
      <c r="G13" s="61"/>
      <c r="H13" s="63"/>
      <c r="I13" s="61"/>
      <c r="J13" s="64"/>
      <c r="K13" s="65"/>
      <c r="L13" s="63"/>
      <c r="M13" s="66" t="n">
        <v>60</v>
      </c>
      <c r="N13" s="64"/>
      <c r="O13" s="65"/>
      <c r="P13" s="63"/>
      <c r="Q13" s="65"/>
      <c r="R13" s="63"/>
      <c r="S13" s="65"/>
      <c r="T13" s="63"/>
      <c r="U13" s="66"/>
      <c r="V13" s="64"/>
      <c r="W13" s="65"/>
      <c r="X13" s="63"/>
      <c r="Y13" s="65"/>
      <c r="Z13" s="63"/>
      <c r="AA13" s="65"/>
      <c r="AB13" s="63"/>
      <c r="AC13" s="66"/>
      <c r="AD13" s="64"/>
      <c r="AE13" s="65"/>
      <c r="AF13" s="63"/>
      <c r="AG13" s="67" t="n">
        <f aca="false">+E13+G13+I13+K13+M13+O13+Q13+S13+U13++W13+Y13+AA13+AC13+AE13</f>
        <v>60</v>
      </c>
      <c r="AH13" s="68"/>
      <c r="AI13" s="69" t="n">
        <v>1.05</v>
      </c>
      <c r="AJ13" s="70" t="n">
        <f aca="false">+AG13*AI13</f>
        <v>63</v>
      </c>
    </row>
    <row r="14" s="4" customFormat="true" ht="17.1" hidden="false" customHeight="true" outlineLevel="0" collapsed="false">
      <c r="A14" s="58" t="n">
        <v>4</v>
      </c>
      <c r="B14" s="59" t="s">
        <v>53</v>
      </c>
      <c r="C14" s="59"/>
      <c r="D14" s="60" t="s">
        <v>51</v>
      </c>
      <c r="E14" s="61"/>
      <c r="F14" s="62"/>
      <c r="G14" s="61"/>
      <c r="H14" s="63"/>
      <c r="I14" s="61"/>
      <c r="J14" s="64"/>
      <c r="K14" s="65"/>
      <c r="L14" s="63"/>
      <c r="M14" s="66"/>
      <c r="N14" s="64"/>
      <c r="O14" s="65"/>
      <c r="P14" s="63"/>
      <c r="Q14" s="65"/>
      <c r="R14" s="63"/>
      <c r="S14" s="65"/>
      <c r="T14" s="63"/>
      <c r="U14" s="66"/>
      <c r="V14" s="64"/>
      <c r="W14" s="65"/>
      <c r="X14" s="63"/>
      <c r="Y14" s="65"/>
      <c r="Z14" s="63"/>
      <c r="AA14" s="65"/>
      <c r="AB14" s="63"/>
      <c r="AC14" s="66" t="n">
        <v>2</v>
      </c>
      <c r="AD14" s="64"/>
      <c r="AE14" s="65"/>
      <c r="AF14" s="63"/>
      <c r="AG14" s="67" t="n">
        <f aca="false">+E14+G14+I14+K14+M14+O14+Q14+S14+U14++W14+Y14+AA14+AC14+AE14</f>
        <v>2</v>
      </c>
      <c r="AH14" s="68"/>
      <c r="AI14" s="69" t="n">
        <v>0.7</v>
      </c>
      <c r="AJ14" s="70" t="n">
        <f aca="false">+AG14*AI14</f>
        <v>1.4</v>
      </c>
    </row>
    <row r="15" s="4" customFormat="true" ht="17.1" hidden="false" customHeight="true" outlineLevel="0" collapsed="false">
      <c r="A15" s="58" t="n">
        <v>5</v>
      </c>
      <c r="B15" s="59" t="s">
        <v>54</v>
      </c>
      <c r="C15" s="59"/>
      <c r="D15" s="60" t="s">
        <v>55</v>
      </c>
      <c r="E15" s="61"/>
      <c r="F15" s="62"/>
      <c r="G15" s="61"/>
      <c r="H15" s="63"/>
      <c r="I15" s="61"/>
      <c r="J15" s="64"/>
      <c r="K15" s="65"/>
      <c r="L15" s="63"/>
      <c r="M15" s="66"/>
      <c r="N15" s="64"/>
      <c r="O15" s="65"/>
      <c r="P15" s="63"/>
      <c r="Q15" s="65"/>
      <c r="R15" s="63"/>
      <c r="S15" s="65"/>
      <c r="T15" s="63"/>
      <c r="U15" s="66"/>
      <c r="V15" s="64"/>
      <c r="W15" s="65"/>
      <c r="X15" s="63"/>
      <c r="Y15" s="65"/>
      <c r="Z15" s="63"/>
      <c r="AA15" s="65"/>
      <c r="AB15" s="63"/>
      <c r="AC15" s="66"/>
      <c r="AD15" s="64"/>
      <c r="AE15" s="65"/>
      <c r="AF15" s="63"/>
      <c r="AG15" s="67" t="n">
        <f aca="false">+E15+G15+I15+K15+M15+O15+Q15+S15+U15++W15+Y15+AA15+AC15+AE15</f>
        <v>0</v>
      </c>
      <c r="AH15" s="68"/>
      <c r="AI15" s="69" t="n">
        <v>0.35</v>
      </c>
      <c r="AJ15" s="70" t="n">
        <f aca="false">+AG15*AI15</f>
        <v>0</v>
      </c>
    </row>
    <row r="16" s="4" customFormat="true" ht="17.1" hidden="false" customHeight="true" outlineLevel="0" collapsed="false">
      <c r="A16" s="58" t="n">
        <v>6</v>
      </c>
      <c r="B16" s="59" t="s">
        <v>56</v>
      </c>
      <c r="C16" s="59"/>
      <c r="D16" s="60" t="s">
        <v>57</v>
      </c>
      <c r="E16" s="61"/>
      <c r="F16" s="62"/>
      <c r="G16" s="61"/>
      <c r="H16" s="63"/>
      <c r="I16" s="61"/>
      <c r="J16" s="64"/>
      <c r="K16" s="65"/>
      <c r="L16" s="63"/>
      <c r="M16" s="66"/>
      <c r="N16" s="64"/>
      <c r="O16" s="65"/>
      <c r="P16" s="63"/>
      <c r="Q16" s="65"/>
      <c r="R16" s="63"/>
      <c r="S16" s="65"/>
      <c r="T16" s="63"/>
      <c r="U16" s="66"/>
      <c r="V16" s="64"/>
      <c r="W16" s="65"/>
      <c r="X16" s="63"/>
      <c r="Y16" s="65"/>
      <c r="Z16" s="63"/>
      <c r="AA16" s="65"/>
      <c r="AB16" s="63"/>
      <c r="AC16" s="66"/>
      <c r="AD16" s="64"/>
      <c r="AE16" s="65"/>
      <c r="AF16" s="63"/>
      <c r="AG16" s="67" t="n">
        <f aca="false">+E16+G16+I16+K16+M16+O16+Q16+S16+U16++W16+Y16+AA16+AC16+AE16</f>
        <v>0</v>
      </c>
      <c r="AH16" s="68"/>
      <c r="AI16" s="69" t="n">
        <v>0.23</v>
      </c>
      <c r="AJ16" s="70" t="n">
        <f aca="false">+AG16*AI16</f>
        <v>0</v>
      </c>
    </row>
    <row r="17" s="4" customFormat="true" ht="17.1" hidden="false" customHeight="true" outlineLevel="0" collapsed="false">
      <c r="A17" s="58" t="n">
        <v>7</v>
      </c>
      <c r="B17" s="59" t="s">
        <v>58</v>
      </c>
      <c r="C17" s="59"/>
      <c r="D17" s="60" t="s">
        <v>51</v>
      </c>
      <c r="E17" s="61"/>
      <c r="F17" s="62"/>
      <c r="G17" s="61"/>
      <c r="H17" s="63"/>
      <c r="I17" s="61"/>
      <c r="J17" s="64"/>
      <c r="K17" s="65"/>
      <c r="L17" s="63"/>
      <c r="M17" s="66"/>
      <c r="N17" s="64"/>
      <c r="O17" s="65"/>
      <c r="P17" s="63"/>
      <c r="Q17" s="65"/>
      <c r="R17" s="63"/>
      <c r="S17" s="65"/>
      <c r="T17" s="63"/>
      <c r="U17" s="66"/>
      <c r="V17" s="64"/>
      <c r="W17" s="65"/>
      <c r="X17" s="63"/>
      <c r="Y17" s="65"/>
      <c r="Z17" s="63"/>
      <c r="AA17" s="65"/>
      <c r="AB17" s="63"/>
      <c r="AC17" s="66"/>
      <c r="AD17" s="64"/>
      <c r="AE17" s="65"/>
      <c r="AF17" s="63"/>
      <c r="AG17" s="67" t="n">
        <f aca="false">+E17+G17+I17+K17+M17+O17+Q17+S17+U17++W17+Y17+AA17+AC17+AE17</f>
        <v>0</v>
      </c>
      <c r="AH17" s="68"/>
      <c r="AI17" s="69" t="n">
        <v>2.25</v>
      </c>
      <c r="AJ17" s="70" t="n">
        <f aca="false">+AG17*AI17</f>
        <v>0</v>
      </c>
    </row>
    <row r="18" s="4" customFormat="true" ht="17.1" hidden="false" customHeight="true" outlineLevel="0" collapsed="false">
      <c r="A18" s="58" t="n">
        <v>8</v>
      </c>
      <c r="B18" s="59" t="s">
        <v>59</v>
      </c>
      <c r="C18" s="59"/>
      <c r="D18" s="60" t="s">
        <v>51</v>
      </c>
      <c r="E18" s="61"/>
      <c r="F18" s="62"/>
      <c r="G18" s="61"/>
      <c r="H18" s="63"/>
      <c r="I18" s="71"/>
      <c r="J18" s="64"/>
      <c r="K18" s="65"/>
      <c r="L18" s="63"/>
      <c r="M18" s="66"/>
      <c r="N18" s="64"/>
      <c r="O18" s="65"/>
      <c r="P18" s="63"/>
      <c r="Q18" s="65"/>
      <c r="R18" s="63"/>
      <c r="S18" s="65"/>
      <c r="T18" s="63"/>
      <c r="U18" s="66"/>
      <c r="V18" s="64"/>
      <c r="W18" s="65"/>
      <c r="X18" s="63"/>
      <c r="Y18" s="65"/>
      <c r="Z18" s="63"/>
      <c r="AA18" s="65"/>
      <c r="AB18" s="63"/>
      <c r="AC18" s="66"/>
      <c r="AD18" s="64"/>
      <c r="AE18" s="65"/>
      <c r="AF18" s="63"/>
      <c r="AG18" s="67" t="n">
        <f aca="false">+E18+G18+I18+K18+M18+O18+Q18+S18+U18++W18+Y18+AA18+AC18+AE18</f>
        <v>0</v>
      </c>
      <c r="AH18" s="68"/>
      <c r="AI18" s="69" t="n">
        <v>8.44</v>
      </c>
      <c r="AJ18" s="70" t="n">
        <f aca="false">+AG18*AI18</f>
        <v>0</v>
      </c>
    </row>
    <row r="19" s="4" customFormat="true" ht="17.1" hidden="false" customHeight="true" outlineLevel="0" collapsed="false">
      <c r="A19" s="58" t="n">
        <v>9</v>
      </c>
      <c r="B19" s="59" t="s">
        <v>60</v>
      </c>
      <c r="C19" s="59"/>
      <c r="D19" s="60" t="s">
        <v>51</v>
      </c>
      <c r="E19" s="61"/>
      <c r="F19" s="62"/>
      <c r="G19" s="61"/>
      <c r="H19" s="63"/>
      <c r="I19" s="71"/>
      <c r="J19" s="64"/>
      <c r="K19" s="65"/>
      <c r="L19" s="63"/>
      <c r="M19" s="66"/>
      <c r="N19" s="64"/>
      <c r="O19" s="65"/>
      <c r="P19" s="63"/>
      <c r="Q19" s="65"/>
      <c r="R19" s="63"/>
      <c r="S19" s="65"/>
      <c r="T19" s="63"/>
      <c r="U19" s="66"/>
      <c r="V19" s="64"/>
      <c r="W19" s="65"/>
      <c r="X19" s="63"/>
      <c r="Y19" s="65"/>
      <c r="Z19" s="63"/>
      <c r="AA19" s="65"/>
      <c r="AB19" s="63"/>
      <c r="AC19" s="66"/>
      <c r="AD19" s="64"/>
      <c r="AE19" s="65"/>
      <c r="AF19" s="63"/>
      <c r="AG19" s="67" t="n">
        <f aca="false">+E19+G19+I19+K19+M19+O19+Q19+S19+U19++W19+Y19+AA19+AC19+AE19</f>
        <v>0</v>
      </c>
      <c r="AH19" s="68"/>
      <c r="AI19" s="69" t="n">
        <v>42.21</v>
      </c>
      <c r="AJ19" s="70" t="n">
        <f aca="false">+AG19*AI19</f>
        <v>0</v>
      </c>
    </row>
    <row r="20" s="4" customFormat="true" ht="17.1" hidden="false" customHeight="true" outlineLevel="0" collapsed="false">
      <c r="A20" s="58" t="n">
        <v>10</v>
      </c>
      <c r="B20" s="59" t="s">
        <v>61</v>
      </c>
      <c r="C20" s="59"/>
      <c r="D20" s="60" t="s">
        <v>55</v>
      </c>
      <c r="E20" s="61"/>
      <c r="F20" s="62"/>
      <c r="G20" s="61"/>
      <c r="H20" s="63"/>
      <c r="I20" s="61"/>
      <c r="J20" s="64"/>
      <c r="K20" s="65"/>
      <c r="L20" s="63"/>
      <c r="M20" s="66"/>
      <c r="N20" s="64"/>
      <c r="O20" s="65"/>
      <c r="P20" s="63"/>
      <c r="Q20" s="65"/>
      <c r="R20" s="63"/>
      <c r="S20" s="65"/>
      <c r="T20" s="63"/>
      <c r="U20" s="66"/>
      <c r="V20" s="64"/>
      <c r="W20" s="65"/>
      <c r="X20" s="63"/>
      <c r="Y20" s="65"/>
      <c r="Z20" s="63"/>
      <c r="AA20" s="65"/>
      <c r="AB20" s="63"/>
      <c r="AC20" s="66"/>
      <c r="AD20" s="64"/>
      <c r="AE20" s="65"/>
      <c r="AF20" s="63"/>
      <c r="AG20" s="67" t="n">
        <f aca="false">+E20+G20+I20+K20+M20+O20+Q20+S20+U20++W20+Y20+AA20+AC20+AE20</f>
        <v>0</v>
      </c>
      <c r="AH20" s="68"/>
      <c r="AI20" s="69" t="n">
        <v>0.04</v>
      </c>
      <c r="AJ20" s="70" t="n">
        <f aca="false">+AG20*AI20</f>
        <v>0</v>
      </c>
    </row>
    <row r="21" s="4" customFormat="true" ht="17.1" hidden="false" customHeight="true" outlineLevel="0" collapsed="false">
      <c r="A21" s="58" t="n">
        <v>11</v>
      </c>
      <c r="B21" s="59" t="s">
        <v>62</v>
      </c>
      <c r="C21" s="59"/>
      <c r="D21" s="60" t="s">
        <v>55</v>
      </c>
      <c r="E21" s="61"/>
      <c r="F21" s="62"/>
      <c r="G21" s="61"/>
      <c r="H21" s="63"/>
      <c r="I21" s="61"/>
      <c r="J21" s="64"/>
      <c r="K21" s="65"/>
      <c r="L21" s="63"/>
      <c r="M21" s="66"/>
      <c r="N21" s="64"/>
      <c r="O21" s="65"/>
      <c r="P21" s="63"/>
      <c r="Q21" s="65"/>
      <c r="R21" s="63"/>
      <c r="S21" s="65"/>
      <c r="T21" s="63"/>
      <c r="U21" s="66"/>
      <c r="V21" s="64"/>
      <c r="W21" s="65"/>
      <c r="X21" s="63"/>
      <c r="Y21" s="65"/>
      <c r="Z21" s="63"/>
      <c r="AA21" s="65"/>
      <c r="AB21" s="63"/>
      <c r="AC21" s="66"/>
      <c r="AD21" s="64"/>
      <c r="AE21" s="65"/>
      <c r="AF21" s="63"/>
      <c r="AG21" s="67" t="n">
        <f aca="false">+E21+G21+I21+K21+M21+O21+Q21+S21+U21++W21+Y21+AA21+AC21+AE21</f>
        <v>0</v>
      </c>
      <c r="AH21" s="68"/>
      <c r="AI21" s="69" t="n">
        <v>0.01</v>
      </c>
      <c r="AJ21" s="70" t="n">
        <f aca="false">+AG21*AI21</f>
        <v>0</v>
      </c>
    </row>
    <row r="22" s="4" customFormat="true" ht="17.1" hidden="false" customHeight="true" outlineLevel="0" collapsed="false">
      <c r="A22" s="58" t="n">
        <v>12</v>
      </c>
      <c r="B22" s="59" t="s">
        <v>63</v>
      </c>
      <c r="C22" s="59"/>
      <c r="D22" s="60" t="s">
        <v>51</v>
      </c>
      <c r="E22" s="61"/>
      <c r="F22" s="62"/>
      <c r="G22" s="61"/>
      <c r="H22" s="63"/>
      <c r="I22" s="61"/>
      <c r="J22" s="64"/>
      <c r="K22" s="65"/>
      <c r="L22" s="63"/>
      <c r="M22" s="66"/>
      <c r="N22" s="64"/>
      <c r="O22" s="65"/>
      <c r="P22" s="63"/>
      <c r="Q22" s="65"/>
      <c r="R22" s="63"/>
      <c r="S22" s="65"/>
      <c r="T22" s="63"/>
      <c r="U22" s="66"/>
      <c r="V22" s="64"/>
      <c r="W22" s="65"/>
      <c r="X22" s="63"/>
      <c r="Y22" s="65"/>
      <c r="Z22" s="63"/>
      <c r="AA22" s="65"/>
      <c r="AB22" s="63"/>
      <c r="AC22" s="66"/>
      <c r="AD22" s="64"/>
      <c r="AE22" s="65"/>
      <c r="AF22" s="63"/>
      <c r="AG22" s="67" t="n">
        <f aca="false">+E22+G22+I22+K22+M22+O22+Q22+S22+U22++W22+Y22+AA22+AC22+AE22</f>
        <v>0</v>
      </c>
      <c r="AH22" s="68"/>
      <c r="AI22" s="69" t="n">
        <v>7.91</v>
      </c>
      <c r="AJ22" s="70" t="n">
        <f aca="false">+AG22*AI22</f>
        <v>0</v>
      </c>
    </row>
    <row r="23" s="4" customFormat="true" ht="17.1" hidden="false" customHeight="true" outlineLevel="0" collapsed="false">
      <c r="A23" s="58" t="n">
        <v>13</v>
      </c>
      <c r="B23" s="59" t="s">
        <v>64</v>
      </c>
      <c r="C23" s="59"/>
      <c r="D23" s="60" t="s">
        <v>49</v>
      </c>
      <c r="E23" s="61"/>
      <c r="F23" s="62"/>
      <c r="G23" s="61"/>
      <c r="H23" s="63"/>
      <c r="I23" s="71"/>
      <c r="J23" s="64"/>
      <c r="K23" s="65"/>
      <c r="L23" s="63"/>
      <c r="M23" s="66"/>
      <c r="N23" s="64"/>
      <c r="O23" s="65"/>
      <c r="P23" s="63"/>
      <c r="Q23" s="65"/>
      <c r="R23" s="63"/>
      <c r="S23" s="65"/>
      <c r="T23" s="63"/>
      <c r="U23" s="66"/>
      <c r="V23" s="64"/>
      <c r="W23" s="65"/>
      <c r="X23" s="63"/>
      <c r="Y23" s="65"/>
      <c r="Z23" s="63"/>
      <c r="AA23" s="65"/>
      <c r="AB23" s="63"/>
      <c r="AC23" s="66"/>
      <c r="AD23" s="64"/>
      <c r="AE23" s="65"/>
      <c r="AF23" s="63"/>
      <c r="AG23" s="67" t="n">
        <f aca="false">+E23+G23+I23+K23+M23+O23+Q23+S23+U23++W23+Y23+AA23+AC23+AE23</f>
        <v>0</v>
      </c>
      <c r="AH23" s="68"/>
      <c r="AI23" s="69" t="n">
        <v>43.28</v>
      </c>
      <c r="AJ23" s="70" t="n">
        <f aca="false">+AG23*AI23</f>
        <v>0</v>
      </c>
    </row>
    <row r="24" s="4" customFormat="true" ht="17.1" hidden="false" customHeight="true" outlineLevel="0" collapsed="false">
      <c r="A24" s="58" t="n">
        <v>14</v>
      </c>
      <c r="B24" s="59" t="s">
        <v>65</v>
      </c>
      <c r="C24" s="59"/>
      <c r="D24" s="60" t="s">
        <v>66</v>
      </c>
      <c r="E24" s="61" t="n">
        <v>19</v>
      </c>
      <c r="F24" s="62"/>
      <c r="G24" s="61" t="n">
        <v>5</v>
      </c>
      <c r="H24" s="63"/>
      <c r="I24" s="71"/>
      <c r="J24" s="64"/>
      <c r="K24" s="65"/>
      <c r="L24" s="63"/>
      <c r="M24" s="66"/>
      <c r="N24" s="64"/>
      <c r="O24" s="65" t="n">
        <v>25</v>
      </c>
      <c r="P24" s="63"/>
      <c r="Q24" s="65"/>
      <c r="R24" s="63"/>
      <c r="S24" s="65"/>
      <c r="T24" s="63"/>
      <c r="U24" s="66"/>
      <c r="V24" s="64"/>
      <c r="W24" s="65"/>
      <c r="X24" s="63"/>
      <c r="Y24" s="65"/>
      <c r="Z24" s="63"/>
      <c r="AA24" s="65"/>
      <c r="AB24" s="63"/>
      <c r="AC24" s="66"/>
      <c r="AD24" s="64"/>
      <c r="AE24" s="65" t="n">
        <v>127.5</v>
      </c>
      <c r="AF24" s="63"/>
      <c r="AG24" s="67" t="n">
        <f aca="false">+E24+G24+I24+K24+M24+O24+Q24+S24+U24++W24+Y24+AA24+AC24+AE24</f>
        <v>176.5</v>
      </c>
      <c r="AH24" s="68"/>
      <c r="AI24" s="69" t="n">
        <v>0.21</v>
      </c>
      <c r="AJ24" s="70" t="n">
        <f aca="false">+AG24*AI24</f>
        <v>37.065</v>
      </c>
    </row>
    <row r="25" s="4" customFormat="true" ht="17.1" hidden="false" customHeight="true" outlineLevel="0" collapsed="false">
      <c r="A25" s="72" t="n">
        <v>15</v>
      </c>
      <c r="B25" s="73" t="s">
        <v>67</v>
      </c>
      <c r="C25" s="73"/>
      <c r="D25" s="74" t="s">
        <v>66</v>
      </c>
      <c r="E25" s="75"/>
      <c r="F25" s="76"/>
      <c r="G25" s="75"/>
      <c r="H25" s="77"/>
      <c r="I25" s="78"/>
      <c r="J25" s="79"/>
      <c r="K25" s="80"/>
      <c r="L25" s="77"/>
      <c r="M25" s="81"/>
      <c r="N25" s="79"/>
      <c r="O25" s="80"/>
      <c r="P25" s="77"/>
      <c r="Q25" s="80"/>
      <c r="R25" s="77"/>
      <c r="S25" s="80"/>
      <c r="T25" s="77"/>
      <c r="U25" s="81"/>
      <c r="V25" s="79"/>
      <c r="W25" s="80"/>
      <c r="X25" s="77"/>
      <c r="Y25" s="80"/>
      <c r="Z25" s="77"/>
      <c r="AA25" s="80"/>
      <c r="AB25" s="77"/>
      <c r="AC25" s="81"/>
      <c r="AD25" s="79"/>
      <c r="AE25" s="80"/>
      <c r="AF25" s="77"/>
      <c r="AG25" s="82" t="n">
        <f aca="false">+E25+G25+I25+K25+M25+O25+Q25+S25+U25++W25+Y25+AA25+AC25+AE25</f>
        <v>0</v>
      </c>
      <c r="AH25" s="83"/>
      <c r="AI25" s="84" t="n">
        <v>0.08</v>
      </c>
      <c r="AJ25" s="85" t="n">
        <f aca="false">+AG25*AI25</f>
        <v>0</v>
      </c>
    </row>
    <row r="26" s="4" customFormat="true" ht="17.1" hidden="false" customHeight="true" outlineLevel="0" collapsed="false">
      <c r="A26" s="86"/>
      <c r="B26" s="86"/>
      <c r="C26" s="86"/>
      <c r="D26" s="86"/>
      <c r="E26" s="87"/>
      <c r="F26" s="88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90"/>
      <c r="AJ26" s="0"/>
    </row>
    <row r="27" s="4" customFormat="true" ht="17.1" hidden="false" customHeight="true" outlineLevel="0" collapsed="false">
      <c r="A27" s="86"/>
      <c r="B27" s="86"/>
      <c r="C27" s="86"/>
      <c r="D27" s="86"/>
      <c r="E27" s="87"/>
      <c r="F27" s="88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90"/>
      <c r="AJ27" s="0"/>
    </row>
    <row r="28" s="4" customFormat="true" ht="17.1" hidden="false" customHeight="true" outlineLevel="0" collapsed="false">
      <c r="A28" s="11" t="s">
        <v>68</v>
      </c>
      <c r="B28" s="91"/>
      <c r="C28" s="91"/>
      <c r="D28" s="91"/>
      <c r="E28" s="87"/>
      <c r="F28" s="88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90"/>
      <c r="AJ28" s="0"/>
    </row>
    <row r="29" s="4" customFormat="true" ht="17.1" hidden="false" customHeight="true" outlineLevel="0" collapsed="false">
      <c r="A29" s="92" t="s">
        <v>69</v>
      </c>
      <c r="B29" s="93"/>
      <c r="C29" s="94" t="s">
        <v>70</v>
      </c>
      <c r="D29" s="95" t="s">
        <v>71</v>
      </c>
      <c r="E29" s="96"/>
      <c r="F29" s="96"/>
      <c r="G29" s="96"/>
      <c r="H29" s="96"/>
      <c r="I29" s="97"/>
      <c r="J29" s="97"/>
      <c r="K29" s="97"/>
      <c r="L29" s="97"/>
      <c r="M29" s="97"/>
      <c r="N29" s="97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90"/>
      <c r="AJ29" s="0"/>
    </row>
    <row r="30" s="4" customFormat="true" ht="17.1" hidden="false" customHeight="true" outlineLevel="0" collapsed="false">
      <c r="A30" s="98" t="n">
        <v>1</v>
      </c>
      <c r="B30" s="99" t="s">
        <v>72</v>
      </c>
      <c r="C30" s="100" t="s">
        <v>73</v>
      </c>
      <c r="D30" s="100" t="s">
        <v>74</v>
      </c>
      <c r="E30" s="101"/>
      <c r="F30" s="102"/>
      <c r="G30" s="101"/>
      <c r="H30" s="102"/>
      <c r="I30" s="101"/>
      <c r="J30" s="102"/>
      <c r="K30" s="101"/>
      <c r="L30" s="102"/>
      <c r="M30" s="101"/>
      <c r="N30" s="102"/>
      <c r="O30" s="101" t="n">
        <v>180</v>
      </c>
      <c r="P30" s="102"/>
      <c r="Q30" s="101"/>
      <c r="R30" s="102"/>
      <c r="S30" s="101"/>
      <c r="T30" s="102"/>
      <c r="U30" s="101"/>
      <c r="V30" s="102"/>
      <c r="W30" s="101"/>
      <c r="X30" s="102"/>
      <c r="Y30" s="101"/>
      <c r="Z30" s="102"/>
      <c r="AA30" s="101"/>
      <c r="AB30" s="102"/>
      <c r="AC30" s="101"/>
      <c r="AD30" s="102"/>
      <c r="AE30" s="101"/>
      <c r="AF30" s="102"/>
      <c r="AG30" s="54" t="n">
        <f aca="false">+E30+G30+I30+K30+M30+O30+Q30+S30+U30++W30+Y30+AA30+AC30+AE30</f>
        <v>180</v>
      </c>
      <c r="AH30" s="103"/>
      <c r="AI30" s="104" t="n">
        <v>1.3</v>
      </c>
      <c r="AJ30" s="105" t="n">
        <f aca="false">+AG30*AI30</f>
        <v>234</v>
      </c>
    </row>
    <row r="31" s="4" customFormat="true" ht="17.1" hidden="false" customHeight="true" outlineLevel="0" collapsed="false">
      <c r="A31" s="106" t="n">
        <v>2</v>
      </c>
      <c r="B31" s="107" t="s">
        <v>75</v>
      </c>
      <c r="C31" s="108" t="s">
        <v>73</v>
      </c>
      <c r="D31" s="108" t="s">
        <v>74</v>
      </c>
      <c r="E31" s="65"/>
      <c r="F31" s="109"/>
      <c r="G31" s="65"/>
      <c r="H31" s="109"/>
      <c r="I31" s="65"/>
      <c r="J31" s="109"/>
      <c r="K31" s="65"/>
      <c r="L31" s="109"/>
      <c r="M31" s="65" t="n">
        <v>257</v>
      </c>
      <c r="N31" s="109"/>
      <c r="O31" s="65" t="n">
        <v>19</v>
      </c>
      <c r="P31" s="109"/>
      <c r="Q31" s="65" t="n">
        <v>1</v>
      </c>
      <c r="R31" s="109"/>
      <c r="S31" s="65"/>
      <c r="T31" s="109"/>
      <c r="U31" s="65"/>
      <c r="V31" s="109"/>
      <c r="W31" s="65"/>
      <c r="X31" s="109"/>
      <c r="Y31" s="65" t="n">
        <v>3</v>
      </c>
      <c r="Z31" s="109"/>
      <c r="AA31" s="65"/>
      <c r="AB31" s="109"/>
      <c r="AC31" s="65" t="n">
        <v>208</v>
      </c>
      <c r="AD31" s="109"/>
      <c r="AE31" s="65"/>
      <c r="AF31" s="109"/>
      <c r="AG31" s="110" t="n">
        <f aca="false">+E31+G31+I31+K31+M31+O31+Q31+S31+U31++W31+Y31+AA31+AC31+AE31</f>
        <v>488</v>
      </c>
      <c r="AH31" s="111"/>
      <c r="AI31" s="112" t="n">
        <v>1.6</v>
      </c>
      <c r="AJ31" s="113" t="n">
        <f aca="false">+AG31*AI31</f>
        <v>780.8</v>
      </c>
    </row>
    <row r="32" s="4" customFormat="true" ht="17.1" hidden="false" customHeight="true" outlineLevel="0" collapsed="false">
      <c r="A32" s="106" t="n">
        <v>3</v>
      </c>
      <c r="B32" s="107" t="s">
        <v>76</v>
      </c>
      <c r="C32" s="108" t="s">
        <v>73</v>
      </c>
      <c r="D32" s="108" t="s">
        <v>74</v>
      </c>
      <c r="E32" s="65"/>
      <c r="F32" s="109"/>
      <c r="G32" s="66"/>
      <c r="H32" s="114"/>
      <c r="I32" s="65"/>
      <c r="J32" s="115"/>
      <c r="K32" s="66"/>
      <c r="L32" s="115"/>
      <c r="M32" s="116" t="n">
        <v>60</v>
      </c>
      <c r="N32" s="117"/>
      <c r="O32" s="61"/>
      <c r="P32" s="115"/>
      <c r="Q32" s="116"/>
      <c r="R32" s="117"/>
      <c r="S32" s="65"/>
      <c r="T32" s="115"/>
      <c r="U32" s="66"/>
      <c r="V32" s="117"/>
      <c r="W32" s="65"/>
      <c r="X32" s="115"/>
      <c r="Y32" s="65"/>
      <c r="Z32" s="115"/>
      <c r="AA32" s="65"/>
      <c r="AB32" s="115"/>
      <c r="AC32" s="66"/>
      <c r="AD32" s="117"/>
      <c r="AE32" s="61"/>
      <c r="AF32" s="115"/>
      <c r="AG32" s="67" t="n">
        <f aca="false">+E32+G32+I32+K32+M32+O32+Q32+S32+U32++W32+Y32+AA32+AC32+AE32</f>
        <v>60</v>
      </c>
      <c r="AH32" s="111"/>
      <c r="AI32" s="112" t="n">
        <v>4.24</v>
      </c>
      <c r="AJ32" s="113" t="n">
        <f aca="false">+AG32*AI32</f>
        <v>254.4</v>
      </c>
    </row>
    <row r="33" s="4" customFormat="true" ht="17.1" hidden="false" customHeight="true" outlineLevel="0" collapsed="false">
      <c r="A33" s="106" t="n">
        <v>4</v>
      </c>
      <c r="B33" s="107" t="s">
        <v>77</v>
      </c>
      <c r="C33" s="108" t="s">
        <v>73</v>
      </c>
      <c r="D33" s="108" t="s">
        <v>74</v>
      </c>
      <c r="E33" s="65"/>
      <c r="F33" s="109"/>
      <c r="G33" s="66"/>
      <c r="H33" s="114"/>
      <c r="I33" s="65"/>
      <c r="J33" s="115"/>
      <c r="K33" s="66"/>
      <c r="L33" s="115"/>
      <c r="M33" s="116"/>
      <c r="N33" s="117"/>
      <c r="O33" s="61"/>
      <c r="P33" s="115"/>
      <c r="Q33" s="116"/>
      <c r="R33" s="117"/>
      <c r="S33" s="65"/>
      <c r="T33" s="115"/>
      <c r="U33" s="66"/>
      <c r="V33" s="117"/>
      <c r="W33" s="65"/>
      <c r="X33" s="115"/>
      <c r="Y33" s="65"/>
      <c r="Z33" s="115"/>
      <c r="AA33" s="65"/>
      <c r="AB33" s="115"/>
      <c r="AC33" s="66" t="n">
        <v>2</v>
      </c>
      <c r="AD33" s="117"/>
      <c r="AE33" s="61"/>
      <c r="AF33" s="115"/>
      <c r="AG33" s="67" t="n">
        <f aca="false">+E33+G33+I33+K33+M33+O33+Q33+S33+U33++W33+Y33+AA33+AC33+AE33</f>
        <v>2</v>
      </c>
      <c r="AH33" s="111"/>
      <c r="AI33" s="112" t="n">
        <v>3.49</v>
      </c>
      <c r="AJ33" s="113" t="n">
        <f aca="false">+AG33*AI33</f>
        <v>6.98</v>
      </c>
    </row>
    <row r="34" s="4" customFormat="true" ht="17.1" hidden="false" customHeight="true" outlineLevel="0" collapsed="false">
      <c r="A34" s="106" t="n">
        <v>5</v>
      </c>
      <c r="B34" s="107" t="s">
        <v>78</v>
      </c>
      <c r="C34" s="108" t="s">
        <v>73</v>
      </c>
      <c r="D34" s="108" t="s">
        <v>74</v>
      </c>
      <c r="E34" s="65"/>
      <c r="F34" s="109"/>
      <c r="G34" s="66"/>
      <c r="H34" s="114"/>
      <c r="I34" s="65"/>
      <c r="J34" s="115"/>
      <c r="K34" s="66"/>
      <c r="L34" s="115"/>
      <c r="M34" s="116"/>
      <c r="N34" s="117"/>
      <c r="O34" s="61"/>
      <c r="P34" s="115"/>
      <c r="Q34" s="116"/>
      <c r="R34" s="117"/>
      <c r="S34" s="65"/>
      <c r="T34" s="115"/>
      <c r="U34" s="66"/>
      <c r="V34" s="117"/>
      <c r="W34" s="65"/>
      <c r="X34" s="115"/>
      <c r="Y34" s="65"/>
      <c r="Z34" s="115"/>
      <c r="AA34" s="65"/>
      <c r="AB34" s="115"/>
      <c r="AC34" s="66"/>
      <c r="AD34" s="117"/>
      <c r="AE34" s="61"/>
      <c r="AF34" s="115"/>
      <c r="AG34" s="67" t="n">
        <f aca="false">+E34+G34+I34+K34+M34+O34+Q34+S34+U34++W34+Y34+AA34+AC34+AE34</f>
        <v>0</v>
      </c>
      <c r="AH34" s="111"/>
      <c r="AI34" s="112" t="n">
        <v>0.49</v>
      </c>
      <c r="AJ34" s="113" t="n">
        <f aca="false">+AG34*AI34</f>
        <v>0</v>
      </c>
    </row>
    <row r="35" s="4" customFormat="true" ht="17.1" hidden="false" customHeight="true" outlineLevel="0" collapsed="false">
      <c r="A35" s="106" t="n">
        <v>6</v>
      </c>
      <c r="B35" s="107" t="s">
        <v>79</v>
      </c>
      <c r="C35" s="108" t="s">
        <v>80</v>
      </c>
      <c r="D35" s="108" t="s">
        <v>81</v>
      </c>
      <c r="E35" s="65"/>
      <c r="F35" s="109"/>
      <c r="G35" s="66"/>
      <c r="H35" s="114"/>
      <c r="I35" s="65"/>
      <c r="J35" s="115"/>
      <c r="K35" s="66"/>
      <c r="L35" s="115"/>
      <c r="M35" s="116"/>
      <c r="N35" s="117"/>
      <c r="O35" s="61"/>
      <c r="P35" s="115"/>
      <c r="Q35" s="116"/>
      <c r="R35" s="117"/>
      <c r="S35" s="65"/>
      <c r="T35" s="115"/>
      <c r="U35" s="66"/>
      <c r="V35" s="117"/>
      <c r="W35" s="65"/>
      <c r="X35" s="115"/>
      <c r="Y35" s="65"/>
      <c r="Z35" s="115"/>
      <c r="AA35" s="65"/>
      <c r="AB35" s="115"/>
      <c r="AC35" s="66"/>
      <c r="AD35" s="117"/>
      <c r="AE35" s="61"/>
      <c r="AF35" s="115"/>
      <c r="AG35" s="67" t="n">
        <f aca="false">+E35+G35+I35+K35+M35+O35+Q35+S35+U35++W35+Y35+AA35+AC35+AE35</f>
        <v>0</v>
      </c>
      <c r="AH35" s="111"/>
      <c r="AI35" s="112" t="n">
        <v>0.08</v>
      </c>
      <c r="AJ35" s="113" t="n">
        <f aca="false">+AG35*AI35</f>
        <v>0</v>
      </c>
    </row>
    <row r="36" s="4" customFormat="true" ht="17.1" hidden="false" customHeight="true" outlineLevel="0" collapsed="false">
      <c r="A36" s="106" t="n">
        <v>7</v>
      </c>
      <c r="B36" s="107" t="s">
        <v>82</v>
      </c>
      <c r="C36" s="108" t="s">
        <v>73</v>
      </c>
      <c r="D36" s="108" t="s">
        <v>74</v>
      </c>
      <c r="E36" s="65"/>
      <c r="F36" s="109"/>
      <c r="G36" s="65"/>
      <c r="H36" s="109"/>
      <c r="I36" s="65"/>
      <c r="J36" s="109"/>
      <c r="K36" s="65"/>
      <c r="L36" s="109"/>
      <c r="M36" s="65" t="n">
        <v>2022</v>
      </c>
      <c r="N36" s="109"/>
      <c r="O36" s="65" t="n">
        <v>114</v>
      </c>
      <c r="P36" s="109"/>
      <c r="Q36" s="65" t="n">
        <v>6</v>
      </c>
      <c r="R36" s="109"/>
      <c r="S36" s="65"/>
      <c r="T36" s="109"/>
      <c r="U36" s="65"/>
      <c r="V36" s="109"/>
      <c r="W36" s="65"/>
      <c r="X36" s="109"/>
      <c r="Y36" s="65" t="n">
        <v>18</v>
      </c>
      <c r="Z36" s="109"/>
      <c r="AA36" s="65"/>
      <c r="AB36" s="109"/>
      <c r="AC36" s="65" t="n">
        <v>1272</v>
      </c>
      <c r="AD36" s="109"/>
      <c r="AE36" s="65"/>
      <c r="AF36" s="109"/>
      <c r="AG36" s="110" t="n">
        <f aca="false">+E36+G36+I36+K36+M36+O36+Q36+S36+U36++W36+Y36+AA36+AC36+AE36</f>
        <v>3432</v>
      </c>
      <c r="AH36" s="111"/>
      <c r="AI36" s="112" t="n">
        <v>0.04</v>
      </c>
      <c r="AJ36" s="113" t="n">
        <f aca="false">+AG36*AI36</f>
        <v>137.28</v>
      </c>
    </row>
    <row r="37" s="4" customFormat="true" ht="17.1" hidden="false" customHeight="true" outlineLevel="0" collapsed="false">
      <c r="A37" s="106" t="n">
        <v>8</v>
      </c>
      <c r="B37" s="107" t="s">
        <v>83</v>
      </c>
      <c r="C37" s="108" t="s">
        <v>73</v>
      </c>
      <c r="D37" s="108" t="s">
        <v>74</v>
      </c>
      <c r="E37" s="65"/>
      <c r="F37" s="109"/>
      <c r="G37" s="66"/>
      <c r="H37" s="114"/>
      <c r="I37" s="65"/>
      <c r="J37" s="115"/>
      <c r="K37" s="66"/>
      <c r="L37" s="115"/>
      <c r="M37" s="116"/>
      <c r="N37" s="117"/>
      <c r="O37" s="61"/>
      <c r="P37" s="115"/>
      <c r="Q37" s="116"/>
      <c r="R37" s="117"/>
      <c r="S37" s="65"/>
      <c r="T37" s="115"/>
      <c r="U37" s="66"/>
      <c r="V37" s="117"/>
      <c r="W37" s="65"/>
      <c r="X37" s="115"/>
      <c r="Y37" s="65"/>
      <c r="Z37" s="115"/>
      <c r="AA37" s="65"/>
      <c r="AB37" s="115"/>
      <c r="AC37" s="66"/>
      <c r="AD37" s="117"/>
      <c r="AE37" s="61"/>
      <c r="AF37" s="115"/>
      <c r="AG37" s="67" t="n">
        <f aca="false">+E37+G37+I37+K37+M37+O37+Q37+S37+U37++W37+Y37+AA37+AC37+AE37</f>
        <v>0</v>
      </c>
      <c r="AH37" s="111"/>
      <c r="AI37" s="112" t="n">
        <v>48.76</v>
      </c>
      <c r="AJ37" s="113" t="n">
        <f aca="false">+AG37*AI37</f>
        <v>0</v>
      </c>
    </row>
    <row r="38" s="4" customFormat="true" ht="17.1" hidden="false" customHeight="true" outlineLevel="0" collapsed="false">
      <c r="A38" s="106" t="n">
        <v>9</v>
      </c>
      <c r="B38" s="107" t="s">
        <v>85</v>
      </c>
      <c r="C38" s="108" t="s">
        <v>73</v>
      </c>
      <c r="D38" s="108" t="s">
        <v>74</v>
      </c>
      <c r="E38" s="65"/>
      <c r="F38" s="109"/>
      <c r="G38" s="66"/>
      <c r="H38" s="114"/>
      <c r="I38" s="65"/>
      <c r="J38" s="115"/>
      <c r="K38" s="66"/>
      <c r="L38" s="115"/>
      <c r="M38" s="116"/>
      <c r="N38" s="117"/>
      <c r="O38" s="61"/>
      <c r="P38" s="115"/>
      <c r="Q38" s="116"/>
      <c r="R38" s="117"/>
      <c r="S38" s="65"/>
      <c r="T38" s="115"/>
      <c r="U38" s="66"/>
      <c r="V38" s="117"/>
      <c r="W38" s="65"/>
      <c r="X38" s="115"/>
      <c r="Y38" s="65"/>
      <c r="Z38" s="115"/>
      <c r="AA38" s="65"/>
      <c r="AB38" s="115"/>
      <c r="AC38" s="66"/>
      <c r="AD38" s="117"/>
      <c r="AE38" s="61"/>
      <c r="AF38" s="115"/>
      <c r="AG38" s="67" t="n">
        <f aca="false">+E38+G38+I38+K38+M38+O38+Q38+S38+U38++W38+Y38+AA38+AC38+AE38</f>
        <v>0</v>
      </c>
      <c r="AH38" s="111"/>
      <c r="AI38" s="112" t="n">
        <v>48.16</v>
      </c>
      <c r="AJ38" s="113" t="n">
        <f aca="false">+AG38*AI38</f>
        <v>0</v>
      </c>
    </row>
    <row r="39" s="4" customFormat="true" ht="17.1" hidden="false" customHeight="true" outlineLevel="0" collapsed="false">
      <c r="A39" s="106" t="n">
        <v>10</v>
      </c>
      <c r="B39" s="107" t="s">
        <v>86</v>
      </c>
      <c r="C39" s="108" t="s">
        <v>73</v>
      </c>
      <c r="D39" s="108" t="s">
        <v>74</v>
      </c>
      <c r="E39" s="65"/>
      <c r="F39" s="109"/>
      <c r="G39" s="66"/>
      <c r="H39" s="114"/>
      <c r="I39" s="65" t="n">
        <v>2</v>
      </c>
      <c r="J39" s="115"/>
      <c r="K39" s="66" t="n">
        <v>2</v>
      </c>
      <c r="L39" s="115"/>
      <c r="M39" s="116" t="n">
        <v>2</v>
      </c>
      <c r="N39" s="117"/>
      <c r="O39" s="61"/>
      <c r="P39" s="115"/>
      <c r="Q39" s="116" t="n">
        <v>2</v>
      </c>
      <c r="R39" s="117"/>
      <c r="S39" s="65" t="n">
        <v>2</v>
      </c>
      <c r="T39" s="115"/>
      <c r="U39" s="66"/>
      <c r="V39" s="117"/>
      <c r="W39" s="65"/>
      <c r="X39" s="115"/>
      <c r="Y39" s="65"/>
      <c r="Z39" s="115"/>
      <c r="AA39" s="65"/>
      <c r="AB39" s="115"/>
      <c r="AC39" s="66" t="n">
        <v>2</v>
      </c>
      <c r="AD39" s="117"/>
      <c r="AE39" s="61" t="n">
        <v>2</v>
      </c>
      <c r="AF39" s="115"/>
      <c r="AG39" s="67" t="n">
        <f aca="false">+E39+G39+I39+K39+M39+O39+Q39+S39+U39++W39+Y39+AA39+AC39+AE39</f>
        <v>14</v>
      </c>
      <c r="AH39" s="111"/>
      <c r="AI39" s="112" t="n">
        <v>3.61</v>
      </c>
      <c r="AJ39" s="113" t="n">
        <f aca="false">+AG39*AI39</f>
        <v>50.54</v>
      </c>
    </row>
    <row r="40" s="4" customFormat="true" ht="17.1" hidden="false" customHeight="true" outlineLevel="0" collapsed="false">
      <c r="A40" s="106" t="n">
        <v>11</v>
      </c>
      <c r="B40" s="107" t="s">
        <v>87</v>
      </c>
      <c r="C40" s="108" t="s">
        <v>73</v>
      </c>
      <c r="D40" s="108" t="s">
        <v>74</v>
      </c>
      <c r="E40" s="65" t="n">
        <v>9</v>
      </c>
      <c r="F40" s="109"/>
      <c r="G40" s="66" t="n">
        <v>86</v>
      </c>
      <c r="H40" s="114"/>
      <c r="I40" s="65" t="n">
        <v>56</v>
      </c>
      <c r="J40" s="115"/>
      <c r="K40" s="66" t="n">
        <v>20</v>
      </c>
      <c r="L40" s="115"/>
      <c r="M40" s="116" t="n">
        <v>48</v>
      </c>
      <c r="N40" s="117"/>
      <c r="O40" s="61" t="n">
        <v>33</v>
      </c>
      <c r="P40" s="115"/>
      <c r="Q40" s="116" t="n">
        <v>17</v>
      </c>
      <c r="R40" s="117"/>
      <c r="S40" s="65" t="n">
        <v>35</v>
      </c>
      <c r="T40" s="115"/>
      <c r="U40" s="66" t="n">
        <v>6</v>
      </c>
      <c r="V40" s="117"/>
      <c r="W40" s="65"/>
      <c r="X40" s="115"/>
      <c r="Y40" s="65" t="n">
        <v>5</v>
      </c>
      <c r="Z40" s="115"/>
      <c r="AA40" s="65"/>
      <c r="AB40" s="115"/>
      <c r="AC40" s="66" t="n">
        <v>69</v>
      </c>
      <c r="AD40" s="117"/>
      <c r="AE40" s="61" t="n">
        <v>7</v>
      </c>
      <c r="AF40" s="115"/>
      <c r="AG40" s="67" t="n">
        <f aca="false">+E40+G40+I40+K40+M40+O40+Q40+S40+U40++W40+Y40+AA40+AC40+AE40</f>
        <v>391</v>
      </c>
      <c r="AH40" s="111"/>
      <c r="AI40" s="112" t="n">
        <v>0.06</v>
      </c>
      <c r="AJ40" s="113" t="n">
        <f aca="false">+AG40*AI40</f>
        <v>23.46</v>
      </c>
    </row>
    <row r="41" s="4" customFormat="true" ht="17.1" hidden="false" customHeight="true" outlineLevel="0" collapsed="false">
      <c r="A41" s="106" t="n">
        <v>12</v>
      </c>
      <c r="B41" s="107" t="s">
        <v>88</v>
      </c>
      <c r="C41" s="108" t="s">
        <v>73</v>
      </c>
      <c r="D41" s="108" t="s">
        <v>74</v>
      </c>
      <c r="E41" s="65"/>
      <c r="F41" s="109"/>
      <c r="G41" s="66"/>
      <c r="H41" s="114"/>
      <c r="I41" s="65"/>
      <c r="J41" s="115"/>
      <c r="K41" s="66"/>
      <c r="L41" s="115"/>
      <c r="M41" s="116"/>
      <c r="N41" s="117"/>
      <c r="O41" s="61"/>
      <c r="P41" s="115"/>
      <c r="Q41" s="116"/>
      <c r="R41" s="117"/>
      <c r="S41" s="65"/>
      <c r="T41" s="115"/>
      <c r="U41" s="66"/>
      <c r="V41" s="117"/>
      <c r="W41" s="65"/>
      <c r="X41" s="115"/>
      <c r="Y41" s="65"/>
      <c r="Z41" s="115"/>
      <c r="AA41" s="65"/>
      <c r="AB41" s="115"/>
      <c r="AC41" s="66"/>
      <c r="AD41" s="117"/>
      <c r="AE41" s="61"/>
      <c r="AF41" s="115"/>
      <c r="AG41" s="67" t="n">
        <f aca="false">+E41+G41+I41+K41+M41+O41+Q41+S41+U41++W41+Y41+AA41+AC41+AE41</f>
        <v>0</v>
      </c>
      <c r="AH41" s="111"/>
      <c r="AI41" s="112" t="n">
        <v>0.08</v>
      </c>
      <c r="AJ41" s="113" t="n">
        <f aca="false">+AG41*AI41</f>
        <v>0</v>
      </c>
    </row>
    <row r="42" s="4" customFormat="true" ht="17.1" hidden="false" customHeight="true" outlineLevel="0" collapsed="false">
      <c r="A42" s="106" t="n">
        <v>13</v>
      </c>
      <c r="B42" s="107" t="s">
        <v>89</v>
      </c>
      <c r="C42" s="108" t="s">
        <v>73</v>
      </c>
      <c r="D42" s="108" t="s">
        <v>74</v>
      </c>
      <c r="E42" s="65"/>
      <c r="F42" s="109"/>
      <c r="G42" s="66"/>
      <c r="H42" s="114"/>
      <c r="I42" s="65"/>
      <c r="J42" s="115"/>
      <c r="K42" s="66"/>
      <c r="L42" s="115"/>
      <c r="M42" s="116"/>
      <c r="N42" s="117"/>
      <c r="O42" s="61"/>
      <c r="P42" s="115"/>
      <c r="Q42" s="116"/>
      <c r="R42" s="117"/>
      <c r="S42" s="65"/>
      <c r="T42" s="115"/>
      <c r="U42" s="66"/>
      <c r="V42" s="117"/>
      <c r="W42" s="65"/>
      <c r="X42" s="115"/>
      <c r="Y42" s="65"/>
      <c r="Z42" s="115"/>
      <c r="AA42" s="65"/>
      <c r="AB42" s="115"/>
      <c r="AC42" s="66"/>
      <c r="AD42" s="117"/>
      <c r="AE42" s="61"/>
      <c r="AF42" s="115"/>
      <c r="AG42" s="67" t="n">
        <f aca="false">+E42+G42+I42+K42+M42+O42+Q42+S42+U42++W42+Y42+AA42+AC42+AE42</f>
        <v>0</v>
      </c>
      <c r="AH42" s="111"/>
      <c r="AI42" s="112" t="n">
        <v>0.15</v>
      </c>
      <c r="AJ42" s="113" t="n">
        <f aca="false">+AG42*AI42</f>
        <v>0</v>
      </c>
    </row>
    <row r="43" s="4" customFormat="true" ht="17.1" hidden="false" customHeight="true" outlineLevel="0" collapsed="false">
      <c r="A43" s="106" t="n">
        <v>14</v>
      </c>
      <c r="B43" s="107" t="s">
        <v>90</v>
      </c>
      <c r="C43" s="108" t="s">
        <v>73</v>
      </c>
      <c r="D43" s="108" t="s">
        <v>74</v>
      </c>
      <c r="E43" s="65"/>
      <c r="F43" s="109"/>
      <c r="G43" s="66"/>
      <c r="H43" s="114"/>
      <c r="I43" s="65"/>
      <c r="J43" s="115"/>
      <c r="K43" s="66"/>
      <c r="L43" s="115"/>
      <c r="M43" s="116"/>
      <c r="N43" s="117"/>
      <c r="O43" s="61"/>
      <c r="P43" s="115"/>
      <c r="Q43" s="116"/>
      <c r="R43" s="117"/>
      <c r="S43" s="65"/>
      <c r="T43" s="115"/>
      <c r="U43" s="66"/>
      <c r="V43" s="117"/>
      <c r="W43" s="65"/>
      <c r="X43" s="115"/>
      <c r="Y43" s="65"/>
      <c r="Z43" s="115"/>
      <c r="AA43" s="65"/>
      <c r="AB43" s="115"/>
      <c r="AC43" s="66"/>
      <c r="AD43" s="117"/>
      <c r="AE43" s="61"/>
      <c r="AF43" s="115"/>
      <c r="AG43" s="67" t="n">
        <f aca="false">+E43+G43+I43+K43+M43+O43+Q43+S43+U43++W43+Y43+AA43+AC43+AE43</f>
        <v>0</v>
      </c>
      <c r="AH43" s="111"/>
      <c r="AI43" s="112" t="n">
        <v>366.45</v>
      </c>
      <c r="AJ43" s="113" t="n">
        <f aca="false">+AG43*AI43</f>
        <v>0</v>
      </c>
    </row>
    <row r="44" s="4" customFormat="true" ht="17.1" hidden="false" customHeight="true" outlineLevel="0" collapsed="false">
      <c r="A44" s="106" t="n">
        <v>15</v>
      </c>
      <c r="B44" s="107" t="s">
        <v>91</v>
      </c>
      <c r="C44" s="108" t="s">
        <v>73</v>
      </c>
      <c r="D44" s="108" t="s">
        <v>74</v>
      </c>
      <c r="E44" s="65"/>
      <c r="F44" s="109"/>
      <c r="G44" s="66"/>
      <c r="H44" s="114"/>
      <c r="I44" s="65"/>
      <c r="J44" s="115"/>
      <c r="K44" s="66"/>
      <c r="L44" s="115"/>
      <c r="M44" s="116"/>
      <c r="N44" s="117"/>
      <c r="O44" s="61"/>
      <c r="P44" s="115"/>
      <c r="Q44" s="116"/>
      <c r="R44" s="117"/>
      <c r="S44" s="65"/>
      <c r="T44" s="115"/>
      <c r="U44" s="66"/>
      <c r="V44" s="117"/>
      <c r="W44" s="65"/>
      <c r="X44" s="115"/>
      <c r="Y44" s="65"/>
      <c r="Z44" s="115"/>
      <c r="AA44" s="65"/>
      <c r="AB44" s="115"/>
      <c r="AC44" s="66"/>
      <c r="AD44" s="117"/>
      <c r="AE44" s="61"/>
      <c r="AF44" s="115"/>
      <c r="AG44" s="67" t="n">
        <f aca="false">+E44+G44+I44+K44+M44+O44+Q44+S44+U44++W44+Y44+AA44+AC44+AE44</f>
        <v>0</v>
      </c>
      <c r="AH44" s="111"/>
      <c r="AI44" s="112" t="n">
        <v>131.93</v>
      </c>
      <c r="AJ44" s="113" t="n">
        <f aca="false">+AG44*AI44</f>
        <v>0</v>
      </c>
    </row>
    <row r="45" s="4" customFormat="true" ht="17.1" hidden="false" customHeight="true" outlineLevel="0" collapsed="false">
      <c r="A45" s="106" t="n">
        <v>16</v>
      </c>
      <c r="B45" s="107" t="s">
        <v>92</v>
      </c>
      <c r="C45" s="108" t="s">
        <v>73</v>
      </c>
      <c r="D45" s="108" t="s">
        <v>74</v>
      </c>
      <c r="E45" s="65"/>
      <c r="F45" s="109"/>
      <c r="G45" s="66"/>
      <c r="H45" s="114"/>
      <c r="I45" s="65"/>
      <c r="J45" s="115"/>
      <c r="K45" s="66"/>
      <c r="L45" s="115"/>
      <c r="M45" s="116"/>
      <c r="N45" s="117"/>
      <c r="O45" s="61"/>
      <c r="P45" s="115"/>
      <c r="Q45" s="116"/>
      <c r="R45" s="117"/>
      <c r="S45" s="65"/>
      <c r="T45" s="115"/>
      <c r="U45" s="66"/>
      <c r="V45" s="117"/>
      <c r="W45" s="65"/>
      <c r="X45" s="115"/>
      <c r="Y45" s="65"/>
      <c r="Z45" s="115"/>
      <c r="AA45" s="65"/>
      <c r="AB45" s="115"/>
      <c r="AC45" s="66" t="n">
        <v>2</v>
      </c>
      <c r="AD45" s="117"/>
      <c r="AE45" s="61"/>
      <c r="AF45" s="115"/>
      <c r="AG45" s="67" t="n">
        <f aca="false">+E45+G45+I45+K45+M45+O45+Q45+S45+U45++W45+Y45+AA45+AC45+AE45</f>
        <v>2</v>
      </c>
      <c r="AH45" s="111"/>
      <c r="AI45" s="112" t="n">
        <v>0.23</v>
      </c>
      <c r="AJ45" s="113" t="n">
        <f aca="false">+AG45*AI45</f>
        <v>0.46</v>
      </c>
    </row>
    <row r="46" s="4" customFormat="true" ht="17.1" hidden="false" customHeight="true" outlineLevel="0" collapsed="false">
      <c r="A46" s="106" t="n">
        <v>17</v>
      </c>
      <c r="B46" s="107" t="s">
        <v>93</v>
      </c>
      <c r="C46" s="108" t="s">
        <v>73</v>
      </c>
      <c r="D46" s="108" t="s">
        <v>74</v>
      </c>
      <c r="E46" s="65"/>
      <c r="F46" s="109"/>
      <c r="G46" s="66"/>
      <c r="H46" s="114"/>
      <c r="I46" s="65"/>
      <c r="J46" s="115"/>
      <c r="K46" s="66"/>
      <c r="L46" s="115"/>
      <c r="M46" s="116" t="n">
        <v>1</v>
      </c>
      <c r="N46" s="117"/>
      <c r="O46" s="61"/>
      <c r="P46" s="115"/>
      <c r="Q46" s="116"/>
      <c r="R46" s="117"/>
      <c r="S46" s="65"/>
      <c r="T46" s="115"/>
      <c r="U46" s="66"/>
      <c r="V46" s="117"/>
      <c r="W46" s="65"/>
      <c r="X46" s="115"/>
      <c r="Y46" s="65" t="n">
        <v>1</v>
      </c>
      <c r="Z46" s="115"/>
      <c r="AA46" s="65"/>
      <c r="AB46" s="115"/>
      <c r="AC46" s="66" t="n">
        <v>2</v>
      </c>
      <c r="AD46" s="117"/>
      <c r="AE46" s="61"/>
      <c r="AF46" s="115"/>
      <c r="AG46" s="67" t="n">
        <f aca="false">+E46+G46+I46+K46+M46+O46+Q46+S46+U46++W46+Y46+AA46+AC46+AE46</f>
        <v>4</v>
      </c>
      <c r="AH46" s="111"/>
      <c r="AI46" s="112" t="n">
        <v>2.13</v>
      </c>
      <c r="AJ46" s="113" t="n">
        <f aca="false">+AG46*AI46</f>
        <v>8.52</v>
      </c>
    </row>
    <row r="47" s="4" customFormat="true" ht="17.1" hidden="false" customHeight="true" outlineLevel="0" collapsed="false">
      <c r="A47" s="106" t="n">
        <v>18</v>
      </c>
      <c r="B47" s="107" t="s">
        <v>94</v>
      </c>
      <c r="C47" s="108" t="s">
        <v>73</v>
      </c>
      <c r="D47" s="108" t="s">
        <v>74</v>
      </c>
      <c r="E47" s="65" t="n">
        <v>19</v>
      </c>
      <c r="F47" s="109"/>
      <c r="G47" s="66" t="n">
        <v>5</v>
      </c>
      <c r="H47" s="114"/>
      <c r="I47" s="65"/>
      <c r="J47" s="115"/>
      <c r="K47" s="66"/>
      <c r="L47" s="115"/>
      <c r="M47" s="116"/>
      <c r="N47" s="117"/>
      <c r="O47" s="61" t="n">
        <v>25</v>
      </c>
      <c r="P47" s="115"/>
      <c r="Q47" s="116"/>
      <c r="R47" s="117"/>
      <c r="S47" s="65"/>
      <c r="T47" s="115"/>
      <c r="U47" s="66"/>
      <c r="V47" s="117"/>
      <c r="W47" s="65"/>
      <c r="X47" s="115"/>
      <c r="Y47" s="65"/>
      <c r="Z47" s="115"/>
      <c r="AA47" s="65"/>
      <c r="AB47" s="115"/>
      <c r="AC47" s="66"/>
      <c r="AD47" s="117"/>
      <c r="AE47" s="61" t="n">
        <v>127.5</v>
      </c>
      <c r="AF47" s="115"/>
      <c r="AG47" s="67" t="n">
        <f aca="false">+E47+G47+I47+K47+M47+O47+Q47+S47+U47++W47+Y47+AA47+AC47+AE47</f>
        <v>176.5</v>
      </c>
      <c r="AH47" s="111"/>
      <c r="AI47" s="112" t="n">
        <v>0.75</v>
      </c>
      <c r="AJ47" s="113" t="n">
        <f aca="false">+AG47*AI47</f>
        <v>132.375</v>
      </c>
    </row>
    <row r="48" s="4" customFormat="true" ht="17.1" hidden="false" customHeight="true" outlineLevel="0" collapsed="false">
      <c r="A48" s="119" t="n">
        <v>19</v>
      </c>
      <c r="B48" s="120" t="s">
        <v>95</v>
      </c>
      <c r="C48" s="121" t="s">
        <v>73</v>
      </c>
      <c r="D48" s="121" t="s">
        <v>74</v>
      </c>
      <c r="E48" s="80"/>
      <c r="F48" s="122"/>
      <c r="G48" s="81"/>
      <c r="H48" s="123"/>
      <c r="I48" s="80"/>
      <c r="J48" s="124"/>
      <c r="K48" s="81"/>
      <c r="L48" s="124"/>
      <c r="M48" s="125"/>
      <c r="N48" s="126"/>
      <c r="O48" s="75"/>
      <c r="P48" s="124"/>
      <c r="Q48" s="125"/>
      <c r="R48" s="126"/>
      <c r="S48" s="80"/>
      <c r="T48" s="124"/>
      <c r="U48" s="81"/>
      <c r="V48" s="126"/>
      <c r="W48" s="80"/>
      <c r="X48" s="124"/>
      <c r="Y48" s="80"/>
      <c r="Z48" s="124"/>
      <c r="AA48" s="80"/>
      <c r="AB48" s="124"/>
      <c r="AC48" s="81"/>
      <c r="AD48" s="126"/>
      <c r="AE48" s="75"/>
      <c r="AF48" s="124"/>
      <c r="AG48" s="82" t="n">
        <f aca="false">+E48+G48+I48+K48+M48+O48+Q48+S48+U48++W48+Y48+AA48+AC48+AE48</f>
        <v>0</v>
      </c>
      <c r="AH48" s="127"/>
      <c r="AI48" s="128" t="n">
        <v>0.09</v>
      </c>
      <c r="AJ48" s="129" t="n">
        <f aca="false">+AG48*AI48</f>
        <v>0</v>
      </c>
    </row>
    <row r="49" s="4" customFormat="true" ht="17.1" hidden="false" customHeight="true" outlineLevel="0" collapsed="false">
      <c r="A49" s="86"/>
      <c r="B49" s="130"/>
      <c r="C49" s="131"/>
      <c r="D49" s="131"/>
      <c r="E49" s="53"/>
      <c r="F49" s="132"/>
      <c r="G49" s="53"/>
      <c r="H49" s="133"/>
      <c r="I49" s="53"/>
      <c r="J49" s="97"/>
      <c r="K49" s="53"/>
      <c r="L49" s="97"/>
      <c r="M49" s="53"/>
      <c r="N49" s="97"/>
      <c r="O49" s="53"/>
      <c r="P49" s="97"/>
      <c r="Q49" s="53"/>
      <c r="R49" s="97"/>
      <c r="S49" s="53"/>
      <c r="T49" s="97"/>
      <c r="U49" s="53"/>
      <c r="V49" s="97"/>
      <c r="W49" s="53"/>
      <c r="X49" s="97"/>
      <c r="Y49" s="53"/>
      <c r="Z49" s="97"/>
      <c r="AA49" s="53"/>
      <c r="AB49" s="97"/>
      <c r="AC49" s="53"/>
      <c r="AD49" s="97"/>
      <c r="AE49" s="53"/>
      <c r="AF49" s="97"/>
      <c r="AG49" s="89"/>
      <c r="AH49" s="97"/>
      <c r="AI49" s="134"/>
      <c r="AJ49" s="134"/>
    </row>
    <row r="50" s="4" customFormat="true" ht="17.1" hidden="false" customHeight="true" outlineLevel="0" collapsed="false">
      <c r="A50" s="86"/>
      <c r="B50" s="130"/>
      <c r="C50" s="131"/>
      <c r="D50" s="131"/>
      <c r="E50" s="53"/>
      <c r="F50" s="132"/>
      <c r="G50" s="53"/>
      <c r="H50" s="133"/>
      <c r="I50" s="53"/>
      <c r="J50" s="97"/>
      <c r="K50" s="53"/>
      <c r="L50" s="97"/>
      <c r="M50" s="53"/>
      <c r="N50" s="97"/>
      <c r="O50" s="53"/>
      <c r="P50" s="97"/>
      <c r="Q50" s="53"/>
      <c r="R50" s="97"/>
      <c r="S50" s="53"/>
      <c r="T50" s="97"/>
      <c r="U50" s="53"/>
      <c r="V50" s="97"/>
      <c r="W50" s="53"/>
      <c r="X50" s="97"/>
      <c r="Y50" s="53"/>
      <c r="Z50" s="97"/>
      <c r="AA50" s="53"/>
      <c r="AB50" s="97"/>
      <c r="AC50" s="53"/>
      <c r="AD50" s="97"/>
      <c r="AE50" s="53"/>
      <c r="AF50" s="97"/>
      <c r="AG50" s="89"/>
      <c r="AH50" s="97"/>
      <c r="AI50" s="134"/>
      <c r="AJ50" s="134"/>
    </row>
    <row r="51" s="4" customFormat="true" ht="17.1" hidden="false" customHeight="true" outlineLevel="0" collapsed="false">
      <c r="A51" s="11" t="s">
        <v>97</v>
      </c>
      <c r="B51" s="91"/>
      <c r="C51" s="91"/>
      <c r="D51" s="91"/>
      <c r="E51" s="136"/>
      <c r="F51" s="136"/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  <c r="AE51" s="136"/>
      <c r="AF51" s="137"/>
      <c r="AG51" s="89"/>
      <c r="AH51" s="137"/>
      <c r="AI51" s="0"/>
      <c r="AJ51" s="0"/>
    </row>
    <row r="52" s="4" customFormat="true" ht="17.1" hidden="false" customHeight="true" outlineLevel="0" collapsed="false">
      <c r="A52" s="138" t="s">
        <v>98</v>
      </c>
      <c r="B52" s="199"/>
      <c r="C52" s="200"/>
      <c r="D52" s="94" t="s">
        <v>71</v>
      </c>
      <c r="E52" s="201"/>
      <c r="F52" s="97"/>
      <c r="G52" s="202"/>
      <c r="H52" s="97"/>
      <c r="I52" s="20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3"/>
      <c r="U52" s="203"/>
      <c r="V52" s="203"/>
      <c r="W52" s="203"/>
      <c r="X52" s="203"/>
      <c r="Y52" s="203"/>
      <c r="Z52" s="203"/>
      <c r="AA52" s="203"/>
      <c r="AB52" s="203"/>
      <c r="AC52" s="203"/>
      <c r="AD52" s="203"/>
      <c r="AE52" s="141"/>
      <c r="AF52" s="141"/>
      <c r="AG52" s="89"/>
      <c r="AH52" s="137"/>
      <c r="AI52" s="0"/>
      <c r="AJ52" s="0"/>
    </row>
    <row r="53" s="4" customFormat="true" ht="17.1" hidden="false" customHeight="true" outlineLevel="0" collapsed="false">
      <c r="A53" s="142" t="n">
        <v>1</v>
      </c>
      <c r="B53" s="143" t="s">
        <v>99</v>
      </c>
      <c r="C53" s="143"/>
      <c r="D53" s="144" t="s">
        <v>100</v>
      </c>
      <c r="E53" s="116"/>
      <c r="F53" s="146"/>
      <c r="G53" s="48"/>
      <c r="H53" s="147"/>
      <c r="I53" s="204"/>
      <c r="J53" s="205"/>
      <c r="K53" s="48"/>
      <c r="L53" s="206"/>
      <c r="M53" s="204" t="n">
        <v>85</v>
      </c>
      <c r="N53" s="205"/>
      <c r="O53" s="48" t="n">
        <v>6</v>
      </c>
      <c r="P53" s="206"/>
      <c r="Q53" s="204" t="n">
        <v>1</v>
      </c>
      <c r="R53" s="205"/>
      <c r="S53" s="101"/>
      <c r="T53" s="149"/>
      <c r="U53" s="53"/>
      <c r="V53" s="205"/>
      <c r="W53" s="101"/>
      <c r="X53" s="149"/>
      <c r="Y53" s="101" t="n">
        <v>1</v>
      </c>
      <c r="Z53" s="149"/>
      <c r="AA53" s="101"/>
      <c r="AB53" s="149"/>
      <c r="AC53" s="53" t="n">
        <v>69</v>
      </c>
      <c r="AD53" s="205"/>
      <c r="AE53" s="151"/>
      <c r="AF53" s="149"/>
      <c r="AG53" s="54" t="n">
        <f aca="false">+E53+G53+I53+K53+M53+O53+Q53+S53+U53++W53+Y53+AA53+AC53+AE53</f>
        <v>162</v>
      </c>
      <c r="AH53" s="103"/>
      <c r="AI53" s="0"/>
      <c r="AJ53" s="0"/>
    </row>
    <row r="54" s="4" customFormat="true" ht="17.1" hidden="false" customHeight="true" outlineLevel="0" collapsed="false">
      <c r="A54" s="152" t="n">
        <v>2</v>
      </c>
      <c r="B54" s="153" t="s">
        <v>99</v>
      </c>
      <c r="C54" s="153"/>
      <c r="D54" s="154" t="s">
        <v>101</v>
      </c>
      <c r="E54" s="116"/>
      <c r="F54" s="155"/>
      <c r="G54" s="61"/>
      <c r="H54" s="156"/>
      <c r="I54" s="116"/>
      <c r="J54" s="117"/>
      <c r="K54" s="61"/>
      <c r="L54" s="115"/>
      <c r="M54" s="116"/>
      <c r="N54" s="117"/>
      <c r="O54" s="61"/>
      <c r="P54" s="115"/>
      <c r="Q54" s="116"/>
      <c r="R54" s="117"/>
      <c r="S54" s="65"/>
      <c r="T54" s="115"/>
      <c r="U54" s="66"/>
      <c r="V54" s="117"/>
      <c r="W54" s="65"/>
      <c r="X54" s="115"/>
      <c r="Y54" s="65"/>
      <c r="Z54" s="115"/>
      <c r="AA54" s="65"/>
      <c r="AB54" s="115"/>
      <c r="AC54" s="66"/>
      <c r="AD54" s="117"/>
      <c r="AE54" s="157"/>
      <c r="AF54" s="115"/>
      <c r="AG54" s="67" t="n">
        <f aca="false">+E54+G54+I54+K54+M54+O54+Q54+S54+U54++W54+Y54+AA54+AC54+AE54</f>
        <v>0</v>
      </c>
      <c r="AH54" s="111"/>
      <c r="AI54" s="0"/>
      <c r="AJ54" s="0"/>
    </row>
    <row r="55" s="4" customFormat="true" ht="17.1" hidden="false" customHeight="true" outlineLevel="0" collapsed="false">
      <c r="A55" s="152" t="n">
        <v>3</v>
      </c>
      <c r="B55" s="158" t="s">
        <v>102</v>
      </c>
      <c r="C55" s="159"/>
      <c r="D55" s="154" t="s">
        <v>100</v>
      </c>
      <c r="E55" s="116"/>
      <c r="F55" s="160"/>
      <c r="G55" s="61"/>
      <c r="H55" s="161"/>
      <c r="I55" s="116"/>
      <c r="J55" s="117"/>
      <c r="K55" s="61"/>
      <c r="L55" s="115"/>
      <c r="M55" s="116"/>
      <c r="N55" s="117"/>
      <c r="O55" s="61"/>
      <c r="P55" s="115"/>
      <c r="Q55" s="116"/>
      <c r="R55" s="117"/>
      <c r="S55" s="65"/>
      <c r="T55" s="115"/>
      <c r="U55" s="66"/>
      <c r="V55" s="117"/>
      <c r="W55" s="65"/>
      <c r="X55" s="115"/>
      <c r="Y55" s="65"/>
      <c r="Z55" s="115"/>
      <c r="AA55" s="65"/>
      <c r="AB55" s="115"/>
      <c r="AC55" s="66"/>
      <c r="AD55" s="117"/>
      <c r="AE55" s="162"/>
      <c r="AF55" s="115"/>
      <c r="AG55" s="67" t="n">
        <f aca="false">+E55+G55+I55+K55+M55+O55+Q55+S55+U55++W55+Y55+AA55+AC55+AE55</f>
        <v>0</v>
      </c>
      <c r="AH55" s="111"/>
      <c r="AI55" s="0"/>
      <c r="AJ55" s="0"/>
    </row>
    <row r="56" s="4" customFormat="true" ht="17.1" hidden="false" customHeight="true" outlineLevel="0" collapsed="false">
      <c r="A56" s="152" t="n">
        <v>4</v>
      </c>
      <c r="B56" s="158" t="s">
        <v>103</v>
      </c>
      <c r="C56" s="159"/>
      <c r="D56" s="154" t="s">
        <v>100</v>
      </c>
      <c r="E56" s="116"/>
      <c r="F56" s="160"/>
      <c r="G56" s="61"/>
      <c r="H56" s="161"/>
      <c r="I56" s="116"/>
      <c r="J56" s="117"/>
      <c r="K56" s="61"/>
      <c r="L56" s="115"/>
      <c r="M56" s="116"/>
      <c r="N56" s="117"/>
      <c r="O56" s="61"/>
      <c r="P56" s="115"/>
      <c r="Q56" s="116"/>
      <c r="R56" s="117"/>
      <c r="S56" s="65"/>
      <c r="T56" s="115"/>
      <c r="U56" s="66"/>
      <c r="V56" s="117"/>
      <c r="W56" s="65"/>
      <c r="X56" s="115"/>
      <c r="Y56" s="65"/>
      <c r="Z56" s="115"/>
      <c r="AA56" s="65"/>
      <c r="AB56" s="115"/>
      <c r="AC56" s="66"/>
      <c r="AD56" s="117"/>
      <c r="AE56" s="162"/>
      <c r="AF56" s="115"/>
      <c r="AG56" s="67" t="n">
        <f aca="false">+E56+G56+I56+K56+M56+O56+Q56+S56+U56++W56+Y56+AA56+AC56+AE56</f>
        <v>0</v>
      </c>
      <c r="AH56" s="111"/>
      <c r="AI56" s="0"/>
      <c r="AJ56" s="0"/>
    </row>
    <row r="57" s="4" customFormat="true" ht="17.1" hidden="false" customHeight="true" outlineLevel="0" collapsed="false">
      <c r="A57" s="152" t="n">
        <v>5</v>
      </c>
      <c r="B57" s="153" t="s">
        <v>82</v>
      </c>
      <c r="C57" s="153"/>
      <c r="D57" s="154" t="s">
        <v>100</v>
      </c>
      <c r="E57" s="116"/>
      <c r="F57" s="155"/>
      <c r="G57" s="61"/>
      <c r="H57" s="156"/>
      <c r="I57" s="116"/>
      <c r="J57" s="117"/>
      <c r="K57" s="61"/>
      <c r="L57" s="115"/>
      <c r="M57" s="116"/>
      <c r="N57" s="117"/>
      <c r="O57" s="61"/>
      <c r="P57" s="115"/>
      <c r="Q57" s="116"/>
      <c r="R57" s="117"/>
      <c r="S57" s="65"/>
      <c r="T57" s="115"/>
      <c r="U57" s="66"/>
      <c r="V57" s="117"/>
      <c r="W57" s="65"/>
      <c r="X57" s="115"/>
      <c r="Y57" s="65"/>
      <c r="Z57" s="115"/>
      <c r="AA57" s="65"/>
      <c r="AB57" s="115"/>
      <c r="AC57" s="66"/>
      <c r="AD57" s="117"/>
      <c r="AE57" s="157"/>
      <c r="AF57" s="115"/>
      <c r="AG57" s="67" t="n">
        <f aca="false">+E57+G57+I57+K57+M57+O57+Q57+S57+U57++W57+Y57+AA57+AC57+AE57</f>
        <v>0</v>
      </c>
      <c r="AH57" s="111"/>
      <c r="AI57" s="0"/>
      <c r="AJ57" s="0"/>
    </row>
    <row r="58" s="4" customFormat="true" ht="17.1" hidden="false" customHeight="true" outlineLevel="0" collapsed="false">
      <c r="A58" s="152" t="n">
        <v>6</v>
      </c>
      <c r="B58" s="159" t="s">
        <v>104</v>
      </c>
      <c r="C58" s="159"/>
      <c r="D58" s="154" t="s">
        <v>100</v>
      </c>
      <c r="E58" s="116"/>
      <c r="F58" s="160"/>
      <c r="G58" s="61"/>
      <c r="H58" s="161"/>
      <c r="I58" s="116"/>
      <c r="J58" s="117"/>
      <c r="K58" s="61"/>
      <c r="L58" s="115"/>
      <c r="M58" s="116"/>
      <c r="N58" s="117"/>
      <c r="O58" s="61"/>
      <c r="P58" s="115"/>
      <c r="Q58" s="116"/>
      <c r="R58" s="117"/>
      <c r="S58" s="65"/>
      <c r="T58" s="115"/>
      <c r="U58" s="66"/>
      <c r="V58" s="117"/>
      <c r="W58" s="65"/>
      <c r="X58" s="115"/>
      <c r="Y58" s="65"/>
      <c r="Z58" s="115"/>
      <c r="AA58" s="65"/>
      <c r="AB58" s="115"/>
      <c r="AC58" s="66"/>
      <c r="AD58" s="117"/>
      <c r="AE58" s="157"/>
      <c r="AF58" s="115"/>
      <c r="AG58" s="67" t="n">
        <f aca="false">+E58+G58+I58+K58+M58+O58+Q58+S58+U58++W58+Y58+AA58+AC58+AE58</f>
        <v>0</v>
      </c>
      <c r="AH58" s="111"/>
      <c r="AI58" s="0"/>
      <c r="AJ58" s="0"/>
    </row>
    <row r="59" s="4" customFormat="true" ht="17.1" hidden="false" customHeight="true" outlineLevel="0" collapsed="false">
      <c r="A59" s="152" t="n">
        <v>7</v>
      </c>
      <c r="B59" s="163" t="s">
        <v>105</v>
      </c>
      <c r="C59" s="164"/>
      <c r="D59" s="154" t="s">
        <v>100</v>
      </c>
      <c r="E59" s="116"/>
      <c r="F59" s="155"/>
      <c r="G59" s="165"/>
      <c r="H59" s="156"/>
      <c r="I59" s="116"/>
      <c r="J59" s="117"/>
      <c r="K59" s="61"/>
      <c r="L59" s="115"/>
      <c r="M59" s="116"/>
      <c r="N59" s="117"/>
      <c r="O59" s="61"/>
      <c r="P59" s="115"/>
      <c r="Q59" s="116"/>
      <c r="R59" s="117"/>
      <c r="S59" s="65"/>
      <c r="T59" s="115"/>
      <c r="U59" s="66"/>
      <c r="V59" s="117"/>
      <c r="W59" s="65"/>
      <c r="X59" s="115"/>
      <c r="Y59" s="65"/>
      <c r="Z59" s="115"/>
      <c r="AA59" s="65"/>
      <c r="AB59" s="115"/>
      <c r="AC59" s="66"/>
      <c r="AD59" s="117"/>
      <c r="AE59" s="157"/>
      <c r="AF59" s="115"/>
      <c r="AG59" s="67" t="n">
        <f aca="false">+E59+G59+I59+K59+M59+O59+Q59+S59+U59++W59+Y59+AA59+AC59+AE59</f>
        <v>0</v>
      </c>
      <c r="AH59" s="111"/>
      <c r="AI59" s="0"/>
      <c r="AJ59" s="0"/>
    </row>
    <row r="60" s="4" customFormat="true" ht="17.1" hidden="false" customHeight="true" outlineLevel="0" collapsed="false">
      <c r="A60" s="152" t="n">
        <v>8</v>
      </c>
      <c r="B60" s="163" t="s">
        <v>106</v>
      </c>
      <c r="C60" s="164"/>
      <c r="D60" s="154" t="s">
        <v>100</v>
      </c>
      <c r="E60" s="116"/>
      <c r="F60" s="155"/>
      <c r="G60" s="165"/>
      <c r="H60" s="156"/>
      <c r="I60" s="116"/>
      <c r="J60" s="117"/>
      <c r="K60" s="61"/>
      <c r="L60" s="115"/>
      <c r="M60" s="116"/>
      <c r="N60" s="117"/>
      <c r="O60" s="61"/>
      <c r="P60" s="115"/>
      <c r="Q60" s="116"/>
      <c r="R60" s="117"/>
      <c r="S60" s="65"/>
      <c r="T60" s="115"/>
      <c r="U60" s="66"/>
      <c r="V60" s="117"/>
      <c r="W60" s="65"/>
      <c r="X60" s="115"/>
      <c r="Y60" s="65"/>
      <c r="Z60" s="115"/>
      <c r="AA60" s="65"/>
      <c r="AB60" s="115"/>
      <c r="AC60" s="66"/>
      <c r="AD60" s="117"/>
      <c r="AE60" s="157"/>
      <c r="AF60" s="115"/>
      <c r="AG60" s="67" t="n">
        <f aca="false">+E60+G60+I60+K60+M60+O60+Q60+S60+U60++W60+Y60+AA60+AC60+AE60</f>
        <v>0</v>
      </c>
      <c r="AH60" s="111"/>
      <c r="AI60" s="0"/>
      <c r="AJ60" s="0"/>
    </row>
    <row r="61" s="4" customFormat="true" ht="17.1" hidden="false" customHeight="true" outlineLevel="0" collapsed="false">
      <c r="A61" s="152" t="n">
        <v>9</v>
      </c>
      <c r="B61" s="163" t="s">
        <v>107</v>
      </c>
      <c r="C61" s="164"/>
      <c r="D61" s="154" t="s">
        <v>100</v>
      </c>
      <c r="E61" s="116"/>
      <c r="F61" s="166"/>
      <c r="G61" s="61"/>
      <c r="H61" s="167"/>
      <c r="I61" s="116"/>
      <c r="J61" s="168"/>
      <c r="K61" s="61"/>
      <c r="L61" s="169"/>
      <c r="M61" s="116"/>
      <c r="N61" s="168"/>
      <c r="O61" s="61"/>
      <c r="P61" s="169"/>
      <c r="Q61" s="116"/>
      <c r="R61" s="168"/>
      <c r="S61" s="65"/>
      <c r="T61" s="169"/>
      <c r="U61" s="66"/>
      <c r="V61" s="168"/>
      <c r="W61" s="65"/>
      <c r="X61" s="169"/>
      <c r="Y61" s="65"/>
      <c r="Z61" s="169"/>
      <c r="AA61" s="65"/>
      <c r="AB61" s="169"/>
      <c r="AC61" s="66"/>
      <c r="AD61" s="168"/>
      <c r="AE61" s="170"/>
      <c r="AF61" s="169"/>
      <c r="AG61" s="67" t="n">
        <f aca="false">+E61+G61+I61+K61+M61+O61+Q61+S61+U61++W61+Y61+AA61+AC61+AE61</f>
        <v>0</v>
      </c>
      <c r="AH61" s="171"/>
      <c r="AI61" s="0"/>
      <c r="AJ61" s="0"/>
    </row>
    <row r="62" s="4" customFormat="true" ht="17.1" hidden="false" customHeight="true" outlineLevel="0" collapsed="false">
      <c r="A62" s="152" t="n">
        <v>10</v>
      </c>
      <c r="B62" s="163" t="s">
        <v>108</v>
      </c>
      <c r="C62" s="164"/>
      <c r="D62" s="154" t="s">
        <v>100</v>
      </c>
      <c r="E62" s="116"/>
      <c r="F62" s="166"/>
      <c r="G62" s="61"/>
      <c r="H62" s="167"/>
      <c r="I62" s="116"/>
      <c r="J62" s="168"/>
      <c r="K62" s="61"/>
      <c r="L62" s="169"/>
      <c r="M62" s="116"/>
      <c r="N62" s="168"/>
      <c r="O62" s="61"/>
      <c r="P62" s="169"/>
      <c r="Q62" s="116"/>
      <c r="R62" s="168"/>
      <c r="S62" s="65"/>
      <c r="T62" s="169"/>
      <c r="U62" s="66"/>
      <c r="V62" s="168"/>
      <c r="W62" s="65"/>
      <c r="X62" s="169"/>
      <c r="Y62" s="65"/>
      <c r="Z62" s="169"/>
      <c r="AA62" s="65"/>
      <c r="AB62" s="169"/>
      <c r="AC62" s="66"/>
      <c r="AD62" s="168"/>
      <c r="AE62" s="170"/>
      <c r="AF62" s="169"/>
      <c r="AG62" s="67" t="n">
        <f aca="false">+E62+G62+I62+K62+M62+O62+Q62+S62+U62++W62+Y62+AA62+AC62+AE62</f>
        <v>0</v>
      </c>
      <c r="AH62" s="171"/>
      <c r="AI62" s="0"/>
      <c r="AJ62" s="0"/>
    </row>
    <row r="63" s="4" customFormat="true" ht="17.1" hidden="false" customHeight="true" outlineLevel="0" collapsed="false">
      <c r="A63" s="152" t="n">
        <v>11</v>
      </c>
      <c r="B63" s="163" t="s">
        <v>109</v>
      </c>
      <c r="C63" s="164"/>
      <c r="D63" s="154" t="s">
        <v>81</v>
      </c>
      <c r="E63" s="116"/>
      <c r="F63" s="155"/>
      <c r="G63" s="165"/>
      <c r="H63" s="156"/>
      <c r="I63" s="116"/>
      <c r="J63" s="117"/>
      <c r="K63" s="61"/>
      <c r="L63" s="115"/>
      <c r="M63" s="116"/>
      <c r="N63" s="117"/>
      <c r="O63" s="61"/>
      <c r="P63" s="115"/>
      <c r="Q63" s="116"/>
      <c r="R63" s="117"/>
      <c r="S63" s="65"/>
      <c r="T63" s="115"/>
      <c r="U63" s="66"/>
      <c r="V63" s="117"/>
      <c r="W63" s="65"/>
      <c r="X63" s="115"/>
      <c r="Y63" s="65"/>
      <c r="Z63" s="115"/>
      <c r="AA63" s="65"/>
      <c r="AB63" s="115"/>
      <c r="AC63" s="66"/>
      <c r="AD63" s="117"/>
      <c r="AE63" s="157"/>
      <c r="AF63" s="115"/>
      <c r="AG63" s="67" t="n">
        <f aca="false">+E63+G63+I63+K63+M63+O63+Q63+S63+U63++W63+Y63+AA63+AC63+AE63</f>
        <v>0</v>
      </c>
      <c r="AH63" s="111"/>
      <c r="AI63" s="0"/>
      <c r="AJ63" s="0"/>
    </row>
    <row r="64" s="4" customFormat="true" ht="17.1" hidden="false" customHeight="true" outlineLevel="0" collapsed="false">
      <c r="A64" s="152" t="n">
        <v>12</v>
      </c>
      <c r="B64" s="163" t="s">
        <v>110</v>
      </c>
      <c r="C64" s="164"/>
      <c r="D64" s="154" t="s">
        <v>100</v>
      </c>
      <c r="E64" s="116"/>
      <c r="F64" s="155"/>
      <c r="G64" s="165"/>
      <c r="H64" s="156"/>
      <c r="I64" s="116"/>
      <c r="J64" s="117"/>
      <c r="K64" s="61"/>
      <c r="L64" s="115"/>
      <c r="M64" s="116"/>
      <c r="N64" s="117"/>
      <c r="O64" s="61"/>
      <c r="P64" s="115"/>
      <c r="Q64" s="116"/>
      <c r="R64" s="117"/>
      <c r="S64" s="65"/>
      <c r="T64" s="115"/>
      <c r="U64" s="66"/>
      <c r="V64" s="117"/>
      <c r="W64" s="65"/>
      <c r="X64" s="115"/>
      <c r="Y64" s="65"/>
      <c r="Z64" s="115"/>
      <c r="AA64" s="65"/>
      <c r="AB64" s="115"/>
      <c r="AC64" s="66"/>
      <c r="AD64" s="117"/>
      <c r="AE64" s="157"/>
      <c r="AF64" s="115"/>
      <c r="AG64" s="67" t="n">
        <f aca="false">+E64+G64+I64+K64+M64+O64+Q64+S64+U64++W64+Y64+AA64+AC64+AE64</f>
        <v>0</v>
      </c>
      <c r="AH64" s="111"/>
      <c r="AI64" s="0"/>
      <c r="AJ64" s="0"/>
    </row>
    <row r="65" s="4" customFormat="true" ht="17.1" hidden="false" customHeight="true" outlineLevel="0" collapsed="false">
      <c r="A65" s="152" t="n">
        <v>13</v>
      </c>
      <c r="B65" s="158" t="s">
        <v>90</v>
      </c>
      <c r="C65" s="159"/>
      <c r="D65" s="154" t="s">
        <v>100</v>
      </c>
      <c r="E65" s="172"/>
      <c r="F65" s="155"/>
      <c r="G65" s="165"/>
      <c r="H65" s="156"/>
      <c r="I65" s="172"/>
      <c r="J65" s="117"/>
      <c r="K65" s="165"/>
      <c r="L65" s="115"/>
      <c r="M65" s="172"/>
      <c r="N65" s="117"/>
      <c r="O65" s="165"/>
      <c r="P65" s="115"/>
      <c r="Q65" s="172"/>
      <c r="R65" s="117"/>
      <c r="S65" s="173"/>
      <c r="T65" s="115"/>
      <c r="U65" s="174"/>
      <c r="V65" s="117"/>
      <c r="W65" s="173"/>
      <c r="X65" s="115"/>
      <c r="Y65" s="173"/>
      <c r="Z65" s="115"/>
      <c r="AA65" s="173"/>
      <c r="AB65" s="115"/>
      <c r="AC65" s="174"/>
      <c r="AD65" s="117"/>
      <c r="AE65" s="157"/>
      <c r="AF65" s="115"/>
      <c r="AG65" s="175" t="n">
        <f aca="false">+E65+G65+I65+K65+M65+O65+Q65+S65+U65++W65+Y65+AA65+AC65+AE65</f>
        <v>0</v>
      </c>
      <c r="AH65" s="111"/>
      <c r="AI65" s="0"/>
      <c r="AJ65" s="0"/>
    </row>
    <row r="66" s="4" customFormat="true" ht="17.1" hidden="false" customHeight="true" outlineLevel="0" collapsed="false">
      <c r="A66" s="176"/>
      <c r="B66" s="177"/>
      <c r="C66" s="178"/>
      <c r="D66" s="179"/>
      <c r="E66" s="180"/>
      <c r="F66" s="181"/>
      <c r="G66" s="182"/>
      <c r="H66" s="183"/>
      <c r="I66" s="180"/>
      <c r="J66" s="184"/>
      <c r="K66" s="182"/>
      <c r="L66" s="185"/>
      <c r="M66" s="180"/>
      <c r="N66" s="184"/>
      <c r="O66" s="182"/>
      <c r="P66" s="185"/>
      <c r="Q66" s="180"/>
      <c r="R66" s="184"/>
      <c r="S66" s="186"/>
      <c r="T66" s="185"/>
      <c r="U66" s="187"/>
      <c r="V66" s="184"/>
      <c r="W66" s="186"/>
      <c r="X66" s="185"/>
      <c r="Y66" s="186"/>
      <c r="Z66" s="185"/>
      <c r="AA66" s="186"/>
      <c r="AB66" s="185"/>
      <c r="AC66" s="187"/>
      <c r="AD66" s="184"/>
      <c r="AE66" s="188"/>
      <c r="AF66" s="185"/>
      <c r="AG66" s="189"/>
      <c r="AH66" s="190"/>
      <c r="AI66" s="0"/>
      <c r="AJ66" s="0"/>
    </row>
    <row r="67" s="4" customFormat="true" ht="17.1" hidden="false" customHeight="true" outlineLevel="0" collapsed="false">
      <c r="A67" s="0"/>
      <c r="B67" s="1"/>
      <c r="C67" s="1"/>
      <c r="D67" s="1"/>
      <c r="E67" s="1"/>
      <c r="F67" s="1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</row>
    <row r="68" s="4" customFormat="true" ht="17.1" hidden="false" customHeight="true" outlineLevel="0" collapsed="false">
      <c r="A68" s="0"/>
      <c r="B68" s="1"/>
      <c r="C68" s="1"/>
      <c r="D68" s="1"/>
      <c r="E68" s="1"/>
      <c r="F68" s="1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</row>
    <row r="69" s="4" customFormat="true" ht="17.1" hidden="false" customHeight="true" outlineLevel="0" collapsed="false">
      <c r="A69" s="191" t="s">
        <v>111</v>
      </c>
      <c r="B69" s="1"/>
      <c r="C69" s="1"/>
      <c r="D69" s="1"/>
      <c r="E69" s="1"/>
      <c r="F69" s="1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</row>
    <row r="70" s="4" customFormat="true" ht="17.1" hidden="false" customHeight="true" outlineLevel="0" collapsed="false">
      <c r="A70" s="191" t="s">
        <v>112</v>
      </c>
      <c r="B70" s="1"/>
      <c r="C70" s="1"/>
      <c r="D70" s="1"/>
      <c r="E70" s="1"/>
      <c r="F70" s="1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</row>
    <row r="71" customFormat="false" ht="17.1" hidden="false" customHeight="true" outlineLevel="0" collapsed="false">
      <c r="A71" s="191" t="s">
        <v>113</v>
      </c>
      <c r="G71" s="0"/>
      <c r="H71" s="0"/>
      <c r="I71" s="0"/>
      <c r="J71" s="0"/>
      <c r="K71" s="191"/>
      <c r="L71" s="192"/>
      <c r="M71" s="191"/>
      <c r="N71" s="192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0"/>
      <c r="AB71" s="0"/>
      <c r="AC71" s="0"/>
      <c r="AD71" s="0"/>
      <c r="AE71" s="191"/>
      <c r="AF71" s="192"/>
      <c r="AG71" s="192"/>
      <c r="AH71" s="0"/>
      <c r="AI71" s="0"/>
      <c r="AJ71" s="0"/>
    </row>
    <row r="72" customFormat="false" ht="17.1" hidden="false" customHeight="true" outlineLevel="0" collapsed="false">
      <c r="A72" s="191" t="s">
        <v>114</v>
      </c>
      <c r="G72" s="193" t="s">
        <v>115</v>
      </c>
      <c r="H72" s="193"/>
      <c r="I72" s="193"/>
      <c r="J72" s="193"/>
      <c r="K72" s="0"/>
      <c r="L72" s="0"/>
      <c r="M72" s="0"/>
      <c r="N72" s="0"/>
      <c r="O72" s="191"/>
      <c r="P72" s="191"/>
      <c r="Q72" s="191"/>
      <c r="R72" s="191"/>
      <c r="S72" s="193" t="s">
        <v>116</v>
      </c>
      <c r="T72" s="193"/>
      <c r="U72" s="193"/>
      <c r="V72" s="191"/>
      <c r="W72" s="191"/>
      <c r="X72" s="191"/>
      <c r="Y72" s="191"/>
      <c r="Z72" s="191"/>
      <c r="AA72" s="193" t="s">
        <v>115</v>
      </c>
      <c r="AB72" s="193"/>
      <c r="AC72" s="193"/>
      <c r="AD72" s="193"/>
      <c r="AE72" s="0"/>
      <c r="AF72" s="0"/>
      <c r="AG72" s="0"/>
      <c r="AH72" s="193" t="s">
        <v>117</v>
      </c>
      <c r="AI72" s="193"/>
      <c r="AJ72" s="193"/>
    </row>
    <row r="73" customFormat="false" ht="17.1" hidden="false" customHeight="true" outlineLevel="0" collapsed="false">
      <c r="A73" s="191"/>
      <c r="G73" s="191"/>
      <c r="H73" s="191"/>
      <c r="I73" s="194"/>
      <c r="J73" s="191"/>
      <c r="K73" s="0"/>
      <c r="L73" s="0"/>
      <c r="M73" s="0"/>
      <c r="N73" s="0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4"/>
      <c r="AD73" s="191"/>
      <c r="AE73" s="0"/>
      <c r="AF73" s="0"/>
      <c r="AG73" s="0"/>
      <c r="AH73" s="191"/>
      <c r="AI73" s="191"/>
      <c r="AJ73" s="191"/>
    </row>
    <row r="74" customFormat="false" ht="17.1" hidden="false" customHeight="true" outlineLevel="0" collapsed="false">
      <c r="A74" s="195"/>
      <c r="G74" s="191"/>
      <c r="H74" s="191"/>
      <c r="I74" s="191"/>
      <c r="J74" s="191"/>
      <c r="K74" s="0"/>
      <c r="L74" s="0"/>
      <c r="M74" s="0"/>
      <c r="N74" s="0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0"/>
      <c r="AF74" s="0"/>
      <c r="AG74" s="0"/>
      <c r="AH74" s="191"/>
      <c r="AI74" s="191"/>
      <c r="AJ74" s="191"/>
    </row>
    <row r="75" customFormat="false" ht="17.1" hidden="false" customHeight="true" outlineLevel="0" collapsed="false">
      <c r="A75" s="195"/>
      <c r="G75" s="191"/>
      <c r="H75" s="191"/>
      <c r="I75" s="191"/>
      <c r="J75" s="191"/>
      <c r="K75" s="0"/>
      <c r="L75" s="0"/>
      <c r="M75" s="0"/>
      <c r="N75" s="0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0"/>
      <c r="AF75" s="0"/>
      <c r="AG75" s="0"/>
      <c r="AH75" s="191"/>
      <c r="AI75" s="191"/>
      <c r="AJ75" s="191"/>
    </row>
    <row r="76" customFormat="false" ht="17.1" hidden="false" customHeight="true" outlineLevel="0" collapsed="false">
      <c r="G76" s="191"/>
      <c r="H76" s="191"/>
      <c r="I76" s="191"/>
      <c r="J76" s="191"/>
      <c r="K76" s="0"/>
      <c r="L76" s="0"/>
      <c r="M76" s="0"/>
      <c r="N76" s="0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0"/>
      <c r="AF76" s="0"/>
      <c r="AG76" s="0"/>
      <c r="AH76" s="191"/>
      <c r="AI76" s="191"/>
      <c r="AJ76" s="191"/>
    </row>
    <row r="77" customFormat="false" ht="17.1" hidden="false" customHeight="true" outlineLevel="0" collapsed="false">
      <c r="G77" s="191"/>
      <c r="H77" s="191"/>
      <c r="I77" s="191"/>
      <c r="J77" s="191"/>
      <c r="K77" s="0"/>
      <c r="L77" s="0"/>
      <c r="M77" s="0"/>
      <c r="N77" s="0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0"/>
      <c r="AF77" s="0"/>
      <c r="AG77" s="0"/>
      <c r="AH77" s="191"/>
      <c r="AI77" s="191"/>
      <c r="AJ77" s="191"/>
    </row>
    <row r="78" customFormat="false" ht="17.1" hidden="false" customHeight="true" outlineLevel="0" collapsed="false">
      <c r="G78" s="196"/>
      <c r="H78" s="197"/>
      <c r="I78" s="196"/>
      <c r="J78" s="197"/>
      <c r="K78" s="0"/>
      <c r="L78" s="0"/>
      <c r="M78" s="0"/>
      <c r="N78" s="0"/>
      <c r="O78" s="191"/>
      <c r="P78" s="191"/>
      <c r="Q78" s="191"/>
      <c r="R78" s="191"/>
      <c r="S78" s="197"/>
      <c r="T78" s="197"/>
      <c r="U78" s="197"/>
      <c r="V78" s="191"/>
      <c r="W78" s="191"/>
      <c r="X78" s="191"/>
      <c r="Y78" s="191"/>
      <c r="Z78" s="191"/>
      <c r="AA78" s="196"/>
      <c r="AB78" s="197"/>
      <c r="AC78" s="196"/>
      <c r="AD78" s="197"/>
      <c r="AE78" s="0"/>
      <c r="AF78" s="0"/>
      <c r="AG78" s="0"/>
      <c r="AH78" s="197"/>
      <c r="AI78" s="197"/>
      <c r="AJ78" s="197"/>
    </row>
    <row r="79" customFormat="false" ht="17.1" hidden="false" customHeight="true" outlineLevel="0" collapsed="false">
      <c r="G79" s="198" t="s">
        <v>118</v>
      </c>
      <c r="H79" s="198"/>
      <c r="I79" s="198"/>
      <c r="J79" s="198"/>
      <c r="K79" s="0"/>
      <c r="L79" s="0"/>
      <c r="M79" s="0"/>
      <c r="N79" s="0"/>
      <c r="O79" s="191"/>
      <c r="P79" s="191"/>
      <c r="Q79" s="191"/>
      <c r="R79" s="191"/>
      <c r="S79" s="193" t="s">
        <v>119</v>
      </c>
      <c r="T79" s="193"/>
      <c r="U79" s="193"/>
      <c r="V79" s="191"/>
      <c r="W79" s="191"/>
      <c r="X79" s="191"/>
      <c r="Y79" s="191"/>
      <c r="Z79" s="191"/>
      <c r="AA79" s="198" t="s">
        <v>118</v>
      </c>
      <c r="AB79" s="198"/>
      <c r="AC79" s="198"/>
      <c r="AD79" s="198"/>
      <c r="AE79" s="0"/>
      <c r="AF79" s="0"/>
      <c r="AG79" s="0"/>
      <c r="AH79" s="193" t="s">
        <v>119</v>
      </c>
      <c r="AI79" s="193"/>
      <c r="AJ79" s="193"/>
    </row>
    <row r="80" customFormat="false" ht="17.1" hidden="false" customHeight="true" outlineLevel="0" collapsed="false">
      <c r="K80" s="191"/>
      <c r="L80" s="192"/>
      <c r="M80" s="194"/>
      <c r="N80" s="192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2"/>
      <c r="AF80" s="192"/>
      <c r="AG80" s="192"/>
    </row>
  </sheetData>
  <mergeCells count="61">
    <mergeCell ref="O5:P5"/>
    <mergeCell ref="V5:W5"/>
    <mergeCell ref="AG5:AH5"/>
    <mergeCell ref="A6:A10"/>
    <mergeCell ref="B6:C10"/>
    <mergeCell ref="E6:F6"/>
    <mergeCell ref="G6:H6"/>
    <mergeCell ref="I6:J6"/>
    <mergeCell ref="K6:L6"/>
    <mergeCell ref="M6:N6"/>
    <mergeCell ref="O6:P6"/>
    <mergeCell ref="Q6:R6"/>
    <mergeCell ref="S6:T6"/>
    <mergeCell ref="U6:V6"/>
    <mergeCell ref="W6:X6"/>
    <mergeCell ref="Y6:Z6"/>
    <mergeCell ref="AA6:AB6"/>
    <mergeCell ref="AC6:AD6"/>
    <mergeCell ref="AE6:AF6"/>
    <mergeCell ref="D7:D8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Y9:Z9"/>
    <mergeCell ref="AA9:AB9"/>
    <mergeCell ref="AC9:AD9"/>
    <mergeCell ref="AE9:AF9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53:C53"/>
    <mergeCell ref="B54:C54"/>
    <mergeCell ref="B57:C57"/>
    <mergeCell ref="B58:C58"/>
    <mergeCell ref="G72:J72"/>
    <mergeCell ref="S72:U72"/>
    <mergeCell ref="AA72:AD72"/>
    <mergeCell ref="AH72:AJ72"/>
    <mergeCell ref="G79:J79"/>
    <mergeCell ref="S79:U79"/>
    <mergeCell ref="AA79:AD79"/>
    <mergeCell ref="AH79:AJ79"/>
  </mergeCells>
  <printOptions headings="false" gridLines="false" gridLinesSet="true" horizontalCentered="false" verticalCentered="false"/>
  <pageMargins left="0.865972222222222" right="0.196527777777778" top="0.270138888888889" bottom="0.315277777777778" header="0.511805555555555" footer="0.157638888888889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&amp;C&amp;P de &amp;N</oddFooter>
  </headerFooter>
  <colBreaks count="1" manualBreakCount="1">
    <brk id="24" man="true" max="65535" min="0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1:80"/>
  <sheetViews>
    <sheetView windowProtection="true" showFormulas="false" showGridLines="false" showRowColHeaders="true" showZeros="false" rightToLeft="false" tabSelected="false" showOutlineSymbols="true" defaultGridColor="true" view="normal" topLeftCell="A1" colorId="64" zoomScale="85" zoomScaleNormal="85" zoomScalePageLayoutView="70" workbookViewId="0">
      <pane xSplit="4" ySplit="10" topLeftCell="E11" activePane="bottomRight" state="frozen"/>
      <selection pane="topLeft" activeCell="A1" activeCellId="0" sqref="A1"/>
      <selection pane="topRight" activeCell="E1" activeCellId="0" sqref="E1"/>
      <selection pane="bottomLeft" activeCell="A11" activeCellId="0" sqref="A11"/>
      <selection pane="bottomRight" activeCell="B11" activeCellId="0" sqref="B11"/>
    </sheetView>
  </sheetViews>
  <sheetFormatPr defaultRowHeight="15.75"/>
  <cols>
    <col collapsed="false" hidden="false" max="1" min="1" style="1" width="6.52755905511811"/>
    <col collapsed="false" hidden="false" max="2" min="2" style="1" width="34"/>
    <col collapsed="false" hidden="false" max="3" min="3" style="1" width="11.2204724409449"/>
    <col collapsed="false" hidden="false" max="4" min="4" style="1" width="8.55511811023622"/>
    <col collapsed="false" hidden="false" max="5" min="5" style="1" width="10.255905511811"/>
    <col collapsed="false" hidden="false" max="6" min="6" style="1" width="11.007874015748"/>
    <col collapsed="false" hidden="false" max="7" min="7" style="1" width="10.255905511811"/>
    <col collapsed="false" hidden="false" max="8" min="8" style="1" width="10.6259842519685"/>
    <col collapsed="false" hidden="false" max="9" min="9" style="1" width="10.255905511811"/>
    <col collapsed="false" hidden="false" max="10" min="10" style="1" width="8.88976377952756"/>
    <col collapsed="false" hidden="false" max="11" min="11" style="1" width="10.255905511811"/>
    <col collapsed="false" hidden="false" max="12" min="12" style="1" width="8.20866141732284"/>
    <col collapsed="false" hidden="false" max="13" min="13" style="1" width="10.255905511811"/>
    <col collapsed="false" hidden="false" max="14" min="14" style="1" width="7.77952755905512"/>
    <col collapsed="false" hidden="false" max="15" min="15" style="1" width="8.33464566929134"/>
    <col collapsed="false" hidden="false" max="27" min="16" style="1" width="7.77952755905512"/>
    <col collapsed="false" hidden="false" max="28" min="28" style="1" width="7.88976377952756"/>
    <col collapsed="false" hidden="false" max="29" min="29" style="1" width="7.77952755905512"/>
    <col collapsed="false" hidden="false" max="30" min="30" style="1" width="7.88976377952756"/>
    <col collapsed="false" hidden="false" max="31" min="31" style="1" width="7.77952755905512"/>
    <col collapsed="false" hidden="false" max="32" min="32" style="1" width="7.88976377952756"/>
    <col collapsed="false" hidden="false" max="33" min="33" style="1" width="8.43700787401575"/>
    <col collapsed="false" hidden="false" max="34" min="34" style="1" width="7.66535433070866"/>
    <col collapsed="false" hidden="false" max="36" min="35" style="1" width="11.5551181102362"/>
    <col collapsed="false" hidden="false" max="37" min="37" style="1" width="4.11023622047244"/>
    <col collapsed="false" hidden="false" max="1025" min="38" style="1" width="11.5551181102362"/>
  </cols>
  <sheetData>
    <row r="1" customFormat="false" ht="15.75" hidden="false" customHeight="false" outlineLevel="0" collapsed="false">
      <c r="A1" s="0"/>
      <c r="B1" s="0"/>
      <c r="C1" s="0"/>
      <c r="D1" s="0"/>
      <c r="E1" s="0"/>
      <c r="F1" s="0"/>
      <c r="G1" s="2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26.25" hidden="false" customHeight="false" outlineLevel="0" collapsed="false">
      <c r="A2" s="0"/>
      <c r="B2" s="0"/>
      <c r="C2" s="0"/>
      <c r="D2" s="0"/>
      <c r="E2" s="0"/>
      <c r="F2" s="3" t="s">
        <v>0</v>
      </c>
      <c r="G2" s="2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7.1" hidden="false" customHeight="true" outlineLevel="0" collapsed="false">
      <c r="F3" s="5"/>
      <c r="G3" s="6"/>
    </row>
    <row r="4" customFormat="false" ht="17.1" hidden="false" customHeight="true" outlineLevel="0" collapsed="false">
      <c r="A4" s="7"/>
      <c r="B4" s="7"/>
      <c r="C4" s="7"/>
      <c r="D4" s="7"/>
      <c r="E4" s="8"/>
      <c r="F4" s="6"/>
      <c r="G4" s="6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9" t="s">
        <v>1</v>
      </c>
      <c r="V4" s="10" t="s">
        <v>2</v>
      </c>
      <c r="W4" s="6"/>
      <c r="X4" s="0"/>
      <c r="Y4" s="0"/>
      <c r="Z4" s="0"/>
      <c r="AA4" s="0"/>
      <c r="AB4" s="0"/>
      <c r="AC4" s="0"/>
      <c r="AD4" s="0"/>
      <c r="AE4" s="0"/>
      <c r="AF4" s="9" t="s">
        <v>1</v>
      </c>
      <c r="AG4" s="9" t="str">
        <f aca="false">+V4</f>
        <v>1, San Rosendo - Victoria</v>
      </c>
      <c r="AH4" s="6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13" customFormat="true" ht="17.1" hidden="false" customHeight="true" outlineLevel="0" collapsed="false">
      <c r="A5" s="11" t="s">
        <v>3</v>
      </c>
      <c r="B5" s="12"/>
      <c r="C5" s="12"/>
      <c r="D5" s="12"/>
      <c r="E5" s="12"/>
      <c r="F5" s="12"/>
      <c r="G5" s="9"/>
      <c r="N5" s="9" t="s">
        <v>4</v>
      </c>
      <c r="O5" s="14" t="n">
        <v>41852</v>
      </c>
      <c r="P5" s="14"/>
      <c r="Q5" s="14"/>
      <c r="R5" s="14"/>
      <c r="S5" s="14"/>
      <c r="T5" s="14"/>
      <c r="U5" s="9" t="s">
        <v>5</v>
      </c>
      <c r="V5" s="15" t="n">
        <v>41882</v>
      </c>
      <c r="W5" s="15"/>
      <c r="X5" s="14"/>
      <c r="Y5" s="14"/>
      <c r="Z5" s="14"/>
      <c r="AA5" s="14"/>
      <c r="AB5" s="14"/>
      <c r="AC5" s="14"/>
      <c r="AD5" s="14"/>
      <c r="AE5" s="9"/>
      <c r="AF5" s="9" t="s">
        <v>5</v>
      </c>
      <c r="AG5" s="15" t="n">
        <f aca="false">+V5</f>
        <v>41882</v>
      </c>
      <c r="AH5" s="15"/>
    </row>
    <row r="6" s="4" customFormat="true" ht="17.1" hidden="false" customHeight="true" outlineLevel="0" collapsed="false">
      <c r="A6" s="16" t="s">
        <v>7</v>
      </c>
      <c r="B6" s="17" t="s">
        <v>8</v>
      </c>
      <c r="C6" s="17"/>
      <c r="D6" s="18" t="s">
        <v>9</v>
      </c>
      <c r="E6" s="19" t="s">
        <v>10</v>
      </c>
      <c r="F6" s="19"/>
      <c r="G6" s="19" t="s">
        <v>11</v>
      </c>
      <c r="H6" s="19"/>
      <c r="I6" s="19" t="s">
        <v>12</v>
      </c>
      <c r="J6" s="19"/>
      <c r="K6" s="19" t="s">
        <v>13</v>
      </c>
      <c r="L6" s="19"/>
      <c r="M6" s="19" t="s">
        <v>14</v>
      </c>
      <c r="N6" s="19"/>
      <c r="O6" s="19" t="s">
        <v>15</v>
      </c>
      <c r="P6" s="19"/>
      <c r="Q6" s="19" t="s">
        <v>16</v>
      </c>
      <c r="R6" s="19"/>
      <c r="S6" s="19" t="s">
        <v>17</v>
      </c>
      <c r="T6" s="19"/>
      <c r="U6" s="20" t="s">
        <v>18</v>
      </c>
      <c r="V6" s="20"/>
      <c r="W6" s="19" t="s">
        <v>19</v>
      </c>
      <c r="X6" s="19"/>
      <c r="Y6" s="19" t="s">
        <v>20</v>
      </c>
      <c r="Z6" s="19"/>
      <c r="AA6" s="19" t="s">
        <v>21</v>
      </c>
      <c r="AB6" s="19"/>
      <c r="AC6" s="21" t="s">
        <v>22</v>
      </c>
      <c r="AD6" s="21"/>
      <c r="AE6" s="19" t="s">
        <v>23</v>
      </c>
      <c r="AF6" s="19"/>
      <c r="AG6" s="22"/>
      <c r="AH6" s="23"/>
      <c r="AI6" s="24"/>
      <c r="AJ6" s="25"/>
    </row>
    <row r="7" s="4" customFormat="true" ht="17.1" hidden="false" customHeight="true" outlineLevel="0" collapsed="false">
      <c r="A7" s="16"/>
      <c r="B7" s="17"/>
      <c r="C7" s="17"/>
      <c r="D7" s="26" t="s">
        <v>24</v>
      </c>
      <c r="E7" s="27" t="s">
        <v>25</v>
      </c>
      <c r="F7" s="28" t="n">
        <v>498800</v>
      </c>
      <c r="G7" s="27" t="s">
        <v>25</v>
      </c>
      <c r="H7" s="29" t="n">
        <v>501200</v>
      </c>
      <c r="I7" s="27" t="s">
        <v>25</v>
      </c>
      <c r="J7" s="28" t="n">
        <v>511800</v>
      </c>
      <c r="K7" s="27" t="s">
        <v>25</v>
      </c>
      <c r="L7" s="28" t="n">
        <v>519500</v>
      </c>
      <c r="M7" s="27" t="s">
        <v>25</v>
      </c>
      <c r="N7" s="28" t="n">
        <v>526900</v>
      </c>
      <c r="O7" s="27" t="s">
        <v>25</v>
      </c>
      <c r="P7" s="29" t="n">
        <v>538400</v>
      </c>
      <c r="Q7" s="27" t="s">
        <v>25</v>
      </c>
      <c r="R7" s="28" t="n">
        <v>551000</v>
      </c>
      <c r="S7" s="27" t="s">
        <v>25</v>
      </c>
      <c r="T7" s="28" t="n">
        <v>562900</v>
      </c>
      <c r="U7" s="30" t="s">
        <v>25</v>
      </c>
      <c r="V7" s="29" t="n">
        <v>570700</v>
      </c>
      <c r="W7" s="27" t="s">
        <v>25</v>
      </c>
      <c r="X7" s="28" t="n">
        <v>580200</v>
      </c>
      <c r="Y7" s="27" t="s">
        <v>25</v>
      </c>
      <c r="Z7" s="28" t="n">
        <v>588800</v>
      </c>
      <c r="AA7" s="27" t="s">
        <v>25</v>
      </c>
      <c r="AB7" s="28" t="n">
        <v>595900</v>
      </c>
      <c r="AC7" s="30" t="s">
        <v>25</v>
      </c>
      <c r="AD7" s="28" t="n">
        <v>602900</v>
      </c>
      <c r="AE7" s="27" t="s">
        <v>25</v>
      </c>
      <c r="AF7" s="29" t="n">
        <v>612900</v>
      </c>
      <c r="AG7" s="31"/>
      <c r="AH7" s="32"/>
      <c r="AI7" s="33" t="s">
        <v>26</v>
      </c>
      <c r="AJ7" s="34" t="s">
        <v>26</v>
      </c>
    </row>
    <row r="8" s="4" customFormat="true" ht="17.1" hidden="false" customHeight="true" outlineLevel="0" collapsed="false">
      <c r="A8" s="16"/>
      <c r="B8" s="17"/>
      <c r="C8" s="17"/>
      <c r="D8" s="26"/>
      <c r="E8" s="27" t="s">
        <v>25</v>
      </c>
      <c r="F8" s="28" t="n">
        <v>501200</v>
      </c>
      <c r="G8" s="27" t="s">
        <v>25</v>
      </c>
      <c r="H8" s="28" t="n">
        <v>511800</v>
      </c>
      <c r="I8" s="27" t="s">
        <v>25</v>
      </c>
      <c r="J8" s="28" t="n">
        <v>519500</v>
      </c>
      <c r="K8" s="27" t="s">
        <v>25</v>
      </c>
      <c r="L8" s="28" t="n">
        <v>526900</v>
      </c>
      <c r="M8" s="27" t="s">
        <v>25</v>
      </c>
      <c r="N8" s="29" t="n">
        <v>538400</v>
      </c>
      <c r="O8" s="27" t="s">
        <v>25</v>
      </c>
      <c r="P8" s="28" t="n">
        <v>551000</v>
      </c>
      <c r="Q8" s="27" t="s">
        <v>25</v>
      </c>
      <c r="R8" s="28" t="n">
        <v>562900</v>
      </c>
      <c r="S8" s="27" t="s">
        <v>25</v>
      </c>
      <c r="T8" s="28" t="n">
        <v>570700</v>
      </c>
      <c r="U8" s="30" t="s">
        <v>25</v>
      </c>
      <c r="V8" s="29" t="n">
        <v>580200</v>
      </c>
      <c r="W8" s="27" t="s">
        <v>25</v>
      </c>
      <c r="X8" s="28" t="n">
        <v>588800</v>
      </c>
      <c r="Y8" s="27" t="s">
        <v>25</v>
      </c>
      <c r="Z8" s="28" t="n">
        <v>595900</v>
      </c>
      <c r="AA8" s="27" t="s">
        <v>25</v>
      </c>
      <c r="AB8" s="28" t="n">
        <v>602600</v>
      </c>
      <c r="AC8" s="30" t="s">
        <v>25</v>
      </c>
      <c r="AD8" s="29" t="n">
        <v>612900</v>
      </c>
      <c r="AE8" s="27" t="s">
        <v>25</v>
      </c>
      <c r="AF8" s="28" t="n">
        <v>625500</v>
      </c>
      <c r="AG8" s="31" t="s">
        <v>27</v>
      </c>
      <c r="AH8" s="32" t="s">
        <v>27</v>
      </c>
      <c r="AI8" s="33" t="s">
        <v>28</v>
      </c>
      <c r="AJ8" s="34" t="s">
        <v>27</v>
      </c>
    </row>
    <row r="9" s="4" customFormat="true" ht="17.1" hidden="false" customHeight="true" outlineLevel="0" collapsed="false">
      <c r="A9" s="16"/>
      <c r="B9" s="17"/>
      <c r="C9" s="17"/>
      <c r="D9" s="26" t="s">
        <v>29</v>
      </c>
      <c r="E9" s="35" t="s">
        <v>30</v>
      </c>
      <c r="F9" s="35"/>
      <c r="G9" s="35" t="s">
        <v>31</v>
      </c>
      <c r="H9" s="35"/>
      <c r="I9" s="35" t="s">
        <v>32</v>
      </c>
      <c r="J9" s="35"/>
      <c r="K9" s="35" t="s">
        <v>33</v>
      </c>
      <c r="L9" s="35"/>
      <c r="M9" s="36" t="s">
        <v>34</v>
      </c>
      <c r="N9" s="36"/>
      <c r="O9" s="35" t="s">
        <v>35</v>
      </c>
      <c r="P9" s="35"/>
      <c r="Q9" s="35" t="s">
        <v>36</v>
      </c>
      <c r="R9" s="35"/>
      <c r="S9" s="35" t="s">
        <v>37</v>
      </c>
      <c r="T9" s="35"/>
      <c r="U9" s="36" t="s">
        <v>38</v>
      </c>
      <c r="V9" s="36"/>
      <c r="W9" s="35" t="s">
        <v>39</v>
      </c>
      <c r="X9" s="35"/>
      <c r="Y9" s="35" t="s">
        <v>40</v>
      </c>
      <c r="Z9" s="35"/>
      <c r="AA9" s="35" t="s">
        <v>41</v>
      </c>
      <c r="AB9" s="35"/>
      <c r="AC9" s="36" t="s">
        <v>42</v>
      </c>
      <c r="AD9" s="36"/>
      <c r="AE9" s="35" t="s">
        <v>43</v>
      </c>
      <c r="AF9" s="35"/>
      <c r="AG9" s="31"/>
      <c r="AH9" s="32"/>
      <c r="AI9" s="33" t="s">
        <v>44</v>
      </c>
      <c r="AJ9" s="34" t="s">
        <v>44</v>
      </c>
    </row>
    <row r="10" s="4" customFormat="true" ht="17.1" hidden="false" customHeight="true" outlineLevel="0" collapsed="false">
      <c r="A10" s="16"/>
      <c r="B10" s="17"/>
      <c r="C10" s="17"/>
      <c r="D10" s="37" t="s">
        <v>45</v>
      </c>
      <c r="E10" s="38" t="s">
        <v>46</v>
      </c>
      <c r="F10" s="39" t="s">
        <v>47</v>
      </c>
      <c r="G10" s="38" t="s">
        <v>46</v>
      </c>
      <c r="H10" s="39" t="s">
        <v>47</v>
      </c>
      <c r="I10" s="40" t="s">
        <v>46</v>
      </c>
      <c r="J10" s="37" t="s">
        <v>47</v>
      </c>
      <c r="K10" s="38" t="s">
        <v>46</v>
      </c>
      <c r="L10" s="39" t="s">
        <v>47</v>
      </c>
      <c r="M10" s="40" t="s">
        <v>46</v>
      </c>
      <c r="N10" s="37" t="s">
        <v>47</v>
      </c>
      <c r="O10" s="38" t="s">
        <v>46</v>
      </c>
      <c r="P10" s="39" t="s">
        <v>47</v>
      </c>
      <c r="Q10" s="38" t="s">
        <v>46</v>
      </c>
      <c r="R10" s="39" t="s">
        <v>47</v>
      </c>
      <c r="S10" s="38" t="s">
        <v>46</v>
      </c>
      <c r="T10" s="39" t="s">
        <v>47</v>
      </c>
      <c r="U10" s="40" t="s">
        <v>46</v>
      </c>
      <c r="V10" s="37" t="s">
        <v>47</v>
      </c>
      <c r="W10" s="38" t="s">
        <v>46</v>
      </c>
      <c r="X10" s="39" t="s">
        <v>47</v>
      </c>
      <c r="Y10" s="38" t="s">
        <v>46</v>
      </c>
      <c r="Z10" s="39" t="s">
        <v>47</v>
      </c>
      <c r="AA10" s="38" t="s">
        <v>46</v>
      </c>
      <c r="AB10" s="39" t="s">
        <v>47</v>
      </c>
      <c r="AC10" s="40" t="s">
        <v>46</v>
      </c>
      <c r="AD10" s="37" t="s">
        <v>47</v>
      </c>
      <c r="AE10" s="38" t="s">
        <v>46</v>
      </c>
      <c r="AF10" s="39" t="s">
        <v>47</v>
      </c>
      <c r="AG10" s="41" t="s">
        <v>46</v>
      </c>
      <c r="AH10" s="42" t="s">
        <v>47</v>
      </c>
      <c r="AI10" s="43"/>
      <c r="AJ10" s="44"/>
    </row>
    <row r="11" s="4" customFormat="true" ht="17.1" hidden="false" customHeight="true" outlineLevel="0" collapsed="false">
      <c r="A11" s="45" t="n">
        <v>1</v>
      </c>
      <c r="B11" s="46" t="s">
        <v>48</v>
      </c>
      <c r="C11" s="46"/>
      <c r="D11" s="47" t="s">
        <v>49</v>
      </c>
      <c r="E11" s="48"/>
      <c r="F11" s="49"/>
      <c r="G11" s="48"/>
      <c r="H11" s="49"/>
      <c r="I11" s="50"/>
      <c r="J11" s="51"/>
      <c r="K11" s="52"/>
      <c r="L11" s="49"/>
      <c r="M11" s="53"/>
      <c r="N11" s="51"/>
      <c r="O11" s="52"/>
      <c r="P11" s="49"/>
      <c r="Q11" s="52"/>
      <c r="R11" s="49"/>
      <c r="S11" s="52"/>
      <c r="T11" s="49"/>
      <c r="U11" s="53"/>
      <c r="V11" s="51"/>
      <c r="W11" s="52"/>
      <c r="X11" s="49"/>
      <c r="Y11" s="52"/>
      <c r="Z11" s="49"/>
      <c r="AA11" s="52"/>
      <c r="AB11" s="49"/>
      <c r="AC11" s="53"/>
      <c r="AD11" s="51"/>
      <c r="AE11" s="52"/>
      <c r="AF11" s="49"/>
      <c r="AG11" s="54" t="n">
        <f aca="false">+E11+G11+I11+K11+M11+O11+Q11+S11+U11++W11+Y11+AA11+AC11+AE11</f>
        <v>0</v>
      </c>
      <c r="AH11" s="55"/>
      <c r="AI11" s="56" t="n">
        <v>0.35</v>
      </c>
      <c r="AJ11" s="57" t="n">
        <f aca="false">+AG11*AI11</f>
        <v>0</v>
      </c>
    </row>
    <row r="12" s="4" customFormat="true" ht="17.1" hidden="false" customHeight="true" outlineLevel="0" collapsed="false">
      <c r="A12" s="58" t="n">
        <v>2</v>
      </c>
      <c r="B12" s="59" t="s">
        <v>50</v>
      </c>
      <c r="C12" s="59"/>
      <c r="D12" s="60" t="s">
        <v>51</v>
      </c>
      <c r="E12" s="61"/>
      <c r="F12" s="62"/>
      <c r="G12" s="61" t="n">
        <v>86</v>
      </c>
      <c r="H12" s="63"/>
      <c r="I12" s="61"/>
      <c r="J12" s="64"/>
      <c r="K12" s="65"/>
      <c r="L12" s="63"/>
      <c r="M12" s="66" t="n">
        <v>120</v>
      </c>
      <c r="N12" s="64"/>
      <c r="O12" s="65"/>
      <c r="P12" s="63"/>
      <c r="Q12" s="65"/>
      <c r="R12" s="63"/>
      <c r="S12" s="65" t="n">
        <v>95</v>
      </c>
      <c r="T12" s="63"/>
      <c r="U12" s="66" t="n">
        <v>88</v>
      </c>
      <c r="V12" s="64"/>
      <c r="W12" s="65" t="n">
        <v>2</v>
      </c>
      <c r="X12" s="63"/>
      <c r="Y12" s="65"/>
      <c r="Z12" s="63"/>
      <c r="AA12" s="65"/>
      <c r="AB12" s="63"/>
      <c r="AC12" s="66"/>
      <c r="AD12" s="64"/>
      <c r="AE12" s="65"/>
      <c r="AF12" s="63"/>
      <c r="AG12" s="67" t="n">
        <f aca="false">+E12+G12+I12+K12+M12+O12+Q12+S12+U12++W12+Y12+AA12+AC12+AE12</f>
        <v>391</v>
      </c>
      <c r="AH12" s="68"/>
      <c r="AI12" s="69" t="n">
        <v>0.26</v>
      </c>
      <c r="AJ12" s="70" t="n">
        <f aca="false">+AG12*AI12</f>
        <v>101.66</v>
      </c>
    </row>
    <row r="13" s="4" customFormat="true" ht="17.1" hidden="false" customHeight="true" outlineLevel="0" collapsed="false">
      <c r="A13" s="58" t="n">
        <v>3</v>
      </c>
      <c r="B13" s="59" t="s">
        <v>52</v>
      </c>
      <c r="C13" s="59"/>
      <c r="D13" s="60" t="s">
        <v>51</v>
      </c>
      <c r="E13" s="61"/>
      <c r="F13" s="62"/>
      <c r="G13" s="61"/>
      <c r="H13" s="63"/>
      <c r="I13" s="61"/>
      <c r="J13" s="64"/>
      <c r="K13" s="65"/>
      <c r="L13" s="63"/>
      <c r="M13" s="66"/>
      <c r="N13" s="64"/>
      <c r="O13" s="65"/>
      <c r="P13" s="63"/>
      <c r="Q13" s="65"/>
      <c r="R13" s="63"/>
      <c r="S13" s="65"/>
      <c r="T13" s="63"/>
      <c r="U13" s="66"/>
      <c r="V13" s="64"/>
      <c r="W13" s="65"/>
      <c r="X13" s="63"/>
      <c r="Y13" s="65"/>
      <c r="Z13" s="63"/>
      <c r="AA13" s="65"/>
      <c r="AB13" s="63"/>
      <c r="AC13" s="66"/>
      <c r="AD13" s="64"/>
      <c r="AE13" s="65"/>
      <c r="AF13" s="63"/>
      <c r="AG13" s="67" t="n">
        <f aca="false">+E13+G13+I13+K13+M13+O13+Q13+S13+U13++W13+Y13+AA13+AC13+AE13</f>
        <v>0</v>
      </c>
      <c r="AH13" s="68"/>
      <c r="AI13" s="69" t="n">
        <v>1.05</v>
      </c>
      <c r="AJ13" s="70" t="n">
        <f aca="false">+AG13*AI13</f>
        <v>0</v>
      </c>
    </row>
    <row r="14" s="4" customFormat="true" ht="17.1" hidden="false" customHeight="true" outlineLevel="0" collapsed="false">
      <c r="A14" s="58" t="n">
        <v>4</v>
      </c>
      <c r="B14" s="59" t="s">
        <v>53</v>
      </c>
      <c r="C14" s="59"/>
      <c r="D14" s="60" t="s">
        <v>51</v>
      </c>
      <c r="E14" s="61"/>
      <c r="F14" s="62"/>
      <c r="G14" s="61"/>
      <c r="H14" s="63"/>
      <c r="I14" s="61"/>
      <c r="J14" s="64"/>
      <c r="K14" s="65"/>
      <c r="L14" s="63"/>
      <c r="M14" s="66"/>
      <c r="N14" s="64"/>
      <c r="O14" s="65"/>
      <c r="P14" s="63"/>
      <c r="Q14" s="65"/>
      <c r="R14" s="63"/>
      <c r="S14" s="65"/>
      <c r="T14" s="63"/>
      <c r="U14" s="66" t="n">
        <v>2</v>
      </c>
      <c r="V14" s="64"/>
      <c r="W14" s="65"/>
      <c r="X14" s="63"/>
      <c r="Y14" s="65"/>
      <c r="Z14" s="63"/>
      <c r="AA14" s="65"/>
      <c r="AB14" s="63"/>
      <c r="AC14" s="66"/>
      <c r="AD14" s="64"/>
      <c r="AE14" s="65"/>
      <c r="AF14" s="63"/>
      <c r="AG14" s="67" t="n">
        <f aca="false">+E14+G14+I14+K14+M14+O14+Q14+S14+U14++W14+Y14+AA14+AC14+AE14</f>
        <v>2</v>
      </c>
      <c r="AH14" s="68"/>
      <c r="AI14" s="69" t="n">
        <v>0.7</v>
      </c>
      <c r="AJ14" s="70" t="n">
        <f aca="false">+AG14*AI14</f>
        <v>1.4</v>
      </c>
    </row>
    <row r="15" s="4" customFormat="true" ht="17.1" hidden="false" customHeight="true" outlineLevel="0" collapsed="false">
      <c r="A15" s="58" t="n">
        <v>5</v>
      </c>
      <c r="B15" s="59" t="s">
        <v>54</v>
      </c>
      <c r="C15" s="59"/>
      <c r="D15" s="60" t="s">
        <v>55</v>
      </c>
      <c r="E15" s="61"/>
      <c r="F15" s="62"/>
      <c r="G15" s="61"/>
      <c r="H15" s="63"/>
      <c r="I15" s="61"/>
      <c r="J15" s="64"/>
      <c r="K15" s="65"/>
      <c r="L15" s="63"/>
      <c r="M15" s="66"/>
      <c r="N15" s="64"/>
      <c r="O15" s="65"/>
      <c r="P15" s="63"/>
      <c r="Q15" s="65"/>
      <c r="R15" s="63"/>
      <c r="S15" s="65"/>
      <c r="T15" s="63"/>
      <c r="U15" s="66"/>
      <c r="V15" s="64"/>
      <c r="W15" s="65"/>
      <c r="X15" s="63"/>
      <c r="Y15" s="65"/>
      <c r="Z15" s="63"/>
      <c r="AA15" s="65"/>
      <c r="AB15" s="63"/>
      <c r="AC15" s="66"/>
      <c r="AD15" s="64"/>
      <c r="AE15" s="65"/>
      <c r="AF15" s="63"/>
      <c r="AG15" s="67" t="n">
        <f aca="false">+E15+G15+I15+K15+M15+O15+Q15+S15+U15++W15+Y15+AA15+AC15+AE15</f>
        <v>0</v>
      </c>
      <c r="AH15" s="68"/>
      <c r="AI15" s="69" t="n">
        <v>0.35</v>
      </c>
      <c r="AJ15" s="70" t="n">
        <f aca="false">+AG15*AI15</f>
        <v>0</v>
      </c>
    </row>
    <row r="16" s="4" customFormat="true" ht="17.1" hidden="false" customHeight="true" outlineLevel="0" collapsed="false">
      <c r="A16" s="58" t="n">
        <v>6</v>
      </c>
      <c r="B16" s="59" t="s">
        <v>56</v>
      </c>
      <c r="C16" s="59"/>
      <c r="D16" s="60" t="s">
        <v>57</v>
      </c>
      <c r="E16" s="61"/>
      <c r="F16" s="62"/>
      <c r="G16" s="61"/>
      <c r="H16" s="63"/>
      <c r="I16" s="61"/>
      <c r="J16" s="64"/>
      <c r="K16" s="65"/>
      <c r="L16" s="63"/>
      <c r="M16" s="66"/>
      <c r="N16" s="64"/>
      <c r="O16" s="65"/>
      <c r="P16" s="63"/>
      <c r="Q16" s="65"/>
      <c r="R16" s="63"/>
      <c r="S16" s="65"/>
      <c r="T16" s="63"/>
      <c r="U16" s="66"/>
      <c r="V16" s="64"/>
      <c r="W16" s="65"/>
      <c r="X16" s="63"/>
      <c r="Y16" s="65"/>
      <c r="Z16" s="63"/>
      <c r="AA16" s="65"/>
      <c r="AB16" s="63"/>
      <c r="AC16" s="66"/>
      <c r="AD16" s="64"/>
      <c r="AE16" s="65"/>
      <c r="AF16" s="63"/>
      <c r="AG16" s="67" t="n">
        <f aca="false">+E16+G16+I16+K16+M16+O16+Q16+S16+U16++W16+Y16+AA16+AC16+AE16</f>
        <v>0</v>
      </c>
      <c r="AH16" s="68"/>
      <c r="AI16" s="69" t="n">
        <v>0.23</v>
      </c>
      <c r="AJ16" s="70" t="n">
        <f aca="false">+AG16*AI16</f>
        <v>0</v>
      </c>
    </row>
    <row r="17" s="4" customFormat="true" ht="17.1" hidden="false" customHeight="true" outlineLevel="0" collapsed="false">
      <c r="A17" s="58" t="n">
        <v>7</v>
      </c>
      <c r="B17" s="59" t="s">
        <v>58</v>
      </c>
      <c r="C17" s="59"/>
      <c r="D17" s="60" t="s">
        <v>51</v>
      </c>
      <c r="E17" s="61"/>
      <c r="F17" s="62"/>
      <c r="G17" s="61"/>
      <c r="H17" s="63"/>
      <c r="I17" s="61"/>
      <c r="J17" s="64"/>
      <c r="K17" s="65"/>
      <c r="L17" s="63"/>
      <c r="M17" s="66"/>
      <c r="N17" s="64"/>
      <c r="O17" s="65"/>
      <c r="P17" s="63"/>
      <c r="Q17" s="65"/>
      <c r="R17" s="63"/>
      <c r="S17" s="65"/>
      <c r="T17" s="63"/>
      <c r="U17" s="66"/>
      <c r="V17" s="64"/>
      <c r="W17" s="65"/>
      <c r="X17" s="63"/>
      <c r="Y17" s="65"/>
      <c r="Z17" s="63"/>
      <c r="AA17" s="65"/>
      <c r="AB17" s="63"/>
      <c r="AC17" s="66"/>
      <c r="AD17" s="64"/>
      <c r="AE17" s="65"/>
      <c r="AF17" s="63"/>
      <c r="AG17" s="67" t="n">
        <f aca="false">+E17+G17+I17+K17+M17+O17+Q17+S17+U17++W17+Y17+AA17+AC17+AE17</f>
        <v>0</v>
      </c>
      <c r="AH17" s="68"/>
      <c r="AI17" s="69" t="n">
        <v>2.25</v>
      </c>
      <c r="AJ17" s="70" t="n">
        <f aca="false">+AG17*AI17</f>
        <v>0</v>
      </c>
    </row>
    <row r="18" s="4" customFormat="true" ht="17.1" hidden="false" customHeight="true" outlineLevel="0" collapsed="false">
      <c r="A18" s="58" t="n">
        <v>8</v>
      </c>
      <c r="B18" s="59" t="s">
        <v>59</v>
      </c>
      <c r="C18" s="59"/>
      <c r="D18" s="60" t="s">
        <v>51</v>
      </c>
      <c r="E18" s="61"/>
      <c r="F18" s="62"/>
      <c r="G18" s="61"/>
      <c r="H18" s="63"/>
      <c r="I18" s="71"/>
      <c r="J18" s="64"/>
      <c r="K18" s="65"/>
      <c r="L18" s="63"/>
      <c r="M18" s="66"/>
      <c r="N18" s="64"/>
      <c r="O18" s="65"/>
      <c r="P18" s="63"/>
      <c r="Q18" s="65"/>
      <c r="R18" s="63"/>
      <c r="S18" s="65"/>
      <c r="T18" s="63"/>
      <c r="U18" s="66"/>
      <c r="V18" s="64"/>
      <c r="W18" s="65"/>
      <c r="X18" s="63"/>
      <c r="Y18" s="65"/>
      <c r="Z18" s="63"/>
      <c r="AA18" s="65"/>
      <c r="AB18" s="63"/>
      <c r="AC18" s="66"/>
      <c r="AD18" s="64"/>
      <c r="AE18" s="65"/>
      <c r="AF18" s="63"/>
      <c r="AG18" s="67" t="n">
        <f aca="false">+E18+G18+I18+K18+M18+O18+Q18+S18+U18++W18+Y18+AA18+AC18+AE18</f>
        <v>0</v>
      </c>
      <c r="AH18" s="68"/>
      <c r="AI18" s="69" t="n">
        <v>8.44</v>
      </c>
      <c r="AJ18" s="70" t="n">
        <f aca="false">+AG18*AI18</f>
        <v>0</v>
      </c>
    </row>
    <row r="19" s="4" customFormat="true" ht="17.1" hidden="false" customHeight="true" outlineLevel="0" collapsed="false">
      <c r="A19" s="58" t="n">
        <v>9</v>
      </c>
      <c r="B19" s="59" t="s">
        <v>60</v>
      </c>
      <c r="C19" s="59"/>
      <c r="D19" s="60" t="s">
        <v>51</v>
      </c>
      <c r="E19" s="61"/>
      <c r="F19" s="62"/>
      <c r="G19" s="61"/>
      <c r="H19" s="63"/>
      <c r="I19" s="71"/>
      <c r="J19" s="64"/>
      <c r="K19" s="65"/>
      <c r="L19" s="63"/>
      <c r="M19" s="66"/>
      <c r="N19" s="64"/>
      <c r="O19" s="65"/>
      <c r="P19" s="63"/>
      <c r="Q19" s="65"/>
      <c r="R19" s="63"/>
      <c r="S19" s="65"/>
      <c r="T19" s="63"/>
      <c r="U19" s="66"/>
      <c r="V19" s="64"/>
      <c r="W19" s="65"/>
      <c r="X19" s="63"/>
      <c r="Y19" s="65"/>
      <c r="Z19" s="63"/>
      <c r="AA19" s="65"/>
      <c r="AB19" s="63"/>
      <c r="AC19" s="66"/>
      <c r="AD19" s="64"/>
      <c r="AE19" s="65"/>
      <c r="AF19" s="63"/>
      <c r="AG19" s="67" t="n">
        <f aca="false">+E19+G19+I19+K19+M19+O19+Q19+S19+U19++W19+Y19+AA19+AC19+AE19</f>
        <v>0</v>
      </c>
      <c r="AH19" s="68"/>
      <c r="AI19" s="69" t="n">
        <v>42.21</v>
      </c>
      <c r="AJ19" s="70" t="n">
        <f aca="false">+AG19*AI19</f>
        <v>0</v>
      </c>
    </row>
    <row r="20" s="4" customFormat="true" ht="17.1" hidden="false" customHeight="true" outlineLevel="0" collapsed="false">
      <c r="A20" s="58" t="n">
        <v>10</v>
      </c>
      <c r="B20" s="59" t="s">
        <v>61</v>
      </c>
      <c r="C20" s="59"/>
      <c r="D20" s="60" t="s">
        <v>55</v>
      </c>
      <c r="E20" s="61"/>
      <c r="F20" s="62"/>
      <c r="G20" s="61"/>
      <c r="H20" s="63"/>
      <c r="I20" s="61"/>
      <c r="J20" s="64"/>
      <c r="K20" s="65"/>
      <c r="L20" s="63"/>
      <c r="M20" s="66"/>
      <c r="N20" s="64"/>
      <c r="O20" s="65"/>
      <c r="P20" s="63"/>
      <c r="Q20" s="65"/>
      <c r="R20" s="63"/>
      <c r="S20" s="65"/>
      <c r="T20" s="63"/>
      <c r="U20" s="66"/>
      <c r="V20" s="64"/>
      <c r="W20" s="65"/>
      <c r="X20" s="63"/>
      <c r="Y20" s="65"/>
      <c r="Z20" s="63"/>
      <c r="AA20" s="65"/>
      <c r="AB20" s="63"/>
      <c r="AC20" s="66"/>
      <c r="AD20" s="64"/>
      <c r="AE20" s="65"/>
      <c r="AF20" s="63"/>
      <c r="AG20" s="67" t="n">
        <f aca="false">+E20+G20+I20+K20+M20+O20+Q20+S20+U20++W20+Y20+AA20+AC20+AE20</f>
        <v>0</v>
      </c>
      <c r="AH20" s="68"/>
      <c r="AI20" s="69" t="n">
        <v>0.04</v>
      </c>
      <c r="AJ20" s="70" t="n">
        <f aca="false">+AG20*AI20</f>
        <v>0</v>
      </c>
    </row>
    <row r="21" s="4" customFormat="true" ht="17.1" hidden="false" customHeight="true" outlineLevel="0" collapsed="false">
      <c r="A21" s="58" t="n">
        <v>11</v>
      </c>
      <c r="B21" s="59" t="s">
        <v>62</v>
      </c>
      <c r="C21" s="59"/>
      <c r="D21" s="60" t="s">
        <v>55</v>
      </c>
      <c r="E21" s="61"/>
      <c r="F21" s="62"/>
      <c r="G21" s="61"/>
      <c r="H21" s="63"/>
      <c r="I21" s="61"/>
      <c r="J21" s="64"/>
      <c r="K21" s="65"/>
      <c r="L21" s="63"/>
      <c r="M21" s="66"/>
      <c r="N21" s="64"/>
      <c r="O21" s="65"/>
      <c r="P21" s="63"/>
      <c r="Q21" s="65"/>
      <c r="R21" s="63"/>
      <c r="S21" s="65"/>
      <c r="T21" s="63"/>
      <c r="U21" s="66"/>
      <c r="V21" s="64"/>
      <c r="W21" s="65"/>
      <c r="X21" s="63"/>
      <c r="Y21" s="65"/>
      <c r="Z21" s="63"/>
      <c r="AA21" s="65"/>
      <c r="AB21" s="63"/>
      <c r="AC21" s="66"/>
      <c r="AD21" s="64"/>
      <c r="AE21" s="65"/>
      <c r="AF21" s="63"/>
      <c r="AG21" s="67" t="n">
        <f aca="false">+E21+G21+I21+K21+M21+O21+Q21+S21+U21++W21+Y21+AA21+AC21+AE21</f>
        <v>0</v>
      </c>
      <c r="AH21" s="68"/>
      <c r="AI21" s="69" t="n">
        <v>0.01</v>
      </c>
      <c r="AJ21" s="70" t="n">
        <f aca="false">+AG21*AI21</f>
        <v>0</v>
      </c>
    </row>
    <row r="22" s="4" customFormat="true" ht="17.1" hidden="false" customHeight="true" outlineLevel="0" collapsed="false">
      <c r="A22" s="58" t="n">
        <v>12</v>
      </c>
      <c r="B22" s="59" t="s">
        <v>63</v>
      </c>
      <c r="C22" s="59"/>
      <c r="D22" s="60" t="s">
        <v>51</v>
      </c>
      <c r="E22" s="61"/>
      <c r="F22" s="62"/>
      <c r="G22" s="61"/>
      <c r="H22" s="63"/>
      <c r="I22" s="71"/>
      <c r="J22" s="64"/>
      <c r="K22" s="65"/>
      <c r="L22" s="63"/>
      <c r="M22" s="66"/>
      <c r="N22" s="64"/>
      <c r="O22" s="65"/>
      <c r="P22" s="63"/>
      <c r="Q22" s="65"/>
      <c r="R22" s="63"/>
      <c r="S22" s="65"/>
      <c r="T22" s="63"/>
      <c r="U22" s="66"/>
      <c r="V22" s="64"/>
      <c r="W22" s="65"/>
      <c r="X22" s="63"/>
      <c r="Y22" s="65"/>
      <c r="Z22" s="63"/>
      <c r="AA22" s="65"/>
      <c r="AB22" s="63"/>
      <c r="AC22" s="66"/>
      <c r="AD22" s="64"/>
      <c r="AE22" s="65"/>
      <c r="AF22" s="63"/>
      <c r="AG22" s="67" t="n">
        <f aca="false">+E22+G22+I22+K22+M22+O22+Q22+S22+U22++W22+Y22+AA22+AC22+AE22</f>
        <v>0</v>
      </c>
      <c r="AH22" s="68"/>
      <c r="AI22" s="69" t="n">
        <v>7.91</v>
      </c>
      <c r="AJ22" s="70" t="n">
        <f aca="false">+AG22*AI22</f>
        <v>0</v>
      </c>
    </row>
    <row r="23" s="4" customFormat="true" ht="17.1" hidden="false" customHeight="true" outlineLevel="0" collapsed="false">
      <c r="A23" s="58" t="n">
        <v>13</v>
      </c>
      <c r="B23" s="59" t="s">
        <v>64</v>
      </c>
      <c r="C23" s="59"/>
      <c r="D23" s="60" t="s">
        <v>49</v>
      </c>
      <c r="E23" s="61"/>
      <c r="F23" s="62"/>
      <c r="G23" s="61"/>
      <c r="H23" s="63"/>
      <c r="I23" s="71"/>
      <c r="J23" s="64"/>
      <c r="K23" s="65"/>
      <c r="L23" s="63"/>
      <c r="M23" s="66"/>
      <c r="N23" s="64"/>
      <c r="O23" s="65"/>
      <c r="P23" s="63"/>
      <c r="Q23" s="65"/>
      <c r="R23" s="63"/>
      <c r="S23" s="65"/>
      <c r="T23" s="63"/>
      <c r="U23" s="66"/>
      <c r="V23" s="64"/>
      <c r="W23" s="65"/>
      <c r="X23" s="63"/>
      <c r="Y23" s="65"/>
      <c r="Z23" s="63"/>
      <c r="AA23" s="65"/>
      <c r="AB23" s="63"/>
      <c r="AC23" s="66"/>
      <c r="AD23" s="64"/>
      <c r="AE23" s="65"/>
      <c r="AF23" s="63"/>
      <c r="AG23" s="67" t="n">
        <f aca="false">+E23+G23+I23+K23+M23+O23+Q23+S23+U23++W23+Y23+AA23+AC23+AE23</f>
        <v>0</v>
      </c>
      <c r="AH23" s="68"/>
      <c r="AI23" s="69" t="n">
        <v>43.28</v>
      </c>
      <c r="AJ23" s="70" t="n">
        <f aca="false">+AG23*AI23</f>
        <v>0</v>
      </c>
    </row>
    <row r="24" s="4" customFormat="true" ht="17.1" hidden="false" customHeight="true" outlineLevel="0" collapsed="false">
      <c r="A24" s="58" t="n">
        <v>14</v>
      </c>
      <c r="B24" s="59" t="s">
        <v>65</v>
      </c>
      <c r="C24" s="59"/>
      <c r="D24" s="60" t="s">
        <v>66</v>
      </c>
      <c r="E24" s="61" t="n">
        <v>50</v>
      </c>
      <c r="F24" s="62"/>
      <c r="G24" s="61"/>
      <c r="H24" s="63"/>
      <c r="I24" s="71"/>
      <c r="J24" s="64"/>
      <c r="K24" s="65"/>
      <c r="L24" s="63"/>
      <c r="M24" s="66"/>
      <c r="N24" s="64"/>
      <c r="O24" s="65"/>
      <c r="P24" s="63"/>
      <c r="Q24" s="65"/>
      <c r="R24" s="63"/>
      <c r="S24" s="65"/>
      <c r="T24" s="63"/>
      <c r="U24" s="66"/>
      <c r="V24" s="64"/>
      <c r="W24" s="65"/>
      <c r="X24" s="63"/>
      <c r="Y24" s="65"/>
      <c r="Z24" s="63"/>
      <c r="AA24" s="65"/>
      <c r="AB24" s="63"/>
      <c r="AC24" s="66"/>
      <c r="AD24" s="64"/>
      <c r="AE24" s="65"/>
      <c r="AF24" s="63"/>
      <c r="AG24" s="67" t="n">
        <f aca="false">+E24+G24+I24+K24+M24+O24+Q24+S24+U24++W24+Y24+AA24+AC24+AE24</f>
        <v>50</v>
      </c>
      <c r="AH24" s="68"/>
      <c r="AI24" s="69" t="n">
        <v>0.21</v>
      </c>
      <c r="AJ24" s="70" t="n">
        <f aca="false">+AG24*AI24</f>
        <v>10.5</v>
      </c>
    </row>
    <row r="25" s="4" customFormat="true" ht="17.1" hidden="false" customHeight="true" outlineLevel="0" collapsed="false">
      <c r="A25" s="72" t="n">
        <v>15</v>
      </c>
      <c r="B25" s="73" t="s">
        <v>67</v>
      </c>
      <c r="C25" s="73"/>
      <c r="D25" s="74" t="s">
        <v>66</v>
      </c>
      <c r="E25" s="75"/>
      <c r="F25" s="76"/>
      <c r="G25" s="75"/>
      <c r="H25" s="77"/>
      <c r="I25" s="78"/>
      <c r="J25" s="79"/>
      <c r="K25" s="80"/>
      <c r="L25" s="77"/>
      <c r="M25" s="81"/>
      <c r="N25" s="79"/>
      <c r="O25" s="80"/>
      <c r="P25" s="77"/>
      <c r="Q25" s="80"/>
      <c r="R25" s="77"/>
      <c r="S25" s="80"/>
      <c r="T25" s="77"/>
      <c r="U25" s="81"/>
      <c r="V25" s="79"/>
      <c r="W25" s="80"/>
      <c r="X25" s="77"/>
      <c r="Y25" s="80"/>
      <c r="Z25" s="77"/>
      <c r="AA25" s="80"/>
      <c r="AB25" s="77"/>
      <c r="AC25" s="81"/>
      <c r="AD25" s="79"/>
      <c r="AE25" s="80"/>
      <c r="AF25" s="77"/>
      <c r="AG25" s="82" t="n">
        <f aca="false">+E25+G25+I25+K25+M25+O25+Q25+S25+U25++W25+Y25+AA25+AC25+AE25</f>
        <v>0</v>
      </c>
      <c r="AH25" s="83"/>
      <c r="AI25" s="84" t="n">
        <v>0.08</v>
      </c>
      <c r="AJ25" s="85" t="n">
        <f aca="false">+AG25*AI25</f>
        <v>0</v>
      </c>
    </row>
    <row r="26" s="4" customFormat="true" ht="17.1" hidden="false" customHeight="true" outlineLevel="0" collapsed="false">
      <c r="A26" s="86"/>
      <c r="B26" s="86"/>
      <c r="C26" s="86"/>
      <c r="D26" s="86"/>
      <c r="E26" s="87"/>
      <c r="F26" s="88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90"/>
      <c r="AJ26" s="0"/>
    </row>
    <row r="27" s="4" customFormat="true" ht="17.1" hidden="false" customHeight="true" outlineLevel="0" collapsed="false">
      <c r="A27" s="86"/>
      <c r="B27" s="86"/>
      <c r="C27" s="86"/>
      <c r="D27" s="86"/>
      <c r="E27" s="87"/>
      <c r="F27" s="88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90"/>
      <c r="AJ27" s="0"/>
    </row>
    <row r="28" s="4" customFormat="true" ht="17.1" hidden="false" customHeight="true" outlineLevel="0" collapsed="false">
      <c r="A28" s="11" t="s">
        <v>68</v>
      </c>
      <c r="B28" s="91"/>
      <c r="C28" s="91"/>
      <c r="D28" s="91"/>
      <c r="E28" s="87"/>
      <c r="F28" s="88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90"/>
      <c r="AJ28" s="0"/>
    </row>
    <row r="29" s="4" customFormat="true" ht="17.1" hidden="false" customHeight="true" outlineLevel="0" collapsed="false">
      <c r="A29" s="92" t="s">
        <v>69</v>
      </c>
      <c r="B29" s="93"/>
      <c r="C29" s="94" t="s">
        <v>70</v>
      </c>
      <c r="D29" s="95" t="s">
        <v>71</v>
      </c>
      <c r="E29" s="96"/>
      <c r="F29" s="96"/>
      <c r="G29" s="96"/>
      <c r="H29" s="96"/>
      <c r="I29" s="97"/>
      <c r="J29" s="97"/>
      <c r="K29" s="97"/>
      <c r="L29" s="97"/>
      <c r="M29" s="97"/>
      <c r="N29" s="97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90"/>
      <c r="AJ29" s="0"/>
    </row>
    <row r="30" s="4" customFormat="true" ht="17.1" hidden="false" customHeight="true" outlineLevel="0" collapsed="false">
      <c r="A30" s="98" t="n">
        <v>1</v>
      </c>
      <c r="B30" s="99" t="s">
        <v>72</v>
      </c>
      <c r="C30" s="100" t="s">
        <v>73</v>
      </c>
      <c r="D30" s="100" t="s">
        <v>74</v>
      </c>
      <c r="E30" s="101"/>
      <c r="F30" s="102"/>
      <c r="G30" s="101"/>
      <c r="H30" s="102"/>
      <c r="I30" s="101"/>
      <c r="J30" s="102"/>
      <c r="K30" s="101"/>
      <c r="L30" s="102"/>
      <c r="M30" s="101"/>
      <c r="N30" s="102"/>
      <c r="O30" s="101"/>
      <c r="P30" s="102"/>
      <c r="Q30" s="101"/>
      <c r="R30" s="102"/>
      <c r="S30" s="101"/>
      <c r="T30" s="102"/>
      <c r="U30" s="101"/>
      <c r="V30" s="102"/>
      <c r="W30" s="101"/>
      <c r="X30" s="102"/>
      <c r="Y30" s="101"/>
      <c r="Z30" s="102"/>
      <c r="AA30" s="101"/>
      <c r="AB30" s="102"/>
      <c r="AC30" s="101"/>
      <c r="AD30" s="102"/>
      <c r="AE30" s="101"/>
      <c r="AF30" s="102"/>
      <c r="AG30" s="54" t="n">
        <f aca="false">+E30+G30+I30+K30+M30+O30+Q30+S30+U30++W30+Y30+AA30+AC30+AE30</f>
        <v>0</v>
      </c>
      <c r="AH30" s="103"/>
      <c r="AI30" s="104" t="n">
        <v>1.3</v>
      </c>
      <c r="AJ30" s="105" t="n">
        <f aca="false">+AG30*AI30</f>
        <v>0</v>
      </c>
    </row>
    <row r="31" s="4" customFormat="true" ht="17.1" hidden="false" customHeight="true" outlineLevel="0" collapsed="false">
      <c r="A31" s="106" t="n">
        <v>2</v>
      </c>
      <c r="B31" s="107" t="s">
        <v>75</v>
      </c>
      <c r="C31" s="108" t="s">
        <v>73</v>
      </c>
      <c r="D31" s="108" t="s">
        <v>74</v>
      </c>
      <c r="E31" s="65"/>
      <c r="F31" s="109"/>
      <c r="G31" s="65" t="n">
        <v>86</v>
      </c>
      <c r="H31" s="109"/>
      <c r="I31" s="65"/>
      <c r="J31" s="109"/>
      <c r="K31" s="65"/>
      <c r="L31" s="109"/>
      <c r="M31" s="65" t="n">
        <v>120</v>
      </c>
      <c r="N31" s="109"/>
      <c r="O31" s="65"/>
      <c r="P31" s="109"/>
      <c r="Q31" s="65"/>
      <c r="R31" s="109"/>
      <c r="S31" s="65" t="n">
        <v>95</v>
      </c>
      <c r="T31" s="109"/>
      <c r="U31" s="65" t="n">
        <v>88</v>
      </c>
      <c r="V31" s="109"/>
      <c r="W31" s="65" t="n">
        <v>2</v>
      </c>
      <c r="X31" s="109"/>
      <c r="Y31" s="65"/>
      <c r="Z31" s="109"/>
      <c r="AA31" s="65"/>
      <c r="AB31" s="109"/>
      <c r="AC31" s="65"/>
      <c r="AD31" s="109"/>
      <c r="AE31" s="65"/>
      <c r="AF31" s="109"/>
      <c r="AG31" s="110" t="n">
        <f aca="false">+E31+G31+I31+K31+M31+O31+Q31+S31+U31++W31+Y31+AA31+AC31+AE31</f>
        <v>391</v>
      </c>
      <c r="AH31" s="111"/>
      <c r="AI31" s="112" t="n">
        <v>1.6</v>
      </c>
      <c r="AJ31" s="113" t="n">
        <f aca="false">+AG31*AI31</f>
        <v>625.6</v>
      </c>
    </row>
    <row r="32" s="4" customFormat="true" ht="17.1" hidden="false" customHeight="true" outlineLevel="0" collapsed="false">
      <c r="A32" s="106" t="n">
        <v>3</v>
      </c>
      <c r="B32" s="107" t="s">
        <v>76</v>
      </c>
      <c r="C32" s="108" t="s">
        <v>73</v>
      </c>
      <c r="D32" s="108" t="s">
        <v>74</v>
      </c>
      <c r="E32" s="65"/>
      <c r="F32" s="109"/>
      <c r="G32" s="66"/>
      <c r="H32" s="114"/>
      <c r="I32" s="65"/>
      <c r="J32" s="115"/>
      <c r="K32" s="66"/>
      <c r="L32" s="115"/>
      <c r="M32" s="116"/>
      <c r="N32" s="117"/>
      <c r="O32" s="61"/>
      <c r="P32" s="115"/>
      <c r="Q32" s="116"/>
      <c r="R32" s="117"/>
      <c r="S32" s="65"/>
      <c r="T32" s="115"/>
      <c r="U32" s="66"/>
      <c r="V32" s="117"/>
      <c r="W32" s="65"/>
      <c r="X32" s="115"/>
      <c r="Y32" s="65"/>
      <c r="Z32" s="115"/>
      <c r="AA32" s="65"/>
      <c r="AB32" s="115"/>
      <c r="AC32" s="66"/>
      <c r="AD32" s="117"/>
      <c r="AE32" s="61"/>
      <c r="AF32" s="115"/>
      <c r="AG32" s="67" t="n">
        <f aca="false">+E32+G32+I32+K32+M32+O32+Q32+S32+U32++W32+Y32+AA32+AC32+AE32</f>
        <v>0</v>
      </c>
      <c r="AH32" s="111"/>
      <c r="AI32" s="112" t="n">
        <v>4.24</v>
      </c>
      <c r="AJ32" s="113" t="n">
        <f aca="false">+AG32*AI32</f>
        <v>0</v>
      </c>
    </row>
    <row r="33" s="4" customFormat="true" ht="17.1" hidden="false" customHeight="true" outlineLevel="0" collapsed="false">
      <c r="A33" s="106" t="n">
        <v>4</v>
      </c>
      <c r="B33" s="107" t="s">
        <v>77</v>
      </c>
      <c r="C33" s="108" t="s">
        <v>73</v>
      </c>
      <c r="D33" s="108" t="s">
        <v>74</v>
      </c>
      <c r="E33" s="65"/>
      <c r="F33" s="109"/>
      <c r="G33" s="66"/>
      <c r="H33" s="114"/>
      <c r="I33" s="65"/>
      <c r="J33" s="115"/>
      <c r="K33" s="66"/>
      <c r="L33" s="115"/>
      <c r="M33" s="116"/>
      <c r="N33" s="117"/>
      <c r="O33" s="61"/>
      <c r="P33" s="115"/>
      <c r="Q33" s="116"/>
      <c r="R33" s="117"/>
      <c r="S33" s="65"/>
      <c r="T33" s="115"/>
      <c r="U33" s="66" t="n">
        <v>2</v>
      </c>
      <c r="V33" s="117"/>
      <c r="W33" s="65"/>
      <c r="X33" s="115"/>
      <c r="Y33" s="65"/>
      <c r="Z33" s="115"/>
      <c r="AA33" s="65"/>
      <c r="AB33" s="115"/>
      <c r="AC33" s="66"/>
      <c r="AD33" s="117"/>
      <c r="AE33" s="61"/>
      <c r="AF33" s="115"/>
      <c r="AG33" s="67" t="n">
        <f aca="false">+E33+G33+I33+K33+M33+O33+Q33+S33+U33++W33+Y33+AA33+AC33+AE33</f>
        <v>2</v>
      </c>
      <c r="AH33" s="111"/>
      <c r="AI33" s="112" t="n">
        <v>3.49</v>
      </c>
      <c r="AJ33" s="113" t="n">
        <f aca="false">+AG33*AI33</f>
        <v>6.98</v>
      </c>
    </row>
    <row r="34" s="4" customFormat="true" ht="17.1" hidden="false" customHeight="true" outlineLevel="0" collapsed="false">
      <c r="A34" s="106" t="n">
        <v>5</v>
      </c>
      <c r="B34" s="107" t="s">
        <v>78</v>
      </c>
      <c r="C34" s="108" t="s">
        <v>73</v>
      </c>
      <c r="D34" s="108" t="s">
        <v>74</v>
      </c>
      <c r="E34" s="65"/>
      <c r="F34" s="109"/>
      <c r="G34" s="66"/>
      <c r="H34" s="114"/>
      <c r="I34" s="65"/>
      <c r="J34" s="115"/>
      <c r="K34" s="66"/>
      <c r="L34" s="115"/>
      <c r="M34" s="116"/>
      <c r="N34" s="117"/>
      <c r="O34" s="61"/>
      <c r="P34" s="115"/>
      <c r="Q34" s="116"/>
      <c r="R34" s="117"/>
      <c r="S34" s="65"/>
      <c r="T34" s="115"/>
      <c r="U34" s="66"/>
      <c r="V34" s="117"/>
      <c r="W34" s="65"/>
      <c r="X34" s="115"/>
      <c r="Y34" s="65"/>
      <c r="Z34" s="115"/>
      <c r="AA34" s="65"/>
      <c r="AB34" s="115"/>
      <c r="AC34" s="66"/>
      <c r="AD34" s="117"/>
      <c r="AE34" s="61"/>
      <c r="AF34" s="115"/>
      <c r="AG34" s="67" t="n">
        <f aca="false">+E34+G34+I34+K34+M34+O34+Q34+S34+U34++W34+Y34+AA34+AC34+AE34</f>
        <v>0</v>
      </c>
      <c r="AH34" s="111"/>
      <c r="AI34" s="112" t="n">
        <v>0.49</v>
      </c>
      <c r="AJ34" s="113" t="n">
        <f aca="false">+AG34*AI34</f>
        <v>0</v>
      </c>
    </row>
    <row r="35" s="4" customFormat="true" ht="17.1" hidden="false" customHeight="true" outlineLevel="0" collapsed="false">
      <c r="A35" s="106" t="n">
        <v>6</v>
      </c>
      <c r="B35" s="107" t="s">
        <v>79</v>
      </c>
      <c r="C35" s="108" t="s">
        <v>80</v>
      </c>
      <c r="D35" s="108" t="s">
        <v>81</v>
      </c>
      <c r="E35" s="65"/>
      <c r="F35" s="109"/>
      <c r="G35" s="66"/>
      <c r="H35" s="114"/>
      <c r="I35" s="65"/>
      <c r="J35" s="115"/>
      <c r="K35" s="66"/>
      <c r="L35" s="115"/>
      <c r="M35" s="116"/>
      <c r="N35" s="117"/>
      <c r="O35" s="61"/>
      <c r="P35" s="115"/>
      <c r="Q35" s="116"/>
      <c r="R35" s="117"/>
      <c r="S35" s="65"/>
      <c r="T35" s="115"/>
      <c r="U35" s="66"/>
      <c r="V35" s="117"/>
      <c r="W35" s="65"/>
      <c r="X35" s="115"/>
      <c r="Y35" s="65"/>
      <c r="Z35" s="115"/>
      <c r="AA35" s="65"/>
      <c r="AB35" s="115"/>
      <c r="AC35" s="66"/>
      <c r="AD35" s="117"/>
      <c r="AE35" s="61"/>
      <c r="AF35" s="115"/>
      <c r="AG35" s="67" t="n">
        <f aca="false">+E35+G35+I35+K35+M35+O35+Q35+S35+U35++W35+Y35+AA35+AC35+AE35</f>
        <v>0</v>
      </c>
      <c r="AH35" s="111"/>
      <c r="AI35" s="112" t="n">
        <v>0.08</v>
      </c>
      <c r="AJ35" s="113" t="n">
        <f aca="false">+AG35*AI35</f>
        <v>0</v>
      </c>
    </row>
    <row r="36" s="4" customFormat="true" ht="17.1" hidden="false" customHeight="true" outlineLevel="0" collapsed="false">
      <c r="A36" s="106" t="n">
        <v>7</v>
      </c>
      <c r="B36" s="107" t="s">
        <v>82</v>
      </c>
      <c r="C36" s="108" t="s">
        <v>73</v>
      </c>
      <c r="D36" s="108" t="s">
        <v>74</v>
      </c>
      <c r="E36" s="65"/>
      <c r="F36" s="109"/>
      <c r="G36" s="65" t="n">
        <v>516</v>
      </c>
      <c r="H36" s="109"/>
      <c r="I36" s="65"/>
      <c r="J36" s="109"/>
      <c r="K36" s="65"/>
      <c r="L36" s="109"/>
      <c r="M36" s="65" t="n">
        <v>720</v>
      </c>
      <c r="N36" s="109"/>
      <c r="O36" s="65"/>
      <c r="P36" s="109"/>
      <c r="Q36" s="65"/>
      <c r="R36" s="109"/>
      <c r="S36" s="65" t="n">
        <v>570</v>
      </c>
      <c r="T36" s="109"/>
      <c r="U36" s="65" t="n">
        <v>552</v>
      </c>
      <c r="V36" s="109"/>
      <c r="W36" s="65" t="n">
        <v>12</v>
      </c>
      <c r="X36" s="109"/>
      <c r="Y36" s="65"/>
      <c r="Z36" s="109"/>
      <c r="AA36" s="65"/>
      <c r="AB36" s="109"/>
      <c r="AC36" s="65"/>
      <c r="AD36" s="109"/>
      <c r="AE36" s="65"/>
      <c r="AF36" s="109"/>
      <c r="AG36" s="110" t="n">
        <f aca="false">+E36+G36+I36+K36+M36+O36+Q36+S36+U36++W36+Y36+AA36+AC36+AE36</f>
        <v>2370</v>
      </c>
      <c r="AH36" s="111"/>
      <c r="AI36" s="112" t="n">
        <v>0.04</v>
      </c>
      <c r="AJ36" s="113" t="n">
        <f aca="false">+AG36*AI36</f>
        <v>94.8</v>
      </c>
    </row>
    <row r="37" s="4" customFormat="true" ht="17.1" hidden="false" customHeight="true" outlineLevel="0" collapsed="false">
      <c r="A37" s="106" t="n">
        <v>8</v>
      </c>
      <c r="B37" s="107" t="s">
        <v>83</v>
      </c>
      <c r="C37" s="108" t="s">
        <v>73</v>
      </c>
      <c r="D37" s="108" t="s">
        <v>74</v>
      </c>
      <c r="E37" s="65"/>
      <c r="F37" s="109"/>
      <c r="G37" s="66"/>
      <c r="H37" s="114"/>
      <c r="I37" s="65"/>
      <c r="J37" s="115"/>
      <c r="K37" s="66"/>
      <c r="L37" s="115"/>
      <c r="M37" s="116"/>
      <c r="N37" s="117"/>
      <c r="O37" s="61"/>
      <c r="P37" s="115"/>
      <c r="Q37" s="116"/>
      <c r="R37" s="117"/>
      <c r="S37" s="65"/>
      <c r="T37" s="115"/>
      <c r="U37" s="66"/>
      <c r="V37" s="117"/>
      <c r="W37" s="65"/>
      <c r="X37" s="115"/>
      <c r="Y37" s="65"/>
      <c r="Z37" s="115"/>
      <c r="AA37" s="65"/>
      <c r="AB37" s="115"/>
      <c r="AC37" s="66"/>
      <c r="AD37" s="117"/>
      <c r="AE37" s="61"/>
      <c r="AF37" s="115"/>
      <c r="AG37" s="67" t="n">
        <f aca="false">+E37+G37+I37+K37+M37+O37+Q37+S37+U37++W37+Y37+AA37+AC37+AE37</f>
        <v>0</v>
      </c>
      <c r="AH37" s="111"/>
      <c r="AI37" s="112" t="n">
        <v>48.76</v>
      </c>
      <c r="AJ37" s="113" t="n">
        <f aca="false">+AG37*AI37</f>
        <v>0</v>
      </c>
    </row>
    <row r="38" s="4" customFormat="true" ht="17.1" hidden="false" customHeight="true" outlineLevel="0" collapsed="false">
      <c r="A38" s="106" t="n">
        <v>9</v>
      </c>
      <c r="B38" s="107" t="s">
        <v>85</v>
      </c>
      <c r="C38" s="108" t="s">
        <v>73</v>
      </c>
      <c r="D38" s="108" t="s">
        <v>74</v>
      </c>
      <c r="E38" s="65"/>
      <c r="F38" s="109"/>
      <c r="G38" s="66"/>
      <c r="H38" s="114"/>
      <c r="I38" s="65"/>
      <c r="J38" s="115"/>
      <c r="K38" s="66"/>
      <c r="L38" s="115"/>
      <c r="M38" s="116"/>
      <c r="N38" s="117"/>
      <c r="O38" s="61"/>
      <c r="P38" s="115"/>
      <c r="Q38" s="116"/>
      <c r="R38" s="117"/>
      <c r="S38" s="65"/>
      <c r="T38" s="115"/>
      <c r="U38" s="66"/>
      <c r="V38" s="117"/>
      <c r="W38" s="65"/>
      <c r="X38" s="115"/>
      <c r="Y38" s="65"/>
      <c r="Z38" s="115"/>
      <c r="AA38" s="65"/>
      <c r="AB38" s="115"/>
      <c r="AC38" s="66"/>
      <c r="AD38" s="117"/>
      <c r="AE38" s="61"/>
      <c r="AF38" s="115"/>
      <c r="AG38" s="67" t="n">
        <f aca="false">+E38+G38+I38+K38+M38+O38+Q38+S38+U38++W38+Y38+AA38+AC38+AE38</f>
        <v>0</v>
      </c>
      <c r="AH38" s="111"/>
      <c r="AI38" s="112" t="n">
        <v>48.16</v>
      </c>
      <c r="AJ38" s="113" t="n">
        <f aca="false">+AG38*AI38</f>
        <v>0</v>
      </c>
    </row>
    <row r="39" s="4" customFormat="true" ht="17.1" hidden="false" customHeight="true" outlineLevel="0" collapsed="false">
      <c r="A39" s="106" t="n">
        <v>10</v>
      </c>
      <c r="B39" s="107" t="s">
        <v>86</v>
      </c>
      <c r="C39" s="108" t="s">
        <v>73</v>
      </c>
      <c r="D39" s="108" t="s">
        <v>74</v>
      </c>
      <c r="E39" s="65"/>
      <c r="F39" s="109"/>
      <c r="G39" s="66"/>
      <c r="H39" s="114"/>
      <c r="I39" s="65"/>
      <c r="J39" s="115"/>
      <c r="K39" s="66"/>
      <c r="L39" s="115"/>
      <c r="M39" s="116"/>
      <c r="N39" s="117"/>
      <c r="O39" s="61"/>
      <c r="P39" s="115"/>
      <c r="Q39" s="116"/>
      <c r="R39" s="117"/>
      <c r="S39" s="65"/>
      <c r="T39" s="115"/>
      <c r="U39" s="66"/>
      <c r="V39" s="117"/>
      <c r="W39" s="65"/>
      <c r="X39" s="115"/>
      <c r="Y39" s="65"/>
      <c r="Z39" s="115"/>
      <c r="AA39" s="65"/>
      <c r="AB39" s="115"/>
      <c r="AC39" s="66"/>
      <c r="AD39" s="117"/>
      <c r="AE39" s="61"/>
      <c r="AF39" s="115"/>
      <c r="AG39" s="67" t="n">
        <f aca="false">+E39+G39+I39+K39+M39+O39+Q39+S39+U39++W39+Y39+AA39+AC39+AE39</f>
        <v>0</v>
      </c>
      <c r="AH39" s="111"/>
      <c r="AI39" s="112" t="n">
        <v>3.61</v>
      </c>
      <c r="AJ39" s="113" t="n">
        <f aca="false">+AG39*AI39</f>
        <v>0</v>
      </c>
    </row>
    <row r="40" s="4" customFormat="true" ht="17.1" hidden="false" customHeight="true" outlineLevel="0" collapsed="false">
      <c r="A40" s="106" t="n">
        <v>11</v>
      </c>
      <c r="B40" s="107" t="s">
        <v>87</v>
      </c>
      <c r="C40" s="108" t="s">
        <v>73</v>
      </c>
      <c r="D40" s="108" t="s">
        <v>74</v>
      </c>
      <c r="E40" s="65"/>
      <c r="F40" s="109"/>
      <c r="G40" s="66" t="n">
        <v>62</v>
      </c>
      <c r="H40" s="114"/>
      <c r="I40" s="65" t="n">
        <v>20</v>
      </c>
      <c r="J40" s="115"/>
      <c r="K40" s="66" t="n">
        <v>6</v>
      </c>
      <c r="L40" s="115"/>
      <c r="M40" s="116" t="n">
        <v>46</v>
      </c>
      <c r="N40" s="117"/>
      <c r="O40" s="61" t="n">
        <v>20</v>
      </c>
      <c r="P40" s="115"/>
      <c r="Q40" s="116" t="n">
        <v>16</v>
      </c>
      <c r="R40" s="117"/>
      <c r="S40" s="65" t="n">
        <v>17</v>
      </c>
      <c r="T40" s="115"/>
      <c r="U40" s="66" t="n">
        <v>29</v>
      </c>
      <c r="V40" s="117"/>
      <c r="W40" s="65" t="n">
        <v>2</v>
      </c>
      <c r="X40" s="115"/>
      <c r="Y40" s="65"/>
      <c r="Z40" s="115"/>
      <c r="AA40" s="65"/>
      <c r="AB40" s="115"/>
      <c r="AC40" s="66" t="n">
        <v>24</v>
      </c>
      <c r="AD40" s="117"/>
      <c r="AE40" s="61" t="n">
        <v>14</v>
      </c>
      <c r="AF40" s="115"/>
      <c r="AG40" s="67" t="n">
        <f aca="false">+E40+G40+I40+K40+M40+O40+Q40+S40+U40++W40+Y40+AA40+AC40+AE40</f>
        <v>256</v>
      </c>
      <c r="AH40" s="111"/>
      <c r="AI40" s="112" t="n">
        <v>0.06</v>
      </c>
      <c r="AJ40" s="113" t="n">
        <f aca="false">+AG40*AI40</f>
        <v>15.36</v>
      </c>
    </row>
    <row r="41" s="4" customFormat="true" ht="17.1" hidden="false" customHeight="true" outlineLevel="0" collapsed="false">
      <c r="A41" s="106" t="n">
        <v>12</v>
      </c>
      <c r="B41" s="107" t="s">
        <v>88</v>
      </c>
      <c r="C41" s="108" t="s">
        <v>73</v>
      </c>
      <c r="D41" s="108" t="s">
        <v>74</v>
      </c>
      <c r="E41" s="65"/>
      <c r="F41" s="109"/>
      <c r="G41" s="66"/>
      <c r="H41" s="114"/>
      <c r="I41" s="65"/>
      <c r="J41" s="115"/>
      <c r="K41" s="66"/>
      <c r="L41" s="115"/>
      <c r="M41" s="116"/>
      <c r="N41" s="117"/>
      <c r="O41" s="61"/>
      <c r="P41" s="115"/>
      <c r="Q41" s="116"/>
      <c r="R41" s="117"/>
      <c r="S41" s="65"/>
      <c r="T41" s="115"/>
      <c r="U41" s="66"/>
      <c r="V41" s="117"/>
      <c r="W41" s="65"/>
      <c r="X41" s="115"/>
      <c r="Y41" s="65"/>
      <c r="Z41" s="115"/>
      <c r="AA41" s="65"/>
      <c r="AB41" s="115"/>
      <c r="AC41" s="66"/>
      <c r="AD41" s="117"/>
      <c r="AE41" s="61"/>
      <c r="AF41" s="115"/>
      <c r="AG41" s="67" t="n">
        <f aca="false">+E41+G41+I41+K41+M41+O41+Q41+S41+U41++W41+Y41+AA41+AC41+AE41</f>
        <v>0</v>
      </c>
      <c r="AH41" s="111"/>
      <c r="AI41" s="112" t="n">
        <v>0.08</v>
      </c>
      <c r="AJ41" s="113" t="n">
        <f aca="false">+AG41*AI41</f>
        <v>0</v>
      </c>
    </row>
    <row r="42" s="4" customFormat="true" ht="17.1" hidden="false" customHeight="true" outlineLevel="0" collapsed="false">
      <c r="A42" s="106" t="n">
        <v>13</v>
      </c>
      <c r="B42" s="107" t="s">
        <v>89</v>
      </c>
      <c r="C42" s="108" t="s">
        <v>73</v>
      </c>
      <c r="D42" s="108" t="s">
        <v>74</v>
      </c>
      <c r="E42" s="65"/>
      <c r="F42" s="109"/>
      <c r="G42" s="66"/>
      <c r="H42" s="114"/>
      <c r="I42" s="65"/>
      <c r="J42" s="115"/>
      <c r="K42" s="66"/>
      <c r="L42" s="115"/>
      <c r="M42" s="116"/>
      <c r="N42" s="117"/>
      <c r="O42" s="61"/>
      <c r="P42" s="115"/>
      <c r="Q42" s="116"/>
      <c r="R42" s="117"/>
      <c r="S42" s="65"/>
      <c r="T42" s="115"/>
      <c r="U42" s="66"/>
      <c r="V42" s="117"/>
      <c r="W42" s="65"/>
      <c r="X42" s="115"/>
      <c r="Y42" s="65"/>
      <c r="Z42" s="115"/>
      <c r="AA42" s="65"/>
      <c r="AB42" s="115"/>
      <c r="AC42" s="66"/>
      <c r="AD42" s="117"/>
      <c r="AE42" s="61"/>
      <c r="AF42" s="115"/>
      <c r="AG42" s="67" t="n">
        <f aca="false">+E42+G42+I42+K42+M42+O42+Q42+S42+U42++W42+Y42+AA42+AC42+AE42</f>
        <v>0</v>
      </c>
      <c r="AH42" s="111"/>
      <c r="AI42" s="112" t="n">
        <v>0.15</v>
      </c>
      <c r="AJ42" s="113" t="n">
        <f aca="false">+AG42*AI42</f>
        <v>0</v>
      </c>
    </row>
    <row r="43" s="4" customFormat="true" ht="17.1" hidden="false" customHeight="true" outlineLevel="0" collapsed="false">
      <c r="A43" s="106" t="n">
        <v>14</v>
      </c>
      <c r="B43" s="107" t="s">
        <v>90</v>
      </c>
      <c r="C43" s="108" t="s">
        <v>73</v>
      </c>
      <c r="D43" s="108" t="s">
        <v>74</v>
      </c>
      <c r="E43" s="65"/>
      <c r="F43" s="109"/>
      <c r="G43" s="66"/>
      <c r="H43" s="114"/>
      <c r="I43" s="65"/>
      <c r="J43" s="115"/>
      <c r="K43" s="66"/>
      <c r="L43" s="115"/>
      <c r="M43" s="116"/>
      <c r="N43" s="117"/>
      <c r="O43" s="61"/>
      <c r="P43" s="115"/>
      <c r="Q43" s="116"/>
      <c r="R43" s="117"/>
      <c r="S43" s="65"/>
      <c r="T43" s="115"/>
      <c r="U43" s="66"/>
      <c r="V43" s="117"/>
      <c r="W43" s="65"/>
      <c r="X43" s="115"/>
      <c r="Y43" s="65"/>
      <c r="Z43" s="115"/>
      <c r="AA43" s="65"/>
      <c r="AB43" s="115"/>
      <c r="AC43" s="66"/>
      <c r="AD43" s="117"/>
      <c r="AE43" s="61"/>
      <c r="AF43" s="115"/>
      <c r="AG43" s="67" t="n">
        <f aca="false">+E43+G43+I43+K43+M43+O43+Q43+S43+U43++W43+Y43+AA43+AC43+AE43</f>
        <v>0</v>
      </c>
      <c r="AH43" s="111"/>
      <c r="AI43" s="112" t="n">
        <v>366.45</v>
      </c>
      <c r="AJ43" s="113" t="n">
        <f aca="false">+AG43*AI43</f>
        <v>0</v>
      </c>
    </row>
    <row r="44" s="4" customFormat="true" ht="17.1" hidden="false" customHeight="true" outlineLevel="0" collapsed="false">
      <c r="A44" s="106" t="n">
        <v>15</v>
      </c>
      <c r="B44" s="107" t="s">
        <v>91</v>
      </c>
      <c r="C44" s="108" t="s">
        <v>73</v>
      </c>
      <c r="D44" s="108" t="s">
        <v>74</v>
      </c>
      <c r="E44" s="65"/>
      <c r="F44" s="109"/>
      <c r="G44" s="66"/>
      <c r="H44" s="114"/>
      <c r="I44" s="65"/>
      <c r="J44" s="115"/>
      <c r="K44" s="66"/>
      <c r="L44" s="115"/>
      <c r="M44" s="116"/>
      <c r="N44" s="117"/>
      <c r="O44" s="61"/>
      <c r="P44" s="115"/>
      <c r="Q44" s="116"/>
      <c r="R44" s="117"/>
      <c r="S44" s="65"/>
      <c r="T44" s="115"/>
      <c r="U44" s="66"/>
      <c r="V44" s="117"/>
      <c r="W44" s="65"/>
      <c r="X44" s="115"/>
      <c r="Y44" s="65"/>
      <c r="Z44" s="115"/>
      <c r="AA44" s="65"/>
      <c r="AB44" s="115"/>
      <c r="AC44" s="66"/>
      <c r="AD44" s="117"/>
      <c r="AE44" s="61"/>
      <c r="AF44" s="115"/>
      <c r="AG44" s="67" t="n">
        <f aca="false">+E44+G44+I44+K44+M44+O44+Q44+S44+U44++W44+Y44+AA44+AC44+AE44</f>
        <v>0</v>
      </c>
      <c r="AH44" s="111"/>
      <c r="AI44" s="112" t="n">
        <v>131.93</v>
      </c>
      <c r="AJ44" s="113" t="n">
        <f aca="false">+AG44*AI44</f>
        <v>0</v>
      </c>
    </row>
    <row r="45" s="4" customFormat="true" ht="17.1" hidden="false" customHeight="true" outlineLevel="0" collapsed="false">
      <c r="A45" s="106" t="n">
        <v>16</v>
      </c>
      <c r="B45" s="107" t="s">
        <v>92</v>
      </c>
      <c r="C45" s="108" t="s">
        <v>73</v>
      </c>
      <c r="D45" s="108" t="s">
        <v>74</v>
      </c>
      <c r="E45" s="65"/>
      <c r="F45" s="109"/>
      <c r="G45" s="66" t="n">
        <v>17</v>
      </c>
      <c r="H45" s="114"/>
      <c r="I45" s="65"/>
      <c r="J45" s="115"/>
      <c r="K45" s="66"/>
      <c r="L45" s="115"/>
      <c r="M45" s="116"/>
      <c r="N45" s="117"/>
      <c r="O45" s="61" t="n">
        <v>14</v>
      </c>
      <c r="P45" s="115"/>
      <c r="Q45" s="116" t="n">
        <v>1</v>
      </c>
      <c r="R45" s="117"/>
      <c r="S45" s="65"/>
      <c r="T45" s="115"/>
      <c r="U45" s="66" t="n">
        <v>15</v>
      </c>
      <c r="V45" s="117"/>
      <c r="W45" s="65"/>
      <c r="X45" s="115"/>
      <c r="Y45" s="65"/>
      <c r="Z45" s="115"/>
      <c r="AA45" s="65"/>
      <c r="AB45" s="115"/>
      <c r="AC45" s="66"/>
      <c r="AD45" s="117"/>
      <c r="AE45" s="61"/>
      <c r="AF45" s="115"/>
      <c r="AG45" s="67" t="n">
        <f aca="false">+E45+G45+I45+K45+M45+O45+Q45+S45+U45++W45+Y45+AA45+AC45+AE45</f>
        <v>47</v>
      </c>
      <c r="AH45" s="111"/>
      <c r="AI45" s="112" t="n">
        <v>0.23</v>
      </c>
      <c r="AJ45" s="113" t="n">
        <f aca="false">+AG45*AI45</f>
        <v>10.81</v>
      </c>
    </row>
    <row r="46" s="4" customFormat="true" ht="17.1" hidden="false" customHeight="true" outlineLevel="0" collapsed="false">
      <c r="A46" s="106" t="n">
        <v>17</v>
      </c>
      <c r="B46" s="107" t="s">
        <v>93</v>
      </c>
      <c r="C46" s="108" t="s">
        <v>73</v>
      </c>
      <c r="D46" s="108" t="s">
        <v>74</v>
      </c>
      <c r="E46" s="65"/>
      <c r="F46" s="109"/>
      <c r="G46" s="66"/>
      <c r="H46" s="114"/>
      <c r="I46" s="65"/>
      <c r="J46" s="115"/>
      <c r="K46" s="66"/>
      <c r="L46" s="115"/>
      <c r="M46" s="116"/>
      <c r="N46" s="117"/>
      <c r="O46" s="61"/>
      <c r="P46" s="115"/>
      <c r="Q46" s="116"/>
      <c r="R46" s="117"/>
      <c r="S46" s="65"/>
      <c r="T46" s="115"/>
      <c r="U46" s="66"/>
      <c r="V46" s="117"/>
      <c r="W46" s="65"/>
      <c r="X46" s="115"/>
      <c r="Y46" s="65"/>
      <c r="Z46" s="115"/>
      <c r="AA46" s="65"/>
      <c r="AB46" s="115"/>
      <c r="AC46" s="66"/>
      <c r="AD46" s="117"/>
      <c r="AE46" s="61"/>
      <c r="AF46" s="115"/>
      <c r="AG46" s="67" t="n">
        <f aca="false">+E46+G46+I46+K46+M46+O46+Q46+S46+U46++W46+Y46+AA46+AC46+AE46</f>
        <v>0</v>
      </c>
      <c r="AH46" s="111"/>
      <c r="AI46" s="112" t="n">
        <v>2.13</v>
      </c>
      <c r="AJ46" s="113" t="n">
        <f aca="false">+AG46*AI46</f>
        <v>0</v>
      </c>
    </row>
    <row r="47" s="4" customFormat="true" ht="17.1" hidden="false" customHeight="true" outlineLevel="0" collapsed="false">
      <c r="A47" s="106" t="n">
        <v>18</v>
      </c>
      <c r="B47" s="107" t="s">
        <v>94</v>
      </c>
      <c r="C47" s="108" t="s">
        <v>73</v>
      </c>
      <c r="D47" s="108" t="s">
        <v>74</v>
      </c>
      <c r="E47" s="65" t="n">
        <v>50</v>
      </c>
      <c r="F47" s="109"/>
      <c r="G47" s="66"/>
      <c r="H47" s="114"/>
      <c r="I47" s="65"/>
      <c r="J47" s="115"/>
      <c r="K47" s="66"/>
      <c r="L47" s="115"/>
      <c r="M47" s="116"/>
      <c r="N47" s="117"/>
      <c r="O47" s="61"/>
      <c r="P47" s="115"/>
      <c r="Q47" s="116"/>
      <c r="R47" s="117"/>
      <c r="S47" s="65"/>
      <c r="T47" s="115"/>
      <c r="U47" s="66"/>
      <c r="V47" s="117"/>
      <c r="W47" s="65"/>
      <c r="X47" s="115"/>
      <c r="Y47" s="65"/>
      <c r="Z47" s="115"/>
      <c r="AA47" s="65"/>
      <c r="AB47" s="115"/>
      <c r="AC47" s="66"/>
      <c r="AD47" s="117"/>
      <c r="AE47" s="61"/>
      <c r="AF47" s="115"/>
      <c r="AG47" s="67" t="n">
        <f aca="false">+E47+G47+I47+K47+M47+O47+Q47+S47+U47++W47+Y47+AA47+AC47+AE47</f>
        <v>50</v>
      </c>
      <c r="AH47" s="111"/>
      <c r="AI47" s="112" t="n">
        <v>0.75</v>
      </c>
      <c r="AJ47" s="113" t="n">
        <f aca="false">+AG47*AI47</f>
        <v>37.5</v>
      </c>
    </row>
    <row r="48" s="4" customFormat="true" ht="17.1" hidden="false" customHeight="true" outlineLevel="0" collapsed="false">
      <c r="A48" s="119" t="n">
        <v>19</v>
      </c>
      <c r="B48" s="120" t="s">
        <v>95</v>
      </c>
      <c r="C48" s="121" t="s">
        <v>73</v>
      </c>
      <c r="D48" s="121" t="s">
        <v>74</v>
      </c>
      <c r="E48" s="80"/>
      <c r="F48" s="122"/>
      <c r="G48" s="81"/>
      <c r="H48" s="123"/>
      <c r="I48" s="80"/>
      <c r="J48" s="124"/>
      <c r="K48" s="81"/>
      <c r="L48" s="124"/>
      <c r="M48" s="125"/>
      <c r="N48" s="126"/>
      <c r="O48" s="75"/>
      <c r="P48" s="124"/>
      <c r="Q48" s="125"/>
      <c r="R48" s="126"/>
      <c r="S48" s="80"/>
      <c r="T48" s="124"/>
      <c r="U48" s="81"/>
      <c r="V48" s="126"/>
      <c r="W48" s="80"/>
      <c r="X48" s="124"/>
      <c r="Y48" s="80"/>
      <c r="Z48" s="124"/>
      <c r="AA48" s="80"/>
      <c r="AB48" s="124"/>
      <c r="AC48" s="81"/>
      <c r="AD48" s="126"/>
      <c r="AE48" s="75"/>
      <c r="AF48" s="124"/>
      <c r="AG48" s="82" t="n">
        <f aca="false">+E48+G48+I48+K48+M48+O48+Q48+S48+U48++W48+Y48+AA48+AC48+AE48</f>
        <v>0</v>
      </c>
      <c r="AH48" s="127"/>
      <c r="AI48" s="128" t="n">
        <v>0.09</v>
      </c>
      <c r="AJ48" s="129" t="n">
        <f aca="false">+AG48*AI48</f>
        <v>0</v>
      </c>
    </row>
    <row r="49" s="4" customFormat="true" ht="17.1" hidden="false" customHeight="true" outlineLevel="0" collapsed="false">
      <c r="A49" s="86"/>
      <c r="B49" s="130"/>
      <c r="C49" s="131"/>
      <c r="D49" s="131"/>
      <c r="E49" s="53"/>
      <c r="F49" s="132"/>
      <c r="G49" s="53"/>
      <c r="H49" s="133"/>
      <c r="I49" s="53"/>
      <c r="J49" s="97"/>
      <c r="K49" s="53"/>
      <c r="L49" s="97"/>
      <c r="M49" s="53"/>
      <c r="N49" s="97"/>
      <c r="O49" s="53"/>
      <c r="P49" s="97"/>
      <c r="Q49" s="53"/>
      <c r="R49" s="97"/>
      <c r="S49" s="53"/>
      <c r="T49" s="97"/>
      <c r="U49" s="53"/>
      <c r="V49" s="97"/>
      <c r="W49" s="53"/>
      <c r="X49" s="97"/>
      <c r="Y49" s="53"/>
      <c r="Z49" s="97"/>
      <c r="AA49" s="53"/>
      <c r="AB49" s="97"/>
      <c r="AC49" s="53"/>
      <c r="AD49" s="97"/>
      <c r="AE49" s="53"/>
      <c r="AF49" s="97"/>
      <c r="AG49" s="89"/>
      <c r="AH49" s="97"/>
      <c r="AI49" s="134"/>
      <c r="AJ49" s="134"/>
    </row>
    <row r="50" s="4" customFormat="true" ht="17.1" hidden="false" customHeight="true" outlineLevel="0" collapsed="false">
      <c r="A50" s="86"/>
      <c r="B50" s="130"/>
      <c r="C50" s="131"/>
      <c r="D50" s="131"/>
      <c r="E50" s="53"/>
      <c r="F50" s="132"/>
      <c r="G50" s="53"/>
      <c r="H50" s="133"/>
      <c r="I50" s="53"/>
      <c r="J50" s="97"/>
      <c r="K50" s="53"/>
      <c r="L50" s="97"/>
      <c r="M50" s="53"/>
      <c r="N50" s="97"/>
      <c r="O50" s="53"/>
      <c r="P50" s="97"/>
      <c r="Q50" s="53"/>
      <c r="R50" s="97"/>
      <c r="S50" s="53"/>
      <c r="T50" s="97"/>
      <c r="U50" s="53"/>
      <c r="V50" s="97"/>
      <c r="W50" s="53"/>
      <c r="X50" s="97"/>
      <c r="Y50" s="53"/>
      <c r="Z50" s="97"/>
      <c r="AA50" s="53"/>
      <c r="AB50" s="97"/>
      <c r="AC50" s="53"/>
      <c r="AD50" s="97"/>
      <c r="AE50" s="53"/>
      <c r="AF50" s="97"/>
      <c r="AG50" s="89"/>
      <c r="AH50" s="97"/>
      <c r="AI50" s="134"/>
      <c r="AJ50" s="134"/>
    </row>
    <row r="51" s="4" customFormat="true" ht="17.1" hidden="false" customHeight="true" outlineLevel="0" collapsed="false">
      <c r="A51" s="11" t="s">
        <v>97</v>
      </c>
      <c r="B51" s="91"/>
      <c r="C51" s="91"/>
      <c r="D51" s="91"/>
      <c r="E51" s="136"/>
      <c r="F51" s="136"/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  <c r="AE51" s="136"/>
      <c r="AF51" s="137"/>
      <c r="AG51" s="89"/>
      <c r="AH51" s="137"/>
      <c r="AI51" s="0"/>
      <c r="AJ51" s="0"/>
    </row>
    <row r="52" s="4" customFormat="true" ht="17.1" hidden="false" customHeight="true" outlineLevel="0" collapsed="false">
      <c r="A52" s="138" t="s">
        <v>98</v>
      </c>
      <c r="B52" s="199"/>
      <c r="C52" s="200"/>
      <c r="D52" s="94" t="s">
        <v>71</v>
      </c>
      <c r="E52" s="201"/>
      <c r="F52" s="97"/>
      <c r="G52" s="202"/>
      <c r="H52" s="97"/>
      <c r="I52" s="20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3"/>
      <c r="U52" s="203"/>
      <c r="V52" s="203"/>
      <c r="W52" s="203"/>
      <c r="X52" s="203"/>
      <c r="Y52" s="203"/>
      <c r="Z52" s="203"/>
      <c r="AA52" s="203"/>
      <c r="AB52" s="203"/>
      <c r="AC52" s="203"/>
      <c r="AD52" s="203"/>
      <c r="AE52" s="141"/>
      <c r="AF52" s="141"/>
      <c r="AG52" s="89"/>
      <c r="AH52" s="137"/>
      <c r="AI52" s="0"/>
      <c r="AJ52" s="0"/>
    </row>
    <row r="53" s="4" customFormat="true" ht="17.1" hidden="false" customHeight="true" outlineLevel="0" collapsed="false">
      <c r="A53" s="142" t="n">
        <v>1</v>
      </c>
      <c r="B53" s="143" t="s">
        <v>99</v>
      </c>
      <c r="C53" s="143"/>
      <c r="D53" s="144" t="s">
        <v>100</v>
      </c>
      <c r="E53" s="116"/>
      <c r="F53" s="146"/>
      <c r="G53" s="48" t="n">
        <v>31</v>
      </c>
      <c r="H53" s="147"/>
      <c r="I53" s="204"/>
      <c r="J53" s="205"/>
      <c r="K53" s="48"/>
      <c r="L53" s="206"/>
      <c r="M53" s="204" t="n">
        <v>43</v>
      </c>
      <c r="N53" s="205"/>
      <c r="O53" s="48"/>
      <c r="P53" s="206"/>
      <c r="Q53" s="204"/>
      <c r="R53" s="205"/>
      <c r="S53" s="101" t="n">
        <v>34</v>
      </c>
      <c r="T53" s="149"/>
      <c r="U53" s="53" t="n">
        <v>31</v>
      </c>
      <c r="V53" s="205"/>
      <c r="W53" s="101" t="n">
        <v>1</v>
      </c>
      <c r="X53" s="149"/>
      <c r="Y53" s="101"/>
      <c r="Z53" s="149"/>
      <c r="AA53" s="101"/>
      <c r="AB53" s="149"/>
      <c r="AC53" s="53"/>
      <c r="AD53" s="205"/>
      <c r="AE53" s="151"/>
      <c r="AF53" s="149"/>
      <c r="AG53" s="54" t="n">
        <f aca="false">+E53+G53+I53+K53+M53+O53+Q53+S53+U53++W53+Y53+AA53+AC53+AE53</f>
        <v>140</v>
      </c>
      <c r="AH53" s="103"/>
      <c r="AI53" s="0"/>
      <c r="AJ53" s="0"/>
    </row>
    <row r="54" s="4" customFormat="true" ht="17.1" hidden="false" customHeight="true" outlineLevel="0" collapsed="false">
      <c r="A54" s="152" t="n">
        <v>2</v>
      </c>
      <c r="B54" s="153" t="s">
        <v>99</v>
      </c>
      <c r="C54" s="153"/>
      <c r="D54" s="154" t="s">
        <v>101</v>
      </c>
      <c r="E54" s="116"/>
      <c r="F54" s="155"/>
      <c r="G54" s="61"/>
      <c r="H54" s="156"/>
      <c r="I54" s="116"/>
      <c r="J54" s="117"/>
      <c r="K54" s="61"/>
      <c r="L54" s="115"/>
      <c r="M54" s="116"/>
      <c r="N54" s="117"/>
      <c r="O54" s="61"/>
      <c r="P54" s="115"/>
      <c r="Q54" s="116"/>
      <c r="R54" s="117"/>
      <c r="S54" s="65"/>
      <c r="T54" s="115"/>
      <c r="U54" s="66"/>
      <c r="V54" s="117"/>
      <c r="W54" s="65"/>
      <c r="X54" s="115"/>
      <c r="Y54" s="65"/>
      <c r="Z54" s="115"/>
      <c r="AA54" s="65"/>
      <c r="AB54" s="115"/>
      <c r="AC54" s="66"/>
      <c r="AD54" s="117"/>
      <c r="AE54" s="157"/>
      <c r="AF54" s="115"/>
      <c r="AG54" s="67" t="n">
        <f aca="false">+E54+G54+I54+K54+M54+O54+Q54+S54+U54++W54+Y54+AA54+AC54+AE54</f>
        <v>0</v>
      </c>
      <c r="AH54" s="111"/>
      <c r="AI54" s="0"/>
      <c r="AJ54" s="0"/>
    </row>
    <row r="55" s="4" customFormat="true" ht="17.1" hidden="false" customHeight="true" outlineLevel="0" collapsed="false">
      <c r="A55" s="152" t="n">
        <v>3</v>
      </c>
      <c r="B55" s="158" t="s">
        <v>102</v>
      </c>
      <c r="C55" s="159"/>
      <c r="D55" s="154" t="s">
        <v>100</v>
      </c>
      <c r="E55" s="116"/>
      <c r="F55" s="160"/>
      <c r="G55" s="61"/>
      <c r="H55" s="161"/>
      <c r="I55" s="116"/>
      <c r="J55" s="117"/>
      <c r="K55" s="61"/>
      <c r="L55" s="115"/>
      <c r="M55" s="116"/>
      <c r="N55" s="117"/>
      <c r="O55" s="61"/>
      <c r="P55" s="115"/>
      <c r="Q55" s="116"/>
      <c r="R55" s="117"/>
      <c r="S55" s="65"/>
      <c r="T55" s="115"/>
      <c r="U55" s="66"/>
      <c r="V55" s="117"/>
      <c r="W55" s="65"/>
      <c r="X55" s="115"/>
      <c r="Y55" s="65"/>
      <c r="Z55" s="115"/>
      <c r="AA55" s="65"/>
      <c r="AB55" s="115"/>
      <c r="AC55" s="66"/>
      <c r="AD55" s="117"/>
      <c r="AE55" s="162"/>
      <c r="AF55" s="115"/>
      <c r="AG55" s="67" t="n">
        <f aca="false">+E55+G55+I55+K55+M55+O55+Q55+S55+U55++W55+Y55+AA55+AC55+AE55</f>
        <v>0</v>
      </c>
      <c r="AH55" s="111"/>
      <c r="AI55" s="0"/>
      <c r="AJ55" s="0"/>
    </row>
    <row r="56" s="4" customFormat="true" ht="17.1" hidden="false" customHeight="true" outlineLevel="0" collapsed="false">
      <c r="A56" s="152" t="n">
        <v>4</v>
      </c>
      <c r="B56" s="158" t="s">
        <v>103</v>
      </c>
      <c r="C56" s="159"/>
      <c r="D56" s="154" t="s">
        <v>100</v>
      </c>
      <c r="E56" s="116"/>
      <c r="F56" s="160"/>
      <c r="G56" s="61"/>
      <c r="H56" s="161"/>
      <c r="I56" s="116"/>
      <c r="J56" s="117"/>
      <c r="K56" s="61"/>
      <c r="L56" s="115"/>
      <c r="M56" s="116"/>
      <c r="N56" s="117"/>
      <c r="O56" s="61"/>
      <c r="P56" s="115"/>
      <c r="Q56" s="116"/>
      <c r="R56" s="117"/>
      <c r="S56" s="65"/>
      <c r="T56" s="115"/>
      <c r="U56" s="66"/>
      <c r="V56" s="117"/>
      <c r="W56" s="65"/>
      <c r="X56" s="115"/>
      <c r="Y56" s="65"/>
      <c r="Z56" s="115"/>
      <c r="AA56" s="65"/>
      <c r="AB56" s="115"/>
      <c r="AC56" s="66"/>
      <c r="AD56" s="117"/>
      <c r="AE56" s="162"/>
      <c r="AF56" s="115"/>
      <c r="AG56" s="67" t="n">
        <f aca="false">+E56+G56+I56+K56+M56+O56+Q56+S56+U56++W56+Y56+AA56+AC56+AE56</f>
        <v>0</v>
      </c>
      <c r="AH56" s="111"/>
      <c r="AI56" s="0"/>
      <c r="AJ56" s="0"/>
    </row>
    <row r="57" s="4" customFormat="true" ht="17.1" hidden="false" customHeight="true" outlineLevel="0" collapsed="false">
      <c r="A57" s="152" t="n">
        <v>5</v>
      </c>
      <c r="B57" s="153" t="s">
        <v>82</v>
      </c>
      <c r="C57" s="153"/>
      <c r="D57" s="154" t="s">
        <v>100</v>
      </c>
      <c r="E57" s="116"/>
      <c r="F57" s="155"/>
      <c r="G57" s="61"/>
      <c r="H57" s="156"/>
      <c r="I57" s="116"/>
      <c r="J57" s="117"/>
      <c r="K57" s="61"/>
      <c r="L57" s="115"/>
      <c r="M57" s="116"/>
      <c r="N57" s="117"/>
      <c r="O57" s="61"/>
      <c r="P57" s="115"/>
      <c r="Q57" s="116"/>
      <c r="R57" s="117"/>
      <c r="S57" s="65"/>
      <c r="T57" s="115"/>
      <c r="U57" s="66"/>
      <c r="V57" s="117"/>
      <c r="W57" s="65"/>
      <c r="X57" s="115"/>
      <c r="Y57" s="65"/>
      <c r="Z57" s="115"/>
      <c r="AA57" s="65"/>
      <c r="AB57" s="115"/>
      <c r="AC57" s="66"/>
      <c r="AD57" s="117"/>
      <c r="AE57" s="157"/>
      <c r="AF57" s="115"/>
      <c r="AG57" s="67" t="n">
        <f aca="false">+E57+G57+I57+K57+M57+O57+Q57+S57+U57++W57+Y57+AA57+AC57+AE57</f>
        <v>0</v>
      </c>
      <c r="AH57" s="111"/>
      <c r="AI57" s="0"/>
      <c r="AJ57" s="0"/>
    </row>
    <row r="58" s="4" customFormat="true" ht="17.1" hidden="false" customHeight="true" outlineLevel="0" collapsed="false">
      <c r="A58" s="152" t="n">
        <v>6</v>
      </c>
      <c r="B58" s="159" t="s">
        <v>104</v>
      </c>
      <c r="C58" s="159"/>
      <c r="D58" s="154" t="s">
        <v>100</v>
      </c>
      <c r="E58" s="116"/>
      <c r="F58" s="160"/>
      <c r="G58" s="61"/>
      <c r="H58" s="161"/>
      <c r="I58" s="116"/>
      <c r="J58" s="117"/>
      <c r="K58" s="61"/>
      <c r="L58" s="115"/>
      <c r="M58" s="116"/>
      <c r="N58" s="117"/>
      <c r="O58" s="61"/>
      <c r="P58" s="115"/>
      <c r="Q58" s="116"/>
      <c r="R58" s="117"/>
      <c r="S58" s="65"/>
      <c r="T58" s="115"/>
      <c r="U58" s="66"/>
      <c r="V58" s="117"/>
      <c r="W58" s="65"/>
      <c r="X58" s="115"/>
      <c r="Y58" s="65"/>
      <c r="Z58" s="115"/>
      <c r="AA58" s="65"/>
      <c r="AB58" s="115"/>
      <c r="AC58" s="66"/>
      <c r="AD58" s="117"/>
      <c r="AE58" s="157"/>
      <c r="AF58" s="115"/>
      <c r="AG58" s="67" t="n">
        <f aca="false">+E58+G58+I58+K58+M58+O58+Q58+S58+U58++W58+Y58+AA58+AC58+AE58</f>
        <v>0</v>
      </c>
      <c r="AH58" s="111"/>
      <c r="AI58" s="0"/>
      <c r="AJ58" s="0"/>
    </row>
    <row r="59" s="4" customFormat="true" ht="17.1" hidden="false" customHeight="true" outlineLevel="0" collapsed="false">
      <c r="A59" s="152" t="n">
        <v>7</v>
      </c>
      <c r="B59" s="163" t="s">
        <v>105</v>
      </c>
      <c r="C59" s="164"/>
      <c r="D59" s="154" t="s">
        <v>100</v>
      </c>
      <c r="E59" s="116"/>
      <c r="F59" s="155"/>
      <c r="G59" s="165"/>
      <c r="H59" s="156"/>
      <c r="I59" s="116"/>
      <c r="J59" s="117"/>
      <c r="K59" s="61"/>
      <c r="L59" s="115"/>
      <c r="M59" s="116"/>
      <c r="N59" s="117"/>
      <c r="O59" s="61"/>
      <c r="P59" s="115"/>
      <c r="Q59" s="116"/>
      <c r="R59" s="117"/>
      <c r="S59" s="65"/>
      <c r="T59" s="115"/>
      <c r="U59" s="66"/>
      <c r="V59" s="117"/>
      <c r="W59" s="65"/>
      <c r="X59" s="115"/>
      <c r="Y59" s="65"/>
      <c r="Z59" s="115"/>
      <c r="AA59" s="65"/>
      <c r="AB59" s="115"/>
      <c r="AC59" s="66"/>
      <c r="AD59" s="117"/>
      <c r="AE59" s="157"/>
      <c r="AF59" s="115"/>
      <c r="AG59" s="67" t="n">
        <f aca="false">+E59+G59+I59+K59+M59+O59+Q59+S59+U59++W59+Y59+AA59+AC59+AE59</f>
        <v>0</v>
      </c>
      <c r="AH59" s="111"/>
      <c r="AI59" s="0"/>
      <c r="AJ59" s="0"/>
    </row>
    <row r="60" s="4" customFormat="true" ht="17.1" hidden="false" customHeight="true" outlineLevel="0" collapsed="false">
      <c r="A60" s="152" t="n">
        <v>8</v>
      </c>
      <c r="B60" s="163" t="s">
        <v>106</v>
      </c>
      <c r="C60" s="164"/>
      <c r="D60" s="154" t="s">
        <v>100</v>
      </c>
      <c r="E60" s="116"/>
      <c r="F60" s="155"/>
      <c r="G60" s="165"/>
      <c r="H60" s="156"/>
      <c r="I60" s="116"/>
      <c r="J60" s="117"/>
      <c r="K60" s="61"/>
      <c r="L60" s="115"/>
      <c r="M60" s="116"/>
      <c r="N60" s="117"/>
      <c r="O60" s="61"/>
      <c r="P60" s="115"/>
      <c r="Q60" s="116"/>
      <c r="R60" s="117"/>
      <c r="S60" s="65"/>
      <c r="T60" s="115"/>
      <c r="U60" s="66"/>
      <c r="V60" s="117"/>
      <c r="W60" s="65"/>
      <c r="X60" s="115"/>
      <c r="Y60" s="65"/>
      <c r="Z60" s="115"/>
      <c r="AA60" s="65"/>
      <c r="AB60" s="115"/>
      <c r="AC60" s="66"/>
      <c r="AD60" s="117"/>
      <c r="AE60" s="157"/>
      <c r="AF60" s="115"/>
      <c r="AG60" s="67" t="n">
        <f aca="false">+E60+G60+I60+K60+M60+O60+Q60+S60+U60++W60+Y60+AA60+AC60+AE60</f>
        <v>0</v>
      </c>
      <c r="AH60" s="111"/>
      <c r="AI60" s="0"/>
      <c r="AJ60" s="0"/>
    </row>
    <row r="61" s="4" customFormat="true" ht="17.1" hidden="false" customHeight="true" outlineLevel="0" collapsed="false">
      <c r="A61" s="152" t="n">
        <v>9</v>
      </c>
      <c r="B61" s="163" t="s">
        <v>107</v>
      </c>
      <c r="C61" s="164"/>
      <c r="D61" s="154" t="s">
        <v>100</v>
      </c>
      <c r="E61" s="116"/>
      <c r="F61" s="166"/>
      <c r="G61" s="61"/>
      <c r="H61" s="167"/>
      <c r="I61" s="116"/>
      <c r="J61" s="168"/>
      <c r="K61" s="61"/>
      <c r="L61" s="169"/>
      <c r="M61" s="116"/>
      <c r="N61" s="168"/>
      <c r="O61" s="61"/>
      <c r="P61" s="169"/>
      <c r="Q61" s="116"/>
      <c r="R61" s="168"/>
      <c r="S61" s="65"/>
      <c r="T61" s="169"/>
      <c r="U61" s="66"/>
      <c r="V61" s="168"/>
      <c r="W61" s="65"/>
      <c r="X61" s="169"/>
      <c r="Y61" s="65"/>
      <c r="Z61" s="169"/>
      <c r="AA61" s="65"/>
      <c r="AB61" s="169"/>
      <c r="AC61" s="66"/>
      <c r="AD61" s="168"/>
      <c r="AE61" s="170"/>
      <c r="AF61" s="169"/>
      <c r="AG61" s="67" t="n">
        <f aca="false">+E61+G61+I61+K61+M61+O61+Q61+S61+U61++W61+Y61+AA61+AC61+AE61</f>
        <v>0</v>
      </c>
      <c r="AH61" s="171"/>
      <c r="AI61" s="0"/>
      <c r="AJ61" s="0"/>
    </row>
    <row r="62" s="4" customFormat="true" ht="17.1" hidden="false" customHeight="true" outlineLevel="0" collapsed="false">
      <c r="A62" s="152" t="n">
        <v>10</v>
      </c>
      <c r="B62" s="163" t="s">
        <v>108</v>
      </c>
      <c r="C62" s="164"/>
      <c r="D62" s="154" t="s">
        <v>100</v>
      </c>
      <c r="E62" s="116"/>
      <c r="F62" s="166"/>
      <c r="G62" s="61"/>
      <c r="H62" s="167"/>
      <c r="I62" s="116"/>
      <c r="J62" s="168"/>
      <c r="K62" s="61"/>
      <c r="L62" s="169"/>
      <c r="M62" s="116"/>
      <c r="N62" s="168"/>
      <c r="O62" s="61"/>
      <c r="P62" s="169"/>
      <c r="Q62" s="116"/>
      <c r="R62" s="168"/>
      <c r="S62" s="65"/>
      <c r="T62" s="169"/>
      <c r="U62" s="66"/>
      <c r="V62" s="168"/>
      <c r="W62" s="65"/>
      <c r="X62" s="169"/>
      <c r="Y62" s="65"/>
      <c r="Z62" s="169"/>
      <c r="AA62" s="65"/>
      <c r="AB62" s="169"/>
      <c r="AC62" s="66"/>
      <c r="AD62" s="168"/>
      <c r="AE62" s="170"/>
      <c r="AF62" s="169"/>
      <c r="AG62" s="67" t="n">
        <f aca="false">+E62+G62+I62+K62+M62+O62+Q62+S62+U62++W62+Y62+AA62+AC62+AE62</f>
        <v>0</v>
      </c>
      <c r="AH62" s="171"/>
      <c r="AI62" s="0"/>
      <c r="AJ62" s="0"/>
    </row>
    <row r="63" s="4" customFormat="true" ht="17.1" hidden="false" customHeight="true" outlineLevel="0" collapsed="false">
      <c r="A63" s="152" t="n">
        <v>11</v>
      </c>
      <c r="B63" s="163" t="s">
        <v>109</v>
      </c>
      <c r="C63" s="164"/>
      <c r="D63" s="154" t="s">
        <v>81</v>
      </c>
      <c r="E63" s="116"/>
      <c r="F63" s="155"/>
      <c r="G63" s="165"/>
      <c r="H63" s="156"/>
      <c r="I63" s="116"/>
      <c r="J63" s="117"/>
      <c r="K63" s="61"/>
      <c r="L63" s="115"/>
      <c r="M63" s="116"/>
      <c r="N63" s="117"/>
      <c r="O63" s="61"/>
      <c r="P63" s="115"/>
      <c r="Q63" s="116"/>
      <c r="R63" s="117"/>
      <c r="S63" s="65"/>
      <c r="T63" s="115"/>
      <c r="U63" s="66"/>
      <c r="V63" s="117"/>
      <c r="W63" s="65"/>
      <c r="X63" s="115"/>
      <c r="Y63" s="65"/>
      <c r="Z63" s="115"/>
      <c r="AA63" s="65"/>
      <c r="AB63" s="115"/>
      <c r="AC63" s="66"/>
      <c r="AD63" s="117"/>
      <c r="AE63" s="157"/>
      <c r="AF63" s="115"/>
      <c r="AG63" s="67" t="n">
        <f aca="false">+E63+G63+I63+K63+M63+O63+Q63+S63+U63++W63+Y63+AA63+AC63+AE63</f>
        <v>0</v>
      </c>
      <c r="AH63" s="111"/>
      <c r="AI63" s="0"/>
      <c r="AJ63" s="0"/>
    </row>
    <row r="64" s="4" customFormat="true" ht="17.1" hidden="false" customHeight="true" outlineLevel="0" collapsed="false">
      <c r="A64" s="152" t="n">
        <v>12</v>
      </c>
      <c r="B64" s="163" t="s">
        <v>110</v>
      </c>
      <c r="C64" s="164"/>
      <c r="D64" s="154" t="s">
        <v>100</v>
      </c>
      <c r="E64" s="116"/>
      <c r="F64" s="155"/>
      <c r="G64" s="165"/>
      <c r="H64" s="156"/>
      <c r="I64" s="116"/>
      <c r="J64" s="117"/>
      <c r="K64" s="61"/>
      <c r="L64" s="115"/>
      <c r="M64" s="116"/>
      <c r="N64" s="117"/>
      <c r="O64" s="61"/>
      <c r="P64" s="115"/>
      <c r="Q64" s="116"/>
      <c r="R64" s="117"/>
      <c r="S64" s="65"/>
      <c r="T64" s="115"/>
      <c r="U64" s="66"/>
      <c r="V64" s="117"/>
      <c r="W64" s="65"/>
      <c r="X64" s="115"/>
      <c r="Y64" s="65"/>
      <c r="Z64" s="115"/>
      <c r="AA64" s="65"/>
      <c r="AB64" s="115"/>
      <c r="AC64" s="66"/>
      <c r="AD64" s="117"/>
      <c r="AE64" s="157"/>
      <c r="AF64" s="115"/>
      <c r="AG64" s="67" t="n">
        <f aca="false">+E64+G64+I64+K64+M64+O64+Q64+S64+U64++W64+Y64+AA64+AC64+AE64</f>
        <v>0</v>
      </c>
      <c r="AH64" s="111"/>
      <c r="AI64" s="0"/>
      <c r="AJ64" s="0"/>
    </row>
    <row r="65" s="4" customFormat="true" ht="17.1" hidden="false" customHeight="true" outlineLevel="0" collapsed="false">
      <c r="A65" s="152" t="n">
        <v>13</v>
      </c>
      <c r="B65" s="158" t="s">
        <v>90</v>
      </c>
      <c r="C65" s="159"/>
      <c r="D65" s="154" t="s">
        <v>100</v>
      </c>
      <c r="E65" s="172"/>
      <c r="F65" s="155"/>
      <c r="G65" s="165"/>
      <c r="H65" s="156"/>
      <c r="I65" s="172"/>
      <c r="J65" s="117"/>
      <c r="K65" s="165"/>
      <c r="L65" s="115"/>
      <c r="M65" s="172"/>
      <c r="N65" s="117"/>
      <c r="O65" s="165"/>
      <c r="P65" s="115"/>
      <c r="Q65" s="172"/>
      <c r="R65" s="117"/>
      <c r="S65" s="173"/>
      <c r="T65" s="115"/>
      <c r="U65" s="174"/>
      <c r="V65" s="117"/>
      <c r="W65" s="173"/>
      <c r="X65" s="115"/>
      <c r="Y65" s="173"/>
      <c r="Z65" s="115"/>
      <c r="AA65" s="173"/>
      <c r="AB65" s="115"/>
      <c r="AC65" s="174"/>
      <c r="AD65" s="117"/>
      <c r="AE65" s="157"/>
      <c r="AF65" s="115"/>
      <c r="AG65" s="175" t="n">
        <f aca="false">+E65+G65+I65+K65+M65+O65+Q65+S65+U65++W65+Y65+AA65+AC65+AE65</f>
        <v>0</v>
      </c>
      <c r="AH65" s="111"/>
      <c r="AI65" s="0"/>
      <c r="AJ65" s="0"/>
    </row>
    <row r="66" s="4" customFormat="true" ht="17.1" hidden="false" customHeight="true" outlineLevel="0" collapsed="false">
      <c r="A66" s="207"/>
      <c r="B66" s="208"/>
      <c r="C66" s="209"/>
      <c r="D66" s="210"/>
      <c r="E66" s="125"/>
      <c r="F66" s="211"/>
      <c r="G66" s="75"/>
      <c r="H66" s="212"/>
      <c r="I66" s="125"/>
      <c r="J66" s="126"/>
      <c r="K66" s="75"/>
      <c r="L66" s="124"/>
      <c r="M66" s="125"/>
      <c r="N66" s="126"/>
      <c r="O66" s="75"/>
      <c r="P66" s="124"/>
      <c r="Q66" s="125"/>
      <c r="R66" s="126"/>
      <c r="S66" s="80"/>
      <c r="T66" s="124"/>
      <c r="U66" s="81"/>
      <c r="V66" s="126"/>
      <c r="W66" s="80"/>
      <c r="X66" s="124"/>
      <c r="Y66" s="80"/>
      <c r="Z66" s="124"/>
      <c r="AA66" s="80"/>
      <c r="AB66" s="124"/>
      <c r="AC66" s="81"/>
      <c r="AD66" s="126"/>
      <c r="AE66" s="213"/>
      <c r="AF66" s="124"/>
      <c r="AG66" s="82" t="n">
        <f aca="false">+E66+G66+I66+K66+M66+O66+Q66+S66+U66++W66+Y66+AA66+AC66+AE66</f>
        <v>0</v>
      </c>
      <c r="AH66" s="127"/>
      <c r="AI66" s="0"/>
      <c r="AJ66" s="0"/>
    </row>
    <row r="67" s="4" customFormat="true" ht="17.1" hidden="false" customHeight="true" outlineLevel="0" collapsed="false">
      <c r="A67" s="0"/>
      <c r="B67" s="1"/>
      <c r="C67" s="1"/>
      <c r="D67" s="1"/>
      <c r="E67" s="1"/>
      <c r="F67" s="1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</row>
    <row r="68" s="4" customFormat="true" ht="17.1" hidden="false" customHeight="true" outlineLevel="0" collapsed="false">
      <c r="A68" s="0"/>
      <c r="B68" s="1"/>
      <c r="C68" s="1"/>
      <c r="D68" s="1"/>
      <c r="E68" s="1"/>
      <c r="F68" s="1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</row>
    <row r="69" s="4" customFormat="true" ht="17.1" hidden="false" customHeight="true" outlineLevel="0" collapsed="false">
      <c r="A69" s="191" t="s">
        <v>111</v>
      </c>
      <c r="B69" s="1"/>
      <c r="C69" s="1"/>
      <c r="D69" s="1"/>
      <c r="E69" s="1"/>
      <c r="F69" s="1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</row>
    <row r="70" s="4" customFormat="true" ht="17.1" hidden="false" customHeight="true" outlineLevel="0" collapsed="false">
      <c r="A70" s="191" t="s">
        <v>112</v>
      </c>
      <c r="B70" s="1"/>
      <c r="C70" s="1"/>
      <c r="D70" s="1"/>
      <c r="E70" s="1"/>
      <c r="F70" s="1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</row>
    <row r="71" customFormat="false" ht="17.1" hidden="false" customHeight="true" outlineLevel="0" collapsed="false">
      <c r="A71" s="191" t="s">
        <v>113</v>
      </c>
      <c r="G71" s="0"/>
      <c r="H71" s="0"/>
      <c r="I71" s="0"/>
      <c r="J71" s="0"/>
      <c r="K71" s="191"/>
      <c r="L71" s="192"/>
      <c r="M71" s="191"/>
      <c r="N71" s="192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0"/>
      <c r="AB71" s="0"/>
      <c r="AC71" s="0"/>
      <c r="AD71" s="0"/>
      <c r="AE71" s="191"/>
      <c r="AF71" s="192"/>
      <c r="AG71" s="192"/>
      <c r="AH71" s="0"/>
      <c r="AI71" s="0"/>
      <c r="AJ71" s="0"/>
    </row>
    <row r="72" customFormat="false" ht="17.1" hidden="false" customHeight="true" outlineLevel="0" collapsed="false">
      <c r="A72" s="191" t="s">
        <v>114</v>
      </c>
      <c r="G72" s="193" t="s">
        <v>115</v>
      </c>
      <c r="H72" s="193"/>
      <c r="I72" s="193"/>
      <c r="J72" s="193"/>
      <c r="K72" s="0"/>
      <c r="L72" s="0"/>
      <c r="M72" s="0"/>
      <c r="N72" s="0"/>
      <c r="O72" s="191"/>
      <c r="P72" s="191"/>
      <c r="Q72" s="191"/>
      <c r="R72" s="191"/>
      <c r="S72" s="193" t="s">
        <v>116</v>
      </c>
      <c r="T72" s="193"/>
      <c r="U72" s="193"/>
      <c r="V72" s="191"/>
      <c r="W72" s="191"/>
      <c r="X72" s="191"/>
      <c r="Y72" s="191"/>
      <c r="Z72" s="191"/>
      <c r="AA72" s="193" t="s">
        <v>115</v>
      </c>
      <c r="AB72" s="193"/>
      <c r="AC72" s="193"/>
      <c r="AD72" s="193"/>
      <c r="AE72" s="0"/>
      <c r="AF72" s="0"/>
      <c r="AG72" s="0"/>
      <c r="AH72" s="193" t="s">
        <v>117</v>
      </c>
      <c r="AI72" s="193"/>
      <c r="AJ72" s="193"/>
    </row>
    <row r="73" customFormat="false" ht="17.1" hidden="false" customHeight="true" outlineLevel="0" collapsed="false">
      <c r="A73" s="191"/>
      <c r="G73" s="191"/>
      <c r="H73" s="191"/>
      <c r="I73" s="194"/>
      <c r="J73" s="191"/>
      <c r="K73" s="0"/>
      <c r="L73" s="0"/>
      <c r="M73" s="0"/>
      <c r="N73" s="0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4"/>
      <c r="AD73" s="191"/>
      <c r="AE73" s="0"/>
      <c r="AF73" s="0"/>
      <c r="AG73" s="0"/>
      <c r="AH73" s="191"/>
      <c r="AI73" s="191"/>
      <c r="AJ73" s="191"/>
    </row>
    <row r="74" customFormat="false" ht="17.1" hidden="false" customHeight="true" outlineLevel="0" collapsed="false">
      <c r="A74" s="195"/>
      <c r="G74" s="191"/>
      <c r="H74" s="191"/>
      <c r="I74" s="191"/>
      <c r="J74" s="191"/>
      <c r="K74" s="0"/>
      <c r="L74" s="0"/>
      <c r="M74" s="0"/>
      <c r="N74" s="0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0"/>
      <c r="AF74" s="0"/>
      <c r="AG74" s="0"/>
      <c r="AH74" s="191"/>
      <c r="AI74" s="191"/>
      <c r="AJ74" s="191"/>
    </row>
    <row r="75" customFormat="false" ht="17.1" hidden="false" customHeight="true" outlineLevel="0" collapsed="false">
      <c r="A75" s="195"/>
      <c r="G75" s="191"/>
      <c r="H75" s="191"/>
      <c r="I75" s="191"/>
      <c r="J75" s="191"/>
      <c r="K75" s="0"/>
      <c r="L75" s="0"/>
      <c r="M75" s="0"/>
      <c r="N75" s="0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0"/>
      <c r="AF75" s="0"/>
      <c r="AG75" s="0"/>
      <c r="AH75" s="191"/>
      <c r="AI75" s="191"/>
      <c r="AJ75" s="191"/>
    </row>
    <row r="76" customFormat="false" ht="17.1" hidden="false" customHeight="true" outlineLevel="0" collapsed="false">
      <c r="G76" s="191"/>
      <c r="H76" s="191"/>
      <c r="I76" s="191"/>
      <c r="J76" s="191"/>
      <c r="K76" s="0"/>
      <c r="L76" s="0"/>
      <c r="M76" s="0"/>
      <c r="N76" s="0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0"/>
      <c r="AF76" s="0"/>
      <c r="AG76" s="0"/>
      <c r="AH76" s="191"/>
      <c r="AI76" s="191"/>
      <c r="AJ76" s="191"/>
    </row>
    <row r="77" customFormat="false" ht="17.1" hidden="false" customHeight="true" outlineLevel="0" collapsed="false">
      <c r="G77" s="191"/>
      <c r="H77" s="191"/>
      <c r="I77" s="191"/>
      <c r="J77" s="191"/>
      <c r="K77" s="0"/>
      <c r="L77" s="0"/>
      <c r="M77" s="0"/>
      <c r="N77" s="0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0"/>
      <c r="AF77" s="0"/>
      <c r="AG77" s="0"/>
      <c r="AH77" s="191"/>
      <c r="AI77" s="191"/>
      <c r="AJ77" s="191"/>
    </row>
    <row r="78" customFormat="false" ht="17.1" hidden="false" customHeight="true" outlineLevel="0" collapsed="false">
      <c r="G78" s="196"/>
      <c r="H78" s="197"/>
      <c r="I78" s="196"/>
      <c r="J78" s="197"/>
      <c r="K78" s="0"/>
      <c r="L78" s="0"/>
      <c r="M78" s="0"/>
      <c r="N78" s="0"/>
      <c r="O78" s="191"/>
      <c r="P78" s="191"/>
      <c r="Q78" s="191"/>
      <c r="R78" s="191"/>
      <c r="S78" s="197"/>
      <c r="T78" s="197"/>
      <c r="U78" s="197"/>
      <c r="V78" s="191"/>
      <c r="W78" s="191"/>
      <c r="X78" s="191"/>
      <c r="Y78" s="191"/>
      <c r="Z78" s="191"/>
      <c r="AA78" s="196"/>
      <c r="AB78" s="197"/>
      <c r="AC78" s="196"/>
      <c r="AD78" s="197"/>
      <c r="AE78" s="0"/>
      <c r="AF78" s="0"/>
      <c r="AG78" s="0"/>
      <c r="AH78" s="197"/>
      <c r="AI78" s="197"/>
      <c r="AJ78" s="197"/>
    </row>
    <row r="79" customFormat="false" ht="17.1" hidden="false" customHeight="true" outlineLevel="0" collapsed="false">
      <c r="G79" s="198" t="s">
        <v>118</v>
      </c>
      <c r="H79" s="198"/>
      <c r="I79" s="198"/>
      <c r="J79" s="198"/>
      <c r="K79" s="0"/>
      <c r="L79" s="0"/>
      <c r="M79" s="0"/>
      <c r="N79" s="0"/>
      <c r="O79" s="191"/>
      <c r="P79" s="191"/>
      <c r="Q79" s="191"/>
      <c r="R79" s="191"/>
      <c r="S79" s="193" t="s">
        <v>119</v>
      </c>
      <c r="T79" s="193"/>
      <c r="U79" s="193"/>
      <c r="V79" s="191"/>
      <c r="W79" s="191"/>
      <c r="X79" s="191"/>
      <c r="Y79" s="191"/>
      <c r="Z79" s="191"/>
      <c r="AA79" s="198" t="s">
        <v>118</v>
      </c>
      <c r="AB79" s="198"/>
      <c r="AC79" s="198"/>
      <c r="AD79" s="198"/>
      <c r="AE79" s="0"/>
      <c r="AF79" s="0"/>
      <c r="AG79" s="0"/>
      <c r="AH79" s="193" t="s">
        <v>119</v>
      </c>
      <c r="AI79" s="193"/>
      <c r="AJ79" s="193"/>
    </row>
    <row r="80" customFormat="false" ht="17.1" hidden="false" customHeight="true" outlineLevel="0" collapsed="false">
      <c r="K80" s="191"/>
      <c r="L80" s="192"/>
      <c r="M80" s="194"/>
      <c r="N80" s="192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2"/>
      <c r="AF80" s="192"/>
      <c r="AG80" s="192"/>
    </row>
  </sheetData>
  <mergeCells count="61">
    <mergeCell ref="O5:P5"/>
    <mergeCell ref="V5:W5"/>
    <mergeCell ref="AG5:AH5"/>
    <mergeCell ref="A6:A10"/>
    <mergeCell ref="B6:C10"/>
    <mergeCell ref="E6:F6"/>
    <mergeCell ref="G6:H6"/>
    <mergeCell ref="I6:J6"/>
    <mergeCell ref="K6:L6"/>
    <mergeCell ref="M6:N6"/>
    <mergeCell ref="O6:P6"/>
    <mergeCell ref="Q6:R6"/>
    <mergeCell ref="S6:T6"/>
    <mergeCell ref="U6:V6"/>
    <mergeCell ref="W6:X6"/>
    <mergeCell ref="Y6:Z6"/>
    <mergeCell ref="AA6:AB6"/>
    <mergeCell ref="AC6:AD6"/>
    <mergeCell ref="AE6:AF6"/>
    <mergeCell ref="D7:D8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Y9:Z9"/>
    <mergeCell ref="AA9:AB9"/>
    <mergeCell ref="AC9:AD9"/>
    <mergeCell ref="AE9:AF9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53:C53"/>
    <mergeCell ref="B54:C54"/>
    <mergeCell ref="B57:C57"/>
    <mergeCell ref="B58:C58"/>
    <mergeCell ref="G72:J72"/>
    <mergeCell ref="S72:U72"/>
    <mergeCell ref="AA72:AD72"/>
    <mergeCell ref="AH72:AJ72"/>
    <mergeCell ref="G79:J79"/>
    <mergeCell ref="S79:U79"/>
    <mergeCell ref="AA79:AD79"/>
    <mergeCell ref="AH79:AJ79"/>
  </mergeCells>
  <printOptions headings="false" gridLines="false" gridLinesSet="true" horizontalCentered="false" verticalCentered="false"/>
  <pageMargins left="0.865972222222222" right="0.196527777777778" top="0.270138888888889" bottom="0.315277777777778" header="0.511805555555555" footer="0.157638888888889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&amp;C&amp;P de &amp;N</oddFooter>
  </headerFooter>
  <colBreaks count="1" manualBreakCount="1">
    <brk id="24" man="true" max="65535" min="0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1:80"/>
  <sheetViews>
    <sheetView windowProtection="true" showFormulas="false" showGridLines="false" showRowColHeaders="true" showZeros="false" rightToLeft="false" tabSelected="false" showOutlineSymbols="true" defaultGridColor="true" view="normal" topLeftCell="A1" colorId="64" zoomScale="85" zoomScaleNormal="85" zoomScalePageLayoutView="70" workbookViewId="0">
      <pane xSplit="4" ySplit="10" topLeftCell="R11" activePane="bottomRight" state="frozen"/>
      <selection pane="topLeft" activeCell="A1" activeCellId="0" sqref="A1"/>
      <selection pane="topRight" activeCell="R1" activeCellId="0" sqref="R1"/>
      <selection pane="bottomLeft" activeCell="A11" activeCellId="0" sqref="A11"/>
      <selection pane="bottomRight" activeCell="AE36" activeCellId="0" sqref="AE36"/>
    </sheetView>
  </sheetViews>
  <sheetFormatPr defaultRowHeight="15.75"/>
  <cols>
    <col collapsed="false" hidden="false" max="1" min="1" style="1" width="5.33464566929134"/>
    <col collapsed="false" hidden="false" max="2" min="2" style="1" width="34"/>
    <col collapsed="false" hidden="false" max="3" min="3" style="1" width="11.2204724409449"/>
    <col collapsed="false" hidden="false" max="4" min="4" style="1" width="8.55511811023622"/>
    <col collapsed="false" hidden="false" max="5" min="5" style="1" width="8"/>
    <col collapsed="false" hidden="false" max="10" min="6" style="1" width="7.77952755905512"/>
    <col collapsed="false" hidden="false" max="11" min="11" style="1" width="8"/>
    <col collapsed="false" hidden="false" max="12" min="12" style="1" width="7.77952755905512"/>
    <col collapsed="false" hidden="false" max="13" min="13" style="1" width="8.55511811023622"/>
    <col collapsed="false" hidden="false" max="14" min="14" style="1" width="7.77952755905512"/>
    <col collapsed="false" hidden="false" max="15" min="15" style="1" width="8.33464566929134"/>
    <col collapsed="false" hidden="false" max="27" min="16" style="1" width="7.77952755905512"/>
    <col collapsed="false" hidden="false" max="28" min="28" style="1" width="7.88976377952756"/>
    <col collapsed="false" hidden="false" max="29" min="29" style="1" width="7.77952755905512"/>
    <col collapsed="false" hidden="false" max="30" min="30" style="1" width="7.88976377952756"/>
    <col collapsed="false" hidden="false" max="31" min="31" style="1" width="7.77952755905512"/>
    <col collapsed="false" hidden="false" max="32" min="32" style="1" width="7.88976377952756"/>
    <col collapsed="false" hidden="false" max="33" min="33" style="1" width="8.43700787401575"/>
    <col collapsed="false" hidden="false" max="34" min="34" style="1" width="7.66535433070866"/>
    <col collapsed="false" hidden="false" max="36" min="35" style="1" width="11.5551181102362"/>
    <col collapsed="false" hidden="false" max="37" min="37" style="1" width="4.11023622047244"/>
    <col collapsed="false" hidden="false" max="1025" min="38" style="1" width="11.5551181102362"/>
  </cols>
  <sheetData>
    <row r="1" customFormat="false" ht="15.75" hidden="false" customHeight="false" outlineLevel="0" collapsed="false">
      <c r="A1" s="0"/>
      <c r="B1" s="0"/>
      <c r="C1" s="0"/>
      <c r="D1" s="0"/>
      <c r="E1" s="0"/>
      <c r="F1" s="0"/>
      <c r="G1" s="2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26.25" hidden="false" customHeight="false" outlineLevel="0" collapsed="false">
      <c r="A2" s="0"/>
      <c r="B2" s="0"/>
      <c r="C2" s="0"/>
      <c r="D2" s="0"/>
      <c r="E2" s="0"/>
      <c r="F2" s="3" t="s">
        <v>0</v>
      </c>
      <c r="G2" s="2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7.1" hidden="false" customHeight="true" outlineLevel="0" collapsed="false">
      <c r="F3" s="5"/>
      <c r="G3" s="6"/>
    </row>
    <row r="4" customFormat="false" ht="17.1" hidden="false" customHeight="true" outlineLevel="0" collapsed="false">
      <c r="A4" s="7"/>
      <c r="B4" s="7"/>
      <c r="C4" s="7"/>
      <c r="D4" s="7"/>
      <c r="E4" s="8"/>
      <c r="F4" s="6"/>
      <c r="G4" s="6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9" t="s">
        <v>1</v>
      </c>
      <c r="V4" s="10" t="s">
        <v>2</v>
      </c>
      <c r="W4" s="6"/>
      <c r="X4" s="0"/>
      <c r="Y4" s="0"/>
      <c r="Z4" s="0"/>
      <c r="AA4" s="0"/>
      <c r="AB4" s="0"/>
      <c r="AC4" s="0"/>
      <c r="AD4" s="0"/>
      <c r="AE4" s="0"/>
      <c r="AF4" s="9" t="s">
        <v>1</v>
      </c>
      <c r="AG4" s="9" t="str">
        <f aca="false">+V4</f>
        <v>1, San Rosendo - Victoria</v>
      </c>
      <c r="AH4" s="6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13" customFormat="true" ht="17.1" hidden="false" customHeight="true" outlineLevel="0" collapsed="false">
      <c r="A5" s="11" t="s">
        <v>3</v>
      </c>
      <c r="B5" s="12"/>
      <c r="C5" s="12"/>
      <c r="D5" s="12"/>
      <c r="E5" s="12"/>
      <c r="F5" s="12"/>
      <c r="G5" s="9"/>
      <c r="N5" s="9" t="s">
        <v>4</v>
      </c>
      <c r="O5" s="14" t="n">
        <v>41821</v>
      </c>
      <c r="P5" s="14"/>
      <c r="Q5" s="14"/>
      <c r="R5" s="14"/>
      <c r="S5" s="14"/>
      <c r="T5" s="14"/>
      <c r="U5" s="9" t="s">
        <v>5</v>
      </c>
      <c r="V5" s="15" t="n">
        <v>41851</v>
      </c>
      <c r="W5" s="15"/>
      <c r="X5" s="14"/>
      <c r="Y5" s="14"/>
      <c r="Z5" s="14"/>
      <c r="AA5" s="14"/>
      <c r="AB5" s="14"/>
      <c r="AC5" s="14"/>
      <c r="AD5" s="14"/>
      <c r="AE5" s="9"/>
      <c r="AF5" s="9" t="s">
        <v>5</v>
      </c>
      <c r="AG5" s="15" t="n">
        <f aca="false">+V5</f>
        <v>41851</v>
      </c>
      <c r="AH5" s="15"/>
    </row>
    <row r="6" s="4" customFormat="true" ht="17.1" hidden="false" customHeight="true" outlineLevel="0" collapsed="false">
      <c r="A6" s="16" t="s">
        <v>7</v>
      </c>
      <c r="B6" s="17" t="s">
        <v>8</v>
      </c>
      <c r="C6" s="17"/>
      <c r="D6" s="18" t="s">
        <v>9</v>
      </c>
      <c r="E6" s="19" t="s">
        <v>10</v>
      </c>
      <c r="F6" s="19"/>
      <c r="G6" s="19" t="s">
        <v>11</v>
      </c>
      <c r="H6" s="19"/>
      <c r="I6" s="19" t="s">
        <v>12</v>
      </c>
      <c r="J6" s="19"/>
      <c r="K6" s="19" t="s">
        <v>13</v>
      </c>
      <c r="L6" s="19"/>
      <c r="M6" s="19" t="s">
        <v>14</v>
      </c>
      <c r="N6" s="19"/>
      <c r="O6" s="19" t="s">
        <v>15</v>
      </c>
      <c r="P6" s="19"/>
      <c r="Q6" s="19" t="s">
        <v>16</v>
      </c>
      <c r="R6" s="19"/>
      <c r="S6" s="19" t="s">
        <v>17</v>
      </c>
      <c r="T6" s="19"/>
      <c r="U6" s="20" t="s">
        <v>18</v>
      </c>
      <c r="V6" s="20"/>
      <c r="W6" s="19" t="s">
        <v>19</v>
      </c>
      <c r="X6" s="19"/>
      <c r="Y6" s="19" t="s">
        <v>20</v>
      </c>
      <c r="Z6" s="19"/>
      <c r="AA6" s="19" t="s">
        <v>21</v>
      </c>
      <c r="AB6" s="19"/>
      <c r="AC6" s="21" t="s">
        <v>22</v>
      </c>
      <c r="AD6" s="21"/>
      <c r="AE6" s="19" t="s">
        <v>23</v>
      </c>
      <c r="AF6" s="19"/>
      <c r="AG6" s="22"/>
      <c r="AH6" s="23"/>
      <c r="AI6" s="24"/>
      <c r="AJ6" s="25"/>
    </row>
    <row r="7" s="4" customFormat="true" ht="17.1" hidden="false" customHeight="true" outlineLevel="0" collapsed="false">
      <c r="A7" s="16"/>
      <c r="B7" s="17"/>
      <c r="C7" s="17"/>
      <c r="D7" s="26" t="s">
        <v>24</v>
      </c>
      <c r="E7" s="27" t="s">
        <v>25</v>
      </c>
      <c r="F7" s="28" t="n">
        <v>498800</v>
      </c>
      <c r="G7" s="27" t="s">
        <v>25</v>
      </c>
      <c r="H7" s="29" t="n">
        <v>501200</v>
      </c>
      <c r="I7" s="27" t="s">
        <v>25</v>
      </c>
      <c r="J7" s="28" t="n">
        <v>511800</v>
      </c>
      <c r="K7" s="27" t="s">
        <v>25</v>
      </c>
      <c r="L7" s="28" t="n">
        <v>519500</v>
      </c>
      <c r="M7" s="27" t="s">
        <v>25</v>
      </c>
      <c r="N7" s="28" t="n">
        <v>526900</v>
      </c>
      <c r="O7" s="27" t="s">
        <v>25</v>
      </c>
      <c r="P7" s="29" t="n">
        <v>538400</v>
      </c>
      <c r="Q7" s="27" t="s">
        <v>25</v>
      </c>
      <c r="R7" s="28" t="n">
        <v>551000</v>
      </c>
      <c r="S7" s="27" t="s">
        <v>25</v>
      </c>
      <c r="T7" s="28" t="n">
        <v>562900</v>
      </c>
      <c r="U7" s="30" t="s">
        <v>25</v>
      </c>
      <c r="V7" s="29" t="n">
        <v>570700</v>
      </c>
      <c r="W7" s="27" t="s">
        <v>25</v>
      </c>
      <c r="X7" s="28" t="n">
        <v>580200</v>
      </c>
      <c r="Y7" s="27" t="s">
        <v>25</v>
      </c>
      <c r="Z7" s="28" t="n">
        <v>588800</v>
      </c>
      <c r="AA7" s="27" t="s">
        <v>25</v>
      </c>
      <c r="AB7" s="28" t="n">
        <v>595900</v>
      </c>
      <c r="AC7" s="30" t="s">
        <v>25</v>
      </c>
      <c r="AD7" s="28" t="n">
        <v>602900</v>
      </c>
      <c r="AE7" s="27" t="s">
        <v>25</v>
      </c>
      <c r="AF7" s="29" t="n">
        <v>612900</v>
      </c>
      <c r="AG7" s="31"/>
      <c r="AH7" s="32"/>
      <c r="AI7" s="33" t="s">
        <v>26</v>
      </c>
      <c r="AJ7" s="34" t="s">
        <v>26</v>
      </c>
    </row>
    <row r="8" s="4" customFormat="true" ht="17.1" hidden="false" customHeight="true" outlineLevel="0" collapsed="false">
      <c r="A8" s="16"/>
      <c r="B8" s="17"/>
      <c r="C8" s="17"/>
      <c r="D8" s="26"/>
      <c r="E8" s="27" t="s">
        <v>25</v>
      </c>
      <c r="F8" s="28" t="n">
        <v>501200</v>
      </c>
      <c r="G8" s="27" t="s">
        <v>25</v>
      </c>
      <c r="H8" s="28" t="n">
        <v>511800</v>
      </c>
      <c r="I8" s="27" t="s">
        <v>25</v>
      </c>
      <c r="J8" s="28" t="n">
        <v>519500</v>
      </c>
      <c r="K8" s="27" t="s">
        <v>25</v>
      </c>
      <c r="L8" s="28" t="n">
        <v>526900</v>
      </c>
      <c r="M8" s="27" t="s">
        <v>25</v>
      </c>
      <c r="N8" s="29" t="n">
        <v>538400</v>
      </c>
      <c r="O8" s="27" t="s">
        <v>25</v>
      </c>
      <c r="P8" s="28" t="n">
        <v>551000</v>
      </c>
      <c r="Q8" s="27" t="s">
        <v>25</v>
      </c>
      <c r="R8" s="28" t="n">
        <v>562900</v>
      </c>
      <c r="S8" s="27" t="s">
        <v>25</v>
      </c>
      <c r="T8" s="28" t="n">
        <v>570700</v>
      </c>
      <c r="U8" s="30" t="s">
        <v>25</v>
      </c>
      <c r="V8" s="29" t="n">
        <v>580200</v>
      </c>
      <c r="W8" s="27" t="s">
        <v>25</v>
      </c>
      <c r="X8" s="28" t="n">
        <v>588800</v>
      </c>
      <c r="Y8" s="27" t="s">
        <v>25</v>
      </c>
      <c r="Z8" s="28" t="n">
        <v>595900</v>
      </c>
      <c r="AA8" s="27" t="s">
        <v>25</v>
      </c>
      <c r="AB8" s="28" t="n">
        <v>602600</v>
      </c>
      <c r="AC8" s="30" t="s">
        <v>25</v>
      </c>
      <c r="AD8" s="29" t="n">
        <v>612900</v>
      </c>
      <c r="AE8" s="27" t="s">
        <v>25</v>
      </c>
      <c r="AF8" s="28" t="n">
        <v>625500</v>
      </c>
      <c r="AG8" s="31" t="s">
        <v>27</v>
      </c>
      <c r="AH8" s="32" t="s">
        <v>27</v>
      </c>
      <c r="AI8" s="33" t="s">
        <v>28</v>
      </c>
      <c r="AJ8" s="34" t="s">
        <v>27</v>
      </c>
    </row>
    <row r="9" s="4" customFormat="true" ht="17.1" hidden="false" customHeight="true" outlineLevel="0" collapsed="false">
      <c r="A9" s="16"/>
      <c r="B9" s="17"/>
      <c r="C9" s="17"/>
      <c r="D9" s="26" t="s">
        <v>29</v>
      </c>
      <c r="E9" s="35" t="s">
        <v>30</v>
      </c>
      <c r="F9" s="35"/>
      <c r="G9" s="35" t="s">
        <v>31</v>
      </c>
      <c r="H9" s="35"/>
      <c r="I9" s="35" t="s">
        <v>32</v>
      </c>
      <c r="J9" s="35"/>
      <c r="K9" s="35" t="s">
        <v>33</v>
      </c>
      <c r="L9" s="35"/>
      <c r="M9" s="36" t="s">
        <v>34</v>
      </c>
      <c r="N9" s="36"/>
      <c r="O9" s="35" t="s">
        <v>35</v>
      </c>
      <c r="P9" s="35"/>
      <c r="Q9" s="35" t="s">
        <v>36</v>
      </c>
      <c r="R9" s="35"/>
      <c r="S9" s="35" t="s">
        <v>37</v>
      </c>
      <c r="T9" s="35"/>
      <c r="U9" s="36" t="s">
        <v>38</v>
      </c>
      <c r="V9" s="36"/>
      <c r="W9" s="35" t="s">
        <v>39</v>
      </c>
      <c r="X9" s="35"/>
      <c r="Y9" s="35" t="s">
        <v>40</v>
      </c>
      <c r="Z9" s="35"/>
      <c r="AA9" s="35" t="s">
        <v>41</v>
      </c>
      <c r="AB9" s="35"/>
      <c r="AC9" s="36" t="s">
        <v>42</v>
      </c>
      <c r="AD9" s="36"/>
      <c r="AE9" s="35" t="s">
        <v>43</v>
      </c>
      <c r="AF9" s="35"/>
      <c r="AG9" s="31"/>
      <c r="AH9" s="32"/>
      <c r="AI9" s="33" t="s">
        <v>44</v>
      </c>
      <c r="AJ9" s="34" t="s">
        <v>44</v>
      </c>
    </row>
    <row r="10" s="4" customFormat="true" ht="17.1" hidden="false" customHeight="true" outlineLevel="0" collapsed="false">
      <c r="A10" s="16"/>
      <c r="B10" s="17"/>
      <c r="C10" s="17"/>
      <c r="D10" s="37" t="s">
        <v>45</v>
      </c>
      <c r="E10" s="38" t="s">
        <v>46</v>
      </c>
      <c r="F10" s="39" t="s">
        <v>47</v>
      </c>
      <c r="G10" s="38" t="s">
        <v>46</v>
      </c>
      <c r="H10" s="39" t="s">
        <v>47</v>
      </c>
      <c r="I10" s="40" t="s">
        <v>46</v>
      </c>
      <c r="J10" s="37" t="s">
        <v>47</v>
      </c>
      <c r="K10" s="38" t="s">
        <v>46</v>
      </c>
      <c r="L10" s="39" t="s">
        <v>47</v>
      </c>
      <c r="M10" s="40" t="s">
        <v>46</v>
      </c>
      <c r="N10" s="37" t="s">
        <v>47</v>
      </c>
      <c r="O10" s="38" t="s">
        <v>46</v>
      </c>
      <c r="P10" s="39" t="s">
        <v>47</v>
      </c>
      <c r="Q10" s="38" t="s">
        <v>46</v>
      </c>
      <c r="R10" s="39" t="s">
        <v>47</v>
      </c>
      <c r="S10" s="38" t="s">
        <v>46</v>
      </c>
      <c r="T10" s="39" t="s">
        <v>47</v>
      </c>
      <c r="U10" s="40" t="s">
        <v>46</v>
      </c>
      <c r="V10" s="37" t="s">
        <v>47</v>
      </c>
      <c r="W10" s="38" t="s">
        <v>46</v>
      </c>
      <c r="X10" s="39" t="s">
        <v>47</v>
      </c>
      <c r="Y10" s="38" t="s">
        <v>46</v>
      </c>
      <c r="Z10" s="39" t="s">
        <v>47</v>
      </c>
      <c r="AA10" s="38" t="s">
        <v>46</v>
      </c>
      <c r="AB10" s="39" t="s">
        <v>47</v>
      </c>
      <c r="AC10" s="40" t="s">
        <v>46</v>
      </c>
      <c r="AD10" s="37" t="s">
        <v>47</v>
      </c>
      <c r="AE10" s="38" t="s">
        <v>46</v>
      </c>
      <c r="AF10" s="39" t="s">
        <v>47</v>
      </c>
      <c r="AG10" s="41" t="s">
        <v>46</v>
      </c>
      <c r="AH10" s="42" t="s">
        <v>47</v>
      </c>
      <c r="AI10" s="43"/>
      <c r="AJ10" s="44"/>
    </row>
    <row r="11" s="4" customFormat="true" ht="17.1" hidden="false" customHeight="true" outlineLevel="0" collapsed="false">
      <c r="A11" s="45" t="n">
        <v>1</v>
      </c>
      <c r="B11" s="46" t="s">
        <v>48</v>
      </c>
      <c r="C11" s="46"/>
      <c r="D11" s="47" t="s">
        <v>49</v>
      </c>
      <c r="E11" s="48"/>
      <c r="F11" s="49"/>
      <c r="G11" s="48"/>
      <c r="H11" s="49"/>
      <c r="I11" s="50"/>
      <c r="J11" s="51"/>
      <c r="K11" s="52"/>
      <c r="L11" s="49"/>
      <c r="M11" s="53"/>
      <c r="N11" s="51"/>
      <c r="O11" s="52"/>
      <c r="P11" s="49"/>
      <c r="Q11" s="52"/>
      <c r="R11" s="49"/>
      <c r="S11" s="52"/>
      <c r="T11" s="49"/>
      <c r="U11" s="53"/>
      <c r="V11" s="51"/>
      <c r="W11" s="52"/>
      <c r="X11" s="49"/>
      <c r="Y11" s="52"/>
      <c r="Z11" s="49"/>
      <c r="AA11" s="52"/>
      <c r="AB11" s="49"/>
      <c r="AC11" s="53"/>
      <c r="AD11" s="51"/>
      <c r="AE11" s="52"/>
      <c r="AF11" s="49"/>
      <c r="AG11" s="54" t="n">
        <f aca="false">+E11+G11+I11+K11+M11+O11+Q11+S11+U11++W11+Y11+AA11+AC11+AE11</f>
        <v>0</v>
      </c>
      <c r="AH11" s="55"/>
      <c r="AI11" s="56" t="n">
        <v>0.35</v>
      </c>
      <c r="AJ11" s="57" t="n">
        <f aca="false">+AG11*AI11</f>
        <v>0</v>
      </c>
    </row>
    <row r="12" s="4" customFormat="true" ht="17.1" hidden="false" customHeight="true" outlineLevel="0" collapsed="false">
      <c r="A12" s="58" t="n">
        <v>2</v>
      </c>
      <c r="B12" s="59" t="s">
        <v>50</v>
      </c>
      <c r="C12" s="59"/>
      <c r="D12" s="60" t="s">
        <v>51</v>
      </c>
      <c r="E12" s="61"/>
      <c r="F12" s="62"/>
      <c r="G12" s="61" t="n">
        <v>157</v>
      </c>
      <c r="H12" s="63"/>
      <c r="I12" s="61"/>
      <c r="J12" s="64"/>
      <c r="K12" s="65" t="n">
        <v>25</v>
      </c>
      <c r="L12" s="63"/>
      <c r="M12" s="66" t="n">
        <v>154</v>
      </c>
      <c r="N12" s="64"/>
      <c r="O12" s="65" t="n">
        <v>4</v>
      </c>
      <c r="P12" s="63"/>
      <c r="Q12" s="214" t="n">
        <v>49</v>
      </c>
      <c r="R12" s="63"/>
      <c r="S12" s="214" t="n">
        <v>91</v>
      </c>
      <c r="T12" s="63"/>
      <c r="U12" s="66"/>
      <c r="V12" s="64"/>
      <c r="W12" s="65"/>
      <c r="X12" s="63"/>
      <c r="Y12" s="65" t="n">
        <v>1</v>
      </c>
      <c r="Z12" s="63"/>
      <c r="AA12" s="65"/>
      <c r="AB12" s="63"/>
      <c r="AC12" s="66"/>
      <c r="AD12" s="64"/>
      <c r="AE12" s="65" t="n">
        <v>3</v>
      </c>
      <c r="AF12" s="63"/>
      <c r="AG12" s="67" t="n">
        <f aca="false">+E12+G12+I12+K12+M12+O12+Q12+S12+U12++W12+Y12+AA12+AC12+AE12</f>
        <v>484</v>
      </c>
      <c r="AH12" s="68"/>
      <c r="AI12" s="69" t="n">
        <v>0.26</v>
      </c>
      <c r="AJ12" s="70" t="n">
        <f aca="false">+AG12*AI12</f>
        <v>125.84</v>
      </c>
    </row>
    <row r="13" s="4" customFormat="true" ht="17.1" hidden="false" customHeight="true" outlineLevel="0" collapsed="false">
      <c r="A13" s="58" t="n">
        <v>3</v>
      </c>
      <c r="B13" s="59" t="s">
        <v>52</v>
      </c>
      <c r="C13" s="59"/>
      <c r="D13" s="60" t="s">
        <v>51</v>
      </c>
      <c r="E13" s="61"/>
      <c r="F13" s="62"/>
      <c r="G13" s="61"/>
      <c r="H13" s="63"/>
      <c r="I13" s="71"/>
      <c r="J13" s="64"/>
      <c r="K13" s="65"/>
      <c r="L13" s="63"/>
      <c r="M13" s="66"/>
      <c r="N13" s="64"/>
      <c r="O13" s="65"/>
      <c r="P13" s="63"/>
      <c r="Q13" s="65"/>
      <c r="R13" s="63"/>
      <c r="S13" s="65"/>
      <c r="T13" s="63"/>
      <c r="U13" s="66"/>
      <c r="V13" s="64"/>
      <c r="W13" s="65"/>
      <c r="X13" s="63"/>
      <c r="Y13" s="65"/>
      <c r="Z13" s="63"/>
      <c r="AA13" s="65"/>
      <c r="AB13" s="63"/>
      <c r="AC13" s="66"/>
      <c r="AD13" s="64"/>
      <c r="AE13" s="65"/>
      <c r="AF13" s="63"/>
      <c r="AG13" s="67" t="n">
        <f aca="false">+E13+G13+I13+K13+M13+O13+Q13+S13+U13++W13+Y13+AA13+AC13+AE13</f>
        <v>0</v>
      </c>
      <c r="AH13" s="68"/>
      <c r="AI13" s="69" t="n">
        <v>1.05</v>
      </c>
      <c r="AJ13" s="70" t="n">
        <f aca="false">+AG13*AI13</f>
        <v>0</v>
      </c>
    </row>
    <row r="14" s="4" customFormat="true" ht="17.1" hidden="false" customHeight="true" outlineLevel="0" collapsed="false">
      <c r="A14" s="58" t="n">
        <v>4</v>
      </c>
      <c r="B14" s="59" t="s">
        <v>53</v>
      </c>
      <c r="C14" s="59"/>
      <c r="D14" s="60" t="s">
        <v>51</v>
      </c>
      <c r="E14" s="61"/>
      <c r="F14" s="62"/>
      <c r="G14" s="61"/>
      <c r="H14" s="63"/>
      <c r="I14" s="61"/>
      <c r="J14" s="64"/>
      <c r="K14" s="65"/>
      <c r="L14" s="63"/>
      <c r="M14" s="66"/>
      <c r="N14" s="64"/>
      <c r="O14" s="65"/>
      <c r="P14" s="63"/>
      <c r="Q14" s="65"/>
      <c r="R14" s="63"/>
      <c r="S14" s="65"/>
      <c r="T14" s="63"/>
      <c r="U14" s="66"/>
      <c r="V14" s="64"/>
      <c r="W14" s="65"/>
      <c r="X14" s="63"/>
      <c r="Y14" s="65"/>
      <c r="Z14" s="63"/>
      <c r="AA14" s="65"/>
      <c r="AB14" s="63"/>
      <c r="AC14" s="66"/>
      <c r="AD14" s="64"/>
      <c r="AE14" s="65"/>
      <c r="AF14" s="63"/>
      <c r="AG14" s="67" t="n">
        <f aca="false">+E14+G14+I14+K14+M14+O14+Q14+S14+U14++W14+Y14+AA14+AC14+AE14</f>
        <v>0</v>
      </c>
      <c r="AH14" s="68"/>
      <c r="AI14" s="69" t="n">
        <v>0.7</v>
      </c>
      <c r="AJ14" s="70" t="n">
        <f aca="false">+AG14*AI14</f>
        <v>0</v>
      </c>
    </row>
    <row r="15" s="4" customFormat="true" ht="17.1" hidden="false" customHeight="true" outlineLevel="0" collapsed="false">
      <c r="A15" s="58" t="n">
        <v>5</v>
      </c>
      <c r="B15" s="59" t="s">
        <v>54</v>
      </c>
      <c r="C15" s="59"/>
      <c r="D15" s="60" t="s">
        <v>55</v>
      </c>
      <c r="E15" s="61"/>
      <c r="F15" s="62"/>
      <c r="G15" s="61"/>
      <c r="H15" s="63"/>
      <c r="I15" s="61"/>
      <c r="J15" s="64"/>
      <c r="K15" s="65"/>
      <c r="L15" s="63"/>
      <c r="M15" s="66"/>
      <c r="N15" s="64"/>
      <c r="O15" s="65"/>
      <c r="P15" s="63"/>
      <c r="Q15" s="65"/>
      <c r="R15" s="63"/>
      <c r="S15" s="65"/>
      <c r="T15" s="63"/>
      <c r="U15" s="66"/>
      <c r="V15" s="64"/>
      <c r="W15" s="65"/>
      <c r="X15" s="63"/>
      <c r="Y15" s="65"/>
      <c r="Z15" s="63"/>
      <c r="AA15" s="65"/>
      <c r="AB15" s="63"/>
      <c r="AC15" s="66"/>
      <c r="AD15" s="64"/>
      <c r="AE15" s="65"/>
      <c r="AF15" s="63"/>
      <c r="AG15" s="67" t="n">
        <f aca="false">+E15+G15+I15+K15+M15+O15+Q15+S15+U15++W15+Y15+AA15+AC15+AE15</f>
        <v>0</v>
      </c>
      <c r="AH15" s="68"/>
      <c r="AI15" s="69" t="n">
        <v>0.35</v>
      </c>
      <c r="AJ15" s="70" t="n">
        <f aca="false">+AG15*AI15</f>
        <v>0</v>
      </c>
    </row>
    <row r="16" s="4" customFormat="true" ht="17.1" hidden="false" customHeight="true" outlineLevel="0" collapsed="false">
      <c r="A16" s="58" t="n">
        <v>6</v>
      </c>
      <c r="B16" s="59" t="s">
        <v>56</v>
      </c>
      <c r="C16" s="59"/>
      <c r="D16" s="60" t="s">
        <v>57</v>
      </c>
      <c r="E16" s="61"/>
      <c r="F16" s="62"/>
      <c r="G16" s="61"/>
      <c r="H16" s="63"/>
      <c r="I16" s="61"/>
      <c r="J16" s="64"/>
      <c r="K16" s="65"/>
      <c r="L16" s="63"/>
      <c r="M16" s="66"/>
      <c r="N16" s="64"/>
      <c r="O16" s="65"/>
      <c r="P16" s="63"/>
      <c r="Q16" s="65"/>
      <c r="R16" s="63"/>
      <c r="S16" s="65"/>
      <c r="T16" s="63"/>
      <c r="U16" s="66"/>
      <c r="V16" s="64"/>
      <c r="W16" s="65"/>
      <c r="X16" s="63"/>
      <c r="Y16" s="65"/>
      <c r="Z16" s="63"/>
      <c r="AA16" s="65"/>
      <c r="AB16" s="63"/>
      <c r="AC16" s="66"/>
      <c r="AD16" s="64"/>
      <c r="AE16" s="65"/>
      <c r="AF16" s="63"/>
      <c r="AG16" s="67" t="n">
        <f aca="false">+E16+G16+I16+K16+M16+O16+Q16+S16+U16++W16+Y16+AA16+AC16+AE16</f>
        <v>0</v>
      </c>
      <c r="AH16" s="68"/>
      <c r="AI16" s="69" t="n">
        <v>0.23</v>
      </c>
      <c r="AJ16" s="70" t="n">
        <f aca="false">+AG16*AI16</f>
        <v>0</v>
      </c>
    </row>
    <row r="17" s="4" customFormat="true" ht="17.1" hidden="false" customHeight="true" outlineLevel="0" collapsed="false">
      <c r="A17" s="58" t="n">
        <v>7</v>
      </c>
      <c r="B17" s="59" t="s">
        <v>58</v>
      </c>
      <c r="C17" s="59"/>
      <c r="D17" s="60" t="s">
        <v>51</v>
      </c>
      <c r="E17" s="61"/>
      <c r="F17" s="62"/>
      <c r="G17" s="61"/>
      <c r="H17" s="63"/>
      <c r="I17" s="61"/>
      <c r="J17" s="64"/>
      <c r="K17" s="65"/>
      <c r="L17" s="63"/>
      <c r="M17" s="66"/>
      <c r="N17" s="64"/>
      <c r="O17" s="65"/>
      <c r="P17" s="63"/>
      <c r="Q17" s="65"/>
      <c r="R17" s="63"/>
      <c r="S17" s="65"/>
      <c r="T17" s="63"/>
      <c r="U17" s="66"/>
      <c r="V17" s="64"/>
      <c r="W17" s="65"/>
      <c r="X17" s="63"/>
      <c r="Y17" s="65"/>
      <c r="Z17" s="63"/>
      <c r="AA17" s="65"/>
      <c r="AB17" s="63"/>
      <c r="AC17" s="66"/>
      <c r="AD17" s="64"/>
      <c r="AE17" s="65"/>
      <c r="AF17" s="63"/>
      <c r="AG17" s="67" t="n">
        <f aca="false">+E17+G17+I17+K17+M17+O17+Q17+S17+U17++W17+Y17+AA17+AC17+AE17</f>
        <v>0</v>
      </c>
      <c r="AH17" s="68"/>
      <c r="AI17" s="69" t="n">
        <v>2.25</v>
      </c>
      <c r="AJ17" s="70" t="n">
        <f aca="false">+AG17*AI17</f>
        <v>0</v>
      </c>
    </row>
    <row r="18" s="4" customFormat="true" ht="17.1" hidden="false" customHeight="true" outlineLevel="0" collapsed="false">
      <c r="A18" s="58" t="n">
        <v>8</v>
      </c>
      <c r="B18" s="59" t="s">
        <v>59</v>
      </c>
      <c r="C18" s="59"/>
      <c r="D18" s="60" t="s">
        <v>51</v>
      </c>
      <c r="E18" s="61"/>
      <c r="F18" s="62"/>
      <c r="G18" s="61"/>
      <c r="H18" s="63"/>
      <c r="I18" s="71"/>
      <c r="J18" s="64"/>
      <c r="K18" s="65"/>
      <c r="L18" s="63"/>
      <c r="M18" s="66"/>
      <c r="N18" s="64"/>
      <c r="O18" s="65"/>
      <c r="P18" s="63"/>
      <c r="Q18" s="65"/>
      <c r="R18" s="63"/>
      <c r="S18" s="65"/>
      <c r="T18" s="63"/>
      <c r="U18" s="66"/>
      <c r="V18" s="64"/>
      <c r="W18" s="65"/>
      <c r="X18" s="63"/>
      <c r="Y18" s="65"/>
      <c r="Z18" s="63"/>
      <c r="AA18" s="65"/>
      <c r="AB18" s="63"/>
      <c r="AC18" s="66"/>
      <c r="AD18" s="64"/>
      <c r="AE18" s="65"/>
      <c r="AF18" s="63"/>
      <c r="AG18" s="67" t="n">
        <f aca="false">+E18+G18+I18+K18+M18+O18+Q18+S18+U18++W18+Y18+AA18+AC18+AE18</f>
        <v>0</v>
      </c>
      <c r="AH18" s="68"/>
      <c r="AI18" s="69" t="n">
        <v>8.44</v>
      </c>
      <c r="AJ18" s="70" t="n">
        <f aca="false">+AG18*AI18</f>
        <v>0</v>
      </c>
    </row>
    <row r="19" s="4" customFormat="true" ht="17.1" hidden="false" customHeight="true" outlineLevel="0" collapsed="false">
      <c r="A19" s="58" t="n">
        <v>9</v>
      </c>
      <c r="B19" s="59" t="s">
        <v>60</v>
      </c>
      <c r="C19" s="59"/>
      <c r="D19" s="60" t="s">
        <v>51</v>
      </c>
      <c r="E19" s="61"/>
      <c r="F19" s="62"/>
      <c r="G19" s="61"/>
      <c r="H19" s="63"/>
      <c r="I19" s="71"/>
      <c r="J19" s="64"/>
      <c r="K19" s="65"/>
      <c r="L19" s="63"/>
      <c r="M19" s="66"/>
      <c r="N19" s="64"/>
      <c r="O19" s="65"/>
      <c r="P19" s="63"/>
      <c r="Q19" s="65"/>
      <c r="R19" s="63"/>
      <c r="S19" s="65"/>
      <c r="T19" s="63"/>
      <c r="U19" s="66"/>
      <c r="V19" s="64"/>
      <c r="W19" s="65"/>
      <c r="X19" s="63"/>
      <c r="Y19" s="65"/>
      <c r="Z19" s="63"/>
      <c r="AA19" s="65"/>
      <c r="AB19" s="63"/>
      <c r="AC19" s="66"/>
      <c r="AD19" s="64"/>
      <c r="AE19" s="65"/>
      <c r="AF19" s="63"/>
      <c r="AG19" s="67" t="n">
        <f aca="false">+E19+G19+I19+K19+M19+O19+Q19+S19+U19++W19+Y19+AA19+AC19+AE19</f>
        <v>0</v>
      </c>
      <c r="AH19" s="68"/>
      <c r="AI19" s="69" t="n">
        <v>42.21</v>
      </c>
      <c r="AJ19" s="70" t="n">
        <f aca="false">+AG19*AI19</f>
        <v>0</v>
      </c>
    </row>
    <row r="20" s="4" customFormat="true" ht="17.1" hidden="false" customHeight="true" outlineLevel="0" collapsed="false">
      <c r="A20" s="58" t="n">
        <v>10</v>
      </c>
      <c r="B20" s="59" t="s">
        <v>61</v>
      </c>
      <c r="C20" s="59"/>
      <c r="D20" s="60" t="s">
        <v>55</v>
      </c>
      <c r="E20" s="61"/>
      <c r="F20" s="62"/>
      <c r="G20" s="61"/>
      <c r="H20" s="63"/>
      <c r="I20" s="61"/>
      <c r="J20" s="64"/>
      <c r="K20" s="65"/>
      <c r="L20" s="63"/>
      <c r="M20" s="66"/>
      <c r="N20" s="64"/>
      <c r="O20" s="65"/>
      <c r="P20" s="63"/>
      <c r="Q20" s="65"/>
      <c r="R20" s="63"/>
      <c r="S20" s="65"/>
      <c r="T20" s="63"/>
      <c r="U20" s="66"/>
      <c r="V20" s="64"/>
      <c r="W20" s="65"/>
      <c r="X20" s="63"/>
      <c r="Y20" s="65"/>
      <c r="Z20" s="63"/>
      <c r="AA20" s="65"/>
      <c r="AB20" s="63"/>
      <c r="AC20" s="66"/>
      <c r="AD20" s="64"/>
      <c r="AE20" s="65"/>
      <c r="AF20" s="63"/>
      <c r="AG20" s="67" t="n">
        <f aca="false">+E20+G20+I20+K20+M20+O20+Q20+S20+U20++W20+Y20+AA20+AC20+AE20</f>
        <v>0</v>
      </c>
      <c r="AH20" s="68"/>
      <c r="AI20" s="69" t="n">
        <v>0.04</v>
      </c>
      <c r="AJ20" s="70" t="n">
        <f aca="false">+AG20*AI20</f>
        <v>0</v>
      </c>
    </row>
    <row r="21" s="4" customFormat="true" ht="17.1" hidden="false" customHeight="true" outlineLevel="0" collapsed="false">
      <c r="A21" s="58" t="n">
        <v>11</v>
      </c>
      <c r="B21" s="59" t="s">
        <v>62</v>
      </c>
      <c r="C21" s="59"/>
      <c r="D21" s="60" t="s">
        <v>55</v>
      </c>
      <c r="E21" s="61"/>
      <c r="F21" s="62"/>
      <c r="G21" s="61"/>
      <c r="H21" s="63"/>
      <c r="I21" s="61"/>
      <c r="J21" s="64"/>
      <c r="K21" s="65"/>
      <c r="L21" s="63"/>
      <c r="M21" s="66"/>
      <c r="N21" s="64"/>
      <c r="O21" s="65"/>
      <c r="P21" s="63"/>
      <c r="Q21" s="65"/>
      <c r="R21" s="63"/>
      <c r="S21" s="65"/>
      <c r="T21" s="63"/>
      <c r="U21" s="66"/>
      <c r="V21" s="64"/>
      <c r="W21" s="65"/>
      <c r="X21" s="63"/>
      <c r="Y21" s="65"/>
      <c r="Z21" s="63"/>
      <c r="AA21" s="65"/>
      <c r="AB21" s="63"/>
      <c r="AC21" s="66"/>
      <c r="AD21" s="64"/>
      <c r="AE21" s="65"/>
      <c r="AF21" s="63"/>
      <c r="AG21" s="67" t="n">
        <f aca="false">+E21+G21+I21+K21+M21+O21+Q21+S21+U21++W21+Y21+AA21+AC21+AE21</f>
        <v>0</v>
      </c>
      <c r="AH21" s="68"/>
      <c r="AI21" s="69" t="n">
        <v>0.01</v>
      </c>
      <c r="AJ21" s="70" t="n">
        <f aca="false">+AG21*AI21</f>
        <v>0</v>
      </c>
    </row>
    <row r="22" s="4" customFormat="true" ht="17.1" hidden="false" customHeight="true" outlineLevel="0" collapsed="false">
      <c r="A22" s="58" t="n">
        <v>12</v>
      </c>
      <c r="B22" s="59" t="s">
        <v>63</v>
      </c>
      <c r="C22" s="59"/>
      <c r="D22" s="60" t="s">
        <v>51</v>
      </c>
      <c r="E22" s="61"/>
      <c r="F22" s="62"/>
      <c r="G22" s="61"/>
      <c r="H22" s="63"/>
      <c r="I22" s="71"/>
      <c r="J22" s="64"/>
      <c r="K22" s="65"/>
      <c r="L22" s="63"/>
      <c r="M22" s="66"/>
      <c r="N22" s="64"/>
      <c r="O22" s="65"/>
      <c r="P22" s="63"/>
      <c r="Q22" s="65"/>
      <c r="R22" s="63"/>
      <c r="S22" s="65"/>
      <c r="T22" s="63"/>
      <c r="U22" s="66"/>
      <c r="V22" s="64"/>
      <c r="W22" s="65"/>
      <c r="X22" s="63"/>
      <c r="Y22" s="65"/>
      <c r="Z22" s="63"/>
      <c r="AA22" s="65"/>
      <c r="AB22" s="63"/>
      <c r="AC22" s="66"/>
      <c r="AD22" s="64"/>
      <c r="AE22" s="65"/>
      <c r="AF22" s="63"/>
      <c r="AG22" s="67" t="n">
        <f aca="false">+E22+G22+I22+K22+M22+O22+Q22+S22+U22++W22+Y22+AA22+AC22+AE22</f>
        <v>0</v>
      </c>
      <c r="AH22" s="68"/>
      <c r="AI22" s="69" t="n">
        <v>7.91</v>
      </c>
      <c r="AJ22" s="70" t="n">
        <f aca="false">+AG22*AI22</f>
        <v>0</v>
      </c>
    </row>
    <row r="23" s="4" customFormat="true" ht="17.1" hidden="false" customHeight="true" outlineLevel="0" collapsed="false">
      <c r="A23" s="58" t="n">
        <v>13</v>
      </c>
      <c r="B23" s="59" t="s">
        <v>64</v>
      </c>
      <c r="C23" s="59"/>
      <c r="D23" s="60" t="s">
        <v>49</v>
      </c>
      <c r="E23" s="61"/>
      <c r="F23" s="62"/>
      <c r="G23" s="61"/>
      <c r="H23" s="63"/>
      <c r="I23" s="71"/>
      <c r="J23" s="64"/>
      <c r="K23" s="65"/>
      <c r="L23" s="63"/>
      <c r="M23" s="66"/>
      <c r="N23" s="64"/>
      <c r="O23" s="65"/>
      <c r="P23" s="63"/>
      <c r="Q23" s="65"/>
      <c r="R23" s="63"/>
      <c r="S23" s="65"/>
      <c r="T23" s="63"/>
      <c r="U23" s="66"/>
      <c r="V23" s="64"/>
      <c r="W23" s="65"/>
      <c r="X23" s="63"/>
      <c r="Y23" s="65"/>
      <c r="Z23" s="63"/>
      <c r="AA23" s="65"/>
      <c r="AB23" s="63"/>
      <c r="AC23" s="66"/>
      <c r="AD23" s="64"/>
      <c r="AE23" s="65"/>
      <c r="AF23" s="63"/>
      <c r="AG23" s="67" t="n">
        <f aca="false">+E23+G23+I23+K23+M23+O23+Q23+S23+U23++W23+Y23+AA23+AC23+AE23</f>
        <v>0</v>
      </c>
      <c r="AH23" s="68"/>
      <c r="AI23" s="69" t="n">
        <v>43.28</v>
      </c>
      <c r="AJ23" s="70" t="n">
        <f aca="false">+AG23*AI23</f>
        <v>0</v>
      </c>
    </row>
    <row r="24" s="4" customFormat="true" ht="17.1" hidden="false" customHeight="true" outlineLevel="0" collapsed="false">
      <c r="A24" s="58" t="n">
        <v>14</v>
      </c>
      <c r="B24" s="59" t="s">
        <v>65</v>
      </c>
      <c r="C24" s="59"/>
      <c r="D24" s="60" t="s">
        <v>66</v>
      </c>
      <c r="E24" s="61"/>
      <c r="F24" s="62"/>
      <c r="G24" s="61"/>
      <c r="H24" s="63"/>
      <c r="I24" s="71"/>
      <c r="J24" s="64"/>
      <c r="K24" s="65"/>
      <c r="L24" s="63"/>
      <c r="M24" s="66"/>
      <c r="N24" s="64"/>
      <c r="O24" s="65"/>
      <c r="P24" s="63"/>
      <c r="Q24" s="65"/>
      <c r="R24" s="63"/>
      <c r="S24" s="65"/>
      <c r="T24" s="63"/>
      <c r="U24" s="66"/>
      <c r="V24" s="64"/>
      <c r="W24" s="65"/>
      <c r="X24" s="63"/>
      <c r="Y24" s="65"/>
      <c r="Z24" s="63"/>
      <c r="AA24" s="65"/>
      <c r="AB24" s="63"/>
      <c r="AC24" s="66"/>
      <c r="AD24" s="64"/>
      <c r="AE24" s="65"/>
      <c r="AF24" s="63"/>
      <c r="AG24" s="67" t="n">
        <f aca="false">+E24+G24+I24+K24+M24+O24+Q24+S24+U24++W24+Y24+AA24+AC24+AE24</f>
        <v>0</v>
      </c>
      <c r="AH24" s="68"/>
      <c r="AI24" s="69" t="n">
        <v>0.21</v>
      </c>
      <c r="AJ24" s="70" t="n">
        <f aca="false">+AG24*AI24</f>
        <v>0</v>
      </c>
    </row>
    <row r="25" s="4" customFormat="true" ht="17.1" hidden="false" customHeight="true" outlineLevel="0" collapsed="false">
      <c r="A25" s="72" t="n">
        <v>15</v>
      </c>
      <c r="B25" s="73" t="s">
        <v>67</v>
      </c>
      <c r="C25" s="73"/>
      <c r="D25" s="74" t="s">
        <v>66</v>
      </c>
      <c r="E25" s="75"/>
      <c r="F25" s="76"/>
      <c r="G25" s="75"/>
      <c r="H25" s="77"/>
      <c r="I25" s="78"/>
      <c r="J25" s="79"/>
      <c r="K25" s="80"/>
      <c r="L25" s="77"/>
      <c r="M25" s="81"/>
      <c r="N25" s="79"/>
      <c r="O25" s="80"/>
      <c r="P25" s="77"/>
      <c r="Q25" s="80"/>
      <c r="R25" s="77"/>
      <c r="S25" s="80"/>
      <c r="T25" s="77"/>
      <c r="U25" s="81"/>
      <c r="V25" s="79"/>
      <c r="W25" s="80"/>
      <c r="X25" s="77"/>
      <c r="Y25" s="80"/>
      <c r="Z25" s="77"/>
      <c r="AA25" s="80"/>
      <c r="AB25" s="77"/>
      <c r="AC25" s="81"/>
      <c r="AD25" s="79"/>
      <c r="AE25" s="80"/>
      <c r="AF25" s="77"/>
      <c r="AG25" s="82" t="n">
        <f aca="false">+E25+G25+I25+K25+M25+O25+Q25+S25+U25++W25+Y25+AA25+AC25+AE25</f>
        <v>0</v>
      </c>
      <c r="AH25" s="83"/>
      <c r="AI25" s="84" t="n">
        <v>0.08</v>
      </c>
      <c r="AJ25" s="85" t="n">
        <f aca="false">+AG25*AI25</f>
        <v>0</v>
      </c>
    </row>
    <row r="26" s="4" customFormat="true" ht="17.1" hidden="false" customHeight="true" outlineLevel="0" collapsed="false">
      <c r="A26" s="86"/>
      <c r="B26" s="86"/>
      <c r="C26" s="86"/>
      <c r="D26" s="86"/>
      <c r="E26" s="87"/>
      <c r="F26" s="88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90"/>
      <c r="AJ26" s="0"/>
    </row>
    <row r="27" s="4" customFormat="true" ht="17.1" hidden="false" customHeight="true" outlineLevel="0" collapsed="false">
      <c r="A27" s="86"/>
      <c r="B27" s="86"/>
      <c r="C27" s="86"/>
      <c r="D27" s="86"/>
      <c r="E27" s="87"/>
      <c r="F27" s="88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90"/>
      <c r="AJ27" s="0"/>
    </row>
    <row r="28" s="4" customFormat="true" ht="17.1" hidden="false" customHeight="true" outlineLevel="0" collapsed="false">
      <c r="A28" s="11" t="s">
        <v>68</v>
      </c>
      <c r="B28" s="91"/>
      <c r="C28" s="91"/>
      <c r="D28" s="91"/>
      <c r="E28" s="87"/>
      <c r="F28" s="88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90"/>
      <c r="AJ28" s="0"/>
    </row>
    <row r="29" s="4" customFormat="true" ht="17.1" hidden="false" customHeight="true" outlineLevel="0" collapsed="false">
      <c r="A29" s="92" t="s">
        <v>69</v>
      </c>
      <c r="B29" s="93"/>
      <c r="C29" s="94" t="s">
        <v>70</v>
      </c>
      <c r="D29" s="95" t="s">
        <v>71</v>
      </c>
      <c r="E29" s="96"/>
      <c r="F29" s="96"/>
      <c r="G29" s="96"/>
      <c r="H29" s="96"/>
      <c r="I29" s="97"/>
      <c r="J29" s="97"/>
      <c r="K29" s="97"/>
      <c r="L29" s="97"/>
      <c r="M29" s="97"/>
      <c r="N29" s="97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90"/>
      <c r="AJ29" s="0"/>
    </row>
    <row r="30" s="4" customFormat="true" ht="17.1" hidden="false" customHeight="true" outlineLevel="0" collapsed="false">
      <c r="A30" s="98" t="n">
        <v>1</v>
      </c>
      <c r="B30" s="99" t="s">
        <v>72</v>
      </c>
      <c r="C30" s="100" t="s">
        <v>73</v>
      </c>
      <c r="D30" s="100" t="s">
        <v>74</v>
      </c>
      <c r="E30" s="101"/>
      <c r="F30" s="102"/>
      <c r="G30" s="101"/>
      <c r="H30" s="102"/>
      <c r="I30" s="101"/>
      <c r="J30" s="102"/>
      <c r="K30" s="101"/>
      <c r="L30" s="102"/>
      <c r="M30" s="101"/>
      <c r="N30" s="102"/>
      <c r="O30" s="101"/>
      <c r="P30" s="102"/>
      <c r="Q30" s="101"/>
      <c r="R30" s="102"/>
      <c r="S30" s="101"/>
      <c r="T30" s="102"/>
      <c r="U30" s="101"/>
      <c r="V30" s="102"/>
      <c r="W30" s="101"/>
      <c r="X30" s="102"/>
      <c r="Y30" s="101"/>
      <c r="Z30" s="102"/>
      <c r="AA30" s="101"/>
      <c r="AB30" s="102"/>
      <c r="AC30" s="101"/>
      <c r="AD30" s="102"/>
      <c r="AE30" s="101"/>
      <c r="AF30" s="102"/>
      <c r="AG30" s="54" t="n">
        <f aca="false">+E30+G30+I30+K30+M30+O30+Q30+S30+U30++W30+Y30+AA30+AC30+AE30</f>
        <v>0</v>
      </c>
      <c r="AH30" s="103"/>
      <c r="AI30" s="104" t="n">
        <v>1.3</v>
      </c>
      <c r="AJ30" s="105" t="n">
        <f aca="false">+AG30*AI30</f>
        <v>0</v>
      </c>
    </row>
    <row r="31" s="4" customFormat="true" ht="17.1" hidden="false" customHeight="true" outlineLevel="0" collapsed="false">
      <c r="A31" s="106" t="n">
        <v>2</v>
      </c>
      <c r="B31" s="107" t="s">
        <v>75</v>
      </c>
      <c r="C31" s="108" t="s">
        <v>73</v>
      </c>
      <c r="D31" s="108" t="s">
        <v>74</v>
      </c>
      <c r="E31" s="65"/>
      <c r="F31" s="109"/>
      <c r="G31" s="65" t="n">
        <v>157</v>
      </c>
      <c r="H31" s="109"/>
      <c r="I31" s="65"/>
      <c r="J31" s="109"/>
      <c r="K31" s="65" t="n">
        <v>25</v>
      </c>
      <c r="L31" s="109"/>
      <c r="M31" s="65" t="n">
        <v>154</v>
      </c>
      <c r="N31" s="109"/>
      <c r="O31" s="65" t="n">
        <v>4</v>
      </c>
      <c r="P31" s="109"/>
      <c r="Q31" s="214" t="n">
        <v>49</v>
      </c>
      <c r="R31" s="63"/>
      <c r="S31" s="214" t="n">
        <v>91</v>
      </c>
      <c r="T31" s="109"/>
      <c r="U31" s="65"/>
      <c r="V31" s="109"/>
      <c r="W31" s="65"/>
      <c r="X31" s="109"/>
      <c r="Y31" s="65" t="n">
        <v>1</v>
      </c>
      <c r="Z31" s="109"/>
      <c r="AA31" s="65"/>
      <c r="AB31" s="109"/>
      <c r="AC31" s="65"/>
      <c r="AD31" s="109"/>
      <c r="AE31" s="65" t="n">
        <v>3</v>
      </c>
      <c r="AF31" s="109"/>
      <c r="AG31" s="110" t="n">
        <f aca="false">+E31+G31+I31+K31+M31+O31+Q31+S31+U31++W31+Y31+AA31+AC31+AE31</f>
        <v>484</v>
      </c>
      <c r="AH31" s="111"/>
      <c r="AI31" s="112" t="n">
        <v>1.6</v>
      </c>
      <c r="AJ31" s="113" t="n">
        <f aca="false">+AG31*AI31</f>
        <v>774.4</v>
      </c>
    </row>
    <row r="32" s="4" customFormat="true" ht="17.1" hidden="false" customHeight="true" outlineLevel="0" collapsed="false">
      <c r="A32" s="106" t="n">
        <v>3</v>
      </c>
      <c r="B32" s="107" t="s">
        <v>76</v>
      </c>
      <c r="C32" s="108" t="s">
        <v>73</v>
      </c>
      <c r="D32" s="108" t="s">
        <v>74</v>
      </c>
      <c r="E32" s="65"/>
      <c r="F32" s="109"/>
      <c r="G32" s="66"/>
      <c r="H32" s="114"/>
      <c r="I32" s="65"/>
      <c r="J32" s="115"/>
      <c r="K32" s="66"/>
      <c r="L32" s="115"/>
      <c r="M32" s="116"/>
      <c r="N32" s="117"/>
      <c r="O32" s="61"/>
      <c r="P32" s="115"/>
      <c r="Q32" s="116"/>
      <c r="R32" s="117"/>
      <c r="S32" s="65"/>
      <c r="T32" s="115"/>
      <c r="U32" s="66"/>
      <c r="V32" s="117"/>
      <c r="W32" s="65"/>
      <c r="X32" s="115"/>
      <c r="Y32" s="65"/>
      <c r="Z32" s="115"/>
      <c r="AA32" s="65"/>
      <c r="AB32" s="115"/>
      <c r="AC32" s="66"/>
      <c r="AD32" s="117"/>
      <c r="AE32" s="61"/>
      <c r="AF32" s="115"/>
      <c r="AG32" s="67" t="n">
        <f aca="false">+E32+G32+I32+K32+M32+O32+Q32+S32+U32++W32+Y32+AA32+AC32+AE32</f>
        <v>0</v>
      </c>
      <c r="AH32" s="111"/>
      <c r="AI32" s="112" t="n">
        <v>4.24</v>
      </c>
      <c r="AJ32" s="113" t="n">
        <f aca="false">+AG32*AI32</f>
        <v>0</v>
      </c>
    </row>
    <row r="33" s="4" customFormat="true" ht="17.1" hidden="false" customHeight="true" outlineLevel="0" collapsed="false">
      <c r="A33" s="106" t="n">
        <v>4</v>
      </c>
      <c r="B33" s="107" t="s">
        <v>77</v>
      </c>
      <c r="C33" s="108" t="s">
        <v>73</v>
      </c>
      <c r="D33" s="108" t="s">
        <v>74</v>
      </c>
      <c r="E33" s="65"/>
      <c r="F33" s="109"/>
      <c r="G33" s="66"/>
      <c r="H33" s="114"/>
      <c r="I33" s="65"/>
      <c r="J33" s="115"/>
      <c r="K33" s="66"/>
      <c r="L33" s="115"/>
      <c r="M33" s="116"/>
      <c r="N33" s="117"/>
      <c r="O33" s="61"/>
      <c r="P33" s="115"/>
      <c r="Q33" s="116"/>
      <c r="R33" s="117"/>
      <c r="S33" s="65"/>
      <c r="T33" s="115"/>
      <c r="U33" s="66"/>
      <c r="V33" s="117"/>
      <c r="W33" s="65"/>
      <c r="X33" s="115"/>
      <c r="Y33" s="65"/>
      <c r="Z33" s="115"/>
      <c r="AA33" s="65"/>
      <c r="AB33" s="115"/>
      <c r="AC33" s="66"/>
      <c r="AD33" s="117"/>
      <c r="AE33" s="61"/>
      <c r="AF33" s="115"/>
      <c r="AG33" s="67" t="n">
        <f aca="false">+E33+G33+I33+K33+M33+O33+Q33+S33+U33++W33+Y33+AA33+AC33+AE33</f>
        <v>0</v>
      </c>
      <c r="AH33" s="111"/>
      <c r="AI33" s="112" t="n">
        <v>3.49</v>
      </c>
      <c r="AJ33" s="113" t="n">
        <f aca="false">+AG33*AI33</f>
        <v>0</v>
      </c>
    </row>
    <row r="34" s="4" customFormat="true" ht="17.1" hidden="false" customHeight="true" outlineLevel="0" collapsed="false">
      <c r="A34" s="106" t="n">
        <v>5</v>
      </c>
      <c r="B34" s="107" t="s">
        <v>78</v>
      </c>
      <c r="C34" s="108" t="s">
        <v>73</v>
      </c>
      <c r="D34" s="108" t="s">
        <v>74</v>
      </c>
      <c r="E34" s="65"/>
      <c r="F34" s="109"/>
      <c r="G34" s="66"/>
      <c r="H34" s="114"/>
      <c r="I34" s="65"/>
      <c r="J34" s="115"/>
      <c r="K34" s="66"/>
      <c r="L34" s="115"/>
      <c r="M34" s="116"/>
      <c r="N34" s="117"/>
      <c r="O34" s="61"/>
      <c r="P34" s="115"/>
      <c r="Q34" s="116"/>
      <c r="R34" s="117"/>
      <c r="S34" s="65"/>
      <c r="T34" s="115"/>
      <c r="U34" s="66"/>
      <c r="V34" s="117"/>
      <c r="W34" s="65"/>
      <c r="X34" s="115"/>
      <c r="Y34" s="65"/>
      <c r="Z34" s="115"/>
      <c r="AA34" s="65"/>
      <c r="AB34" s="115"/>
      <c r="AC34" s="66"/>
      <c r="AD34" s="117"/>
      <c r="AE34" s="61"/>
      <c r="AF34" s="115"/>
      <c r="AG34" s="67" t="n">
        <f aca="false">+E34+G34+I34+K34+M34+O34+Q34+S34+U34++W34+Y34+AA34+AC34+AE34</f>
        <v>0</v>
      </c>
      <c r="AH34" s="111"/>
      <c r="AI34" s="112" t="n">
        <v>0.49</v>
      </c>
      <c r="AJ34" s="113" t="n">
        <f aca="false">+AG34*AI34</f>
        <v>0</v>
      </c>
    </row>
    <row r="35" s="4" customFormat="true" ht="17.1" hidden="false" customHeight="true" outlineLevel="0" collapsed="false">
      <c r="A35" s="106" t="n">
        <v>6</v>
      </c>
      <c r="B35" s="107" t="s">
        <v>79</v>
      </c>
      <c r="C35" s="108" t="s">
        <v>80</v>
      </c>
      <c r="D35" s="108" t="s">
        <v>81</v>
      </c>
      <c r="E35" s="65"/>
      <c r="F35" s="109"/>
      <c r="G35" s="66"/>
      <c r="H35" s="114"/>
      <c r="I35" s="65"/>
      <c r="J35" s="115"/>
      <c r="K35" s="66"/>
      <c r="L35" s="115"/>
      <c r="M35" s="116"/>
      <c r="N35" s="117"/>
      <c r="O35" s="61"/>
      <c r="P35" s="115"/>
      <c r="Q35" s="116"/>
      <c r="R35" s="117"/>
      <c r="S35" s="65"/>
      <c r="T35" s="115"/>
      <c r="U35" s="66"/>
      <c r="V35" s="117"/>
      <c r="W35" s="65"/>
      <c r="X35" s="115"/>
      <c r="Y35" s="65"/>
      <c r="Z35" s="115"/>
      <c r="AA35" s="65"/>
      <c r="AB35" s="115"/>
      <c r="AC35" s="66"/>
      <c r="AD35" s="117"/>
      <c r="AE35" s="61"/>
      <c r="AF35" s="115"/>
      <c r="AG35" s="67" t="n">
        <f aca="false">+E35+G35+I35+K35+M35+O35+Q35+S35+U35++W35+Y35+AA35+AC35+AE35</f>
        <v>0</v>
      </c>
      <c r="AH35" s="111"/>
      <c r="AI35" s="112" t="n">
        <v>0.08</v>
      </c>
      <c r="AJ35" s="113" t="n">
        <f aca="false">+AG35*AI35</f>
        <v>0</v>
      </c>
    </row>
    <row r="36" s="4" customFormat="true" ht="17.1" hidden="false" customHeight="true" outlineLevel="0" collapsed="false">
      <c r="A36" s="106" t="n">
        <v>7</v>
      </c>
      <c r="B36" s="107" t="s">
        <v>82</v>
      </c>
      <c r="C36" s="108" t="s">
        <v>73</v>
      </c>
      <c r="D36" s="108" t="s">
        <v>74</v>
      </c>
      <c r="E36" s="65"/>
      <c r="F36" s="109"/>
      <c r="G36" s="65" t="n">
        <v>942</v>
      </c>
      <c r="H36" s="109"/>
      <c r="I36" s="65"/>
      <c r="J36" s="109"/>
      <c r="K36" s="65" t="n">
        <v>150</v>
      </c>
      <c r="L36" s="109"/>
      <c r="M36" s="65" t="n">
        <v>924</v>
      </c>
      <c r="N36" s="109"/>
      <c r="O36" s="65" t="n">
        <v>24</v>
      </c>
      <c r="P36" s="109"/>
      <c r="Q36" s="214" t="n">
        <v>84</v>
      </c>
      <c r="R36" s="109"/>
      <c r="S36" s="214" t="n">
        <v>102</v>
      </c>
      <c r="T36" s="109"/>
      <c r="U36" s="65"/>
      <c r="V36" s="109"/>
      <c r="W36" s="65"/>
      <c r="X36" s="109"/>
      <c r="Y36" s="65" t="n">
        <v>6</v>
      </c>
      <c r="Z36" s="109"/>
      <c r="AA36" s="65"/>
      <c r="AB36" s="109"/>
      <c r="AC36" s="65"/>
      <c r="AD36" s="109"/>
      <c r="AE36" s="214" t="n">
        <v>0</v>
      </c>
      <c r="AF36" s="109"/>
      <c r="AG36" s="110" t="n">
        <f aca="false">+E36+G36+I36+K36+M36+O36+Q36+S36+U36++W36+Y36+AA36+AC36+AE36</f>
        <v>2232</v>
      </c>
      <c r="AH36" s="111"/>
      <c r="AI36" s="112" t="n">
        <v>0.04</v>
      </c>
      <c r="AJ36" s="113" t="n">
        <f aca="false">+AG36*AI36</f>
        <v>89.28</v>
      </c>
    </row>
    <row r="37" s="4" customFormat="true" ht="17.1" hidden="false" customHeight="true" outlineLevel="0" collapsed="false">
      <c r="A37" s="106" t="n">
        <v>8</v>
      </c>
      <c r="B37" s="107" t="s">
        <v>83</v>
      </c>
      <c r="C37" s="108" t="s">
        <v>73</v>
      </c>
      <c r="D37" s="108" t="s">
        <v>74</v>
      </c>
      <c r="E37" s="65"/>
      <c r="F37" s="109"/>
      <c r="G37" s="66"/>
      <c r="H37" s="114"/>
      <c r="I37" s="65"/>
      <c r="J37" s="115"/>
      <c r="K37" s="66"/>
      <c r="L37" s="115"/>
      <c r="M37" s="116"/>
      <c r="N37" s="117"/>
      <c r="O37" s="61"/>
      <c r="P37" s="115"/>
      <c r="Q37" s="116"/>
      <c r="R37" s="117"/>
      <c r="S37" s="65"/>
      <c r="T37" s="115"/>
      <c r="U37" s="66"/>
      <c r="V37" s="117"/>
      <c r="W37" s="65"/>
      <c r="X37" s="115"/>
      <c r="Y37" s="65"/>
      <c r="Z37" s="115"/>
      <c r="AA37" s="65"/>
      <c r="AB37" s="115"/>
      <c r="AC37" s="66"/>
      <c r="AD37" s="117"/>
      <c r="AE37" s="61"/>
      <c r="AF37" s="115"/>
      <c r="AG37" s="67" t="n">
        <f aca="false">+E37+G37+I37+K37+M37+O37+Q37+S37+U37++W37+Y37+AA37+AC37+AE37</f>
        <v>0</v>
      </c>
      <c r="AH37" s="111"/>
      <c r="AI37" s="112" t="n">
        <v>48.76</v>
      </c>
      <c r="AJ37" s="113" t="n">
        <f aca="false">+AG37*AI37</f>
        <v>0</v>
      </c>
    </row>
    <row r="38" s="4" customFormat="true" ht="17.1" hidden="false" customHeight="true" outlineLevel="0" collapsed="false">
      <c r="A38" s="106" t="n">
        <v>9</v>
      </c>
      <c r="B38" s="107" t="s">
        <v>85</v>
      </c>
      <c r="C38" s="108" t="s">
        <v>73</v>
      </c>
      <c r="D38" s="108" t="s">
        <v>74</v>
      </c>
      <c r="E38" s="65"/>
      <c r="F38" s="109"/>
      <c r="G38" s="66"/>
      <c r="H38" s="114"/>
      <c r="I38" s="65"/>
      <c r="J38" s="115"/>
      <c r="K38" s="66"/>
      <c r="L38" s="115"/>
      <c r="M38" s="116"/>
      <c r="N38" s="117"/>
      <c r="O38" s="61"/>
      <c r="P38" s="115"/>
      <c r="Q38" s="116"/>
      <c r="R38" s="117"/>
      <c r="S38" s="65"/>
      <c r="T38" s="115"/>
      <c r="U38" s="66"/>
      <c r="V38" s="117"/>
      <c r="W38" s="65"/>
      <c r="X38" s="115"/>
      <c r="Y38" s="65"/>
      <c r="Z38" s="115"/>
      <c r="AA38" s="65"/>
      <c r="AB38" s="115"/>
      <c r="AC38" s="66"/>
      <c r="AD38" s="117"/>
      <c r="AE38" s="61"/>
      <c r="AF38" s="115"/>
      <c r="AG38" s="67" t="n">
        <f aca="false">+E38+G38+I38+K38+M38+O38+Q38+S38+U38++W38+Y38+AA38+AC38+AE38</f>
        <v>0</v>
      </c>
      <c r="AH38" s="111"/>
      <c r="AI38" s="112" t="n">
        <v>48.16</v>
      </c>
      <c r="AJ38" s="113" t="n">
        <f aca="false">+AG38*AI38</f>
        <v>0</v>
      </c>
    </row>
    <row r="39" s="4" customFormat="true" ht="17.1" hidden="false" customHeight="true" outlineLevel="0" collapsed="false">
      <c r="A39" s="106" t="n">
        <v>10</v>
      </c>
      <c r="B39" s="107" t="s">
        <v>86</v>
      </c>
      <c r="C39" s="108" t="s">
        <v>73</v>
      </c>
      <c r="D39" s="108" t="s">
        <v>74</v>
      </c>
      <c r="E39" s="65"/>
      <c r="F39" s="109"/>
      <c r="G39" s="66"/>
      <c r="H39" s="114"/>
      <c r="I39" s="65"/>
      <c r="J39" s="115"/>
      <c r="K39" s="66"/>
      <c r="L39" s="115"/>
      <c r="M39" s="116"/>
      <c r="N39" s="117"/>
      <c r="O39" s="61"/>
      <c r="P39" s="115"/>
      <c r="Q39" s="116"/>
      <c r="R39" s="117"/>
      <c r="S39" s="65"/>
      <c r="T39" s="115"/>
      <c r="U39" s="66"/>
      <c r="V39" s="117"/>
      <c r="W39" s="65"/>
      <c r="X39" s="115"/>
      <c r="Y39" s="65"/>
      <c r="Z39" s="115"/>
      <c r="AA39" s="65"/>
      <c r="AB39" s="115"/>
      <c r="AC39" s="66"/>
      <c r="AD39" s="117"/>
      <c r="AE39" s="61"/>
      <c r="AF39" s="115"/>
      <c r="AG39" s="67" t="n">
        <f aca="false">+E39+G39+I39+K39+M39+O39+Q39+S39+U39++W39+Y39+AA39+AC39+AE39</f>
        <v>0</v>
      </c>
      <c r="AH39" s="111"/>
      <c r="AI39" s="112" t="n">
        <v>3.61</v>
      </c>
      <c r="AJ39" s="113" t="n">
        <f aca="false">+AG39*AI39</f>
        <v>0</v>
      </c>
    </row>
    <row r="40" s="4" customFormat="true" ht="17.1" hidden="false" customHeight="true" outlineLevel="0" collapsed="false">
      <c r="A40" s="106" t="n">
        <v>11</v>
      </c>
      <c r="B40" s="107" t="s">
        <v>87</v>
      </c>
      <c r="C40" s="108" t="s">
        <v>73</v>
      </c>
      <c r="D40" s="108" t="s">
        <v>74</v>
      </c>
      <c r="E40" s="65"/>
      <c r="F40" s="109"/>
      <c r="G40" s="66" t="n">
        <v>66</v>
      </c>
      <c r="H40" s="114"/>
      <c r="I40" s="65" t="n">
        <v>56</v>
      </c>
      <c r="J40" s="115"/>
      <c r="K40" s="66" t="n">
        <v>29</v>
      </c>
      <c r="L40" s="115"/>
      <c r="M40" s="116" t="n">
        <v>71</v>
      </c>
      <c r="N40" s="117"/>
      <c r="O40" s="61" t="n">
        <v>35</v>
      </c>
      <c r="P40" s="115"/>
      <c r="Q40" s="116" t="n">
        <v>37</v>
      </c>
      <c r="R40" s="117"/>
      <c r="S40" s="65" t="n">
        <v>99</v>
      </c>
      <c r="T40" s="115"/>
      <c r="U40" s="66" t="n">
        <v>7</v>
      </c>
      <c r="V40" s="117"/>
      <c r="W40" s="65" t="n">
        <v>6</v>
      </c>
      <c r="X40" s="115"/>
      <c r="Y40" s="65" t="n">
        <v>13</v>
      </c>
      <c r="Z40" s="115"/>
      <c r="AA40" s="65" t="n">
        <v>9</v>
      </c>
      <c r="AB40" s="115"/>
      <c r="AC40" s="66" t="n">
        <v>2</v>
      </c>
      <c r="AD40" s="117"/>
      <c r="AE40" s="61" t="n">
        <v>7</v>
      </c>
      <c r="AF40" s="115"/>
      <c r="AG40" s="67" t="n">
        <f aca="false">+E40+G40+I40+K40+M40+O40+Q40+S40+U40++W40+Y40+AA40+AC40+AE40</f>
        <v>437</v>
      </c>
      <c r="AH40" s="111"/>
      <c r="AI40" s="112" t="n">
        <v>0.06</v>
      </c>
      <c r="AJ40" s="113" t="n">
        <f aca="false">+AG40*AI40</f>
        <v>26.22</v>
      </c>
    </row>
    <row r="41" s="4" customFormat="true" ht="17.1" hidden="false" customHeight="true" outlineLevel="0" collapsed="false">
      <c r="A41" s="106" t="n">
        <v>12</v>
      </c>
      <c r="B41" s="107" t="s">
        <v>88</v>
      </c>
      <c r="C41" s="108" t="s">
        <v>73</v>
      </c>
      <c r="D41" s="108" t="s">
        <v>74</v>
      </c>
      <c r="E41" s="65"/>
      <c r="F41" s="109"/>
      <c r="G41" s="66"/>
      <c r="H41" s="114"/>
      <c r="I41" s="65"/>
      <c r="J41" s="115"/>
      <c r="K41" s="66"/>
      <c r="L41" s="115"/>
      <c r="M41" s="116"/>
      <c r="N41" s="117"/>
      <c r="O41" s="61"/>
      <c r="P41" s="115"/>
      <c r="Q41" s="116"/>
      <c r="R41" s="117"/>
      <c r="S41" s="65"/>
      <c r="T41" s="115"/>
      <c r="U41" s="66"/>
      <c r="V41" s="117"/>
      <c r="W41" s="65"/>
      <c r="X41" s="115"/>
      <c r="Y41" s="65"/>
      <c r="Z41" s="115"/>
      <c r="AA41" s="65"/>
      <c r="AB41" s="115"/>
      <c r="AC41" s="66"/>
      <c r="AD41" s="117"/>
      <c r="AE41" s="61"/>
      <c r="AF41" s="115"/>
      <c r="AG41" s="67" t="n">
        <f aca="false">+E41+G41+I41+K41+M41+O41+Q41+S41+U41++W41+Y41+AA41+AC41+AE41</f>
        <v>0</v>
      </c>
      <c r="AH41" s="111"/>
      <c r="AI41" s="112" t="n">
        <v>0.08</v>
      </c>
      <c r="AJ41" s="113" t="n">
        <f aca="false">+AG41*AI41</f>
        <v>0</v>
      </c>
    </row>
    <row r="42" s="4" customFormat="true" ht="17.1" hidden="false" customHeight="true" outlineLevel="0" collapsed="false">
      <c r="A42" s="106" t="n">
        <v>13</v>
      </c>
      <c r="B42" s="107" t="s">
        <v>89</v>
      </c>
      <c r="C42" s="108" t="s">
        <v>73</v>
      </c>
      <c r="D42" s="108" t="s">
        <v>74</v>
      </c>
      <c r="E42" s="65"/>
      <c r="F42" s="109"/>
      <c r="G42" s="66"/>
      <c r="H42" s="114"/>
      <c r="I42" s="65"/>
      <c r="J42" s="115"/>
      <c r="K42" s="66"/>
      <c r="L42" s="115"/>
      <c r="M42" s="116"/>
      <c r="N42" s="117"/>
      <c r="O42" s="61"/>
      <c r="P42" s="115"/>
      <c r="Q42" s="116"/>
      <c r="R42" s="117"/>
      <c r="S42" s="65"/>
      <c r="T42" s="115"/>
      <c r="U42" s="66"/>
      <c r="V42" s="117"/>
      <c r="W42" s="65"/>
      <c r="X42" s="115"/>
      <c r="Y42" s="65"/>
      <c r="Z42" s="115"/>
      <c r="AA42" s="65"/>
      <c r="AB42" s="115"/>
      <c r="AC42" s="66"/>
      <c r="AD42" s="117"/>
      <c r="AE42" s="61"/>
      <c r="AF42" s="115"/>
      <c r="AG42" s="67" t="n">
        <f aca="false">+E42+G42+I42+K42+M42+O42+Q42+S42+U42++W42+Y42+AA42+AC42+AE42</f>
        <v>0</v>
      </c>
      <c r="AH42" s="111"/>
      <c r="AI42" s="112" t="n">
        <v>0.15</v>
      </c>
      <c r="AJ42" s="113" t="n">
        <f aca="false">+AG42*AI42</f>
        <v>0</v>
      </c>
    </row>
    <row r="43" s="4" customFormat="true" ht="17.1" hidden="false" customHeight="true" outlineLevel="0" collapsed="false">
      <c r="A43" s="106" t="n">
        <v>14</v>
      </c>
      <c r="B43" s="107" t="s">
        <v>90</v>
      </c>
      <c r="C43" s="108" t="s">
        <v>73</v>
      </c>
      <c r="D43" s="108" t="s">
        <v>74</v>
      </c>
      <c r="E43" s="65"/>
      <c r="F43" s="109"/>
      <c r="G43" s="66"/>
      <c r="H43" s="114"/>
      <c r="I43" s="65"/>
      <c r="J43" s="115"/>
      <c r="K43" s="66"/>
      <c r="L43" s="115"/>
      <c r="M43" s="116"/>
      <c r="N43" s="117"/>
      <c r="O43" s="61"/>
      <c r="P43" s="115"/>
      <c r="Q43" s="116"/>
      <c r="R43" s="117"/>
      <c r="S43" s="65"/>
      <c r="T43" s="115"/>
      <c r="U43" s="66"/>
      <c r="V43" s="117"/>
      <c r="W43" s="65"/>
      <c r="X43" s="115"/>
      <c r="Y43" s="65"/>
      <c r="Z43" s="115"/>
      <c r="AA43" s="65"/>
      <c r="AB43" s="115"/>
      <c r="AC43" s="66"/>
      <c r="AD43" s="117"/>
      <c r="AE43" s="61"/>
      <c r="AF43" s="115"/>
      <c r="AG43" s="67" t="n">
        <f aca="false">+E43+G43+I43+K43+M43+O43+Q43+S43+U43++W43+Y43+AA43+AC43+AE43</f>
        <v>0</v>
      </c>
      <c r="AH43" s="111"/>
      <c r="AI43" s="112" t="n">
        <v>366.45</v>
      </c>
      <c r="AJ43" s="113" t="n">
        <f aca="false">+AG43*AI43</f>
        <v>0</v>
      </c>
    </row>
    <row r="44" s="4" customFormat="true" ht="17.1" hidden="false" customHeight="true" outlineLevel="0" collapsed="false">
      <c r="A44" s="106" t="n">
        <v>15</v>
      </c>
      <c r="B44" s="107" t="s">
        <v>91</v>
      </c>
      <c r="C44" s="108" t="s">
        <v>73</v>
      </c>
      <c r="D44" s="108" t="s">
        <v>74</v>
      </c>
      <c r="E44" s="65"/>
      <c r="F44" s="109"/>
      <c r="G44" s="66"/>
      <c r="H44" s="114"/>
      <c r="I44" s="65"/>
      <c r="J44" s="115"/>
      <c r="K44" s="66"/>
      <c r="L44" s="115"/>
      <c r="M44" s="116"/>
      <c r="N44" s="117"/>
      <c r="O44" s="61"/>
      <c r="P44" s="115"/>
      <c r="Q44" s="116" t="n">
        <v>1</v>
      </c>
      <c r="R44" s="117"/>
      <c r="S44" s="65"/>
      <c r="T44" s="115"/>
      <c r="U44" s="66"/>
      <c r="V44" s="117"/>
      <c r="W44" s="65"/>
      <c r="X44" s="115"/>
      <c r="Y44" s="65"/>
      <c r="Z44" s="115"/>
      <c r="AA44" s="65"/>
      <c r="AB44" s="115"/>
      <c r="AC44" s="66"/>
      <c r="AD44" s="117"/>
      <c r="AE44" s="61"/>
      <c r="AF44" s="115"/>
      <c r="AG44" s="67" t="n">
        <f aca="false">+E44+G44+I44+K44+M44+O44+Q44+S44+U44++W44+Y44+AA44+AC44+AE44</f>
        <v>1</v>
      </c>
      <c r="AH44" s="111"/>
      <c r="AI44" s="112" t="n">
        <v>131.93</v>
      </c>
      <c r="AJ44" s="113" t="n">
        <f aca="false">+AG44*AI44</f>
        <v>131.93</v>
      </c>
    </row>
    <row r="45" s="4" customFormat="true" ht="17.1" hidden="false" customHeight="true" outlineLevel="0" collapsed="false">
      <c r="A45" s="106" t="n">
        <v>16</v>
      </c>
      <c r="B45" s="107" t="s">
        <v>92</v>
      </c>
      <c r="C45" s="108" t="s">
        <v>73</v>
      </c>
      <c r="D45" s="108" t="s">
        <v>74</v>
      </c>
      <c r="E45" s="65"/>
      <c r="F45" s="109"/>
      <c r="G45" s="66" t="n">
        <v>2</v>
      </c>
      <c r="H45" s="114"/>
      <c r="I45" s="65"/>
      <c r="J45" s="115"/>
      <c r="K45" s="66"/>
      <c r="L45" s="115"/>
      <c r="M45" s="116"/>
      <c r="N45" s="117"/>
      <c r="O45" s="61"/>
      <c r="P45" s="115"/>
      <c r="Q45" s="116"/>
      <c r="R45" s="117"/>
      <c r="S45" s="65"/>
      <c r="T45" s="115"/>
      <c r="U45" s="66" t="n">
        <v>2</v>
      </c>
      <c r="V45" s="117"/>
      <c r="W45" s="65"/>
      <c r="X45" s="115"/>
      <c r="Y45" s="65"/>
      <c r="Z45" s="115"/>
      <c r="AA45" s="65"/>
      <c r="AB45" s="115"/>
      <c r="AC45" s="66"/>
      <c r="AD45" s="117"/>
      <c r="AE45" s="61"/>
      <c r="AF45" s="115"/>
      <c r="AG45" s="67" t="n">
        <f aca="false">+E45+G45+I45+K45+M45+O45+Q45+S45+U45++W45+Y45+AA45+AC45+AE45</f>
        <v>4</v>
      </c>
      <c r="AH45" s="111"/>
      <c r="AI45" s="112" t="n">
        <v>0.23</v>
      </c>
      <c r="AJ45" s="113" t="n">
        <f aca="false">+AG45*AI45</f>
        <v>0.92</v>
      </c>
    </row>
    <row r="46" s="4" customFormat="true" ht="17.1" hidden="false" customHeight="true" outlineLevel="0" collapsed="false">
      <c r="A46" s="106" t="n">
        <v>17</v>
      </c>
      <c r="B46" s="107" t="s">
        <v>93</v>
      </c>
      <c r="C46" s="108" t="s">
        <v>73</v>
      </c>
      <c r="D46" s="108" t="s">
        <v>74</v>
      </c>
      <c r="E46" s="65"/>
      <c r="F46" s="109"/>
      <c r="G46" s="66"/>
      <c r="H46" s="114"/>
      <c r="I46" s="65"/>
      <c r="J46" s="115"/>
      <c r="K46" s="66"/>
      <c r="L46" s="115"/>
      <c r="M46" s="116"/>
      <c r="N46" s="117"/>
      <c r="O46" s="61"/>
      <c r="P46" s="115"/>
      <c r="Q46" s="116"/>
      <c r="R46" s="117"/>
      <c r="S46" s="65"/>
      <c r="T46" s="115"/>
      <c r="U46" s="66"/>
      <c r="V46" s="117"/>
      <c r="W46" s="65"/>
      <c r="X46" s="115"/>
      <c r="Y46" s="65"/>
      <c r="Z46" s="115"/>
      <c r="AA46" s="65"/>
      <c r="AB46" s="115"/>
      <c r="AC46" s="66"/>
      <c r="AD46" s="117"/>
      <c r="AE46" s="61"/>
      <c r="AF46" s="115"/>
      <c r="AG46" s="67" t="n">
        <f aca="false">+E46+G46+I46+K46+M46+O46+Q46+S46+U46++W46+Y46+AA46+AC46+AE46</f>
        <v>0</v>
      </c>
      <c r="AH46" s="111"/>
      <c r="AI46" s="112" t="n">
        <v>2.13</v>
      </c>
      <c r="AJ46" s="113" t="n">
        <f aca="false">+AG46*AI46</f>
        <v>0</v>
      </c>
    </row>
    <row r="47" s="4" customFormat="true" ht="17.1" hidden="false" customHeight="true" outlineLevel="0" collapsed="false">
      <c r="A47" s="106" t="n">
        <v>18</v>
      </c>
      <c r="B47" s="107" t="s">
        <v>94</v>
      </c>
      <c r="C47" s="108" t="s">
        <v>73</v>
      </c>
      <c r="D47" s="108" t="s">
        <v>74</v>
      </c>
      <c r="E47" s="65"/>
      <c r="F47" s="109"/>
      <c r="G47" s="66"/>
      <c r="H47" s="114"/>
      <c r="I47" s="65"/>
      <c r="J47" s="115"/>
      <c r="K47" s="66"/>
      <c r="L47" s="115"/>
      <c r="M47" s="116"/>
      <c r="N47" s="117"/>
      <c r="O47" s="61"/>
      <c r="P47" s="115"/>
      <c r="Q47" s="116"/>
      <c r="R47" s="117"/>
      <c r="S47" s="65"/>
      <c r="T47" s="115"/>
      <c r="U47" s="66"/>
      <c r="V47" s="117"/>
      <c r="W47" s="65"/>
      <c r="X47" s="115"/>
      <c r="Y47" s="65"/>
      <c r="Z47" s="115"/>
      <c r="AA47" s="65"/>
      <c r="AB47" s="115"/>
      <c r="AC47" s="66"/>
      <c r="AD47" s="117"/>
      <c r="AE47" s="61"/>
      <c r="AF47" s="115"/>
      <c r="AG47" s="67" t="n">
        <f aca="false">+E47+G47+I47+K47+M47+O47+Q47+S47+U47++W47+Y47+AA47+AC47+AE47</f>
        <v>0</v>
      </c>
      <c r="AH47" s="111"/>
      <c r="AI47" s="112" t="n">
        <v>0.75</v>
      </c>
      <c r="AJ47" s="113" t="n">
        <f aca="false">+AG47*AI47</f>
        <v>0</v>
      </c>
    </row>
    <row r="48" s="4" customFormat="true" ht="17.1" hidden="false" customHeight="true" outlineLevel="0" collapsed="false">
      <c r="A48" s="119" t="n">
        <v>19</v>
      </c>
      <c r="B48" s="120" t="s">
        <v>95</v>
      </c>
      <c r="C48" s="121" t="s">
        <v>73</v>
      </c>
      <c r="D48" s="121" t="s">
        <v>74</v>
      </c>
      <c r="E48" s="80"/>
      <c r="F48" s="122"/>
      <c r="G48" s="81"/>
      <c r="H48" s="123"/>
      <c r="I48" s="80"/>
      <c r="J48" s="124"/>
      <c r="K48" s="81"/>
      <c r="L48" s="124"/>
      <c r="M48" s="125"/>
      <c r="N48" s="126"/>
      <c r="O48" s="75"/>
      <c r="P48" s="124"/>
      <c r="Q48" s="125"/>
      <c r="R48" s="126"/>
      <c r="S48" s="80"/>
      <c r="T48" s="124"/>
      <c r="U48" s="81"/>
      <c r="V48" s="126"/>
      <c r="W48" s="80"/>
      <c r="X48" s="124"/>
      <c r="Y48" s="80"/>
      <c r="Z48" s="124"/>
      <c r="AA48" s="80"/>
      <c r="AB48" s="124"/>
      <c r="AC48" s="81"/>
      <c r="AD48" s="126"/>
      <c r="AE48" s="75"/>
      <c r="AF48" s="124"/>
      <c r="AG48" s="82" t="n">
        <f aca="false">+E48+G48+I48+K48+M48+O48+Q48+S48+U48++W48+Y48+AA48+AC48+AE48</f>
        <v>0</v>
      </c>
      <c r="AH48" s="127"/>
      <c r="AI48" s="128" t="n">
        <v>0.09</v>
      </c>
      <c r="AJ48" s="129" t="n">
        <f aca="false">+AG48*AI48</f>
        <v>0</v>
      </c>
    </row>
    <row r="49" s="4" customFormat="true" ht="17.1" hidden="false" customHeight="true" outlineLevel="0" collapsed="false">
      <c r="A49" s="86"/>
      <c r="B49" s="130"/>
      <c r="C49" s="131"/>
      <c r="D49" s="131"/>
      <c r="E49" s="53"/>
      <c r="F49" s="132"/>
      <c r="G49" s="53"/>
      <c r="H49" s="133"/>
      <c r="I49" s="53"/>
      <c r="J49" s="97"/>
      <c r="K49" s="53"/>
      <c r="L49" s="97"/>
      <c r="M49" s="53"/>
      <c r="N49" s="97"/>
      <c r="O49" s="53"/>
      <c r="P49" s="97"/>
      <c r="Q49" s="53"/>
      <c r="R49" s="97"/>
      <c r="S49" s="53"/>
      <c r="T49" s="97"/>
      <c r="U49" s="53"/>
      <c r="V49" s="97"/>
      <c r="W49" s="53"/>
      <c r="X49" s="97"/>
      <c r="Y49" s="53"/>
      <c r="Z49" s="97"/>
      <c r="AA49" s="53"/>
      <c r="AB49" s="97"/>
      <c r="AC49" s="53"/>
      <c r="AD49" s="97"/>
      <c r="AE49" s="53"/>
      <c r="AF49" s="97"/>
      <c r="AG49" s="89"/>
      <c r="AH49" s="97"/>
      <c r="AI49" s="134"/>
      <c r="AJ49" s="134"/>
    </row>
    <row r="50" s="4" customFormat="true" ht="17.1" hidden="false" customHeight="true" outlineLevel="0" collapsed="false">
      <c r="A50" s="86"/>
      <c r="B50" s="130"/>
      <c r="C50" s="131"/>
      <c r="D50" s="131"/>
      <c r="E50" s="53"/>
      <c r="F50" s="132"/>
      <c r="G50" s="53"/>
      <c r="H50" s="133"/>
      <c r="I50" s="53"/>
      <c r="J50" s="97"/>
      <c r="K50" s="53"/>
      <c r="L50" s="97"/>
      <c r="M50" s="53"/>
      <c r="N50" s="97"/>
      <c r="O50" s="53"/>
      <c r="P50" s="97"/>
      <c r="Q50" s="53"/>
      <c r="R50" s="97"/>
      <c r="S50" s="53"/>
      <c r="T50" s="97"/>
      <c r="U50" s="53"/>
      <c r="V50" s="97"/>
      <c r="W50" s="53"/>
      <c r="X50" s="97"/>
      <c r="Y50" s="53"/>
      <c r="Z50" s="97"/>
      <c r="AA50" s="53"/>
      <c r="AB50" s="97"/>
      <c r="AC50" s="53"/>
      <c r="AD50" s="97"/>
      <c r="AE50" s="53"/>
      <c r="AF50" s="97"/>
      <c r="AG50" s="89"/>
      <c r="AH50" s="97"/>
      <c r="AI50" s="134"/>
      <c r="AJ50" s="134"/>
    </row>
    <row r="51" s="4" customFormat="true" ht="17.1" hidden="false" customHeight="true" outlineLevel="0" collapsed="false">
      <c r="A51" s="11" t="s">
        <v>97</v>
      </c>
      <c r="B51" s="91"/>
      <c r="C51" s="91"/>
      <c r="D51" s="91"/>
      <c r="E51" s="136"/>
      <c r="F51" s="136"/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  <c r="AE51" s="136"/>
      <c r="AF51" s="137"/>
      <c r="AG51" s="89"/>
      <c r="AH51" s="137"/>
      <c r="AI51" s="0"/>
      <c r="AJ51" s="0"/>
    </row>
    <row r="52" s="4" customFormat="true" ht="17.1" hidden="false" customHeight="true" outlineLevel="0" collapsed="false">
      <c r="A52" s="138" t="s">
        <v>98</v>
      </c>
      <c r="B52" s="199"/>
      <c r="C52" s="200"/>
      <c r="D52" s="94" t="s">
        <v>71</v>
      </c>
      <c r="E52" s="201"/>
      <c r="F52" s="97"/>
      <c r="G52" s="202"/>
      <c r="H52" s="97"/>
      <c r="I52" s="20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3"/>
      <c r="U52" s="203"/>
      <c r="V52" s="203"/>
      <c r="W52" s="203"/>
      <c r="X52" s="203"/>
      <c r="Y52" s="203"/>
      <c r="Z52" s="203"/>
      <c r="AA52" s="203"/>
      <c r="AB52" s="203"/>
      <c r="AC52" s="203"/>
      <c r="AD52" s="203"/>
      <c r="AE52" s="141"/>
      <c r="AF52" s="141"/>
      <c r="AG52" s="89"/>
      <c r="AH52" s="137"/>
      <c r="AI52" s="0"/>
      <c r="AJ52" s="0"/>
    </row>
    <row r="53" s="4" customFormat="true" ht="17.1" hidden="false" customHeight="true" outlineLevel="0" collapsed="false">
      <c r="A53" s="142" t="n">
        <v>1</v>
      </c>
      <c r="B53" s="143" t="s">
        <v>99</v>
      </c>
      <c r="C53" s="143"/>
      <c r="D53" s="144" t="s">
        <v>100</v>
      </c>
      <c r="E53" s="116"/>
      <c r="F53" s="146"/>
      <c r="G53" s="48" t="n">
        <v>38</v>
      </c>
      <c r="H53" s="147"/>
      <c r="I53" s="204"/>
      <c r="J53" s="205"/>
      <c r="K53" s="48" t="n">
        <v>11</v>
      </c>
      <c r="L53" s="206"/>
      <c r="M53" s="204" t="n">
        <v>37</v>
      </c>
      <c r="N53" s="205"/>
      <c r="O53" s="48" t="n">
        <v>2</v>
      </c>
      <c r="P53" s="206"/>
      <c r="Q53" s="204" t="n">
        <v>22</v>
      </c>
      <c r="R53" s="205"/>
      <c r="S53" s="101" t="n">
        <v>18</v>
      </c>
      <c r="T53" s="149"/>
      <c r="U53" s="53"/>
      <c r="V53" s="205"/>
      <c r="W53" s="101"/>
      <c r="X53" s="149"/>
      <c r="Y53" s="101" t="n">
        <v>1</v>
      </c>
      <c r="Z53" s="149"/>
      <c r="AA53" s="101"/>
      <c r="AB53" s="149"/>
      <c r="AC53" s="53"/>
      <c r="AD53" s="205"/>
      <c r="AE53" s="101" t="n">
        <v>1</v>
      </c>
      <c r="AF53" s="149"/>
      <c r="AG53" s="54" t="n">
        <f aca="false">+E53+G53+I53+K53+M53+O53+Q53+S53+U53++W53+Y53+AA53+AC53+AE53</f>
        <v>130</v>
      </c>
      <c r="AH53" s="103"/>
      <c r="AI53" s="0"/>
      <c r="AJ53" s="0"/>
    </row>
    <row r="54" s="4" customFormat="true" ht="17.1" hidden="false" customHeight="true" outlineLevel="0" collapsed="false">
      <c r="A54" s="152" t="n">
        <v>2</v>
      </c>
      <c r="B54" s="153" t="s">
        <v>99</v>
      </c>
      <c r="C54" s="153"/>
      <c r="D54" s="154" t="s">
        <v>101</v>
      </c>
      <c r="E54" s="116"/>
      <c r="F54" s="155"/>
      <c r="G54" s="61"/>
      <c r="H54" s="156"/>
      <c r="I54" s="116"/>
      <c r="J54" s="117"/>
      <c r="K54" s="61"/>
      <c r="L54" s="115"/>
      <c r="M54" s="116"/>
      <c r="N54" s="117"/>
      <c r="O54" s="61"/>
      <c r="P54" s="115"/>
      <c r="Q54" s="116"/>
      <c r="R54" s="117"/>
      <c r="S54" s="65"/>
      <c r="T54" s="115"/>
      <c r="U54" s="66"/>
      <c r="V54" s="117"/>
      <c r="W54" s="65"/>
      <c r="X54" s="115"/>
      <c r="Y54" s="65"/>
      <c r="Z54" s="115"/>
      <c r="AA54" s="65"/>
      <c r="AB54" s="115"/>
      <c r="AC54" s="66"/>
      <c r="AD54" s="117"/>
      <c r="AE54" s="157"/>
      <c r="AF54" s="115"/>
      <c r="AG54" s="67" t="n">
        <f aca="false">+E54+G54+I54+K54+M54+O54+Q54+S54+U54++W54+Y54+AA54+AC54+AE54</f>
        <v>0</v>
      </c>
      <c r="AH54" s="111"/>
      <c r="AI54" s="0"/>
      <c r="AJ54" s="0"/>
    </row>
    <row r="55" s="4" customFormat="true" ht="17.1" hidden="false" customHeight="true" outlineLevel="0" collapsed="false">
      <c r="A55" s="152" t="n">
        <v>3</v>
      </c>
      <c r="B55" s="158" t="s">
        <v>102</v>
      </c>
      <c r="C55" s="159"/>
      <c r="D55" s="154" t="s">
        <v>100</v>
      </c>
      <c r="E55" s="116"/>
      <c r="F55" s="160"/>
      <c r="G55" s="61"/>
      <c r="H55" s="161"/>
      <c r="I55" s="116"/>
      <c r="J55" s="117"/>
      <c r="K55" s="61"/>
      <c r="L55" s="115"/>
      <c r="M55" s="116"/>
      <c r="N55" s="117"/>
      <c r="O55" s="61"/>
      <c r="P55" s="115"/>
      <c r="Q55" s="116"/>
      <c r="R55" s="117"/>
      <c r="S55" s="65"/>
      <c r="T55" s="115"/>
      <c r="U55" s="66"/>
      <c r="V55" s="117"/>
      <c r="W55" s="65"/>
      <c r="X55" s="115"/>
      <c r="Y55" s="65"/>
      <c r="Z55" s="115"/>
      <c r="AA55" s="65"/>
      <c r="AB55" s="115"/>
      <c r="AC55" s="66"/>
      <c r="AD55" s="117"/>
      <c r="AE55" s="162"/>
      <c r="AF55" s="115"/>
      <c r="AG55" s="67" t="n">
        <f aca="false">+E55+G55+I55+K55+M55+O55+Q55+S55+U55++W55+Y55+AA55+AC55+AE55</f>
        <v>0</v>
      </c>
      <c r="AH55" s="111"/>
      <c r="AI55" s="0"/>
      <c r="AJ55" s="0"/>
    </row>
    <row r="56" s="4" customFormat="true" ht="17.1" hidden="false" customHeight="true" outlineLevel="0" collapsed="false">
      <c r="A56" s="152" t="n">
        <v>4</v>
      </c>
      <c r="B56" s="158" t="s">
        <v>103</v>
      </c>
      <c r="C56" s="159"/>
      <c r="D56" s="154" t="s">
        <v>100</v>
      </c>
      <c r="E56" s="116"/>
      <c r="F56" s="160"/>
      <c r="G56" s="61"/>
      <c r="H56" s="161"/>
      <c r="I56" s="116"/>
      <c r="J56" s="117"/>
      <c r="K56" s="61"/>
      <c r="L56" s="115"/>
      <c r="M56" s="116"/>
      <c r="N56" s="117"/>
      <c r="O56" s="61"/>
      <c r="P56" s="115"/>
      <c r="Q56" s="116"/>
      <c r="R56" s="117"/>
      <c r="S56" s="65"/>
      <c r="T56" s="115"/>
      <c r="U56" s="66"/>
      <c r="V56" s="117"/>
      <c r="W56" s="65"/>
      <c r="X56" s="115"/>
      <c r="Y56" s="65"/>
      <c r="Z56" s="115"/>
      <c r="AA56" s="65"/>
      <c r="AB56" s="115"/>
      <c r="AC56" s="66"/>
      <c r="AD56" s="117"/>
      <c r="AE56" s="162"/>
      <c r="AF56" s="115"/>
      <c r="AG56" s="67" t="n">
        <f aca="false">+E56+G56+I56+K56+M56+O56+Q56+S56+U56++W56+Y56+AA56+AC56+AE56</f>
        <v>0</v>
      </c>
      <c r="AH56" s="111"/>
      <c r="AI56" s="0"/>
      <c r="AJ56" s="0"/>
    </row>
    <row r="57" s="4" customFormat="true" ht="17.1" hidden="false" customHeight="true" outlineLevel="0" collapsed="false">
      <c r="A57" s="152" t="n">
        <v>5</v>
      </c>
      <c r="B57" s="153" t="s">
        <v>82</v>
      </c>
      <c r="C57" s="153"/>
      <c r="D57" s="154" t="s">
        <v>100</v>
      </c>
      <c r="E57" s="116"/>
      <c r="F57" s="155"/>
      <c r="G57" s="61"/>
      <c r="H57" s="156"/>
      <c r="I57" s="116"/>
      <c r="J57" s="117"/>
      <c r="K57" s="61"/>
      <c r="L57" s="115"/>
      <c r="M57" s="116"/>
      <c r="N57" s="117"/>
      <c r="O57" s="61"/>
      <c r="P57" s="115"/>
      <c r="Q57" s="116"/>
      <c r="R57" s="117"/>
      <c r="S57" s="65"/>
      <c r="T57" s="115"/>
      <c r="U57" s="66"/>
      <c r="V57" s="117"/>
      <c r="W57" s="65"/>
      <c r="X57" s="115"/>
      <c r="Y57" s="65"/>
      <c r="Z57" s="115"/>
      <c r="AA57" s="65"/>
      <c r="AB57" s="115"/>
      <c r="AC57" s="66"/>
      <c r="AD57" s="117"/>
      <c r="AE57" s="157"/>
      <c r="AF57" s="115"/>
      <c r="AG57" s="67" t="n">
        <f aca="false">+E57+G57+I57+K57+M57+O57+Q57+S57+U57++W57+Y57+AA57+AC57+AE57</f>
        <v>0</v>
      </c>
      <c r="AH57" s="111"/>
      <c r="AI57" s="0"/>
      <c r="AJ57" s="0"/>
    </row>
    <row r="58" s="4" customFormat="true" ht="17.1" hidden="false" customHeight="true" outlineLevel="0" collapsed="false">
      <c r="A58" s="152" t="n">
        <v>6</v>
      </c>
      <c r="B58" s="159" t="s">
        <v>104</v>
      </c>
      <c r="C58" s="159"/>
      <c r="D58" s="154" t="s">
        <v>100</v>
      </c>
      <c r="E58" s="116"/>
      <c r="F58" s="160"/>
      <c r="G58" s="61"/>
      <c r="H58" s="161"/>
      <c r="I58" s="116"/>
      <c r="J58" s="117"/>
      <c r="K58" s="61"/>
      <c r="L58" s="115"/>
      <c r="M58" s="116"/>
      <c r="N58" s="117"/>
      <c r="O58" s="61"/>
      <c r="P58" s="115"/>
      <c r="Q58" s="116"/>
      <c r="R58" s="117"/>
      <c r="S58" s="65"/>
      <c r="T58" s="115"/>
      <c r="U58" s="66"/>
      <c r="V58" s="117"/>
      <c r="W58" s="65"/>
      <c r="X58" s="115"/>
      <c r="Y58" s="65"/>
      <c r="Z58" s="115"/>
      <c r="AA58" s="65"/>
      <c r="AB58" s="115"/>
      <c r="AC58" s="66"/>
      <c r="AD58" s="117"/>
      <c r="AE58" s="157"/>
      <c r="AF58" s="115"/>
      <c r="AG58" s="67" t="n">
        <f aca="false">+E58+G58+I58+K58+M58+O58+Q58+S58+U58++W58+Y58+AA58+AC58+AE58</f>
        <v>0</v>
      </c>
      <c r="AH58" s="111"/>
      <c r="AI58" s="0"/>
      <c r="AJ58" s="0"/>
    </row>
    <row r="59" s="4" customFormat="true" ht="17.1" hidden="false" customHeight="true" outlineLevel="0" collapsed="false">
      <c r="A59" s="152" t="n">
        <v>7</v>
      </c>
      <c r="B59" s="163" t="s">
        <v>105</v>
      </c>
      <c r="C59" s="164"/>
      <c r="D59" s="154" t="s">
        <v>100</v>
      </c>
      <c r="E59" s="116"/>
      <c r="F59" s="155"/>
      <c r="G59" s="165"/>
      <c r="H59" s="156"/>
      <c r="I59" s="116"/>
      <c r="J59" s="117"/>
      <c r="K59" s="61"/>
      <c r="L59" s="115"/>
      <c r="M59" s="116"/>
      <c r="N59" s="117"/>
      <c r="O59" s="61"/>
      <c r="P59" s="115"/>
      <c r="Q59" s="116"/>
      <c r="R59" s="117"/>
      <c r="S59" s="65"/>
      <c r="T59" s="115"/>
      <c r="U59" s="66"/>
      <c r="V59" s="117"/>
      <c r="W59" s="65"/>
      <c r="X59" s="115"/>
      <c r="Y59" s="65"/>
      <c r="Z59" s="115"/>
      <c r="AA59" s="65"/>
      <c r="AB59" s="115"/>
      <c r="AC59" s="66"/>
      <c r="AD59" s="117"/>
      <c r="AE59" s="157"/>
      <c r="AF59" s="115"/>
      <c r="AG59" s="67" t="n">
        <f aca="false">+E59+G59+I59+K59+M59+O59+Q59+S59+U59++W59+Y59+AA59+AC59+AE59</f>
        <v>0</v>
      </c>
      <c r="AH59" s="111"/>
      <c r="AI59" s="0"/>
      <c r="AJ59" s="0"/>
    </row>
    <row r="60" s="4" customFormat="true" ht="17.1" hidden="false" customHeight="true" outlineLevel="0" collapsed="false">
      <c r="A60" s="152" t="n">
        <v>8</v>
      </c>
      <c r="B60" s="163" t="s">
        <v>106</v>
      </c>
      <c r="C60" s="164"/>
      <c r="D60" s="154" t="s">
        <v>100</v>
      </c>
      <c r="E60" s="116"/>
      <c r="F60" s="155"/>
      <c r="G60" s="165"/>
      <c r="H60" s="156"/>
      <c r="I60" s="116"/>
      <c r="J60" s="117"/>
      <c r="K60" s="61"/>
      <c r="L60" s="115"/>
      <c r="M60" s="116"/>
      <c r="N60" s="117"/>
      <c r="O60" s="61"/>
      <c r="P60" s="115"/>
      <c r="Q60" s="116"/>
      <c r="R60" s="117"/>
      <c r="S60" s="65"/>
      <c r="T60" s="115"/>
      <c r="U60" s="66"/>
      <c r="V60" s="117"/>
      <c r="W60" s="65"/>
      <c r="X60" s="115"/>
      <c r="Y60" s="65"/>
      <c r="Z60" s="115"/>
      <c r="AA60" s="65"/>
      <c r="AB60" s="115"/>
      <c r="AC60" s="66"/>
      <c r="AD60" s="117"/>
      <c r="AE60" s="157"/>
      <c r="AF60" s="115"/>
      <c r="AG60" s="67" t="n">
        <f aca="false">+E60+G60+I60+K60+M60+O60+Q60+S60+U60++W60+Y60+AA60+AC60+AE60</f>
        <v>0</v>
      </c>
      <c r="AH60" s="111"/>
      <c r="AI60" s="0"/>
      <c r="AJ60" s="0"/>
    </row>
    <row r="61" s="4" customFormat="true" ht="17.1" hidden="false" customHeight="true" outlineLevel="0" collapsed="false">
      <c r="A61" s="152" t="n">
        <v>9</v>
      </c>
      <c r="B61" s="163" t="s">
        <v>107</v>
      </c>
      <c r="C61" s="164"/>
      <c r="D61" s="154" t="s">
        <v>100</v>
      </c>
      <c r="E61" s="116"/>
      <c r="F61" s="166"/>
      <c r="G61" s="61"/>
      <c r="H61" s="167"/>
      <c r="I61" s="116"/>
      <c r="J61" s="168"/>
      <c r="K61" s="61"/>
      <c r="L61" s="169"/>
      <c r="M61" s="116"/>
      <c r="N61" s="168"/>
      <c r="O61" s="61"/>
      <c r="P61" s="169"/>
      <c r="Q61" s="116"/>
      <c r="R61" s="168"/>
      <c r="S61" s="65"/>
      <c r="T61" s="169"/>
      <c r="U61" s="66"/>
      <c r="V61" s="168"/>
      <c r="W61" s="65"/>
      <c r="X61" s="169"/>
      <c r="Y61" s="65"/>
      <c r="Z61" s="169"/>
      <c r="AA61" s="65"/>
      <c r="AB61" s="169"/>
      <c r="AC61" s="66"/>
      <c r="AD61" s="168"/>
      <c r="AE61" s="170"/>
      <c r="AF61" s="169"/>
      <c r="AG61" s="67" t="n">
        <f aca="false">+E61+G61+I61+K61+M61+O61+Q61+S61+U61++W61+Y61+AA61+AC61+AE61</f>
        <v>0</v>
      </c>
      <c r="AH61" s="171"/>
      <c r="AI61" s="0"/>
      <c r="AJ61" s="0"/>
    </row>
    <row r="62" s="4" customFormat="true" ht="17.1" hidden="false" customHeight="true" outlineLevel="0" collapsed="false">
      <c r="A62" s="152" t="n">
        <v>10</v>
      </c>
      <c r="B62" s="163" t="s">
        <v>108</v>
      </c>
      <c r="C62" s="164"/>
      <c r="D62" s="154" t="s">
        <v>100</v>
      </c>
      <c r="E62" s="116"/>
      <c r="F62" s="166"/>
      <c r="G62" s="61"/>
      <c r="H62" s="167"/>
      <c r="I62" s="116"/>
      <c r="J62" s="168"/>
      <c r="K62" s="61"/>
      <c r="L62" s="169"/>
      <c r="M62" s="116"/>
      <c r="N62" s="168"/>
      <c r="O62" s="61"/>
      <c r="P62" s="169"/>
      <c r="Q62" s="116"/>
      <c r="R62" s="168"/>
      <c r="S62" s="65"/>
      <c r="T62" s="169"/>
      <c r="U62" s="66"/>
      <c r="V62" s="168"/>
      <c r="W62" s="65"/>
      <c r="X62" s="169"/>
      <c r="Y62" s="65"/>
      <c r="Z62" s="169"/>
      <c r="AA62" s="65"/>
      <c r="AB62" s="169"/>
      <c r="AC62" s="66"/>
      <c r="AD62" s="168"/>
      <c r="AE62" s="170"/>
      <c r="AF62" s="169"/>
      <c r="AG62" s="67" t="n">
        <f aca="false">+E62+G62+I62+K62+M62+O62+Q62+S62+U62++W62+Y62+AA62+AC62+AE62</f>
        <v>0</v>
      </c>
      <c r="AH62" s="171"/>
      <c r="AI62" s="0"/>
      <c r="AJ62" s="0"/>
    </row>
    <row r="63" s="4" customFormat="true" ht="17.1" hidden="false" customHeight="true" outlineLevel="0" collapsed="false">
      <c r="A63" s="152" t="n">
        <v>11</v>
      </c>
      <c r="B63" s="163" t="s">
        <v>109</v>
      </c>
      <c r="C63" s="164"/>
      <c r="D63" s="154" t="s">
        <v>81</v>
      </c>
      <c r="E63" s="116"/>
      <c r="F63" s="155"/>
      <c r="G63" s="165"/>
      <c r="H63" s="156"/>
      <c r="I63" s="116"/>
      <c r="J63" s="117"/>
      <c r="K63" s="61"/>
      <c r="L63" s="115"/>
      <c r="M63" s="116"/>
      <c r="N63" s="117"/>
      <c r="O63" s="61"/>
      <c r="P63" s="115"/>
      <c r="Q63" s="116"/>
      <c r="R63" s="117"/>
      <c r="S63" s="65"/>
      <c r="T63" s="115"/>
      <c r="U63" s="66"/>
      <c r="V63" s="117"/>
      <c r="W63" s="65"/>
      <c r="X63" s="115"/>
      <c r="Y63" s="65"/>
      <c r="Z63" s="115"/>
      <c r="AA63" s="65"/>
      <c r="AB63" s="115"/>
      <c r="AC63" s="66"/>
      <c r="AD63" s="117"/>
      <c r="AE63" s="157"/>
      <c r="AF63" s="115"/>
      <c r="AG63" s="67" t="n">
        <f aca="false">+E63+G63+I63+K63+M63+O63+Q63+S63+U63++W63+Y63+AA63+AC63+AE63</f>
        <v>0</v>
      </c>
      <c r="AH63" s="111"/>
      <c r="AI63" s="0"/>
      <c r="AJ63" s="0"/>
    </row>
    <row r="64" s="4" customFormat="true" ht="17.1" hidden="false" customHeight="true" outlineLevel="0" collapsed="false">
      <c r="A64" s="152" t="n">
        <v>12</v>
      </c>
      <c r="B64" s="163" t="s">
        <v>110</v>
      </c>
      <c r="C64" s="164"/>
      <c r="D64" s="154" t="s">
        <v>100</v>
      </c>
      <c r="E64" s="116"/>
      <c r="F64" s="155"/>
      <c r="G64" s="165"/>
      <c r="H64" s="156"/>
      <c r="I64" s="116"/>
      <c r="J64" s="117"/>
      <c r="K64" s="61"/>
      <c r="L64" s="115"/>
      <c r="M64" s="116"/>
      <c r="N64" s="117"/>
      <c r="O64" s="61"/>
      <c r="P64" s="115"/>
      <c r="Q64" s="116"/>
      <c r="R64" s="117"/>
      <c r="S64" s="65"/>
      <c r="T64" s="115"/>
      <c r="U64" s="66"/>
      <c r="V64" s="117"/>
      <c r="W64" s="65"/>
      <c r="X64" s="115"/>
      <c r="Y64" s="65"/>
      <c r="Z64" s="115"/>
      <c r="AA64" s="65"/>
      <c r="AB64" s="115"/>
      <c r="AC64" s="66"/>
      <c r="AD64" s="117"/>
      <c r="AE64" s="157"/>
      <c r="AF64" s="115"/>
      <c r="AG64" s="67" t="n">
        <f aca="false">+E64+G64+I64+K64+M64+O64+Q64+S64+U64++W64+Y64+AA64+AC64+AE64</f>
        <v>0</v>
      </c>
      <c r="AH64" s="111"/>
      <c r="AI64" s="0"/>
      <c r="AJ64" s="0"/>
    </row>
    <row r="65" s="4" customFormat="true" ht="17.1" hidden="false" customHeight="true" outlineLevel="0" collapsed="false">
      <c r="A65" s="152" t="n">
        <v>13</v>
      </c>
      <c r="B65" s="158" t="s">
        <v>90</v>
      </c>
      <c r="C65" s="159"/>
      <c r="D65" s="154" t="s">
        <v>100</v>
      </c>
      <c r="E65" s="172"/>
      <c r="F65" s="155"/>
      <c r="G65" s="165"/>
      <c r="H65" s="156"/>
      <c r="I65" s="172"/>
      <c r="J65" s="117"/>
      <c r="K65" s="165"/>
      <c r="L65" s="115"/>
      <c r="M65" s="172"/>
      <c r="N65" s="117"/>
      <c r="O65" s="165"/>
      <c r="P65" s="115"/>
      <c r="Q65" s="172"/>
      <c r="R65" s="117"/>
      <c r="S65" s="173"/>
      <c r="T65" s="115"/>
      <c r="U65" s="174"/>
      <c r="V65" s="117"/>
      <c r="W65" s="173"/>
      <c r="X65" s="115"/>
      <c r="Y65" s="173"/>
      <c r="Z65" s="115"/>
      <c r="AA65" s="173"/>
      <c r="AB65" s="115"/>
      <c r="AC65" s="174"/>
      <c r="AD65" s="117"/>
      <c r="AE65" s="157"/>
      <c r="AF65" s="115"/>
      <c r="AG65" s="175" t="n">
        <f aca="false">+E65+G65+I65+K65+M65+O65+Q65+S65+U65++W65+Y65+AA65+AC65+AE65</f>
        <v>0</v>
      </c>
      <c r="AH65" s="111"/>
      <c r="AI65" s="0"/>
      <c r="AJ65" s="0"/>
    </row>
    <row r="66" s="4" customFormat="true" ht="17.1" hidden="false" customHeight="true" outlineLevel="0" collapsed="false">
      <c r="A66" s="207"/>
      <c r="B66" s="208"/>
      <c r="C66" s="209"/>
      <c r="D66" s="210"/>
      <c r="E66" s="125"/>
      <c r="F66" s="211"/>
      <c r="G66" s="75"/>
      <c r="H66" s="212"/>
      <c r="I66" s="125"/>
      <c r="J66" s="126"/>
      <c r="K66" s="75"/>
      <c r="L66" s="124"/>
      <c r="M66" s="125"/>
      <c r="N66" s="126"/>
      <c r="O66" s="75"/>
      <c r="P66" s="124"/>
      <c r="Q66" s="125"/>
      <c r="R66" s="126"/>
      <c r="S66" s="80"/>
      <c r="T66" s="124"/>
      <c r="U66" s="81"/>
      <c r="V66" s="126"/>
      <c r="W66" s="80"/>
      <c r="X66" s="124"/>
      <c r="Y66" s="80"/>
      <c r="Z66" s="124"/>
      <c r="AA66" s="80"/>
      <c r="AB66" s="124"/>
      <c r="AC66" s="81"/>
      <c r="AD66" s="126"/>
      <c r="AE66" s="213"/>
      <c r="AF66" s="124"/>
      <c r="AG66" s="82" t="n">
        <f aca="false">+E66+G66+I66+K66+M66+O66+Q66+S66+U66++W66+Y66+AA66+AC66+AE66</f>
        <v>0</v>
      </c>
      <c r="AH66" s="127"/>
      <c r="AI66" s="0"/>
      <c r="AJ66" s="0"/>
    </row>
    <row r="67" s="4" customFormat="true" ht="17.1" hidden="false" customHeight="true" outlineLevel="0" collapsed="false">
      <c r="A67" s="0"/>
      <c r="B67" s="1"/>
      <c r="C67" s="1"/>
      <c r="D67" s="1"/>
      <c r="E67" s="1"/>
      <c r="F67" s="1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</row>
    <row r="68" s="4" customFormat="true" ht="17.1" hidden="false" customHeight="true" outlineLevel="0" collapsed="false">
      <c r="A68" s="0"/>
      <c r="B68" s="1"/>
      <c r="C68" s="1"/>
      <c r="D68" s="1"/>
      <c r="E68" s="1"/>
      <c r="F68" s="1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</row>
    <row r="69" s="4" customFormat="true" ht="17.1" hidden="false" customHeight="true" outlineLevel="0" collapsed="false">
      <c r="A69" s="191" t="s">
        <v>111</v>
      </c>
      <c r="B69" s="1"/>
      <c r="C69" s="1"/>
      <c r="D69" s="1"/>
      <c r="E69" s="1"/>
      <c r="F69" s="1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</row>
    <row r="70" s="4" customFormat="true" ht="17.1" hidden="false" customHeight="true" outlineLevel="0" collapsed="false">
      <c r="A70" s="191" t="s">
        <v>112</v>
      </c>
      <c r="B70" s="1"/>
      <c r="C70" s="1"/>
      <c r="D70" s="1"/>
      <c r="E70" s="1"/>
      <c r="F70" s="1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</row>
    <row r="71" customFormat="false" ht="17.1" hidden="false" customHeight="true" outlineLevel="0" collapsed="false">
      <c r="A71" s="191" t="s">
        <v>113</v>
      </c>
      <c r="G71" s="0"/>
      <c r="H71" s="0"/>
      <c r="I71" s="0"/>
      <c r="J71" s="0"/>
      <c r="K71" s="191"/>
      <c r="L71" s="192"/>
      <c r="M71" s="191"/>
      <c r="N71" s="192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0"/>
      <c r="AB71" s="0"/>
      <c r="AC71" s="0"/>
      <c r="AD71" s="0"/>
      <c r="AE71" s="191"/>
      <c r="AF71" s="192"/>
      <c r="AG71" s="192"/>
      <c r="AH71" s="0"/>
      <c r="AI71" s="0"/>
      <c r="AJ71" s="0"/>
    </row>
    <row r="72" customFormat="false" ht="17.1" hidden="false" customHeight="true" outlineLevel="0" collapsed="false">
      <c r="A72" s="191" t="s">
        <v>114</v>
      </c>
      <c r="G72" s="193" t="s">
        <v>115</v>
      </c>
      <c r="H72" s="193"/>
      <c r="I72" s="193"/>
      <c r="J72" s="193"/>
      <c r="K72" s="0"/>
      <c r="L72" s="0"/>
      <c r="M72" s="0"/>
      <c r="N72" s="0"/>
      <c r="O72" s="191"/>
      <c r="P72" s="191"/>
      <c r="Q72" s="191"/>
      <c r="R72" s="191"/>
      <c r="S72" s="193" t="s">
        <v>116</v>
      </c>
      <c r="T72" s="193"/>
      <c r="U72" s="193"/>
      <c r="V72" s="191"/>
      <c r="W72" s="191"/>
      <c r="X72" s="191"/>
      <c r="Y72" s="191"/>
      <c r="Z72" s="191"/>
      <c r="AA72" s="193" t="s">
        <v>115</v>
      </c>
      <c r="AB72" s="193"/>
      <c r="AC72" s="193"/>
      <c r="AD72" s="193"/>
      <c r="AE72" s="0"/>
      <c r="AF72" s="0"/>
      <c r="AG72" s="0"/>
      <c r="AH72" s="193" t="s">
        <v>117</v>
      </c>
      <c r="AI72" s="193"/>
      <c r="AJ72" s="193"/>
    </row>
    <row r="73" customFormat="false" ht="17.1" hidden="false" customHeight="true" outlineLevel="0" collapsed="false">
      <c r="A73" s="191"/>
      <c r="G73" s="191"/>
      <c r="H73" s="191"/>
      <c r="I73" s="194"/>
      <c r="J73" s="191"/>
      <c r="K73" s="0"/>
      <c r="L73" s="0"/>
      <c r="M73" s="0"/>
      <c r="N73" s="0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4"/>
      <c r="AD73" s="191"/>
      <c r="AE73" s="0"/>
      <c r="AF73" s="0"/>
      <c r="AG73" s="0"/>
      <c r="AH73" s="191"/>
      <c r="AI73" s="191"/>
      <c r="AJ73" s="191"/>
    </row>
    <row r="74" customFormat="false" ht="17.1" hidden="false" customHeight="true" outlineLevel="0" collapsed="false">
      <c r="A74" s="195"/>
      <c r="G74" s="191"/>
      <c r="H74" s="191"/>
      <c r="I74" s="191"/>
      <c r="J74" s="191"/>
      <c r="K74" s="0"/>
      <c r="L74" s="0"/>
      <c r="M74" s="0"/>
      <c r="N74" s="0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0"/>
      <c r="AF74" s="0"/>
      <c r="AG74" s="0"/>
      <c r="AH74" s="191"/>
      <c r="AI74" s="191"/>
      <c r="AJ74" s="191"/>
    </row>
    <row r="75" customFormat="false" ht="17.1" hidden="false" customHeight="true" outlineLevel="0" collapsed="false">
      <c r="A75" s="195"/>
      <c r="G75" s="191"/>
      <c r="H75" s="191"/>
      <c r="I75" s="191"/>
      <c r="J75" s="191"/>
      <c r="K75" s="0"/>
      <c r="L75" s="0"/>
      <c r="M75" s="0"/>
      <c r="N75" s="0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0"/>
      <c r="AF75" s="0"/>
      <c r="AG75" s="0"/>
      <c r="AH75" s="191"/>
      <c r="AI75" s="191"/>
      <c r="AJ75" s="191"/>
    </row>
    <row r="76" customFormat="false" ht="17.1" hidden="false" customHeight="true" outlineLevel="0" collapsed="false">
      <c r="G76" s="191"/>
      <c r="H76" s="191"/>
      <c r="I76" s="191"/>
      <c r="J76" s="191"/>
      <c r="K76" s="0"/>
      <c r="L76" s="0"/>
      <c r="M76" s="0"/>
      <c r="N76" s="0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0"/>
      <c r="AF76" s="0"/>
      <c r="AG76" s="0"/>
      <c r="AH76" s="191"/>
      <c r="AI76" s="191"/>
      <c r="AJ76" s="191"/>
    </row>
    <row r="77" customFormat="false" ht="17.1" hidden="false" customHeight="true" outlineLevel="0" collapsed="false">
      <c r="G77" s="191"/>
      <c r="H77" s="191"/>
      <c r="I77" s="191"/>
      <c r="J77" s="191"/>
      <c r="K77" s="0"/>
      <c r="L77" s="0"/>
      <c r="M77" s="0"/>
      <c r="N77" s="0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0"/>
      <c r="AF77" s="0"/>
      <c r="AG77" s="0"/>
      <c r="AH77" s="191"/>
      <c r="AI77" s="191"/>
      <c r="AJ77" s="191"/>
    </row>
    <row r="78" customFormat="false" ht="17.1" hidden="false" customHeight="true" outlineLevel="0" collapsed="false">
      <c r="G78" s="196"/>
      <c r="H78" s="197"/>
      <c r="I78" s="196"/>
      <c r="J78" s="197"/>
      <c r="K78" s="0"/>
      <c r="L78" s="0"/>
      <c r="M78" s="0"/>
      <c r="N78" s="0"/>
      <c r="O78" s="191"/>
      <c r="P78" s="191"/>
      <c r="Q78" s="191"/>
      <c r="R78" s="191"/>
      <c r="S78" s="197"/>
      <c r="T78" s="197"/>
      <c r="U78" s="197"/>
      <c r="V78" s="191"/>
      <c r="W78" s="191"/>
      <c r="X78" s="191"/>
      <c r="Y78" s="191"/>
      <c r="Z78" s="191"/>
      <c r="AA78" s="196"/>
      <c r="AB78" s="197"/>
      <c r="AC78" s="196"/>
      <c r="AD78" s="197"/>
      <c r="AE78" s="0"/>
      <c r="AF78" s="0"/>
      <c r="AG78" s="0"/>
      <c r="AH78" s="197"/>
      <c r="AI78" s="197"/>
      <c r="AJ78" s="197"/>
    </row>
    <row r="79" customFormat="false" ht="17.1" hidden="false" customHeight="true" outlineLevel="0" collapsed="false">
      <c r="G79" s="198" t="s">
        <v>118</v>
      </c>
      <c r="H79" s="198"/>
      <c r="I79" s="198"/>
      <c r="J79" s="198"/>
      <c r="K79" s="0"/>
      <c r="L79" s="0"/>
      <c r="M79" s="0"/>
      <c r="N79" s="0"/>
      <c r="O79" s="191"/>
      <c r="P79" s="191"/>
      <c r="Q79" s="191"/>
      <c r="R79" s="191"/>
      <c r="S79" s="193" t="s">
        <v>119</v>
      </c>
      <c r="T79" s="193"/>
      <c r="U79" s="193"/>
      <c r="V79" s="191"/>
      <c r="W79" s="191"/>
      <c r="X79" s="191"/>
      <c r="Y79" s="191"/>
      <c r="Z79" s="191"/>
      <c r="AA79" s="198" t="s">
        <v>118</v>
      </c>
      <c r="AB79" s="198"/>
      <c r="AC79" s="198"/>
      <c r="AD79" s="198"/>
      <c r="AE79" s="0"/>
      <c r="AF79" s="0"/>
      <c r="AG79" s="0"/>
      <c r="AH79" s="193" t="s">
        <v>119</v>
      </c>
      <c r="AI79" s="193"/>
      <c r="AJ79" s="193"/>
    </row>
    <row r="80" customFormat="false" ht="17.1" hidden="false" customHeight="true" outlineLevel="0" collapsed="false">
      <c r="K80" s="191"/>
      <c r="L80" s="192"/>
      <c r="M80" s="194"/>
      <c r="N80" s="192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2"/>
      <c r="AF80" s="192"/>
      <c r="AG80" s="192"/>
    </row>
  </sheetData>
  <mergeCells count="61">
    <mergeCell ref="O5:P5"/>
    <mergeCell ref="V5:W5"/>
    <mergeCell ref="AG5:AH5"/>
    <mergeCell ref="A6:A10"/>
    <mergeCell ref="B6:C10"/>
    <mergeCell ref="E6:F6"/>
    <mergeCell ref="G6:H6"/>
    <mergeCell ref="I6:J6"/>
    <mergeCell ref="K6:L6"/>
    <mergeCell ref="M6:N6"/>
    <mergeCell ref="O6:P6"/>
    <mergeCell ref="Q6:R6"/>
    <mergeCell ref="S6:T6"/>
    <mergeCell ref="U6:V6"/>
    <mergeCell ref="W6:X6"/>
    <mergeCell ref="Y6:Z6"/>
    <mergeCell ref="AA6:AB6"/>
    <mergeCell ref="AC6:AD6"/>
    <mergeCell ref="AE6:AF6"/>
    <mergeCell ref="D7:D8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Y9:Z9"/>
    <mergeCell ref="AA9:AB9"/>
    <mergeCell ref="AC9:AD9"/>
    <mergeCell ref="AE9:AF9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53:C53"/>
    <mergeCell ref="B54:C54"/>
    <mergeCell ref="B57:C57"/>
    <mergeCell ref="B58:C58"/>
    <mergeCell ref="G72:J72"/>
    <mergeCell ref="S72:U72"/>
    <mergeCell ref="AA72:AD72"/>
    <mergeCell ref="AH72:AJ72"/>
    <mergeCell ref="G79:J79"/>
    <mergeCell ref="S79:U79"/>
    <mergeCell ref="AA79:AD79"/>
    <mergeCell ref="AH79:AJ79"/>
  </mergeCells>
  <printOptions headings="false" gridLines="false" gridLinesSet="true" horizontalCentered="false" verticalCentered="false"/>
  <pageMargins left="0.865972222222222" right="0.196527777777778" top="0.270138888888889" bottom="0.315277777777778" header="0.511805555555555" footer="0.157638888888889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&amp;C&amp;P de &amp;N</oddFooter>
  </headerFooter>
  <colBreaks count="1" manualBreakCount="1">
    <brk id="24" man="true" max="65535" min="0"/>
  </colBrea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1:80"/>
  <sheetViews>
    <sheetView windowProtection="true" showFormulas="false" showGridLines="false" showRowColHeaders="true" showZeros="false" rightToLeft="false" tabSelected="false" showOutlineSymbols="true" defaultGridColor="true" view="normal" topLeftCell="A1" colorId="64" zoomScale="85" zoomScaleNormal="85" zoomScalePageLayoutView="70" workbookViewId="0">
      <pane xSplit="4" ySplit="10" topLeftCell="T11" activePane="bottomRight" state="frozen"/>
      <selection pane="topLeft" activeCell="A1" activeCellId="0" sqref="A1"/>
      <selection pane="topRight" activeCell="T1" activeCellId="0" sqref="T1"/>
      <selection pane="bottomLeft" activeCell="A11" activeCellId="0" sqref="A11"/>
      <selection pane="bottomRight" activeCell="AD3" activeCellId="0" sqref="AD3"/>
    </sheetView>
  </sheetViews>
  <sheetFormatPr defaultRowHeight="15.75"/>
  <cols>
    <col collapsed="false" hidden="false" max="1" min="1" style="1" width="5.33464566929134"/>
    <col collapsed="false" hidden="false" max="2" min="2" style="1" width="34"/>
    <col collapsed="false" hidden="false" max="3" min="3" style="1" width="11.2204724409449"/>
    <col collapsed="false" hidden="false" max="4" min="4" style="1" width="8.55511811023622"/>
    <col collapsed="false" hidden="false" max="5" min="5" style="1" width="8"/>
    <col collapsed="false" hidden="false" max="10" min="6" style="1" width="7.77952755905512"/>
    <col collapsed="false" hidden="false" max="11" min="11" style="1" width="8"/>
    <col collapsed="false" hidden="false" max="12" min="12" style="1" width="7.77952755905512"/>
    <col collapsed="false" hidden="false" max="13" min="13" style="1" width="8.55511811023622"/>
    <col collapsed="false" hidden="false" max="14" min="14" style="1" width="7.77952755905512"/>
    <col collapsed="false" hidden="false" max="15" min="15" style="1" width="8.33464566929134"/>
    <col collapsed="false" hidden="false" max="27" min="16" style="1" width="7.77952755905512"/>
    <col collapsed="false" hidden="false" max="28" min="28" style="1" width="7.88976377952756"/>
    <col collapsed="false" hidden="false" max="29" min="29" style="1" width="7.77952755905512"/>
    <col collapsed="false" hidden="false" max="30" min="30" style="1" width="7.88976377952756"/>
    <col collapsed="false" hidden="false" max="31" min="31" style="1" width="7.77952755905512"/>
    <col collapsed="false" hidden="false" max="32" min="32" style="1" width="7.88976377952756"/>
    <col collapsed="false" hidden="false" max="33" min="33" style="1" width="8.43700787401575"/>
    <col collapsed="false" hidden="false" max="34" min="34" style="1" width="7.66535433070866"/>
    <col collapsed="false" hidden="false" max="36" min="35" style="1" width="11.5551181102362"/>
    <col collapsed="false" hidden="false" max="37" min="37" style="1" width="4.11023622047244"/>
    <col collapsed="false" hidden="false" max="1025" min="38" style="1" width="11.5551181102362"/>
  </cols>
  <sheetData>
    <row r="1" customFormat="false" ht="15.75" hidden="false" customHeight="false" outlineLevel="0" collapsed="false">
      <c r="A1" s="0"/>
      <c r="B1" s="0"/>
      <c r="C1" s="0"/>
      <c r="D1" s="0"/>
      <c r="E1" s="0"/>
      <c r="F1" s="0"/>
      <c r="G1" s="2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26.25" hidden="false" customHeight="false" outlineLevel="0" collapsed="false">
      <c r="A2" s="0"/>
      <c r="B2" s="0"/>
      <c r="C2" s="0"/>
      <c r="D2" s="0"/>
      <c r="E2" s="0"/>
      <c r="F2" s="3" t="s">
        <v>0</v>
      </c>
      <c r="G2" s="2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7.1" hidden="false" customHeight="true" outlineLevel="0" collapsed="false">
      <c r="F3" s="5"/>
      <c r="G3" s="6"/>
    </row>
    <row r="4" customFormat="false" ht="17.1" hidden="false" customHeight="true" outlineLevel="0" collapsed="false">
      <c r="A4" s="7"/>
      <c r="B4" s="7"/>
      <c r="C4" s="7"/>
      <c r="D4" s="7"/>
      <c r="E4" s="8"/>
      <c r="F4" s="6"/>
      <c r="G4" s="6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9" t="s">
        <v>1</v>
      </c>
      <c r="V4" s="10" t="s">
        <v>2</v>
      </c>
      <c r="W4" s="6"/>
      <c r="X4" s="0"/>
      <c r="Y4" s="0"/>
      <c r="Z4" s="0"/>
      <c r="AA4" s="0"/>
      <c r="AB4" s="0"/>
      <c r="AC4" s="0"/>
      <c r="AD4" s="0"/>
      <c r="AE4" s="0"/>
      <c r="AF4" s="9" t="s">
        <v>1</v>
      </c>
      <c r="AG4" s="9" t="str">
        <f aca="false">+V4</f>
        <v>1, San Rosendo - Victoria</v>
      </c>
      <c r="AH4" s="6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13" customFormat="true" ht="17.1" hidden="false" customHeight="true" outlineLevel="0" collapsed="false">
      <c r="A5" s="11" t="s">
        <v>3</v>
      </c>
      <c r="B5" s="12"/>
      <c r="C5" s="12"/>
      <c r="D5" s="12"/>
      <c r="E5" s="12"/>
      <c r="F5" s="12"/>
      <c r="G5" s="9"/>
      <c r="N5" s="9" t="s">
        <v>4</v>
      </c>
      <c r="O5" s="14" t="n">
        <v>41791</v>
      </c>
      <c r="P5" s="14"/>
      <c r="Q5" s="14"/>
      <c r="R5" s="14"/>
      <c r="S5" s="14"/>
      <c r="T5" s="14"/>
      <c r="U5" s="9" t="s">
        <v>5</v>
      </c>
      <c r="V5" s="15" t="n">
        <v>41820</v>
      </c>
      <c r="W5" s="15"/>
      <c r="X5" s="14"/>
      <c r="Y5" s="14"/>
      <c r="Z5" s="14"/>
      <c r="AA5" s="14"/>
      <c r="AB5" s="14"/>
      <c r="AC5" s="14"/>
      <c r="AD5" s="14"/>
      <c r="AE5" s="9"/>
      <c r="AF5" s="9" t="s">
        <v>5</v>
      </c>
      <c r="AG5" s="15" t="n">
        <f aca="false">+V5</f>
        <v>41820</v>
      </c>
      <c r="AH5" s="15"/>
    </row>
    <row r="6" s="4" customFormat="true" ht="17.1" hidden="false" customHeight="true" outlineLevel="0" collapsed="false">
      <c r="A6" s="16" t="s">
        <v>7</v>
      </c>
      <c r="B6" s="17" t="s">
        <v>8</v>
      </c>
      <c r="C6" s="17"/>
      <c r="D6" s="18" t="s">
        <v>9</v>
      </c>
      <c r="E6" s="19" t="s">
        <v>10</v>
      </c>
      <c r="F6" s="19"/>
      <c r="G6" s="19" t="s">
        <v>11</v>
      </c>
      <c r="H6" s="19"/>
      <c r="I6" s="19" t="s">
        <v>12</v>
      </c>
      <c r="J6" s="19"/>
      <c r="K6" s="19" t="s">
        <v>13</v>
      </c>
      <c r="L6" s="19"/>
      <c r="M6" s="19" t="s">
        <v>14</v>
      </c>
      <c r="N6" s="19"/>
      <c r="O6" s="19" t="s">
        <v>15</v>
      </c>
      <c r="P6" s="19"/>
      <c r="Q6" s="19" t="s">
        <v>16</v>
      </c>
      <c r="R6" s="19"/>
      <c r="S6" s="19" t="s">
        <v>17</v>
      </c>
      <c r="T6" s="19"/>
      <c r="U6" s="20" t="s">
        <v>18</v>
      </c>
      <c r="V6" s="20"/>
      <c r="W6" s="19" t="s">
        <v>19</v>
      </c>
      <c r="X6" s="19"/>
      <c r="Y6" s="19" t="s">
        <v>20</v>
      </c>
      <c r="Z6" s="19"/>
      <c r="AA6" s="19" t="s">
        <v>21</v>
      </c>
      <c r="AB6" s="19"/>
      <c r="AC6" s="21" t="s">
        <v>22</v>
      </c>
      <c r="AD6" s="21"/>
      <c r="AE6" s="19" t="s">
        <v>23</v>
      </c>
      <c r="AF6" s="19"/>
      <c r="AG6" s="22"/>
      <c r="AH6" s="23"/>
      <c r="AI6" s="24"/>
      <c r="AJ6" s="25"/>
    </row>
    <row r="7" s="4" customFormat="true" ht="17.1" hidden="false" customHeight="true" outlineLevel="0" collapsed="false">
      <c r="A7" s="16"/>
      <c r="B7" s="17"/>
      <c r="C7" s="17"/>
      <c r="D7" s="26" t="s">
        <v>24</v>
      </c>
      <c r="E7" s="27" t="s">
        <v>25</v>
      </c>
      <c r="F7" s="28" t="n">
        <v>498800</v>
      </c>
      <c r="G7" s="27" t="s">
        <v>25</v>
      </c>
      <c r="H7" s="29" t="n">
        <v>501200</v>
      </c>
      <c r="I7" s="27" t="s">
        <v>25</v>
      </c>
      <c r="J7" s="28" t="n">
        <v>511800</v>
      </c>
      <c r="K7" s="27" t="s">
        <v>25</v>
      </c>
      <c r="L7" s="28" t="n">
        <v>519500</v>
      </c>
      <c r="M7" s="27" t="s">
        <v>25</v>
      </c>
      <c r="N7" s="28" t="n">
        <v>526900</v>
      </c>
      <c r="O7" s="27" t="s">
        <v>25</v>
      </c>
      <c r="P7" s="29" t="n">
        <v>538400</v>
      </c>
      <c r="Q7" s="27" t="s">
        <v>25</v>
      </c>
      <c r="R7" s="28" t="n">
        <v>551000</v>
      </c>
      <c r="S7" s="27" t="s">
        <v>25</v>
      </c>
      <c r="T7" s="28" t="n">
        <v>562900</v>
      </c>
      <c r="U7" s="30" t="s">
        <v>25</v>
      </c>
      <c r="V7" s="29" t="n">
        <v>570700</v>
      </c>
      <c r="W7" s="27" t="s">
        <v>25</v>
      </c>
      <c r="X7" s="28" t="n">
        <v>580200</v>
      </c>
      <c r="Y7" s="27" t="s">
        <v>25</v>
      </c>
      <c r="Z7" s="28" t="n">
        <v>588800</v>
      </c>
      <c r="AA7" s="27" t="s">
        <v>25</v>
      </c>
      <c r="AB7" s="28" t="n">
        <v>595900</v>
      </c>
      <c r="AC7" s="30" t="s">
        <v>25</v>
      </c>
      <c r="AD7" s="28" t="n">
        <v>602900</v>
      </c>
      <c r="AE7" s="27" t="s">
        <v>25</v>
      </c>
      <c r="AF7" s="29" t="n">
        <v>612900</v>
      </c>
      <c r="AG7" s="31"/>
      <c r="AH7" s="32"/>
      <c r="AI7" s="33" t="s">
        <v>26</v>
      </c>
      <c r="AJ7" s="34" t="s">
        <v>26</v>
      </c>
    </row>
    <row r="8" s="4" customFormat="true" ht="17.1" hidden="false" customHeight="true" outlineLevel="0" collapsed="false">
      <c r="A8" s="16"/>
      <c r="B8" s="17"/>
      <c r="C8" s="17"/>
      <c r="D8" s="26"/>
      <c r="E8" s="27" t="s">
        <v>25</v>
      </c>
      <c r="F8" s="28" t="n">
        <v>501200</v>
      </c>
      <c r="G8" s="27" t="s">
        <v>25</v>
      </c>
      <c r="H8" s="28" t="n">
        <v>511800</v>
      </c>
      <c r="I8" s="27" t="s">
        <v>25</v>
      </c>
      <c r="J8" s="28" t="n">
        <v>519500</v>
      </c>
      <c r="K8" s="27" t="s">
        <v>25</v>
      </c>
      <c r="L8" s="28" t="n">
        <v>526900</v>
      </c>
      <c r="M8" s="27" t="s">
        <v>25</v>
      </c>
      <c r="N8" s="29" t="n">
        <v>538400</v>
      </c>
      <c r="O8" s="27" t="s">
        <v>25</v>
      </c>
      <c r="P8" s="28" t="n">
        <v>551000</v>
      </c>
      <c r="Q8" s="27" t="s">
        <v>25</v>
      </c>
      <c r="R8" s="28" t="n">
        <v>562900</v>
      </c>
      <c r="S8" s="27" t="s">
        <v>25</v>
      </c>
      <c r="T8" s="28" t="n">
        <v>570700</v>
      </c>
      <c r="U8" s="30" t="s">
        <v>25</v>
      </c>
      <c r="V8" s="29" t="n">
        <v>580200</v>
      </c>
      <c r="W8" s="27" t="s">
        <v>25</v>
      </c>
      <c r="X8" s="28" t="n">
        <v>588800</v>
      </c>
      <c r="Y8" s="27" t="s">
        <v>25</v>
      </c>
      <c r="Z8" s="28" t="n">
        <v>595900</v>
      </c>
      <c r="AA8" s="27" t="s">
        <v>25</v>
      </c>
      <c r="AB8" s="28" t="n">
        <v>602600</v>
      </c>
      <c r="AC8" s="30" t="s">
        <v>25</v>
      </c>
      <c r="AD8" s="29" t="n">
        <v>612900</v>
      </c>
      <c r="AE8" s="27" t="s">
        <v>25</v>
      </c>
      <c r="AF8" s="28" t="n">
        <v>625500</v>
      </c>
      <c r="AG8" s="31" t="s">
        <v>27</v>
      </c>
      <c r="AH8" s="32" t="s">
        <v>27</v>
      </c>
      <c r="AI8" s="33" t="s">
        <v>28</v>
      </c>
      <c r="AJ8" s="34" t="s">
        <v>27</v>
      </c>
    </row>
    <row r="9" s="4" customFormat="true" ht="17.1" hidden="false" customHeight="true" outlineLevel="0" collapsed="false">
      <c r="A9" s="16"/>
      <c r="B9" s="17"/>
      <c r="C9" s="17"/>
      <c r="D9" s="26" t="s">
        <v>29</v>
      </c>
      <c r="E9" s="35" t="s">
        <v>30</v>
      </c>
      <c r="F9" s="35"/>
      <c r="G9" s="35" t="s">
        <v>31</v>
      </c>
      <c r="H9" s="35"/>
      <c r="I9" s="35" t="s">
        <v>32</v>
      </c>
      <c r="J9" s="35"/>
      <c r="K9" s="35" t="s">
        <v>33</v>
      </c>
      <c r="L9" s="35"/>
      <c r="M9" s="36" t="s">
        <v>34</v>
      </c>
      <c r="N9" s="36"/>
      <c r="O9" s="35" t="s">
        <v>35</v>
      </c>
      <c r="P9" s="35"/>
      <c r="Q9" s="35" t="s">
        <v>36</v>
      </c>
      <c r="R9" s="35"/>
      <c r="S9" s="35" t="s">
        <v>37</v>
      </c>
      <c r="T9" s="35"/>
      <c r="U9" s="36" t="s">
        <v>38</v>
      </c>
      <c r="V9" s="36"/>
      <c r="W9" s="35" t="s">
        <v>39</v>
      </c>
      <c r="X9" s="35"/>
      <c r="Y9" s="35" t="s">
        <v>40</v>
      </c>
      <c r="Z9" s="35"/>
      <c r="AA9" s="35" t="s">
        <v>41</v>
      </c>
      <c r="AB9" s="35"/>
      <c r="AC9" s="36" t="s">
        <v>42</v>
      </c>
      <c r="AD9" s="36"/>
      <c r="AE9" s="35" t="s">
        <v>43</v>
      </c>
      <c r="AF9" s="35"/>
      <c r="AG9" s="31"/>
      <c r="AH9" s="32"/>
      <c r="AI9" s="33" t="s">
        <v>44</v>
      </c>
      <c r="AJ9" s="34" t="s">
        <v>44</v>
      </c>
    </row>
    <row r="10" s="4" customFormat="true" ht="17.1" hidden="false" customHeight="true" outlineLevel="0" collapsed="false">
      <c r="A10" s="16"/>
      <c r="B10" s="17"/>
      <c r="C10" s="17"/>
      <c r="D10" s="37" t="s">
        <v>45</v>
      </c>
      <c r="E10" s="38" t="s">
        <v>46</v>
      </c>
      <c r="F10" s="39" t="s">
        <v>47</v>
      </c>
      <c r="G10" s="38" t="s">
        <v>46</v>
      </c>
      <c r="H10" s="39" t="s">
        <v>47</v>
      </c>
      <c r="I10" s="40" t="s">
        <v>46</v>
      </c>
      <c r="J10" s="37" t="s">
        <v>47</v>
      </c>
      <c r="K10" s="38" t="s">
        <v>46</v>
      </c>
      <c r="L10" s="39" t="s">
        <v>47</v>
      </c>
      <c r="M10" s="40" t="s">
        <v>46</v>
      </c>
      <c r="N10" s="37" t="s">
        <v>47</v>
      </c>
      <c r="O10" s="38" t="s">
        <v>46</v>
      </c>
      <c r="P10" s="39" t="s">
        <v>47</v>
      </c>
      <c r="Q10" s="38" t="s">
        <v>46</v>
      </c>
      <c r="R10" s="39" t="s">
        <v>47</v>
      </c>
      <c r="S10" s="38" t="s">
        <v>46</v>
      </c>
      <c r="T10" s="39" t="s">
        <v>47</v>
      </c>
      <c r="U10" s="40" t="s">
        <v>46</v>
      </c>
      <c r="V10" s="37" t="s">
        <v>47</v>
      </c>
      <c r="W10" s="38" t="s">
        <v>46</v>
      </c>
      <c r="X10" s="39" t="s">
        <v>47</v>
      </c>
      <c r="Y10" s="38" t="s">
        <v>46</v>
      </c>
      <c r="Z10" s="39" t="s">
        <v>47</v>
      </c>
      <c r="AA10" s="38" t="s">
        <v>46</v>
      </c>
      <c r="AB10" s="39" t="s">
        <v>47</v>
      </c>
      <c r="AC10" s="40" t="s">
        <v>46</v>
      </c>
      <c r="AD10" s="37" t="s">
        <v>47</v>
      </c>
      <c r="AE10" s="38" t="s">
        <v>46</v>
      </c>
      <c r="AF10" s="39" t="s">
        <v>47</v>
      </c>
      <c r="AG10" s="41" t="s">
        <v>46</v>
      </c>
      <c r="AH10" s="42" t="s">
        <v>47</v>
      </c>
      <c r="AI10" s="43"/>
      <c r="AJ10" s="44"/>
    </row>
    <row r="11" s="4" customFormat="true" ht="17.1" hidden="false" customHeight="true" outlineLevel="0" collapsed="false">
      <c r="A11" s="45" t="n">
        <v>1</v>
      </c>
      <c r="B11" s="46" t="s">
        <v>48</v>
      </c>
      <c r="C11" s="46"/>
      <c r="D11" s="47" t="s">
        <v>49</v>
      </c>
      <c r="E11" s="48"/>
      <c r="F11" s="49"/>
      <c r="G11" s="48"/>
      <c r="H11" s="49"/>
      <c r="I11" s="50"/>
      <c r="J11" s="51"/>
      <c r="K11" s="52"/>
      <c r="L11" s="49"/>
      <c r="M11" s="53"/>
      <c r="N11" s="51"/>
      <c r="O11" s="52"/>
      <c r="P11" s="49"/>
      <c r="Q11" s="52"/>
      <c r="R11" s="49"/>
      <c r="S11" s="52"/>
      <c r="T11" s="49"/>
      <c r="U11" s="53"/>
      <c r="V11" s="51"/>
      <c r="W11" s="52"/>
      <c r="X11" s="49"/>
      <c r="Y11" s="52"/>
      <c r="Z11" s="49"/>
      <c r="AA11" s="52"/>
      <c r="AB11" s="49"/>
      <c r="AC11" s="53"/>
      <c r="AD11" s="51"/>
      <c r="AE11" s="52"/>
      <c r="AF11" s="49"/>
      <c r="AG11" s="54" t="n">
        <f aca="false">+E11+G11+I11+K11+M11+O11+Q11+S11+U11++W11+Y11+AA11+AC11+AE11</f>
        <v>0</v>
      </c>
      <c r="AH11" s="55"/>
      <c r="AI11" s="56" t="n">
        <v>0.35</v>
      </c>
      <c r="AJ11" s="57" t="n">
        <f aca="false">+AG11*AI11</f>
        <v>0</v>
      </c>
    </row>
    <row r="12" s="4" customFormat="true" ht="17.1" hidden="false" customHeight="true" outlineLevel="0" collapsed="false">
      <c r="A12" s="58" t="n">
        <v>2</v>
      </c>
      <c r="B12" s="59" t="s">
        <v>50</v>
      </c>
      <c r="C12" s="59"/>
      <c r="D12" s="60" t="s">
        <v>51</v>
      </c>
      <c r="E12" s="61"/>
      <c r="F12" s="62"/>
      <c r="G12" s="61" t="n">
        <v>184</v>
      </c>
      <c r="H12" s="63"/>
      <c r="I12" s="61"/>
      <c r="J12" s="64"/>
      <c r="K12" s="65" t="n">
        <v>50</v>
      </c>
      <c r="L12" s="63"/>
      <c r="M12" s="66"/>
      <c r="N12" s="64"/>
      <c r="O12" s="65" t="n">
        <v>3</v>
      </c>
      <c r="P12" s="63"/>
      <c r="Q12" s="65" t="n">
        <v>56</v>
      </c>
      <c r="R12" s="63"/>
      <c r="S12" s="65"/>
      <c r="T12" s="63"/>
      <c r="U12" s="66" t="n">
        <v>3</v>
      </c>
      <c r="V12" s="64"/>
      <c r="W12" s="65" t="n">
        <v>49</v>
      </c>
      <c r="X12" s="63"/>
      <c r="Y12" s="65"/>
      <c r="Z12" s="63"/>
      <c r="AA12" s="65"/>
      <c r="AB12" s="63"/>
      <c r="AC12" s="66"/>
      <c r="AD12" s="64"/>
      <c r="AE12" s="214" t="n">
        <v>0</v>
      </c>
      <c r="AF12" s="63"/>
      <c r="AG12" s="67" t="n">
        <f aca="false">+E12+G12+I12+K12+M12+O12+Q12+S12+U12++W12+Y12+AA12+AC12+AE12</f>
        <v>345</v>
      </c>
      <c r="AH12" s="68"/>
      <c r="AI12" s="69" t="n">
        <v>0.26</v>
      </c>
      <c r="AJ12" s="70" t="n">
        <f aca="false">+AG12*AI12</f>
        <v>89.7</v>
      </c>
    </row>
    <row r="13" s="4" customFormat="true" ht="17.1" hidden="false" customHeight="true" outlineLevel="0" collapsed="false">
      <c r="A13" s="58" t="n">
        <v>3</v>
      </c>
      <c r="B13" s="59" t="s">
        <v>52</v>
      </c>
      <c r="C13" s="59"/>
      <c r="D13" s="60" t="s">
        <v>51</v>
      </c>
      <c r="E13" s="61"/>
      <c r="F13" s="62"/>
      <c r="G13" s="61"/>
      <c r="H13" s="63"/>
      <c r="I13" s="71"/>
      <c r="J13" s="64"/>
      <c r="K13" s="65"/>
      <c r="L13" s="63"/>
      <c r="M13" s="66"/>
      <c r="N13" s="64"/>
      <c r="O13" s="65" t="n">
        <v>19</v>
      </c>
      <c r="P13" s="63"/>
      <c r="Q13" s="65"/>
      <c r="R13" s="63"/>
      <c r="S13" s="65"/>
      <c r="T13" s="63"/>
      <c r="U13" s="66"/>
      <c r="V13" s="64"/>
      <c r="W13" s="65"/>
      <c r="X13" s="63"/>
      <c r="Y13" s="65"/>
      <c r="Z13" s="63"/>
      <c r="AA13" s="65"/>
      <c r="AB13" s="63"/>
      <c r="AC13" s="66"/>
      <c r="AD13" s="64"/>
      <c r="AE13" s="65"/>
      <c r="AF13" s="63"/>
      <c r="AG13" s="67" t="n">
        <f aca="false">+E13+G13+I13+K13+M13+O13+Q13+S13+U13++W13+Y13+AA13+AC13+AE13</f>
        <v>19</v>
      </c>
      <c r="AH13" s="68"/>
      <c r="AI13" s="69" t="n">
        <v>1.05</v>
      </c>
      <c r="AJ13" s="70" t="n">
        <f aca="false">+AG13*AI13</f>
        <v>19.95</v>
      </c>
    </row>
    <row r="14" s="4" customFormat="true" ht="17.1" hidden="false" customHeight="true" outlineLevel="0" collapsed="false">
      <c r="A14" s="58" t="n">
        <v>4</v>
      </c>
      <c r="B14" s="59" t="s">
        <v>53</v>
      </c>
      <c r="C14" s="59"/>
      <c r="D14" s="60" t="s">
        <v>51</v>
      </c>
      <c r="E14" s="61"/>
      <c r="F14" s="62"/>
      <c r="G14" s="61"/>
      <c r="H14" s="63"/>
      <c r="I14" s="61"/>
      <c r="J14" s="64"/>
      <c r="K14" s="65"/>
      <c r="L14" s="63"/>
      <c r="M14" s="66"/>
      <c r="N14" s="64"/>
      <c r="O14" s="65"/>
      <c r="P14" s="63"/>
      <c r="Q14" s="65"/>
      <c r="R14" s="63"/>
      <c r="S14" s="65"/>
      <c r="T14" s="63"/>
      <c r="U14" s="66"/>
      <c r="V14" s="64"/>
      <c r="W14" s="65"/>
      <c r="X14" s="63"/>
      <c r="Y14" s="65"/>
      <c r="Z14" s="63"/>
      <c r="AA14" s="65"/>
      <c r="AB14" s="63"/>
      <c r="AC14" s="66"/>
      <c r="AD14" s="64"/>
      <c r="AE14" s="65" t="n">
        <v>4</v>
      </c>
      <c r="AF14" s="63"/>
      <c r="AG14" s="67" t="n">
        <f aca="false">+E14+G14+I14+K14+M14+O14+Q14+S14+U14++W14+Y14+AA14+AC14+AE14</f>
        <v>4</v>
      </c>
      <c r="AH14" s="68"/>
      <c r="AI14" s="69" t="n">
        <v>0.7</v>
      </c>
      <c r="AJ14" s="70" t="n">
        <f aca="false">+AG14*AI14</f>
        <v>2.8</v>
      </c>
    </row>
    <row r="15" s="4" customFormat="true" ht="17.1" hidden="false" customHeight="true" outlineLevel="0" collapsed="false">
      <c r="A15" s="58" t="n">
        <v>5</v>
      </c>
      <c r="B15" s="59" t="s">
        <v>54</v>
      </c>
      <c r="C15" s="59"/>
      <c r="D15" s="60" t="s">
        <v>55</v>
      </c>
      <c r="E15" s="61"/>
      <c r="F15" s="62"/>
      <c r="G15" s="61"/>
      <c r="H15" s="63"/>
      <c r="I15" s="61"/>
      <c r="J15" s="64"/>
      <c r="K15" s="65"/>
      <c r="L15" s="63"/>
      <c r="M15" s="66"/>
      <c r="N15" s="64"/>
      <c r="O15" s="65"/>
      <c r="P15" s="63"/>
      <c r="Q15" s="65"/>
      <c r="R15" s="63"/>
      <c r="S15" s="65"/>
      <c r="T15" s="63"/>
      <c r="U15" s="66"/>
      <c r="V15" s="64"/>
      <c r="W15" s="65"/>
      <c r="X15" s="63"/>
      <c r="Y15" s="65"/>
      <c r="Z15" s="63"/>
      <c r="AA15" s="65"/>
      <c r="AB15" s="63"/>
      <c r="AC15" s="66"/>
      <c r="AD15" s="64"/>
      <c r="AE15" s="65"/>
      <c r="AF15" s="63"/>
      <c r="AG15" s="67" t="n">
        <f aca="false">+E15+G15+I15+K15+M15+O15+Q15+S15+U15++W15+Y15+AA15+AC15+AE15</f>
        <v>0</v>
      </c>
      <c r="AH15" s="68"/>
      <c r="AI15" s="69" t="n">
        <v>0.35</v>
      </c>
      <c r="AJ15" s="70" t="n">
        <f aca="false">+AG15*AI15</f>
        <v>0</v>
      </c>
    </row>
    <row r="16" s="4" customFormat="true" ht="17.1" hidden="false" customHeight="true" outlineLevel="0" collapsed="false">
      <c r="A16" s="58" t="n">
        <v>6</v>
      </c>
      <c r="B16" s="59" t="s">
        <v>56</v>
      </c>
      <c r="C16" s="59"/>
      <c r="D16" s="60" t="s">
        <v>57</v>
      </c>
      <c r="E16" s="61"/>
      <c r="F16" s="62"/>
      <c r="G16" s="61"/>
      <c r="H16" s="63"/>
      <c r="I16" s="61"/>
      <c r="J16" s="64"/>
      <c r="K16" s="65"/>
      <c r="L16" s="63"/>
      <c r="M16" s="66"/>
      <c r="N16" s="64"/>
      <c r="O16" s="65"/>
      <c r="P16" s="63"/>
      <c r="Q16" s="65"/>
      <c r="R16" s="63"/>
      <c r="S16" s="65"/>
      <c r="T16" s="63"/>
      <c r="U16" s="66"/>
      <c r="V16" s="64"/>
      <c r="W16" s="65"/>
      <c r="X16" s="63"/>
      <c r="Y16" s="65"/>
      <c r="Z16" s="63"/>
      <c r="AA16" s="65"/>
      <c r="AB16" s="63"/>
      <c r="AC16" s="66"/>
      <c r="AD16" s="64"/>
      <c r="AE16" s="65"/>
      <c r="AF16" s="63"/>
      <c r="AG16" s="67" t="n">
        <f aca="false">+E16+G16+I16+K16+M16+O16+Q16+S16+U16++W16+Y16+AA16+AC16+AE16</f>
        <v>0</v>
      </c>
      <c r="AH16" s="68"/>
      <c r="AI16" s="69" t="n">
        <v>0.23</v>
      </c>
      <c r="AJ16" s="70" t="n">
        <f aca="false">+AG16*AI16</f>
        <v>0</v>
      </c>
    </row>
    <row r="17" s="4" customFormat="true" ht="17.1" hidden="false" customHeight="true" outlineLevel="0" collapsed="false">
      <c r="A17" s="58" t="n">
        <v>7</v>
      </c>
      <c r="B17" s="59" t="s">
        <v>58</v>
      </c>
      <c r="C17" s="59"/>
      <c r="D17" s="60" t="s">
        <v>51</v>
      </c>
      <c r="E17" s="61"/>
      <c r="F17" s="62"/>
      <c r="G17" s="61"/>
      <c r="H17" s="63"/>
      <c r="I17" s="61"/>
      <c r="J17" s="64"/>
      <c r="K17" s="65"/>
      <c r="L17" s="63"/>
      <c r="M17" s="66"/>
      <c r="N17" s="64"/>
      <c r="O17" s="65"/>
      <c r="P17" s="63"/>
      <c r="Q17" s="65"/>
      <c r="R17" s="63"/>
      <c r="S17" s="65"/>
      <c r="T17" s="63"/>
      <c r="U17" s="66"/>
      <c r="V17" s="64"/>
      <c r="W17" s="65"/>
      <c r="X17" s="63"/>
      <c r="Y17" s="65"/>
      <c r="Z17" s="63"/>
      <c r="AA17" s="65"/>
      <c r="AB17" s="63"/>
      <c r="AC17" s="66"/>
      <c r="AD17" s="64"/>
      <c r="AE17" s="65"/>
      <c r="AF17" s="63"/>
      <c r="AG17" s="67" t="n">
        <f aca="false">+E17+G17+I17+K17+M17+O17+Q17+S17+U17++W17+Y17+AA17+AC17+AE17</f>
        <v>0</v>
      </c>
      <c r="AH17" s="68"/>
      <c r="AI17" s="69" t="n">
        <v>2.25</v>
      </c>
      <c r="AJ17" s="70" t="n">
        <f aca="false">+AG17*AI17</f>
        <v>0</v>
      </c>
    </row>
    <row r="18" s="4" customFormat="true" ht="17.1" hidden="false" customHeight="true" outlineLevel="0" collapsed="false">
      <c r="A18" s="58" t="n">
        <v>8</v>
      </c>
      <c r="B18" s="59" t="s">
        <v>59</v>
      </c>
      <c r="C18" s="59"/>
      <c r="D18" s="60" t="s">
        <v>51</v>
      </c>
      <c r="E18" s="61"/>
      <c r="F18" s="62"/>
      <c r="G18" s="61"/>
      <c r="H18" s="63"/>
      <c r="I18" s="71"/>
      <c r="J18" s="64"/>
      <c r="K18" s="65"/>
      <c r="L18" s="63"/>
      <c r="M18" s="66"/>
      <c r="N18" s="64"/>
      <c r="O18" s="65"/>
      <c r="P18" s="63"/>
      <c r="Q18" s="65"/>
      <c r="R18" s="63"/>
      <c r="S18" s="65"/>
      <c r="T18" s="63"/>
      <c r="U18" s="66"/>
      <c r="V18" s="64"/>
      <c r="W18" s="65"/>
      <c r="X18" s="63"/>
      <c r="Y18" s="65"/>
      <c r="Z18" s="63"/>
      <c r="AA18" s="65"/>
      <c r="AB18" s="63"/>
      <c r="AC18" s="66"/>
      <c r="AD18" s="64"/>
      <c r="AE18" s="65"/>
      <c r="AF18" s="63"/>
      <c r="AG18" s="67" t="n">
        <f aca="false">+E18+G18+I18+K18+M18+O18+Q18+S18+U18++W18+Y18+AA18+AC18+AE18</f>
        <v>0</v>
      </c>
      <c r="AH18" s="68"/>
      <c r="AI18" s="69" t="n">
        <v>8.44</v>
      </c>
      <c r="AJ18" s="70" t="n">
        <f aca="false">+AG18*AI18</f>
        <v>0</v>
      </c>
    </row>
    <row r="19" s="4" customFormat="true" ht="17.1" hidden="false" customHeight="true" outlineLevel="0" collapsed="false">
      <c r="A19" s="58" t="n">
        <v>9</v>
      </c>
      <c r="B19" s="59" t="s">
        <v>60</v>
      </c>
      <c r="C19" s="59"/>
      <c r="D19" s="60" t="s">
        <v>51</v>
      </c>
      <c r="E19" s="61"/>
      <c r="F19" s="62"/>
      <c r="G19" s="61"/>
      <c r="H19" s="63"/>
      <c r="I19" s="71"/>
      <c r="J19" s="64"/>
      <c r="K19" s="65"/>
      <c r="L19" s="63"/>
      <c r="M19" s="66"/>
      <c r="N19" s="64"/>
      <c r="O19" s="65"/>
      <c r="P19" s="63"/>
      <c r="Q19" s="65"/>
      <c r="R19" s="63"/>
      <c r="S19" s="65"/>
      <c r="T19" s="63"/>
      <c r="U19" s="66"/>
      <c r="V19" s="64"/>
      <c r="W19" s="65"/>
      <c r="X19" s="63"/>
      <c r="Y19" s="65"/>
      <c r="Z19" s="63"/>
      <c r="AA19" s="65"/>
      <c r="AB19" s="63"/>
      <c r="AC19" s="66"/>
      <c r="AD19" s="64"/>
      <c r="AE19" s="65"/>
      <c r="AF19" s="63"/>
      <c r="AG19" s="67" t="n">
        <f aca="false">+E19+G19+I19+K19+M19+O19+Q19+S19+U19++W19+Y19+AA19+AC19+AE19</f>
        <v>0</v>
      </c>
      <c r="AH19" s="68"/>
      <c r="AI19" s="69" t="n">
        <v>42.21</v>
      </c>
      <c r="AJ19" s="70" t="n">
        <f aca="false">+AG19*AI19</f>
        <v>0</v>
      </c>
    </row>
    <row r="20" s="4" customFormat="true" ht="17.1" hidden="false" customHeight="true" outlineLevel="0" collapsed="false">
      <c r="A20" s="58" t="n">
        <v>10</v>
      </c>
      <c r="B20" s="59" t="s">
        <v>61</v>
      </c>
      <c r="C20" s="59"/>
      <c r="D20" s="60" t="s">
        <v>55</v>
      </c>
      <c r="E20" s="61"/>
      <c r="F20" s="62"/>
      <c r="G20" s="61"/>
      <c r="H20" s="63"/>
      <c r="I20" s="71"/>
      <c r="J20" s="64"/>
      <c r="K20" s="65"/>
      <c r="L20" s="63"/>
      <c r="M20" s="66"/>
      <c r="N20" s="64"/>
      <c r="O20" s="65"/>
      <c r="P20" s="63"/>
      <c r="Q20" s="65"/>
      <c r="R20" s="63"/>
      <c r="S20" s="65"/>
      <c r="T20" s="63"/>
      <c r="U20" s="66"/>
      <c r="V20" s="64"/>
      <c r="W20" s="65"/>
      <c r="X20" s="63"/>
      <c r="Y20" s="65"/>
      <c r="Z20" s="63"/>
      <c r="AA20" s="65"/>
      <c r="AB20" s="63"/>
      <c r="AC20" s="66"/>
      <c r="AD20" s="64"/>
      <c r="AE20" s="65"/>
      <c r="AF20" s="63"/>
      <c r="AG20" s="67" t="n">
        <f aca="false">+E20+G20+I20+K20+M20+O20+Q20+S20+U20++W20+Y20+AA20+AC20+AE20</f>
        <v>0</v>
      </c>
      <c r="AH20" s="68"/>
      <c r="AI20" s="69" t="n">
        <v>0.04</v>
      </c>
      <c r="AJ20" s="70" t="n">
        <f aca="false">+AG20*AI20</f>
        <v>0</v>
      </c>
    </row>
    <row r="21" s="4" customFormat="true" ht="17.1" hidden="false" customHeight="true" outlineLevel="0" collapsed="false">
      <c r="A21" s="58" t="n">
        <v>11</v>
      </c>
      <c r="B21" s="59" t="s">
        <v>62</v>
      </c>
      <c r="C21" s="59"/>
      <c r="D21" s="60" t="s">
        <v>55</v>
      </c>
      <c r="E21" s="61"/>
      <c r="F21" s="62"/>
      <c r="G21" s="61"/>
      <c r="H21" s="63"/>
      <c r="I21" s="71"/>
      <c r="J21" s="64"/>
      <c r="K21" s="65"/>
      <c r="L21" s="63"/>
      <c r="M21" s="66"/>
      <c r="N21" s="64"/>
      <c r="O21" s="65"/>
      <c r="P21" s="63"/>
      <c r="Q21" s="65"/>
      <c r="R21" s="63"/>
      <c r="S21" s="65"/>
      <c r="T21" s="63"/>
      <c r="U21" s="66"/>
      <c r="V21" s="64"/>
      <c r="W21" s="65"/>
      <c r="X21" s="63"/>
      <c r="Y21" s="65"/>
      <c r="Z21" s="63"/>
      <c r="AA21" s="65"/>
      <c r="AB21" s="63"/>
      <c r="AC21" s="66"/>
      <c r="AD21" s="64"/>
      <c r="AE21" s="65"/>
      <c r="AF21" s="63"/>
      <c r="AG21" s="67" t="n">
        <f aca="false">+E21+G21+I21+K21+M21+O21+Q21+S21+U21++W21+Y21+AA21+AC21+AE21</f>
        <v>0</v>
      </c>
      <c r="AH21" s="68"/>
      <c r="AI21" s="69" t="n">
        <v>0.01</v>
      </c>
      <c r="AJ21" s="70" t="n">
        <f aca="false">+AG21*AI21</f>
        <v>0</v>
      </c>
    </row>
    <row r="22" s="4" customFormat="true" ht="17.1" hidden="false" customHeight="true" outlineLevel="0" collapsed="false">
      <c r="A22" s="58" t="n">
        <v>12</v>
      </c>
      <c r="B22" s="59" t="s">
        <v>63</v>
      </c>
      <c r="C22" s="59"/>
      <c r="D22" s="60" t="s">
        <v>51</v>
      </c>
      <c r="E22" s="61"/>
      <c r="F22" s="62"/>
      <c r="G22" s="61"/>
      <c r="H22" s="63"/>
      <c r="I22" s="71"/>
      <c r="J22" s="64"/>
      <c r="K22" s="65"/>
      <c r="L22" s="63"/>
      <c r="M22" s="66"/>
      <c r="N22" s="64"/>
      <c r="O22" s="65"/>
      <c r="P22" s="63"/>
      <c r="Q22" s="65"/>
      <c r="R22" s="63"/>
      <c r="S22" s="65"/>
      <c r="T22" s="63"/>
      <c r="U22" s="66"/>
      <c r="V22" s="64"/>
      <c r="W22" s="65"/>
      <c r="X22" s="63"/>
      <c r="Y22" s="65"/>
      <c r="Z22" s="63"/>
      <c r="AA22" s="65"/>
      <c r="AB22" s="63"/>
      <c r="AC22" s="66"/>
      <c r="AD22" s="64"/>
      <c r="AE22" s="65" t="n">
        <v>1</v>
      </c>
      <c r="AF22" s="63"/>
      <c r="AG22" s="67" t="n">
        <f aca="false">+E22+G22+I22+K22+M22+O22+Q22+S22+U22++W22+Y22+AA22+AC22+AE22</f>
        <v>1</v>
      </c>
      <c r="AH22" s="68"/>
      <c r="AI22" s="69" t="n">
        <v>7.91</v>
      </c>
      <c r="AJ22" s="70" t="n">
        <f aca="false">+AG22*AI22</f>
        <v>7.91</v>
      </c>
    </row>
    <row r="23" s="4" customFormat="true" ht="17.1" hidden="false" customHeight="true" outlineLevel="0" collapsed="false">
      <c r="A23" s="58" t="n">
        <v>13</v>
      </c>
      <c r="B23" s="59" t="s">
        <v>64</v>
      </c>
      <c r="C23" s="59"/>
      <c r="D23" s="60" t="s">
        <v>49</v>
      </c>
      <c r="E23" s="61"/>
      <c r="F23" s="62"/>
      <c r="G23" s="61"/>
      <c r="H23" s="63"/>
      <c r="I23" s="71"/>
      <c r="J23" s="64"/>
      <c r="K23" s="65"/>
      <c r="L23" s="63"/>
      <c r="M23" s="66"/>
      <c r="N23" s="64"/>
      <c r="O23" s="65"/>
      <c r="P23" s="63"/>
      <c r="Q23" s="65"/>
      <c r="R23" s="63"/>
      <c r="S23" s="65"/>
      <c r="T23" s="63"/>
      <c r="U23" s="66"/>
      <c r="V23" s="64"/>
      <c r="W23" s="65"/>
      <c r="X23" s="63"/>
      <c r="Y23" s="65"/>
      <c r="Z23" s="63"/>
      <c r="AA23" s="65"/>
      <c r="AB23" s="63"/>
      <c r="AC23" s="66"/>
      <c r="AD23" s="64"/>
      <c r="AE23" s="65"/>
      <c r="AF23" s="63"/>
      <c r="AG23" s="67" t="n">
        <f aca="false">+E23+G23+I23+K23+M23+O23+Q23+S23+U23++W23+Y23+AA23+AC23+AE23</f>
        <v>0</v>
      </c>
      <c r="AH23" s="68"/>
      <c r="AI23" s="69" t="n">
        <v>43.28</v>
      </c>
      <c r="AJ23" s="70" t="n">
        <f aca="false">+AG23*AI23</f>
        <v>0</v>
      </c>
    </row>
    <row r="24" s="4" customFormat="true" ht="17.1" hidden="false" customHeight="true" outlineLevel="0" collapsed="false">
      <c r="A24" s="58" t="n">
        <v>14</v>
      </c>
      <c r="B24" s="59" t="s">
        <v>65</v>
      </c>
      <c r="C24" s="59"/>
      <c r="D24" s="60" t="s">
        <v>66</v>
      </c>
      <c r="E24" s="61"/>
      <c r="F24" s="62"/>
      <c r="G24" s="61"/>
      <c r="H24" s="63"/>
      <c r="I24" s="71"/>
      <c r="J24" s="64"/>
      <c r="K24" s="65"/>
      <c r="L24" s="63"/>
      <c r="M24" s="66"/>
      <c r="N24" s="64"/>
      <c r="O24" s="65"/>
      <c r="P24" s="63"/>
      <c r="Q24" s="65"/>
      <c r="R24" s="63"/>
      <c r="S24" s="65"/>
      <c r="T24" s="63"/>
      <c r="U24" s="66"/>
      <c r="V24" s="64"/>
      <c r="W24" s="65"/>
      <c r="X24" s="63"/>
      <c r="Y24" s="65" t="n">
        <v>2.5</v>
      </c>
      <c r="Z24" s="63"/>
      <c r="AA24" s="65"/>
      <c r="AB24" s="63"/>
      <c r="AC24" s="66"/>
      <c r="AD24" s="64"/>
      <c r="AE24" s="65"/>
      <c r="AF24" s="63"/>
      <c r="AG24" s="67" t="n">
        <f aca="false">+E24+G24+I24+K24+M24+O24+Q24+S24+U24++W24+Y24+AA24+AC24+AE24</f>
        <v>2.5</v>
      </c>
      <c r="AH24" s="68"/>
      <c r="AI24" s="69" t="n">
        <v>0.21</v>
      </c>
      <c r="AJ24" s="70" t="n">
        <f aca="false">+AG24*AI24</f>
        <v>0.525</v>
      </c>
    </row>
    <row r="25" s="4" customFormat="true" ht="17.1" hidden="false" customHeight="true" outlineLevel="0" collapsed="false">
      <c r="A25" s="72" t="n">
        <v>15</v>
      </c>
      <c r="B25" s="73" t="s">
        <v>67</v>
      </c>
      <c r="C25" s="73"/>
      <c r="D25" s="74" t="s">
        <v>66</v>
      </c>
      <c r="E25" s="75"/>
      <c r="F25" s="76"/>
      <c r="G25" s="75"/>
      <c r="H25" s="77"/>
      <c r="I25" s="78"/>
      <c r="J25" s="79"/>
      <c r="K25" s="80"/>
      <c r="L25" s="77"/>
      <c r="M25" s="81"/>
      <c r="N25" s="79"/>
      <c r="O25" s="80"/>
      <c r="P25" s="77"/>
      <c r="Q25" s="80" t="n">
        <v>100</v>
      </c>
      <c r="R25" s="77"/>
      <c r="S25" s="80"/>
      <c r="T25" s="77"/>
      <c r="U25" s="81"/>
      <c r="V25" s="79"/>
      <c r="W25" s="80"/>
      <c r="X25" s="77"/>
      <c r="Y25" s="80"/>
      <c r="Z25" s="77"/>
      <c r="AA25" s="80"/>
      <c r="AB25" s="77"/>
      <c r="AC25" s="81"/>
      <c r="AD25" s="79"/>
      <c r="AE25" s="80"/>
      <c r="AF25" s="77"/>
      <c r="AG25" s="82" t="n">
        <f aca="false">+E25+G25+I25+K25+M25+O25+Q25+S25+U25++W25+Y25+AA25+AC25+AE25</f>
        <v>100</v>
      </c>
      <c r="AH25" s="83"/>
      <c r="AI25" s="84" t="n">
        <v>0.08</v>
      </c>
      <c r="AJ25" s="85" t="n">
        <f aca="false">+AG25*AI25</f>
        <v>8</v>
      </c>
    </row>
    <row r="26" s="4" customFormat="true" ht="17.1" hidden="false" customHeight="true" outlineLevel="0" collapsed="false">
      <c r="A26" s="86"/>
      <c r="B26" s="86"/>
      <c r="C26" s="86"/>
      <c r="D26" s="86"/>
      <c r="E26" s="87"/>
      <c r="F26" s="88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90"/>
      <c r="AJ26" s="0"/>
    </row>
    <row r="27" s="4" customFormat="true" ht="17.1" hidden="false" customHeight="true" outlineLevel="0" collapsed="false">
      <c r="A27" s="86"/>
      <c r="B27" s="86"/>
      <c r="C27" s="86"/>
      <c r="D27" s="86"/>
      <c r="E27" s="87"/>
      <c r="F27" s="88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90"/>
      <c r="AJ27" s="0"/>
    </row>
    <row r="28" s="4" customFormat="true" ht="17.1" hidden="false" customHeight="true" outlineLevel="0" collapsed="false">
      <c r="A28" s="11" t="s">
        <v>68</v>
      </c>
      <c r="B28" s="91"/>
      <c r="C28" s="91"/>
      <c r="D28" s="91"/>
      <c r="E28" s="87"/>
      <c r="F28" s="88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90"/>
      <c r="AJ28" s="0"/>
    </row>
    <row r="29" s="4" customFormat="true" ht="17.1" hidden="false" customHeight="true" outlineLevel="0" collapsed="false">
      <c r="A29" s="92" t="s">
        <v>69</v>
      </c>
      <c r="B29" s="93"/>
      <c r="C29" s="94" t="s">
        <v>70</v>
      </c>
      <c r="D29" s="95" t="s">
        <v>71</v>
      </c>
      <c r="E29" s="96"/>
      <c r="F29" s="96"/>
      <c r="G29" s="96"/>
      <c r="H29" s="96"/>
      <c r="I29" s="97"/>
      <c r="J29" s="97"/>
      <c r="K29" s="97"/>
      <c r="L29" s="97"/>
      <c r="M29" s="97"/>
      <c r="N29" s="97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90"/>
      <c r="AJ29" s="0"/>
    </row>
    <row r="30" s="4" customFormat="true" ht="17.1" hidden="false" customHeight="true" outlineLevel="0" collapsed="false">
      <c r="A30" s="98" t="n">
        <v>1</v>
      </c>
      <c r="B30" s="99" t="s">
        <v>72</v>
      </c>
      <c r="C30" s="100" t="s">
        <v>73</v>
      </c>
      <c r="D30" s="100" t="s">
        <v>74</v>
      </c>
      <c r="E30" s="101"/>
      <c r="F30" s="102"/>
      <c r="G30" s="101"/>
      <c r="H30" s="102"/>
      <c r="I30" s="101"/>
      <c r="J30" s="102"/>
      <c r="K30" s="101"/>
      <c r="L30" s="102"/>
      <c r="M30" s="101"/>
      <c r="N30" s="102"/>
      <c r="O30" s="101"/>
      <c r="P30" s="102"/>
      <c r="Q30" s="101"/>
      <c r="R30" s="102"/>
      <c r="S30" s="101"/>
      <c r="T30" s="102"/>
      <c r="U30" s="101"/>
      <c r="V30" s="102"/>
      <c r="W30" s="101"/>
      <c r="X30" s="102"/>
      <c r="Y30" s="101"/>
      <c r="Z30" s="102"/>
      <c r="AA30" s="101"/>
      <c r="AB30" s="102"/>
      <c r="AC30" s="101"/>
      <c r="AD30" s="102"/>
      <c r="AE30" s="101"/>
      <c r="AF30" s="102"/>
      <c r="AG30" s="54" t="n">
        <f aca="false">+E30+G30+I30+K30+M30+O30+Q30+S30+U30++W30+Y30+AA30+AC30+AE30</f>
        <v>0</v>
      </c>
      <c r="AH30" s="103"/>
      <c r="AI30" s="104" t="n">
        <v>1.3</v>
      </c>
      <c r="AJ30" s="105" t="n">
        <f aca="false">+AG30*AI30</f>
        <v>0</v>
      </c>
    </row>
    <row r="31" s="4" customFormat="true" ht="17.1" hidden="false" customHeight="true" outlineLevel="0" collapsed="false">
      <c r="A31" s="106" t="n">
        <v>2</v>
      </c>
      <c r="B31" s="107" t="s">
        <v>75</v>
      </c>
      <c r="C31" s="108" t="s">
        <v>73</v>
      </c>
      <c r="D31" s="108" t="s">
        <v>74</v>
      </c>
      <c r="E31" s="65"/>
      <c r="F31" s="109"/>
      <c r="G31" s="65" t="n">
        <v>184</v>
      </c>
      <c r="H31" s="109"/>
      <c r="I31" s="65"/>
      <c r="J31" s="109"/>
      <c r="K31" s="65" t="n">
        <v>50</v>
      </c>
      <c r="L31" s="109"/>
      <c r="M31" s="65"/>
      <c r="N31" s="109"/>
      <c r="O31" s="65" t="n">
        <v>3</v>
      </c>
      <c r="P31" s="109"/>
      <c r="Q31" s="65" t="n">
        <v>56</v>
      </c>
      <c r="R31" s="109"/>
      <c r="S31" s="65"/>
      <c r="T31" s="109"/>
      <c r="U31" s="65" t="n">
        <v>3</v>
      </c>
      <c r="V31" s="109"/>
      <c r="W31" s="65" t="n">
        <v>49</v>
      </c>
      <c r="X31" s="109"/>
      <c r="Y31" s="65"/>
      <c r="Z31" s="109"/>
      <c r="AA31" s="65"/>
      <c r="AB31" s="109"/>
      <c r="AC31" s="65"/>
      <c r="AD31" s="109"/>
      <c r="AE31" s="214" t="n">
        <v>0</v>
      </c>
      <c r="AF31" s="109"/>
      <c r="AG31" s="215" t="n">
        <f aca="false">+E31+G31+I31+K31+M31+O31+Q31+S31+U31++W31+Y31+AA31+AC31+AE31</f>
        <v>345</v>
      </c>
      <c r="AH31" s="111"/>
      <c r="AI31" s="112" t="n">
        <v>1.6</v>
      </c>
      <c r="AJ31" s="113" t="n">
        <f aca="false">+AG31*AI31</f>
        <v>552</v>
      </c>
    </row>
    <row r="32" s="4" customFormat="true" ht="17.1" hidden="false" customHeight="true" outlineLevel="0" collapsed="false">
      <c r="A32" s="106" t="n">
        <v>3</v>
      </c>
      <c r="B32" s="107" t="s">
        <v>76</v>
      </c>
      <c r="C32" s="108" t="s">
        <v>73</v>
      </c>
      <c r="D32" s="108" t="s">
        <v>74</v>
      </c>
      <c r="E32" s="65"/>
      <c r="F32" s="109"/>
      <c r="G32" s="66"/>
      <c r="H32" s="114"/>
      <c r="I32" s="65"/>
      <c r="J32" s="115"/>
      <c r="K32" s="66"/>
      <c r="L32" s="115"/>
      <c r="M32" s="116"/>
      <c r="N32" s="117"/>
      <c r="O32" s="61" t="n">
        <v>19</v>
      </c>
      <c r="P32" s="115"/>
      <c r="Q32" s="116"/>
      <c r="R32" s="117"/>
      <c r="S32" s="65"/>
      <c r="T32" s="115"/>
      <c r="U32" s="66"/>
      <c r="V32" s="117"/>
      <c r="W32" s="65"/>
      <c r="X32" s="115"/>
      <c r="Y32" s="65"/>
      <c r="Z32" s="115"/>
      <c r="AA32" s="65"/>
      <c r="AB32" s="115"/>
      <c r="AC32" s="66"/>
      <c r="AD32" s="117"/>
      <c r="AE32" s="61"/>
      <c r="AF32" s="115"/>
      <c r="AG32" s="67" t="n">
        <f aca="false">+E32+G32+I32+K32+M32+O32+Q32+S32+U32++W32+Y32+AA32+AC32+AE32</f>
        <v>19</v>
      </c>
      <c r="AH32" s="111"/>
      <c r="AI32" s="112" t="n">
        <v>4.24</v>
      </c>
      <c r="AJ32" s="113" t="n">
        <f aca="false">+AG32*AI32</f>
        <v>80.56</v>
      </c>
    </row>
    <row r="33" s="4" customFormat="true" ht="17.1" hidden="false" customHeight="true" outlineLevel="0" collapsed="false">
      <c r="A33" s="106" t="n">
        <v>4</v>
      </c>
      <c r="B33" s="107" t="s">
        <v>77</v>
      </c>
      <c r="C33" s="108" t="s">
        <v>73</v>
      </c>
      <c r="D33" s="108" t="s">
        <v>74</v>
      </c>
      <c r="E33" s="65"/>
      <c r="F33" s="109"/>
      <c r="G33" s="66"/>
      <c r="H33" s="114"/>
      <c r="I33" s="65"/>
      <c r="J33" s="115"/>
      <c r="K33" s="66"/>
      <c r="L33" s="115"/>
      <c r="M33" s="116"/>
      <c r="N33" s="117"/>
      <c r="O33" s="61"/>
      <c r="P33" s="115"/>
      <c r="Q33" s="116"/>
      <c r="R33" s="117"/>
      <c r="S33" s="65"/>
      <c r="T33" s="115"/>
      <c r="U33" s="66"/>
      <c r="V33" s="117"/>
      <c r="W33" s="65"/>
      <c r="X33" s="115"/>
      <c r="Y33" s="65"/>
      <c r="Z33" s="115"/>
      <c r="AA33" s="65"/>
      <c r="AB33" s="115"/>
      <c r="AC33" s="66"/>
      <c r="AD33" s="117"/>
      <c r="AE33" s="61" t="n">
        <v>4</v>
      </c>
      <c r="AF33" s="115"/>
      <c r="AG33" s="67" t="n">
        <f aca="false">+E33+G33+I33+K33+M33+O33+Q33+S33+U33++W33+Y33+AA33+AC33+AE33</f>
        <v>4</v>
      </c>
      <c r="AH33" s="111"/>
      <c r="AI33" s="112" t="n">
        <v>3.49</v>
      </c>
      <c r="AJ33" s="113" t="n">
        <f aca="false">+AG33*AI33</f>
        <v>13.96</v>
      </c>
    </row>
    <row r="34" s="4" customFormat="true" ht="17.1" hidden="false" customHeight="true" outlineLevel="0" collapsed="false">
      <c r="A34" s="106" t="n">
        <v>5</v>
      </c>
      <c r="B34" s="107" t="s">
        <v>78</v>
      </c>
      <c r="C34" s="108" t="s">
        <v>73</v>
      </c>
      <c r="D34" s="108" t="s">
        <v>74</v>
      </c>
      <c r="E34" s="65"/>
      <c r="F34" s="109"/>
      <c r="G34" s="66"/>
      <c r="H34" s="114"/>
      <c r="I34" s="65"/>
      <c r="J34" s="115"/>
      <c r="K34" s="66"/>
      <c r="L34" s="115"/>
      <c r="M34" s="116"/>
      <c r="N34" s="117"/>
      <c r="O34" s="61"/>
      <c r="P34" s="115"/>
      <c r="Q34" s="116"/>
      <c r="R34" s="117"/>
      <c r="S34" s="65"/>
      <c r="T34" s="115"/>
      <c r="U34" s="66"/>
      <c r="V34" s="117"/>
      <c r="W34" s="65"/>
      <c r="X34" s="115"/>
      <c r="Y34" s="65"/>
      <c r="Z34" s="115"/>
      <c r="AA34" s="65"/>
      <c r="AB34" s="115"/>
      <c r="AC34" s="66"/>
      <c r="AD34" s="117"/>
      <c r="AE34" s="61"/>
      <c r="AF34" s="115"/>
      <c r="AG34" s="67" t="n">
        <f aca="false">+E34+G34+I34+K34+M34+O34+Q34+S34+U34++W34+Y34+AA34+AC34+AE34</f>
        <v>0</v>
      </c>
      <c r="AH34" s="111"/>
      <c r="AI34" s="112" t="n">
        <v>0.49</v>
      </c>
      <c r="AJ34" s="113" t="n">
        <f aca="false">+AG34*AI34</f>
        <v>0</v>
      </c>
    </row>
    <row r="35" s="4" customFormat="true" ht="17.1" hidden="false" customHeight="true" outlineLevel="0" collapsed="false">
      <c r="A35" s="106" t="n">
        <v>6</v>
      </c>
      <c r="B35" s="107" t="s">
        <v>79</v>
      </c>
      <c r="C35" s="108" t="s">
        <v>80</v>
      </c>
      <c r="D35" s="108" t="s">
        <v>81</v>
      </c>
      <c r="E35" s="65"/>
      <c r="F35" s="109"/>
      <c r="G35" s="66"/>
      <c r="H35" s="114"/>
      <c r="I35" s="65"/>
      <c r="J35" s="115"/>
      <c r="K35" s="66"/>
      <c r="L35" s="115"/>
      <c r="M35" s="116"/>
      <c r="N35" s="117"/>
      <c r="O35" s="61"/>
      <c r="P35" s="115"/>
      <c r="Q35" s="116"/>
      <c r="R35" s="117"/>
      <c r="S35" s="65"/>
      <c r="T35" s="115"/>
      <c r="U35" s="66"/>
      <c r="V35" s="117"/>
      <c r="W35" s="65"/>
      <c r="X35" s="115"/>
      <c r="Y35" s="65"/>
      <c r="Z35" s="115"/>
      <c r="AA35" s="65"/>
      <c r="AB35" s="115"/>
      <c r="AC35" s="66"/>
      <c r="AD35" s="117"/>
      <c r="AE35" s="61"/>
      <c r="AF35" s="115"/>
      <c r="AG35" s="67" t="n">
        <f aca="false">+E35+G35+I35+K35+M35+O35+Q35+S35+U35++W35+Y35+AA35+AC35+AE35</f>
        <v>0</v>
      </c>
      <c r="AH35" s="111"/>
      <c r="AI35" s="112" t="n">
        <v>0.08</v>
      </c>
      <c r="AJ35" s="113" t="n">
        <f aca="false">+AG35*AI35</f>
        <v>0</v>
      </c>
    </row>
    <row r="36" s="4" customFormat="true" ht="17.1" hidden="false" customHeight="true" outlineLevel="0" collapsed="false">
      <c r="A36" s="106" t="n">
        <v>7</v>
      </c>
      <c r="B36" s="107" t="s">
        <v>82</v>
      </c>
      <c r="C36" s="108" t="s">
        <v>73</v>
      </c>
      <c r="D36" s="108" t="s">
        <v>74</v>
      </c>
      <c r="E36" s="65"/>
      <c r="F36" s="109"/>
      <c r="G36" s="65" t="n">
        <v>1104</v>
      </c>
      <c r="H36" s="109"/>
      <c r="I36" s="65"/>
      <c r="J36" s="109"/>
      <c r="K36" s="65" t="n">
        <v>300</v>
      </c>
      <c r="L36" s="109"/>
      <c r="M36" s="65"/>
      <c r="N36" s="109"/>
      <c r="O36" s="65" t="n">
        <v>170</v>
      </c>
      <c r="P36" s="109"/>
      <c r="Q36" s="65" t="n">
        <v>129</v>
      </c>
      <c r="R36" s="109"/>
      <c r="S36" s="65"/>
      <c r="T36" s="109"/>
      <c r="U36" s="65" t="n">
        <v>18</v>
      </c>
      <c r="V36" s="109"/>
      <c r="W36" s="65" t="n">
        <v>120</v>
      </c>
      <c r="X36" s="109"/>
      <c r="Y36" s="65"/>
      <c r="Z36" s="109"/>
      <c r="AA36" s="65"/>
      <c r="AB36" s="109"/>
      <c r="AC36" s="65"/>
      <c r="AD36" s="109"/>
      <c r="AE36" s="214" t="n">
        <v>23</v>
      </c>
      <c r="AF36" s="109"/>
      <c r="AG36" s="215" t="n">
        <f aca="false">+E36+G36+I36+K36+M36+O36+Q36+S36+U36++W36+Y36+AA36+AC36+AE36</f>
        <v>1864</v>
      </c>
      <c r="AH36" s="111"/>
      <c r="AI36" s="112" t="n">
        <v>0.04</v>
      </c>
      <c r="AJ36" s="113" t="n">
        <f aca="false">+AG36*AI36</f>
        <v>74.56</v>
      </c>
    </row>
    <row r="37" s="4" customFormat="true" ht="17.1" hidden="false" customHeight="true" outlineLevel="0" collapsed="false">
      <c r="A37" s="106" t="n">
        <v>8</v>
      </c>
      <c r="B37" s="107" t="s">
        <v>83</v>
      </c>
      <c r="C37" s="108" t="s">
        <v>73</v>
      </c>
      <c r="D37" s="108" t="s">
        <v>74</v>
      </c>
      <c r="E37" s="65"/>
      <c r="F37" s="109"/>
      <c r="G37" s="66"/>
      <c r="H37" s="114"/>
      <c r="I37" s="65"/>
      <c r="J37" s="115"/>
      <c r="K37" s="66"/>
      <c r="L37" s="115"/>
      <c r="M37" s="116"/>
      <c r="N37" s="117"/>
      <c r="O37" s="61"/>
      <c r="P37" s="115"/>
      <c r="Q37" s="116"/>
      <c r="R37" s="117"/>
      <c r="S37" s="65"/>
      <c r="T37" s="115"/>
      <c r="U37" s="66"/>
      <c r="V37" s="117"/>
      <c r="W37" s="65"/>
      <c r="X37" s="115"/>
      <c r="Y37" s="65"/>
      <c r="Z37" s="115"/>
      <c r="AA37" s="65"/>
      <c r="AB37" s="115"/>
      <c r="AC37" s="66"/>
      <c r="AD37" s="117"/>
      <c r="AE37" s="61"/>
      <c r="AF37" s="115"/>
      <c r="AG37" s="67" t="n">
        <f aca="false">+E37+G37+I37+K37+M37+O37+Q37+S37+U37++W37+Y37+AA37+AC37+AE37</f>
        <v>0</v>
      </c>
      <c r="AH37" s="111"/>
      <c r="AI37" s="112" t="n">
        <v>48.76</v>
      </c>
      <c r="AJ37" s="113" t="n">
        <f aca="false">+AG37*AI37</f>
        <v>0</v>
      </c>
    </row>
    <row r="38" s="4" customFormat="true" ht="17.1" hidden="false" customHeight="true" outlineLevel="0" collapsed="false">
      <c r="A38" s="106" t="n">
        <v>9</v>
      </c>
      <c r="B38" s="107" t="s">
        <v>85</v>
      </c>
      <c r="C38" s="108" t="s">
        <v>73</v>
      </c>
      <c r="D38" s="108" t="s">
        <v>74</v>
      </c>
      <c r="E38" s="65"/>
      <c r="F38" s="109"/>
      <c r="G38" s="66"/>
      <c r="H38" s="114"/>
      <c r="I38" s="65"/>
      <c r="J38" s="115"/>
      <c r="K38" s="66"/>
      <c r="L38" s="115"/>
      <c r="M38" s="116"/>
      <c r="N38" s="117"/>
      <c r="O38" s="61"/>
      <c r="P38" s="115"/>
      <c r="Q38" s="116"/>
      <c r="R38" s="117"/>
      <c r="S38" s="65"/>
      <c r="T38" s="115"/>
      <c r="U38" s="66"/>
      <c r="V38" s="117"/>
      <c r="W38" s="65"/>
      <c r="X38" s="115"/>
      <c r="Y38" s="65"/>
      <c r="Z38" s="115"/>
      <c r="AA38" s="65"/>
      <c r="AB38" s="115"/>
      <c r="AC38" s="66"/>
      <c r="AD38" s="117"/>
      <c r="AE38" s="61"/>
      <c r="AF38" s="115"/>
      <c r="AG38" s="67" t="n">
        <f aca="false">+E38+G38+I38+K38+M38+O38+Q38+S38+U38++W38+Y38+AA38+AC38+AE38</f>
        <v>0</v>
      </c>
      <c r="AH38" s="111"/>
      <c r="AI38" s="112" t="n">
        <v>48.16</v>
      </c>
      <c r="AJ38" s="113" t="n">
        <f aca="false">+AG38*AI38</f>
        <v>0</v>
      </c>
    </row>
    <row r="39" s="4" customFormat="true" ht="17.1" hidden="false" customHeight="true" outlineLevel="0" collapsed="false">
      <c r="A39" s="106" t="n">
        <v>10</v>
      </c>
      <c r="B39" s="107" t="s">
        <v>86</v>
      </c>
      <c r="C39" s="108" t="s">
        <v>73</v>
      </c>
      <c r="D39" s="108" t="s">
        <v>74</v>
      </c>
      <c r="E39" s="65"/>
      <c r="F39" s="109"/>
      <c r="G39" s="66"/>
      <c r="H39" s="114"/>
      <c r="I39" s="65"/>
      <c r="J39" s="115"/>
      <c r="K39" s="66"/>
      <c r="L39" s="115"/>
      <c r="M39" s="116"/>
      <c r="N39" s="117"/>
      <c r="O39" s="61"/>
      <c r="P39" s="115"/>
      <c r="Q39" s="116"/>
      <c r="R39" s="117"/>
      <c r="S39" s="65"/>
      <c r="T39" s="115"/>
      <c r="U39" s="66"/>
      <c r="V39" s="117"/>
      <c r="W39" s="65"/>
      <c r="X39" s="115"/>
      <c r="Y39" s="65"/>
      <c r="Z39" s="115"/>
      <c r="AA39" s="65"/>
      <c r="AB39" s="115"/>
      <c r="AC39" s="66"/>
      <c r="AD39" s="117"/>
      <c r="AE39" s="61"/>
      <c r="AF39" s="115"/>
      <c r="AG39" s="67" t="n">
        <f aca="false">+E39+G39+I39+K39+M39+O39+Q39+S39+U39++W39+Y39+AA39+AC39+AE39</f>
        <v>0</v>
      </c>
      <c r="AH39" s="111"/>
      <c r="AI39" s="112" t="n">
        <v>3.61</v>
      </c>
      <c r="AJ39" s="113" t="n">
        <f aca="false">+AG39*AI39</f>
        <v>0</v>
      </c>
    </row>
    <row r="40" s="4" customFormat="true" ht="17.1" hidden="false" customHeight="true" outlineLevel="0" collapsed="false">
      <c r="A40" s="106" t="n">
        <v>11</v>
      </c>
      <c r="B40" s="107" t="s">
        <v>87</v>
      </c>
      <c r="C40" s="108" t="s">
        <v>73</v>
      </c>
      <c r="D40" s="108" t="s">
        <v>74</v>
      </c>
      <c r="E40" s="65"/>
      <c r="F40" s="109"/>
      <c r="G40" s="66" t="n">
        <v>125</v>
      </c>
      <c r="H40" s="114"/>
      <c r="I40" s="65" t="n">
        <v>44</v>
      </c>
      <c r="J40" s="115"/>
      <c r="K40" s="66" t="n">
        <v>6</v>
      </c>
      <c r="L40" s="115"/>
      <c r="M40" s="116" t="n">
        <v>39</v>
      </c>
      <c r="N40" s="117"/>
      <c r="O40" s="61" t="n">
        <v>45</v>
      </c>
      <c r="P40" s="115"/>
      <c r="Q40" s="116" t="n">
        <v>25</v>
      </c>
      <c r="R40" s="117"/>
      <c r="S40" s="65" t="n">
        <v>24</v>
      </c>
      <c r="T40" s="115"/>
      <c r="U40" s="66" t="n">
        <v>17</v>
      </c>
      <c r="V40" s="117"/>
      <c r="W40" s="65"/>
      <c r="X40" s="115"/>
      <c r="Y40" s="65" t="n">
        <v>61</v>
      </c>
      <c r="Z40" s="115"/>
      <c r="AA40" s="65" t="n">
        <v>8</v>
      </c>
      <c r="AB40" s="115"/>
      <c r="AC40" s="66" t="n">
        <v>15</v>
      </c>
      <c r="AD40" s="117"/>
      <c r="AE40" s="61" t="n">
        <v>45</v>
      </c>
      <c r="AF40" s="115"/>
      <c r="AG40" s="67" t="n">
        <f aca="false">+E40+G40+I40+K40+M40+O40+Q40+S40+U40++W40+Y40+AA40+AC40+AE40</f>
        <v>454</v>
      </c>
      <c r="AH40" s="111"/>
      <c r="AI40" s="112" t="n">
        <v>0.06</v>
      </c>
      <c r="AJ40" s="113" t="n">
        <f aca="false">+AG40*AI40</f>
        <v>27.24</v>
      </c>
    </row>
    <row r="41" s="4" customFormat="true" ht="17.1" hidden="false" customHeight="true" outlineLevel="0" collapsed="false">
      <c r="A41" s="106" t="n">
        <v>12</v>
      </c>
      <c r="B41" s="107" t="s">
        <v>88</v>
      </c>
      <c r="C41" s="108" t="s">
        <v>73</v>
      </c>
      <c r="D41" s="108" t="s">
        <v>74</v>
      </c>
      <c r="E41" s="65"/>
      <c r="F41" s="109"/>
      <c r="G41" s="66"/>
      <c r="H41" s="114"/>
      <c r="I41" s="65"/>
      <c r="J41" s="115"/>
      <c r="K41" s="66"/>
      <c r="L41" s="115"/>
      <c r="M41" s="116"/>
      <c r="N41" s="117"/>
      <c r="O41" s="61"/>
      <c r="P41" s="115"/>
      <c r="Q41" s="116"/>
      <c r="R41" s="117"/>
      <c r="S41" s="65"/>
      <c r="T41" s="115"/>
      <c r="U41" s="66"/>
      <c r="V41" s="117"/>
      <c r="W41" s="65"/>
      <c r="X41" s="115"/>
      <c r="Y41" s="65"/>
      <c r="Z41" s="115"/>
      <c r="AA41" s="65"/>
      <c r="AB41" s="115"/>
      <c r="AC41" s="66"/>
      <c r="AD41" s="117"/>
      <c r="AE41" s="61"/>
      <c r="AF41" s="115"/>
      <c r="AG41" s="67" t="n">
        <f aca="false">+E41+G41+I41+K41+M41+O41+Q41+S41+U41++W41+Y41+AA41+AC41+AE41</f>
        <v>0</v>
      </c>
      <c r="AH41" s="111"/>
      <c r="AI41" s="112" t="n">
        <v>0.08</v>
      </c>
      <c r="AJ41" s="113" t="n">
        <f aca="false">+AG41*AI41</f>
        <v>0</v>
      </c>
    </row>
    <row r="42" s="4" customFormat="true" ht="17.1" hidden="false" customHeight="true" outlineLevel="0" collapsed="false">
      <c r="A42" s="106" t="n">
        <v>13</v>
      </c>
      <c r="B42" s="107" t="s">
        <v>89</v>
      </c>
      <c r="C42" s="108" t="s">
        <v>73</v>
      </c>
      <c r="D42" s="108" t="s">
        <v>74</v>
      </c>
      <c r="E42" s="65"/>
      <c r="F42" s="109"/>
      <c r="G42" s="66"/>
      <c r="H42" s="114"/>
      <c r="I42" s="65"/>
      <c r="J42" s="115"/>
      <c r="K42" s="66"/>
      <c r="L42" s="115"/>
      <c r="M42" s="116"/>
      <c r="N42" s="117"/>
      <c r="O42" s="61"/>
      <c r="P42" s="115"/>
      <c r="Q42" s="116"/>
      <c r="R42" s="117"/>
      <c r="S42" s="65"/>
      <c r="T42" s="115"/>
      <c r="U42" s="66"/>
      <c r="V42" s="117"/>
      <c r="W42" s="65"/>
      <c r="X42" s="115"/>
      <c r="Y42" s="65"/>
      <c r="Z42" s="115"/>
      <c r="AA42" s="65"/>
      <c r="AB42" s="115"/>
      <c r="AC42" s="66"/>
      <c r="AD42" s="117"/>
      <c r="AE42" s="61"/>
      <c r="AF42" s="115"/>
      <c r="AG42" s="67" t="n">
        <f aca="false">+E42+G42+I42+K42+M42+O42+Q42+S42+U42++W42+Y42+AA42+AC42+AE42</f>
        <v>0</v>
      </c>
      <c r="AH42" s="111"/>
      <c r="AI42" s="112" t="n">
        <v>0.15</v>
      </c>
      <c r="AJ42" s="113" t="n">
        <f aca="false">+AG42*AI42</f>
        <v>0</v>
      </c>
    </row>
    <row r="43" s="4" customFormat="true" ht="17.1" hidden="false" customHeight="true" outlineLevel="0" collapsed="false">
      <c r="A43" s="106" t="n">
        <v>14</v>
      </c>
      <c r="B43" s="107" t="s">
        <v>90</v>
      </c>
      <c r="C43" s="108" t="s">
        <v>73</v>
      </c>
      <c r="D43" s="108" t="s">
        <v>74</v>
      </c>
      <c r="E43" s="65"/>
      <c r="F43" s="109"/>
      <c r="G43" s="66"/>
      <c r="H43" s="114"/>
      <c r="I43" s="65"/>
      <c r="J43" s="115"/>
      <c r="K43" s="66"/>
      <c r="L43" s="115"/>
      <c r="M43" s="116"/>
      <c r="N43" s="117"/>
      <c r="O43" s="61"/>
      <c r="P43" s="115"/>
      <c r="Q43" s="116"/>
      <c r="R43" s="117"/>
      <c r="S43" s="65"/>
      <c r="T43" s="115"/>
      <c r="U43" s="66"/>
      <c r="V43" s="117"/>
      <c r="W43" s="65"/>
      <c r="X43" s="115"/>
      <c r="Y43" s="65"/>
      <c r="Z43" s="115"/>
      <c r="AA43" s="65"/>
      <c r="AB43" s="115"/>
      <c r="AC43" s="66"/>
      <c r="AD43" s="117"/>
      <c r="AE43" s="61"/>
      <c r="AF43" s="115"/>
      <c r="AG43" s="67" t="n">
        <f aca="false">+E43+G43+I43+K43+M43+O43+Q43+S43+U43++W43+Y43+AA43+AC43+AE43</f>
        <v>0</v>
      </c>
      <c r="AH43" s="111"/>
      <c r="AI43" s="112" t="n">
        <v>366.45</v>
      </c>
      <c r="AJ43" s="113" t="n">
        <f aca="false">+AG43*AI43</f>
        <v>0</v>
      </c>
    </row>
    <row r="44" s="4" customFormat="true" ht="17.1" hidden="false" customHeight="true" outlineLevel="0" collapsed="false">
      <c r="A44" s="106" t="n">
        <v>15</v>
      </c>
      <c r="B44" s="107" t="s">
        <v>91</v>
      </c>
      <c r="C44" s="108" t="s">
        <v>73</v>
      </c>
      <c r="D44" s="108" t="s">
        <v>74</v>
      </c>
      <c r="E44" s="65"/>
      <c r="F44" s="109"/>
      <c r="G44" s="66"/>
      <c r="H44" s="114"/>
      <c r="I44" s="65"/>
      <c r="J44" s="115"/>
      <c r="K44" s="66"/>
      <c r="L44" s="115"/>
      <c r="M44" s="116"/>
      <c r="N44" s="117"/>
      <c r="O44" s="61"/>
      <c r="P44" s="115"/>
      <c r="Q44" s="116"/>
      <c r="R44" s="117"/>
      <c r="S44" s="65"/>
      <c r="T44" s="115"/>
      <c r="U44" s="66"/>
      <c r="V44" s="117"/>
      <c r="W44" s="65"/>
      <c r="X44" s="115"/>
      <c r="Y44" s="65"/>
      <c r="Z44" s="115"/>
      <c r="AA44" s="65"/>
      <c r="AB44" s="115"/>
      <c r="AC44" s="66"/>
      <c r="AD44" s="117"/>
      <c r="AE44" s="61"/>
      <c r="AF44" s="115"/>
      <c r="AG44" s="67" t="n">
        <f aca="false">+E44+G44+I44+K44+M44+O44+Q44+S44+U44++W44+Y44+AA44+AC44+AE44</f>
        <v>0</v>
      </c>
      <c r="AH44" s="111"/>
      <c r="AI44" s="112" t="n">
        <v>131.93</v>
      </c>
      <c r="AJ44" s="113" t="n">
        <f aca="false">+AG44*AI44</f>
        <v>0</v>
      </c>
    </row>
    <row r="45" s="4" customFormat="true" ht="17.1" hidden="false" customHeight="true" outlineLevel="0" collapsed="false">
      <c r="A45" s="106" t="n">
        <v>16</v>
      </c>
      <c r="B45" s="107" t="s">
        <v>92</v>
      </c>
      <c r="C45" s="108" t="s">
        <v>73</v>
      </c>
      <c r="D45" s="108" t="s">
        <v>74</v>
      </c>
      <c r="E45" s="65"/>
      <c r="F45" s="109"/>
      <c r="G45" s="66"/>
      <c r="H45" s="114"/>
      <c r="I45" s="65"/>
      <c r="J45" s="115"/>
      <c r="K45" s="66"/>
      <c r="L45" s="115"/>
      <c r="M45" s="116"/>
      <c r="N45" s="117"/>
      <c r="O45" s="61" t="n">
        <v>30</v>
      </c>
      <c r="P45" s="115"/>
      <c r="Q45" s="116"/>
      <c r="R45" s="117"/>
      <c r="S45" s="65"/>
      <c r="T45" s="115"/>
      <c r="U45" s="66" t="n">
        <v>6</v>
      </c>
      <c r="V45" s="117"/>
      <c r="W45" s="65"/>
      <c r="X45" s="115"/>
      <c r="Y45" s="65"/>
      <c r="Z45" s="115"/>
      <c r="AA45" s="65"/>
      <c r="AB45" s="115"/>
      <c r="AC45" s="66"/>
      <c r="AD45" s="117"/>
      <c r="AE45" s="61" t="n">
        <v>14</v>
      </c>
      <c r="AF45" s="115"/>
      <c r="AG45" s="67" t="n">
        <f aca="false">+E45+G45+I45+K45+M45+O45+Q45+S45+U45++W45+Y45+AA45+AC45+AE45</f>
        <v>50</v>
      </c>
      <c r="AH45" s="111"/>
      <c r="AI45" s="112" t="n">
        <v>0.23</v>
      </c>
      <c r="AJ45" s="113" t="n">
        <f aca="false">+AG45*AI45</f>
        <v>11.5</v>
      </c>
    </row>
    <row r="46" s="4" customFormat="true" ht="17.1" hidden="false" customHeight="true" outlineLevel="0" collapsed="false">
      <c r="A46" s="106" t="n">
        <v>17</v>
      </c>
      <c r="B46" s="107" t="s">
        <v>93</v>
      </c>
      <c r="C46" s="108" t="s">
        <v>73</v>
      </c>
      <c r="D46" s="108" t="s">
        <v>74</v>
      </c>
      <c r="E46" s="65"/>
      <c r="F46" s="109"/>
      <c r="G46" s="66"/>
      <c r="H46" s="114"/>
      <c r="I46" s="65"/>
      <c r="J46" s="115"/>
      <c r="K46" s="66"/>
      <c r="L46" s="115"/>
      <c r="M46" s="116"/>
      <c r="N46" s="117"/>
      <c r="O46" s="61"/>
      <c r="P46" s="115"/>
      <c r="Q46" s="116" t="n">
        <v>2</v>
      </c>
      <c r="R46" s="117"/>
      <c r="S46" s="65"/>
      <c r="T46" s="115"/>
      <c r="U46" s="66"/>
      <c r="V46" s="117"/>
      <c r="W46" s="65" t="n">
        <v>4</v>
      </c>
      <c r="X46" s="115"/>
      <c r="Y46" s="65"/>
      <c r="Z46" s="115"/>
      <c r="AA46" s="65"/>
      <c r="AB46" s="115"/>
      <c r="AC46" s="66" t="n">
        <v>1</v>
      </c>
      <c r="AD46" s="117"/>
      <c r="AE46" s="61"/>
      <c r="AF46" s="115"/>
      <c r="AG46" s="67" t="n">
        <f aca="false">+E46+G46+I46+K46+M46+O46+Q46+S46+U46++W46+Y46+AA46+AC46+AE46</f>
        <v>7</v>
      </c>
      <c r="AH46" s="111"/>
      <c r="AI46" s="112" t="n">
        <v>2.13</v>
      </c>
      <c r="AJ46" s="113" t="n">
        <f aca="false">+AG46*AI46</f>
        <v>14.91</v>
      </c>
    </row>
    <row r="47" s="4" customFormat="true" ht="17.1" hidden="false" customHeight="true" outlineLevel="0" collapsed="false">
      <c r="A47" s="106" t="n">
        <v>18</v>
      </c>
      <c r="B47" s="107" t="s">
        <v>94</v>
      </c>
      <c r="C47" s="108" t="s">
        <v>73</v>
      </c>
      <c r="D47" s="108" t="s">
        <v>74</v>
      </c>
      <c r="E47" s="65"/>
      <c r="F47" s="109"/>
      <c r="G47" s="66"/>
      <c r="H47" s="114"/>
      <c r="I47" s="65"/>
      <c r="J47" s="115"/>
      <c r="K47" s="66"/>
      <c r="L47" s="115"/>
      <c r="M47" s="116"/>
      <c r="N47" s="117"/>
      <c r="O47" s="61"/>
      <c r="P47" s="115"/>
      <c r="Q47" s="116"/>
      <c r="R47" s="117"/>
      <c r="S47" s="65"/>
      <c r="T47" s="115"/>
      <c r="U47" s="66"/>
      <c r="V47" s="117"/>
      <c r="W47" s="65"/>
      <c r="X47" s="115"/>
      <c r="Y47" s="65" t="n">
        <v>2.5</v>
      </c>
      <c r="Z47" s="115"/>
      <c r="AA47" s="65"/>
      <c r="AB47" s="115"/>
      <c r="AC47" s="66"/>
      <c r="AD47" s="117"/>
      <c r="AE47" s="61"/>
      <c r="AF47" s="115"/>
      <c r="AG47" s="67" t="n">
        <f aca="false">+E47+G47+I47+K47+M47+O47+Q47+S47+U47++W47+Y47+AA47+AC47+AE47</f>
        <v>2.5</v>
      </c>
      <c r="AH47" s="111"/>
      <c r="AI47" s="112" t="n">
        <v>0.75</v>
      </c>
      <c r="AJ47" s="113" t="n">
        <f aca="false">+AG47*AI47</f>
        <v>1.875</v>
      </c>
    </row>
    <row r="48" s="4" customFormat="true" ht="17.1" hidden="false" customHeight="true" outlineLevel="0" collapsed="false">
      <c r="A48" s="119" t="n">
        <v>19</v>
      </c>
      <c r="B48" s="120" t="s">
        <v>95</v>
      </c>
      <c r="C48" s="121" t="s">
        <v>73</v>
      </c>
      <c r="D48" s="121" t="s">
        <v>74</v>
      </c>
      <c r="E48" s="80"/>
      <c r="F48" s="122"/>
      <c r="G48" s="81"/>
      <c r="H48" s="123"/>
      <c r="I48" s="80"/>
      <c r="J48" s="124"/>
      <c r="K48" s="81"/>
      <c r="L48" s="124"/>
      <c r="M48" s="125"/>
      <c r="N48" s="126"/>
      <c r="O48" s="75"/>
      <c r="P48" s="124"/>
      <c r="Q48" s="125" t="n">
        <v>100</v>
      </c>
      <c r="R48" s="126"/>
      <c r="S48" s="80"/>
      <c r="T48" s="124"/>
      <c r="U48" s="81"/>
      <c r="V48" s="126"/>
      <c r="W48" s="80"/>
      <c r="X48" s="124"/>
      <c r="Y48" s="80"/>
      <c r="Z48" s="124"/>
      <c r="AA48" s="80"/>
      <c r="AB48" s="124"/>
      <c r="AC48" s="81"/>
      <c r="AD48" s="126"/>
      <c r="AE48" s="75"/>
      <c r="AF48" s="124"/>
      <c r="AG48" s="82" t="n">
        <f aca="false">+E48+G48+I48+K48+M48+O48+Q48+S48+U48++W48+Y48+AA48+AC48+AE48</f>
        <v>100</v>
      </c>
      <c r="AH48" s="127"/>
      <c r="AI48" s="128" t="n">
        <v>0.09</v>
      </c>
      <c r="AJ48" s="129" t="n">
        <f aca="false">+AG48*AI48</f>
        <v>9</v>
      </c>
    </row>
    <row r="49" s="4" customFormat="true" ht="17.1" hidden="false" customHeight="true" outlineLevel="0" collapsed="false">
      <c r="A49" s="86"/>
      <c r="B49" s="130"/>
      <c r="C49" s="131"/>
      <c r="D49" s="131"/>
      <c r="E49" s="53"/>
      <c r="F49" s="132"/>
      <c r="G49" s="53"/>
      <c r="H49" s="133"/>
      <c r="I49" s="53"/>
      <c r="J49" s="97"/>
      <c r="K49" s="53"/>
      <c r="L49" s="97"/>
      <c r="M49" s="53"/>
      <c r="N49" s="97"/>
      <c r="O49" s="53"/>
      <c r="P49" s="97"/>
      <c r="Q49" s="53"/>
      <c r="R49" s="97"/>
      <c r="S49" s="53"/>
      <c r="T49" s="97"/>
      <c r="U49" s="53"/>
      <c r="V49" s="97"/>
      <c r="W49" s="53"/>
      <c r="X49" s="97"/>
      <c r="Y49" s="53"/>
      <c r="Z49" s="97"/>
      <c r="AA49" s="53"/>
      <c r="AB49" s="97"/>
      <c r="AC49" s="53"/>
      <c r="AD49" s="97"/>
      <c r="AE49" s="53"/>
      <c r="AF49" s="97"/>
      <c r="AG49" s="89"/>
      <c r="AH49" s="97"/>
      <c r="AI49" s="134"/>
      <c r="AJ49" s="134"/>
    </row>
    <row r="50" s="4" customFormat="true" ht="17.1" hidden="false" customHeight="true" outlineLevel="0" collapsed="false">
      <c r="A50" s="86"/>
      <c r="B50" s="130"/>
      <c r="C50" s="131"/>
      <c r="D50" s="131"/>
      <c r="E50" s="53"/>
      <c r="F50" s="132"/>
      <c r="G50" s="53"/>
      <c r="H50" s="133"/>
      <c r="I50" s="53"/>
      <c r="J50" s="97"/>
      <c r="K50" s="53"/>
      <c r="L50" s="97"/>
      <c r="M50" s="53"/>
      <c r="N50" s="97"/>
      <c r="O50" s="53"/>
      <c r="P50" s="97"/>
      <c r="Q50" s="53"/>
      <c r="R50" s="97"/>
      <c r="S50" s="53"/>
      <c r="T50" s="97"/>
      <c r="U50" s="53"/>
      <c r="V50" s="97"/>
      <c r="W50" s="53"/>
      <c r="X50" s="97"/>
      <c r="Y50" s="53"/>
      <c r="Z50" s="97"/>
      <c r="AA50" s="53"/>
      <c r="AB50" s="97"/>
      <c r="AC50" s="53"/>
      <c r="AD50" s="97"/>
      <c r="AE50" s="53"/>
      <c r="AF50" s="97"/>
      <c r="AG50" s="89"/>
      <c r="AH50" s="97"/>
      <c r="AI50" s="134"/>
      <c r="AJ50" s="134"/>
    </row>
    <row r="51" s="4" customFormat="true" ht="17.1" hidden="false" customHeight="true" outlineLevel="0" collapsed="false">
      <c r="A51" s="11" t="s">
        <v>97</v>
      </c>
      <c r="B51" s="91"/>
      <c r="C51" s="91"/>
      <c r="D51" s="91"/>
      <c r="E51" s="136"/>
      <c r="F51" s="136"/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  <c r="AE51" s="136"/>
      <c r="AF51" s="137"/>
      <c r="AG51" s="89"/>
      <c r="AH51" s="137"/>
      <c r="AI51" s="0"/>
      <c r="AJ51" s="0"/>
    </row>
    <row r="52" s="4" customFormat="true" ht="17.1" hidden="false" customHeight="true" outlineLevel="0" collapsed="false">
      <c r="A52" s="138" t="s">
        <v>98</v>
      </c>
      <c r="B52" s="199"/>
      <c r="C52" s="200"/>
      <c r="D52" s="94" t="s">
        <v>71</v>
      </c>
      <c r="E52" s="201"/>
      <c r="F52" s="97"/>
      <c r="G52" s="202"/>
      <c r="H52" s="97"/>
      <c r="I52" s="20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3"/>
      <c r="U52" s="203"/>
      <c r="V52" s="203"/>
      <c r="W52" s="203"/>
      <c r="X52" s="203"/>
      <c r="Y52" s="203"/>
      <c r="Z52" s="203"/>
      <c r="AA52" s="203"/>
      <c r="AB52" s="203"/>
      <c r="AC52" s="203"/>
      <c r="AD52" s="203"/>
      <c r="AE52" s="141"/>
      <c r="AF52" s="141"/>
      <c r="AG52" s="89"/>
      <c r="AH52" s="137"/>
      <c r="AI52" s="0"/>
      <c r="AJ52" s="0"/>
    </row>
    <row r="53" s="4" customFormat="true" ht="17.1" hidden="false" customHeight="true" outlineLevel="0" collapsed="false">
      <c r="A53" s="142" t="n">
        <v>1</v>
      </c>
      <c r="B53" s="143" t="s">
        <v>99</v>
      </c>
      <c r="C53" s="143"/>
      <c r="D53" s="144" t="s">
        <v>100</v>
      </c>
      <c r="E53" s="116"/>
      <c r="F53" s="146"/>
      <c r="G53" s="48" t="n">
        <v>42</v>
      </c>
      <c r="H53" s="147"/>
      <c r="I53" s="204"/>
      <c r="J53" s="205"/>
      <c r="K53" s="48" t="n">
        <v>15</v>
      </c>
      <c r="L53" s="206"/>
      <c r="M53" s="204"/>
      <c r="N53" s="205"/>
      <c r="O53" s="48" t="n">
        <v>1</v>
      </c>
      <c r="P53" s="206"/>
      <c r="Q53" s="204" t="n">
        <v>11</v>
      </c>
      <c r="R53" s="205"/>
      <c r="S53" s="101"/>
      <c r="T53" s="149"/>
      <c r="U53" s="53" t="n">
        <v>1</v>
      </c>
      <c r="V53" s="205"/>
      <c r="W53" s="101" t="n">
        <v>12</v>
      </c>
      <c r="X53" s="149"/>
      <c r="Y53" s="101"/>
      <c r="Z53" s="149"/>
      <c r="AA53" s="101"/>
      <c r="AB53" s="149"/>
      <c r="AC53" s="53"/>
      <c r="AD53" s="205"/>
      <c r="AE53" s="216"/>
      <c r="AF53" s="149"/>
      <c r="AG53" s="54" t="n">
        <f aca="false">+E53+G53+I53+K53+M53+O53+Q53+S53+U53++W53+Y53+AA53+AC53+AE53</f>
        <v>82</v>
      </c>
      <c r="AH53" s="103"/>
      <c r="AI53" s="0"/>
      <c r="AJ53" s="0"/>
    </row>
    <row r="54" s="4" customFormat="true" ht="17.1" hidden="false" customHeight="true" outlineLevel="0" collapsed="false">
      <c r="A54" s="152" t="n">
        <v>2</v>
      </c>
      <c r="B54" s="153" t="s">
        <v>99</v>
      </c>
      <c r="C54" s="153"/>
      <c r="D54" s="154" t="s">
        <v>101</v>
      </c>
      <c r="E54" s="116"/>
      <c r="F54" s="155"/>
      <c r="G54" s="61"/>
      <c r="H54" s="156"/>
      <c r="I54" s="116"/>
      <c r="J54" s="117"/>
      <c r="K54" s="61"/>
      <c r="L54" s="115"/>
      <c r="M54" s="116"/>
      <c r="N54" s="117"/>
      <c r="O54" s="61"/>
      <c r="P54" s="115"/>
      <c r="Q54" s="116"/>
      <c r="R54" s="117"/>
      <c r="S54" s="65"/>
      <c r="T54" s="115"/>
      <c r="U54" s="66"/>
      <c r="V54" s="117"/>
      <c r="W54" s="65"/>
      <c r="X54" s="115"/>
      <c r="Y54" s="65"/>
      <c r="Z54" s="115"/>
      <c r="AA54" s="65"/>
      <c r="AB54" s="115"/>
      <c r="AC54" s="66"/>
      <c r="AD54" s="117"/>
      <c r="AE54" s="157"/>
      <c r="AF54" s="115"/>
      <c r="AG54" s="67" t="n">
        <f aca="false">+E54+G54+I54+K54+M54+O54+Q54+S54+U54++W54+Y54+AA54+AC54+AE54</f>
        <v>0</v>
      </c>
      <c r="AH54" s="111"/>
      <c r="AI54" s="0"/>
      <c r="AJ54" s="0"/>
    </row>
    <row r="55" s="4" customFormat="true" ht="17.1" hidden="false" customHeight="true" outlineLevel="0" collapsed="false">
      <c r="A55" s="152" t="n">
        <v>3</v>
      </c>
      <c r="B55" s="158" t="s">
        <v>102</v>
      </c>
      <c r="C55" s="159"/>
      <c r="D55" s="154" t="s">
        <v>100</v>
      </c>
      <c r="E55" s="116"/>
      <c r="F55" s="160"/>
      <c r="G55" s="61"/>
      <c r="H55" s="161"/>
      <c r="I55" s="116"/>
      <c r="J55" s="117"/>
      <c r="K55" s="61"/>
      <c r="L55" s="115"/>
      <c r="M55" s="116"/>
      <c r="N55" s="117"/>
      <c r="O55" s="61"/>
      <c r="P55" s="115"/>
      <c r="Q55" s="116"/>
      <c r="R55" s="117"/>
      <c r="S55" s="65"/>
      <c r="T55" s="115"/>
      <c r="U55" s="66"/>
      <c r="V55" s="117"/>
      <c r="W55" s="65"/>
      <c r="X55" s="115"/>
      <c r="Y55" s="65"/>
      <c r="Z55" s="115"/>
      <c r="AA55" s="65"/>
      <c r="AB55" s="115"/>
      <c r="AC55" s="66"/>
      <c r="AD55" s="117"/>
      <c r="AE55" s="157"/>
      <c r="AF55" s="115"/>
      <c r="AG55" s="67" t="n">
        <f aca="false">+E55+G55+I55+K55+M55+O55+Q55+S55+U55++W55+Y55+AA55+AC55+AE55</f>
        <v>0</v>
      </c>
      <c r="AH55" s="111"/>
      <c r="AI55" s="0"/>
      <c r="AJ55" s="0"/>
    </row>
    <row r="56" s="4" customFormat="true" ht="17.1" hidden="false" customHeight="true" outlineLevel="0" collapsed="false">
      <c r="A56" s="152" t="n">
        <v>4</v>
      </c>
      <c r="B56" s="158" t="s">
        <v>103</v>
      </c>
      <c r="C56" s="159"/>
      <c r="D56" s="154" t="s">
        <v>100</v>
      </c>
      <c r="E56" s="116"/>
      <c r="F56" s="160"/>
      <c r="G56" s="61"/>
      <c r="H56" s="161"/>
      <c r="I56" s="116"/>
      <c r="J56" s="117"/>
      <c r="K56" s="61"/>
      <c r="L56" s="115"/>
      <c r="M56" s="116"/>
      <c r="N56" s="117"/>
      <c r="O56" s="61"/>
      <c r="P56" s="115"/>
      <c r="Q56" s="116"/>
      <c r="R56" s="117"/>
      <c r="S56" s="65"/>
      <c r="T56" s="115"/>
      <c r="U56" s="66"/>
      <c r="V56" s="117"/>
      <c r="W56" s="65"/>
      <c r="X56" s="115"/>
      <c r="Y56" s="65"/>
      <c r="Z56" s="115"/>
      <c r="AA56" s="65"/>
      <c r="AB56" s="115"/>
      <c r="AC56" s="66"/>
      <c r="AD56" s="117"/>
      <c r="AE56" s="157"/>
      <c r="AF56" s="115"/>
      <c r="AG56" s="67" t="n">
        <f aca="false">+E56+G56+I56+K56+M56+O56+Q56+S56+U56++W56+Y56+AA56+AC56+AE56</f>
        <v>0</v>
      </c>
      <c r="AH56" s="111"/>
      <c r="AI56" s="0"/>
      <c r="AJ56" s="0"/>
    </row>
    <row r="57" s="4" customFormat="true" ht="17.1" hidden="false" customHeight="true" outlineLevel="0" collapsed="false">
      <c r="A57" s="152" t="n">
        <v>5</v>
      </c>
      <c r="B57" s="153" t="s">
        <v>82</v>
      </c>
      <c r="C57" s="153"/>
      <c r="D57" s="154" t="s">
        <v>100</v>
      </c>
      <c r="E57" s="116"/>
      <c r="F57" s="155"/>
      <c r="G57" s="61"/>
      <c r="H57" s="156"/>
      <c r="I57" s="116"/>
      <c r="J57" s="117"/>
      <c r="K57" s="61"/>
      <c r="L57" s="115"/>
      <c r="M57" s="116"/>
      <c r="N57" s="117"/>
      <c r="O57" s="61"/>
      <c r="P57" s="115"/>
      <c r="Q57" s="116"/>
      <c r="R57" s="117"/>
      <c r="S57" s="65"/>
      <c r="T57" s="115"/>
      <c r="U57" s="66"/>
      <c r="V57" s="117"/>
      <c r="W57" s="65"/>
      <c r="X57" s="115"/>
      <c r="Y57" s="65"/>
      <c r="Z57" s="115"/>
      <c r="AA57" s="65"/>
      <c r="AB57" s="115"/>
      <c r="AC57" s="66"/>
      <c r="AD57" s="117"/>
      <c r="AE57" s="157"/>
      <c r="AF57" s="115"/>
      <c r="AG57" s="67" t="n">
        <f aca="false">+E57+G57+I57+K57+M57+O57+Q57+S57+U57++W57+Y57+AA57+AC57+AE57</f>
        <v>0</v>
      </c>
      <c r="AH57" s="111"/>
      <c r="AI57" s="0"/>
      <c r="AJ57" s="0"/>
    </row>
    <row r="58" s="4" customFormat="true" ht="17.1" hidden="false" customHeight="true" outlineLevel="0" collapsed="false">
      <c r="A58" s="152" t="n">
        <v>6</v>
      </c>
      <c r="B58" s="159" t="s">
        <v>104</v>
      </c>
      <c r="C58" s="159"/>
      <c r="D58" s="154" t="s">
        <v>100</v>
      </c>
      <c r="E58" s="116"/>
      <c r="F58" s="160"/>
      <c r="G58" s="61"/>
      <c r="H58" s="161"/>
      <c r="I58" s="116"/>
      <c r="J58" s="117"/>
      <c r="K58" s="61"/>
      <c r="L58" s="115"/>
      <c r="M58" s="116"/>
      <c r="N58" s="117"/>
      <c r="O58" s="61"/>
      <c r="P58" s="115"/>
      <c r="Q58" s="116"/>
      <c r="R58" s="117"/>
      <c r="S58" s="65"/>
      <c r="T58" s="115"/>
      <c r="U58" s="66"/>
      <c r="V58" s="117"/>
      <c r="W58" s="65"/>
      <c r="X58" s="115"/>
      <c r="Y58" s="65"/>
      <c r="Z58" s="115"/>
      <c r="AA58" s="65"/>
      <c r="AB58" s="115"/>
      <c r="AC58" s="66"/>
      <c r="AD58" s="117"/>
      <c r="AE58" s="157"/>
      <c r="AF58" s="115"/>
      <c r="AG58" s="67" t="n">
        <f aca="false">+E58+G58+I58+K58+M58+O58+Q58+S58+U58++W58+Y58+AA58+AC58+AE58</f>
        <v>0</v>
      </c>
      <c r="AH58" s="111"/>
      <c r="AI58" s="0"/>
      <c r="AJ58" s="0"/>
    </row>
    <row r="59" s="4" customFormat="true" ht="17.1" hidden="false" customHeight="true" outlineLevel="0" collapsed="false">
      <c r="A59" s="152" t="n">
        <v>7</v>
      </c>
      <c r="B59" s="163" t="s">
        <v>105</v>
      </c>
      <c r="C59" s="164"/>
      <c r="D59" s="154" t="s">
        <v>100</v>
      </c>
      <c r="E59" s="116"/>
      <c r="F59" s="155"/>
      <c r="G59" s="165"/>
      <c r="H59" s="156"/>
      <c r="I59" s="116"/>
      <c r="J59" s="117"/>
      <c r="K59" s="61"/>
      <c r="L59" s="115"/>
      <c r="M59" s="116"/>
      <c r="N59" s="117"/>
      <c r="O59" s="61"/>
      <c r="P59" s="115"/>
      <c r="Q59" s="116"/>
      <c r="R59" s="117"/>
      <c r="S59" s="65"/>
      <c r="T59" s="115"/>
      <c r="U59" s="66"/>
      <c r="V59" s="117"/>
      <c r="W59" s="65"/>
      <c r="X59" s="115"/>
      <c r="Y59" s="65"/>
      <c r="Z59" s="115"/>
      <c r="AA59" s="65"/>
      <c r="AB59" s="115"/>
      <c r="AC59" s="66"/>
      <c r="AD59" s="117"/>
      <c r="AE59" s="157"/>
      <c r="AF59" s="115"/>
      <c r="AG59" s="67" t="n">
        <f aca="false">+E59+G59+I59+K59+M59+O59+Q59+S59+U59++W59+Y59+AA59+AC59+AE59</f>
        <v>0</v>
      </c>
      <c r="AH59" s="111"/>
      <c r="AI59" s="0"/>
      <c r="AJ59" s="0"/>
    </row>
    <row r="60" s="4" customFormat="true" ht="17.1" hidden="false" customHeight="true" outlineLevel="0" collapsed="false">
      <c r="A60" s="152" t="n">
        <v>8</v>
      </c>
      <c r="B60" s="163" t="s">
        <v>106</v>
      </c>
      <c r="C60" s="164"/>
      <c r="D60" s="154" t="s">
        <v>100</v>
      </c>
      <c r="E60" s="116"/>
      <c r="F60" s="155"/>
      <c r="G60" s="165"/>
      <c r="H60" s="156"/>
      <c r="I60" s="116"/>
      <c r="J60" s="117"/>
      <c r="K60" s="61"/>
      <c r="L60" s="115"/>
      <c r="M60" s="116"/>
      <c r="N60" s="117"/>
      <c r="O60" s="61"/>
      <c r="P60" s="115"/>
      <c r="Q60" s="116"/>
      <c r="R60" s="117"/>
      <c r="S60" s="65"/>
      <c r="T60" s="115"/>
      <c r="U60" s="66"/>
      <c r="V60" s="117"/>
      <c r="W60" s="65"/>
      <c r="X60" s="115"/>
      <c r="Y60" s="65"/>
      <c r="Z60" s="115"/>
      <c r="AA60" s="65"/>
      <c r="AB60" s="115"/>
      <c r="AC60" s="66"/>
      <c r="AD60" s="117"/>
      <c r="AE60" s="157"/>
      <c r="AF60" s="115"/>
      <c r="AG60" s="67" t="n">
        <f aca="false">+E60+G60+I60+K60+M60+O60+Q60+S60+U60++W60+Y60+AA60+AC60+AE60</f>
        <v>0</v>
      </c>
      <c r="AH60" s="111"/>
      <c r="AI60" s="0"/>
      <c r="AJ60" s="0"/>
    </row>
    <row r="61" s="4" customFormat="true" ht="17.1" hidden="false" customHeight="true" outlineLevel="0" collapsed="false">
      <c r="A61" s="152" t="n">
        <v>9</v>
      </c>
      <c r="B61" s="163" t="s">
        <v>107</v>
      </c>
      <c r="C61" s="164"/>
      <c r="D61" s="154" t="s">
        <v>100</v>
      </c>
      <c r="E61" s="116"/>
      <c r="F61" s="166"/>
      <c r="G61" s="61"/>
      <c r="H61" s="167"/>
      <c r="I61" s="116"/>
      <c r="J61" s="168"/>
      <c r="K61" s="61"/>
      <c r="L61" s="169"/>
      <c r="M61" s="116"/>
      <c r="N61" s="168"/>
      <c r="O61" s="61"/>
      <c r="P61" s="169"/>
      <c r="Q61" s="116"/>
      <c r="R61" s="168"/>
      <c r="S61" s="65"/>
      <c r="T61" s="169"/>
      <c r="U61" s="66"/>
      <c r="V61" s="168"/>
      <c r="W61" s="65"/>
      <c r="X61" s="169"/>
      <c r="Y61" s="65"/>
      <c r="Z61" s="169"/>
      <c r="AA61" s="65"/>
      <c r="AB61" s="169"/>
      <c r="AC61" s="66"/>
      <c r="AD61" s="168"/>
      <c r="AE61" s="170"/>
      <c r="AF61" s="169"/>
      <c r="AG61" s="67" t="n">
        <f aca="false">+E61+G61+I61+K61+M61+O61+Q61+S61+U61++W61+Y61+AA61+AC61+AE61</f>
        <v>0</v>
      </c>
      <c r="AH61" s="171"/>
      <c r="AI61" s="0"/>
      <c r="AJ61" s="0"/>
    </row>
    <row r="62" s="4" customFormat="true" ht="17.1" hidden="false" customHeight="true" outlineLevel="0" collapsed="false">
      <c r="A62" s="152" t="n">
        <v>10</v>
      </c>
      <c r="B62" s="163" t="s">
        <v>108</v>
      </c>
      <c r="C62" s="164"/>
      <c r="D62" s="154" t="s">
        <v>100</v>
      </c>
      <c r="E62" s="116"/>
      <c r="F62" s="166"/>
      <c r="G62" s="61"/>
      <c r="H62" s="167"/>
      <c r="I62" s="116"/>
      <c r="J62" s="168"/>
      <c r="K62" s="61"/>
      <c r="L62" s="169"/>
      <c r="M62" s="116"/>
      <c r="N62" s="168"/>
      <c r="O62" s="61"/>
      <c r="P62" s="169"/>
      <c r="Q62" s="116"/>
      <c r="R62" s="168"/>
      <c r="S62" s="65"/>
      <c r="T62" s="169"/>
      <c r="U62" s="66"/>
      <c r="V62" s="168"/>
      <c r="W62" s="65"/>
      <c r="X62" s="169"/>
      <c r="Y62" s="65"/>
      <c r="Z62" s="169"/>
      <c r="AA62" s="65"/>
      <c r="AB62" s="169"/>
      <c r="AC62" s="66"/>
      <c r="AD62" s="168"/>
      <c r="AE62" s="170"/>
      <c r="AF62" s="169"/>
      <c r="AG62" s="67" t="n">
        <f aca="false">+E62+G62+I62+K62+M62+O62+Q62+S62+U62++W62+Y62+AA62+AC62+AE62</f>
        <v>0</v>
      </c>
      <c r="AH62" s="171"/>
      <c r="AI62" s="0"/>
      <c r="AJ62" s="0"/>
    </row>
    <row r="63" s="4" customFormat="true" ht="17.1" hidden="false" customHeight="true" outlineLevel="0" collapsed="false">
      <c r="A63" s="152" t="n">
        <v>11</v>
      </c>
      <c r="B63" s="163" t="s">
        <v>109</v>
      </c>
      <c r="C63" s="164"/>
      <c r="D63" s="154" t="s">
        <v>81</v>
      </c>
      <c r="E63" s="116"/>
      <c r="F63" s="155"/>
      <c r="G63" s="165"/>
      <c r="H63" s="156"/>
      <c r="I63" s="116"/>
      <c r="J63" s="117"/>
      <c r="K63" s="61"/>
      <c r="L63" s="115"/>
      <c r="M63" s="116"/>
      <c r="N63" s="117"/>
      <c r="O63" s="61"/>
      <c r="P63" s="115"/>
      <c r="Q63" s="116"/>
      <c r="R63" s="117"/>
      <c r="S63" s="65"/>
      <c r="T63" s="115"/>
      <c r="U63" s="66"/>
      <c r="V63" s="117"/>
      <c r="W63" s="65"/>
      <c r="X63" s="115"/>
      <c r="Y63" s="65"/>
      <c r="Z63" s="115"/>
      <c r="AA63" s="65"/>
      <c r="AB63" s="115"/>
      <c r="AC63" s="66"/>
      <c r="AD63" s="117"/>
      <c r="AE63" s="157"/>
      <c r="AF63" s="115"/>
      <c r="AG63" s="67" t="n">
        <f aca="false">+E63+G63+I63+K63+M63+O63+Q63+S63+U63++W63+Y63+AA63+AC63+AE63</f>
        <v>0</v>
      </c>
      <c r="AH63" s="111"/>
      <c r="AI63" s="0"/>
      <c r="AJ63" s="0"/>
    </row>
    <row r="64" s="4" customFormat="true" ht="17.1" hidden="false" customHeight="true" outlineLevel="0" collapsed="false">
      <c r="A64" s="152" t="n">
        <v>12</v>
      </c>
      <c r="B64" s="163" t="s">
        <v>110</v>
      </c>
      <c r="C64" s="164"/>
      <c r="D64" s="154" t="s">
        <v>100</v>
      </c>
      <c r="E64" s="116"/>
      <c r="F64" s="155"/>
      <c r="G64" s="165"/>
      <c r="H64" s="156"/>
      <c r="I64" s="116"/>
      <c r="J64" s="117"/>
      <c r="K64" s="61"/>
      <c r="L64" s="115"/>
      <c r="M64" s="116"/>
      <c r="N64" s="117"/>
      <c r="O64" s="61"/>
      <c r="P64" s="115"/>
      <c r="Q64" s="116"/>
      <c r="R64" s="117"/>
      <c r="S64" s="65"/>
      <c r="T64" s="115"/>
      <c r="U64" s="66"/>
      <c r="V64" s="117"/>
      <c r="W64" s="65"/>
      <c r="X64" s="115"/>
      <c r="Y64" s="65"/>
      <c r="Z64" s="115"/>
      <c r="AA64" s="65"/>
      <c r="AB64" s="115"/>
      <c r="AC64" s="66"/>
      <c r="AD64" s="117"/>
      <c r="AE64" s="157"/>
      <c r="AF64" s="115"/>
      <c r="AG64" s="67" t="n">
        <f aca="false">+E64+G64+I64+K64+M64+O64+Q64+S64+U64++W64+Y64+AA64+AC64+AE64</f>
        <v>0</v>
      </c>
      <c r="AH64" s="111"/>
      <c r="AI64" s="0"/>
      <c r="AJ64" s="0"/>
    </row>
    <row r="65" s="4" customFormat="true" ht="17.1" hidden="false" customHeight="true" outlineLevel="0" collapsed="false">
      <c r="A65" s="152" t="n">
        <v>13</v>
      </c>
      <c r="B65" s="158" t="s">
        <v>90</v>
      </c>
      <c r="C65" s="159"/>
      <c r="D65" s="154" t="s">
        <v>100</v>
      </c>
      <c r="E65" s="172"/>
      <c r="F65" s="155"/>
      <c r="G65" s="165"/>
      <c r="H65" s="156"/>
      <c r="I65" s="172"/>
      <c r="J65" s="117"/>
      <c r="K65" s="165"/>
      <c r="L65" s="115"/>
      <c r="M65" s="172"/>
      <c r="N65" s="117"/>
      <c r="O65" s="165"/>
      <c r="P65" s="115"/>
      <c r="Q65" s="172"/>
      <c r="R65" s="117"/>
      <c r="S65" s="173"/>
      <c r="T65" s="115"/>
      <c r="U65" s="174"/>
      <c r="V65" s="117"/>
      <c r="W65" s="173"/>
      <c r="X65" s="115"/>
      <c r="Y65" s="173"/>
      <c r="Z65" s="115"/>
      <c r="AA65" s="173"/>
      <c r="AB65" s="115"/>
      <c r="AC65" s="174"/>
      <c r="AD65" s="117"/>
      <c r="AE65" s="157"/>
      <c r="AF65" s="115"/>
      <c r="AG65" s="175" t="n">
        <f aca="false">+E65+G65+I65+K65+M65+O65+Q65+S65+U65++W65+Y65+AA65+AC65+AE65</f>
        <v>0</v>
      </c>
      <c r="AH65" s="111"/>
      <c r="AI65" s="0"/>
      <c r="AJ65" s="0"/>
    </row>
    <row r="66" s="4" customFormat="true" ht="17.1" hidden="false" customHeight="true" outlineLevel="0" collapsed="false">
      <c r="A66" s="207"/>
      <c r="B66" s="208"/>
      <c r="C66" s="209"/>
      <c r="D66" s="210"/>
      <c r="E66" s="125"/>
      <c r="F66" s="211"/>
      <c r="G66" s="75"/>
      <c r="H66" s="212"/>
      <c r="I66" s="125"/>
      <c r="J66" s="126"/>
      <c r="K66" s="75"/>
      <c r="L66" s="124"/>
      <c r="M66" s="125"/>
      <c r="N66" s="126"/>
      <c r="O66" s="75"/>
      <c r="P66" s="124"/>
      <c r="Q66" s="125"/>
      <c r="R66" s="126"/>
      <c r="S66" s="80"/>
      <c r="T66" s="124"/>
      <c r="U66" s="81"/>
      <c r="V66" s="126"/>
      <c r="W66" s="80"/>
      <c r="X66" s="124"/>
      <c r="Y66" s="80"/>
      <c r="Z66" s="124"/>
      <c r="AA66" s="80"/>
      <c r="AB66" s="124"/>
      <c r="AC66" s="81"/>
      <c r="AD66" s="126"/>
      <c r="AE66" s="213"/>
      <c r="AF66" s="124"/>
      <c r="AG66" s="82" t="n">
        <f aca="false">+E66+G66+I66+K66+M66+O66+Q66+S66+U66++W66+Y66+AA66+AC66+AE66</f>
        <v>0</v>
      </c>
      <c r="AH66" s="127"/>
      <c r="AI66" s="0"/>
      <c r="AJ66" s="0"/>
    </row>
    <row r="67" s="4" customFormat="true" ht="17.1" hidden="false" customHeight="true" outlineLevel="0" collapsed="false">
      <c r="A67" s="0"/>
      <c r="B67" s="1"/>
      <c r="C67" s="1"/>
      <c r="D67" s="1"/>
      <c r="E67" s="1"/>
      <c r="F67" s="1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</row>
    <row r="68" s="4" customFormat="true" ht="17.1" hidden="false" customHeight="true" outlineLevel="0" collapsed="false">
      <c r="A68" s="0"/>
      <c r="B68" s="1"/>
      <c r="C68" s="1"/>
      <c r="D68" s="1"/>
      <c r="E68" s="1"/>
      <c r="F68" s="1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</row>
    <row r="69" s="4" customFormat="true" ht="17.1" hidden="false" customHeight="true" outlineLevel="0" collapsed="false">
      <c r="A69" s="191" t="s">
        <v>111</v>
      </c>
      <c r="B69" s="1"/>
      <c r="C69" s="1"/>
      <c r="D69" s="1"/>
      <c r="E69" s="1"/>
      <c r="F69" s="1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</row>
    <row r="70" s="4" customFormat="true" ht="17.1" hidden="false" customHeight="true" outlineLevel="0" collapsed="false">
      <c r="A70" s="191" t="s">
        <v>112</v>
      </c>
      <c r="B70" s="1"/>
      <c r="C70" s="1"/>
      <c r="D70" s="1"/>
      <c r="E70" s="1"/>
      <c r="F70" s="1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</row>
    <row r="71" customFormat="false" ht="17.1" hidden="false" customHeight="true" outlineLevel="0" collapsed="false">
      <c r="A71" s="191" t="s">
        <v>113</v>
      </c>
      <c r="G71" s="0"/>
      <c r="H71" s="0"/>
      <c r="I71" s="0"/>
      <c r="J71" s="0"/>
      <c r="K71" s="191"/>
      <c r="L71" s="192"/>
      <c r="M71" s="191"/>
      <c r="N71" s="192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0"/>
      <c r="AB71" s="0"/>
      <c r="AC71" s="0"/>
      <c r="AD71" s="0"/>
      <c r="AE71" s="191"/>
      <c r="AF71" s="192"/>
      <c r="AG71" s="192"/>
      <c r="AH71" s="0"/>
      <c r="AI71" s="0"/>
      <c r="AJ71" s="0"/>
    </row>
    <row r="72" customFormat="false" ht="17.1" hidden="false" customHeight="true" outlineLevel="0" collapsed="false">
      <c r="A72" s="191" t="s">
        <v>114</v>
      </c>
      <c r="G72" s="193" t="s">
        <v>115</v>
      </c>
      <c r="H72" s="193"/>
      <c r="I72" s="193"/>
      <c r="J72" s="193"/>
      <c r="K72" s="0"/>
      <c r="L72" s="0"/>
      <c r="M72" s="0"/>
      <c r="N72" s="0"/>
      <c r="O72" s="191"/>
      <c r="P72" s="191"/>
      <c r="Q72" s="191"/>
      <c r="R72" s="191"/>
      <c r="S72" s="193" t="s">
        <v>116</v>
      </c>
      <c r="T72" s="193"/>
      <c r="U72" s="193"/>
      <c r="V72" s="191"/>
      <c r="W72" s="191"/>
      <c r="X72" s="191"/>
      <c r="Y72" s="191"/>
      <c r="Z72" s="191"/>
      <c r="AA72" s="193" t="s">
        <v>115</v>
      </c>
      <c r="AB72" s="193"/>
      <c r="AC72" s="193"/>
      <c r="AD72" s="193"/>
      <c r="AE72" s="0"/>
      <c r="AF72" s="0"/>
      <c r="AG72" s="0"/>
      <c r="AH72" s="193" t="s">
        <v>117</v>
      </c>
      <c r="AI72" s="193"/>
      <c r="AJ72" s="193"/>
    </row>
    <row r="73" customFormat="false" ht="17.1" hidden="false" customHeight="true" outlineLevel="0" collapsed="false">
      <c r="A73" s="191"/>
      <c r="G73" s="191"/>
      <c r="H73" s="191"/>
      <c r="I73" s="194"/>
      <c r="J73" s="191"/>
      <c r="K73" s="0"/>
      <c r="L73" s="0"/>
      <c r="M73" s="0"/>
      <c r="N73" s="0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4"/>
      <c r="AD73" s="191"/>
      <c r="AE73" s="0"/>
      <c r="AF73" s="0"/>
      <c r="AG73" s="0"/>
      <c r="AH73" s="191"/>
      <c r="AI73" s="191"/>
      <c r="AJ73" s="191"/>
    </row>
    <row r="74" customFormat="false" ht="17.1" hidden="false" customHeight="true" outlineLevel="0" collapsed="false">
      <c r="A74" s="195"/>
      <c r="G74" s="191"/>
      <c r="H74" s="191"/>
      <c r="I74" s="191"/>
      <c r="J74" s="191"/>
      <c r="K74" s="0"/>
      <c r="L74" s="0"/>
      <c r="M74" s="0"/>
      <c r="N74" s="0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0"/>
      <c r="AF74" s="0"/>
      <c r="AG74" s="0"/>
      <c r="AH74" s="191"/>
      <c r="AI74" s="191"/>
      <c r="AJ74" s="191"/>
    </row>
    <row r="75" customFormat="false" ht="17.1" hidden="false" customHeight="true" outlineLevel="0" collapsed="false">
      <c r="A75" s="195"/>
      <c r="G75" s="191"/>
      <c r="H75" s="191"/>
      <c r="I75" s="191"/>
      <c r="J75" s="191"/>
      <c r="K75" s="0"/>
      <c r="L75" s="0"/>
      <c r="M75" s="0"/>
      <c r="N75" s="0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0"/>
      <c r="AF75" s="0"/>
      <c r="AG75" s="0"/>
      <c r="AH75" s="191"/>
      <c r="AI75" s="191"/>
      <c r="AJ75" s="191"/>
    </row>
    <row r="76" customFormat="false" ht="17.1" hidden="false" customHeight="true" outlineLevel="0" collapsed="false">
      <c r="G76" s="191"/>
      <c r="H76" s="191"/>
      <c r="I76" s="191"/>
      <c r="J76" s="191"/>
      <c r="K76" s="0"/>
      <c r="L76" s="0"/>
      <c r="M76" s="0"/>
      <c r="N76" s="0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0"/>
      <c r="AF76" s="0"/>
      <c r="AG76" s="0"/>
      <c r="AH76" s="191"/>
      <c r="AI76" s="191"/>
      <c r="AJ76" s="191"/>
    </row>
    <row r="77" customFormat="false" ht="17.1" hidden="false" customHeight="true" outlineLevel="0" collapsed="false">
      <c r="G77" s="191"/>
      <c r="H77" s="191"/>
      <c r="I77" s="191"/>
      <c r="J77" s="191"/>
      <c r="K77" s="0"/>
      <c r="L77" s="0"/>
      <c r="M77" s="0"/>
      <c r="N77" s="0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0"/>
      <c r="AF77" s="0"/>
      <c r="AG77" s="0"/>
      <c r="AH77" s="191"/>
      <c r="AI77" s="191"/>
      <c r="AJ77" s="191"/>
    </row>
    <row r="78" customFormat="false" ht="17.1" hidden="false" customHeight="true" outlineLevel="0" collapsed="false">
      <c r="G78" s="196"/>
      <c r="H78" s="197"/>
      <c r="I78" s="196"/>
      <c r="J78" s="197"/>
      <c r="K78" s="0"/>
      <c r="L78" s="0"/>
      <c r="M78" s="0"/>
      <c r="N78" s="0"/>
      <c r="O78" s="191"/>
      <c r="P78" s="191"/>
      <c r="Q78" s="191"/>
      <c r="R78" s="191"/>
      <c r="S78" s="197"/>
      <c r="T78" s="197"/>
      <c r="U78" s="197"/>
      <c r="V78" s="191"/>
      <c r="W78" s="191"/>
      <c r="X78" s="191"/>
      <c r="Y78" s="191"/>
      <c r="Z78" s="191"/>
      <c r="AA78" s="196"/>
      <c r="AB78" s="197"/>
      <c r="AC78" s="196"/>
      <c r="AD78" s="197"/>
      <c r="AE78" s="0"/>
      <c r="AF78" s="0"/>
      <c r="AG78" s="0"/>
      <c r="AH78" s="197"/>
      <c r="AI78" s="197"/>
      <c r="AJ78" s="197"/>
    </row>
    <row r="79" customFormat="false" ht="17.1" hidden="false" customHeight="true" outlineLevel="0" collapsed="false">
      <c r="G79" s="198" t="s">
        <v>118</v>
      </c>
      <c r="H79" s="198"/>
      <c r="I79" s="198"/>
      <c r="J79" s="198"/>
      <c r="K79" s="0"/>
      <c r="L79" s="0"/>
      <c r="M79" s="0"/>
      <c r="N79" s="0"/>
      <c r="O79" s="191"/>
      <c r="P79" s="191"/>
      <c r="Q79" s="191"/>
      <c r="R79" s="191"/>
      <c r="S79" s="193" t="s">
        <v>119</v>
      </c>
      <c r="T79" s="193"/>
      <c r="U79" s="193"/>
      <c r="V79" s="191"/>
      <c r="W79" s="191"/>
      <c r="X79" s="191"/>
      <c r="Y79" s="191"/>
      <c r="Z79" s="191"/>
      <c r="AA79" s="198" t="s">
        <v>118</v>
      </c>
      <c r="AB79" s="198"/>
      <c r="AC79" s="198"/>
      <c r="AD79" s="198"/>
      <c r="AE79" s="0"/>
      <c r="AF79" s="0"/>
      <c r="AG79" s="0"/>
      <c r="AH79" s="193" t="s">
        <v>119</v>
      </c>
      <c r="AI79" s="193"/>
      <c r="AJ79" s="193"/>
    </row>
    <row r="80" customFormat="false" ht="17.1" hidden="false" customHeight="true" outlineLevel="0" collapsed="false">
      <c r="K80" s="191"/>
      <c r="L80" s="192"/>
      <c r="M80" s="194"/>
      <c r="N80" s="192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2"/>
      <c r="AF80" s="192"/>
      <c r="AG80" s="192"/>
    </row>
  </sheetData>
  <mergeCells count="61">
    <mergeCell ref="O5:P5"/>
    <mergeCell ref="V5:W5"/>
    <mergeCell ref="AG5:AH5"/>
    <mergeCell ref="A6:A10"/>
    <mergeCell ref="B6:C10"/>
    <mergeCell ref="E6:F6"/>
    <mergeCell ref="G6:H6"/>
    <mergeCell ref="I6:J6"/>
    <mergeCell ref="K6:L6"/>
    <mergeCell ref="M6:N6"/>
    <mergeCell ref="O6:P6"/>
    <mergeCell ref="Q6:R6"/>
    <mergeCell ref="S6:T6"/>
    <mergeCell ref="U6:V6"/>
    <mergeCell ref="W6:X6"/>
    <mergeCell ref="Y6:Z6"/>
    <mergeCell ref="AA6:AB6"/>
    <mergeCell ref="AC6:AD6"/>
    <mergeCell ref="AE6:AF6"/>
    <mergeCell ref="D7:D8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Y9:Z9"/>
    <mergeCell ref="AA9:AB9"/>
    <mergeCell ref="AC9:AD9"/>
    <mergeCell ref="AE9:AF9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53:C53"/>
    <mergeCell ref="B54:C54"/>
    <mergeCell ref="B57:C57"/>
    <mergeCell ref="B58:C58"/>
    <mergeCell ref="G72:J72"/>
    <mergeCell ref="S72:U72"/>
    <mergeCell ref="AA72:AD72"/>
    <mergeCell ref="AH72:AJ72"/>
    <mergeCell ref="G79:J79"/>
    <mergeCell ref="S79:U79"/>
    <mergeCell ref="AA79:AD79"/>
    <mergeCell ref="AH79:AJ79"/>
  </mergeCells>
  <printOptions headings="false" gridLines="false" gridLinesSet="true" horizontalCentered="false" verticalCentered="false"/>
  <pageMargins left="0.865972222222222" right="0.196527777777778" top="0.270138888888889" bottom="0.315277777777778" header="0.511805555555555" footer="0.157638888888889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&amp;C&amp;P de &amp;N</oddFooter>
  </headerFooter>
  <colBreaks count="1" manualBreakCount="1">
    <brk id="24" man="true" max="65535" min="0"/>
  </colBrea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1:80"/>
  <sheetViews>
    <sheetView windowProtection="true" showFormulas="false" showGridLines="false" showRowColHeaders="true" showZeros="false" rightToLeft="false" tabSelected="false" showOutlineSymbols="true" defaultGridColor="true" view="normal" topLeftCell="A1" colorId="64" zoomScale="85" zoomScaleNormal="85" zoomScalePageLayoutView="70" workbookViewId="0">
      <pane xSplit="4" ySplit="10" topLeftCell="U11" activePane="bottomRight" state="frozen"/>
      <selection pane="topLeft" activeCell="A1" activeCellId="0" sqref="A1"/>
      <selection pane="topRight" activeCell="U1" activeCellId="0" sqref="U1"/>
      <selection pane="bottomLeft" activeCell="A11" activeCellId="0" sqref="A11"/>
      <selection pane="bottomRight" activeCell="AA3" activeCellId="0" sqref="AA3"/>
    </sheetView>
  </sheetViews>
  <sheetFormatPr defaultRowHeight="15.75"/>
  <cols>
    <col collapsed="false" hidden="false" max="1" min="1" style="1" width="5.33464566929134"/>
    <col collapsed="false" hidden="false" max="2" min="2" style="1" width="34"/>
    <col collapsed="false" hidden="false" max="3" min="3" style="1" width="11.2204724409449"/>
    <col collapsed="false" hidden="false" max="4" min="4" style="1" width="8.55511811023622"/>
    <col collapsed="false" hidden="false" max="5" min="5" style="1" width="8"/>
    <col collapsed="false" hidden="false" max="10" min="6" style="1" width="7.77952755905512"/>
    <col collapsed="false" hidden="false" max="11" min="11" style="1" width="8"/>
    <col collapsed="false" hidden="false" max="12" min="12" style="1" width="7.77952755905512"/>
    <col collapsed="false" hidden="false" max="13" min="13" style="1" width="8.55511811023622"/>
    <col collapsed="false" hidden="false" max="14" min="14" style="1" width="7.77952755905512"/>
    <col collapsed="false" hidden="false" max="15" min="15" style="1" width="8.33464566929134"/>
    <col collapsed="false" hidden="false" max="27" min="16" style="1" width="7.77952755905512"/>
    <col collapsed="false" hidden="false" max="28" min="28" style="1" width="7.88976377952756"/>
    <col collapsed="false" hidden="false" max="29" min="29" style="1" width="7.77952755905512"/>
    <col collapsed="false" hidden="false" max="30" min="30" style="1" width="7.88976377952756"/>
    <col collapsed="false" hidden="false" max="31" min="31" style="1" width="7.77952755905512"/>
    <col collapsed="false" hidden="false" max="32" min="32" style="1" width="7.88976377952756"/>
    <col collapsed="false" hidden="false" max="33" min="33" style="1" width="8.43700787401575"/>
    <col collapsed="false" hidden="false" max="34" min="34" style="1" width="7.66535433070866"/>
    <col collapsed="false" hidden="false" max="36" min="35" style="1" width="11.5551181102362"/>
    <col collapsed="false" hidden="false" max="37" min="37" style="1" width="4.11023622047244"/>
    <col collapsed="false" hidden="false" max="1025" min="38" style="1" width="11.5551181102362"/>
  </cols>
  <sheetData>
    <row r="1" customFormat="false" ht="15.75" hidden="false" customHeight="false" outlineLevel="0" collapsed="false">
      <c r="A1" s="0"/>
      <c r="B1" s="0"/>
      <c r="C1" s="0"/>
      <c r="D1" s="0"/>
      <c r="E1" s="0"/>
      <c r="F1" s="0"/>
      <c r="G1" s="2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26.25" hidden="false" customHeight="false" outlineLevel="0" collapsed="false">
      <c r="A2" s="0"/>
      <c r="B2" s="0"/>
      <c r="C2" s="0"/>
      <c r="D2" s="0"/>
      <c r="E2" s="0"/>
      <c r="F2" s="3" t="s">
        <v>0</v>
      </c>
      <c r="G2" s="2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7.1" hidden="false" customHeight="true" outlineLevel="0" collapsed="false">
      <c r="F3" s="5"/>
      <c r="G3" s="6"/>
    </row>
    <row r="4" customFormat="false" ht="17.1" hidden="false" customHeight="true" outlineLevel="0" collapsed="false">
      <c r="A4" s="7"/>
      <c r="B4" s="7"/>
      <c r="C4" s="7"/>
      <c r="D4" s="7"/>
      <c r="E4" s="8"/>
      <c r="F4" s="6"/>
      <c r="G4" s="6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9" t="s">
        <v>1</v>
      </c>
      <c r="V4" s="10" t="s">
        <v>2</v>
      </c>
      <c r="W4" s="6"/>
      <c r="X4" s="0"/>
      <c r="Y4" s="0"/>
      <c r="Z4" s="0"/>
      <c r="AA4" s="0"/>
      <c r="AB4" s="0"/>
      <c r="AC4" s="0"/>
      <c r="AD4" s="0"/>
      <c r="AE4" s="0"/>
      <c r="AF4" s="9" t="s">
        <v>1</v>
      </c>
      <c r="AG4" s="9" t="str">
        <f aca="false">+V4</f>
        <v>1, San Rosendo - Victoria</v>
      </c>
      <c r="AH4" s="6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13" customFormat="true" ht="17.1" hidden="false" customHeight="true" outlineLevel="0" collapsed="false">
      <c r="A5" s="11" t="s">
        <v>3</v>
      </c>
      <c r="B5" s="12"/>
      <c r="C5" s="12"/>
      <c r="D5" s="12"/>
      <c r="E5" s="12"/>
      <c r="F5" s="12"/>
      <c r="G5" s="9"/>
      <c r="N5" s="9" t="s">
        <v>4</v>
      </c>
      <c r="O5" s="14" t="n">
        <v>41760</v>
      </c>
      <c r="P5" s="14"/>
      <c r="Q5" s="14"/>
      <c r="R5" s="14"/>
      <c r="S5" s="14"/>
      <c r="T5" s="14"/>
      <c r="U5" s="9" t="s">
        <v>5</v>
      </c>
      <c r="V5" s="15" t="n">
        <v>41790</v>
      </c>
      <c r="W5" s="15"/>
      <c r="X5" s="14"/>
      <c r="Y5" s="14"/>
      <c r="Z5" s="14"/>
      <c r="AA5" s="14"/>
      <c r="AB5" s="14"/>
      <c r="AC5" s="14"/>
      <c r="AD5" s="14"/>
      <c r="AE5" s="9"/>
      <c r="AF5" s="9" t="s">
        <v>5</v>
      </c>
      <c r="AG5" s="15" t="n">
        <f aca="false">+V5</f>
        <v>41790</v>
      </c>
      <c r="AH5" s="15"/>
    </row>
    <row r="6" s="4" customFormat="true" ht="17.1" hidden="false" customHeight="true" outlineLevel="0" collapsed="false">
      <c r="A6" s="16" t="s">
        <v>7</v>
      </c>
      <c r="B6" s="17" t="s">
        <v>8</v>
      </c>
      <c r="C6" s="17"/>
      <c r="D6" s="18" t="s">
        <v>9</v>
      </c>
      <c r="E6" s="19" t="s">
        <v>10</v>
      </c>
      <c r="F6" s="19"/>
      <c r="G6" s="19" t="s">
        <v>11</v>
      </c>
      <c r="H6" s="19"/>
      <c r="I6" s="19" t="s">
        <v>12</v>
      </c>
      <c r="J6" s="19"/>
      <c r="K6" s="19" t="s">
        <v>13</v>
      </c>
      <c r="L6" s="19"/>
      <c r="M6" s="19" t="s">
        <v>14</v>
      </c>
      <c r="N6" s="19"/>
      <c r="O6" s="19" t="s">
        <v>15</v>
      </c>
      <c r="P6" s="19"/>
      <c r="Q6" s="19" t="s">
        <v>16</v>
      </c>
      <c r="R6" s="19"/>
      <c r="S6" s="19" t="s">
        <v>17</v>
      </c>
      <c r="T6" s="19"/>
      <c r="U6" s="20" t="s">
        <v>18</v>
      </c>
      <c r="V6" s="20"/>
      <c r="W6" s="19" t="s">
        <v>19</v>
      </c>
      <c r="X6" s="19"/>
      <c r="Y6" s="19" t="s">
        <v>20</v>
      </c>
      <c r="Z6" s="19"/>
      <c r="AA6" s="19" t="s">
        <v>21</v>
      </c>
      <c r="AB6" s="19"/>
      <c r="AC6" s="21" t="s">
        <v>22</v>
      </c>
      <c r="AD6" s="21"/>
      <c r="AE6" s="19" t="s">
        <v>23</v>
      </c>
      <c r="AF6" s="19"/>
      <c r="AG6" s="22"/>
      <c r="AH6" s="23"/>
      <c r="AI6" s="24"/>
      <c r="AJ6" s="25"/>
    </row>
    <row r="7" s="4" customFormat="true" ht="17.1" hidden="false" customHeight="true" outlineLevel="0" collapsed="false">
      <c r="A7" s="16"/>
      <c r="B7" s="17"/>
      <c r="C7" s="17"/>
      <c r="D7" s="26" t="s">
        <v>24</v>
      </c>
      <c r="E7" s="27" t="s">
        <v>25</v>
      </c>
      <c r="F7" s="28" t="n">
        <v>498800</v>
      </c>
      <c r="G7" s="27" t="s">
        <v>25</v>
      </c>
      <c r="H7" s="29" t="n">
        <v>501200</v>
      </c>
      <c r="I7" s="27" t="s">
        <v>25</v>
      </c>
      <c r="J7" s="28" t="n">
        <v>511800</v>
      </c>
      <c r="K7" s="27" t="s">
        <v>25</v>
      </c>
      <c r="L7" s="28" t="n">
        <v>519500</v>
      </c>
      <c r="M7" s="27" t="s">
        <v>25</v>
      </c>
      <c r="N7" s="28" t="n">
        <v>526900</v>
      </c>
      <c r="O7" s="27" t="s">
        <v>25</v>
      </c>
      <c r="P7" s="29" t="n">
        <v>538400</v>
      </c>
      <c r="Q7" s="27" t="s">
        <v>25</v>
      </c>
      <c r="R7" s="28" t="n">
        <v>551000</v>
      </c>
      <c r="S7" s="27" t="s">
        <v>25</v>
      </c>
      <c r="T7" s="28" t="n">
        <v>562900</v>
      </c>
      <c r="U7" s="30" t="s">
        <v>25</v>
      </c>
      <c r="V7" s="29" t="n">
        <v>570700</v>
      </c>
      <c r="W7" s="27" t="s">
        <v>25</v>
      </c>
      <c r="X7" s="28" t="n">
        <v>580200</v>
      </c>
      <c r="Y7" s="27" t="s">
        <v>25</v>
      </c>
      <c r="Z7" s="28" t="n">
        <v>588800</v>
      </c>
      <c r="AA7" s="27" t="s">
        <v>25</v>
      </c>
      <c r="AB7" s="28" t="n">
        <v>595900</v>
      </c>
      <c r="AC7" s="30" t="s">
        <v>25</v>
      </c>
      <c r="AD7" s="28" t="n">
        <v>602900</v>
      </c>
      <c r="AE7" s="27" t="s">
        <v>25</v>
      </c>
      <c r="AF7" s="29" t="n">
        <v>612900</v>
      </c>
      <c r="AG7" s="31"/>
      <c r="AH7" s="32"/>
      <c r="AI7" s="33" t="s">
        <v>26</v>
      </c>
      <c r="AJ7" s="34" t="s">
        <v>26</v>
      </c>
    </row>
    <row r="8" s="4" customFormat="true" ht="17.1" hidden="false" customHeight="true" outlineLevel="0" collapsed="false">
      <c r="A8" s="16"/>
      <c r="B8" s="17"/>
      <c r="C8" s="17"/>
      <c r="D8" s="26"/>
      <c r="E8" s="27" t="s">
        <v>25</v>
      </c>
      <c r="F8" s="28" t="n">
        <v>501200</v>
      </c>
      <c r="G8" s="27" t="s">
        <v>25</v>
      </c>
      <c r="H8" s="28" t="n">
        <v>511800</v>
      </c>
      <c r="I8" s="27" t="s">
        <v>25</v>
      </c>
      <c r="J8" s="28" t="n">
        <v>519500</v>
      </c>
      <c r="K8" s="27" t="s">
        <v>25</v>
      </c>
      <c r="L8" s="28" t="n">
        <v>526900</v>
      </c>
      <c r="M8" s="27" t="s">
        <v>25</v>
      </c>
      <c r="N8" s="29" t="n">
        <v>538400</v>
      </c>
      <c r="O8" s="27" t="s">
        <v>25</v>
      </c>
      <c r="P8" s="28" t="n">
        <v>551000</v>
      </c>
      <c r="Q8" s="27" t="s">
        <v>25</v>
      </c>
      <c r="R8" s="28" t="n">
        <v>562900</v>
      </c>
      <c r="S8" s="27" t="s">
        <v>25</v>
      </c>
      <c r="T8" s="28" t="n">
        <v>570700</v>
      </c>
      <c r="U8" s="30" t="s">
        <v>25</v>
      </c>
      <c r="V8" s="29" t="n">
        <v>580200</v>
      </c>
      <c r="W8" s="27" t="s">
        <v>25</v>
      </c>
      <c r="X8" s="28" t="n">
        <v>588800</v>
      </c>
      <c r="Y8" s="27" t="s">
        <v>25</v>
      </c>
      <c r="Z8" s="28" t="n">
        <v>595900</v>
      </c>
      <c r="AA8" s="27" t="s">
        <v>25</v>
      </c>
      <c r="AB8" s="28" t="n">
        <v>602600</v>
      </c>
      <c r="AC8" s="30" t="s">
        <v>25</v>
      </c>
      <c r="AD8" s="29" t="n">
        <v>612900</v>
      </c>
      <c r="AE8" s="27" t="s">
        <v>25</v>
      </c>
      <c r="AF8" s="28" t="n">
        <v>625500</v>
      </c>
      <c r="AG8" s="31" t="s">
        <v>27</v>
      </c>
      <c r="AH8" s="32" t="s">
        <v>27</v>
      </c>
      <c r="AI8" s="33" t="s">
        <v>28</v>
      </c>
      <c r="AJ8" s="34" t="s">
        <v>27</v>
      </c>
    </row>
    <row r="9" s="4" customFormat="true" ht="17.1" hidden="false" customHeight="true" outlineLevel="0" collapsed="false">
      <c r="A9" s="16"/>
      <c r="B9" s="17"/>
      <c r="C9" s="17"/>
      <c r="D9" s="26" t="s">
        <v>29</v>
      </c>
      <c r="E9" s="35" t="s">
        <v>30</v>
      </c>
      <c r="F9" s="35"/>
      <c r="G9" s="35" t="s">
        <v>31</v>
      </c>
      <c r="H9" s="35"/>
      <c r="I9" s="35" t="s">
        <v>32</v>
      </c>
      <c r="J9" s="35"/>
      <c r="K9" s="35" t="s">
        <v>33</v>
      </c>
      <c r="L9" s="35"/>
      <c r="M9" s="36" t="s">
        <v>34</v>
      </c>
      <c r="N9" s="36"/>
      <c r="O9" s="35" t="s">
        <v>35</v>
      </c>
      <c r="P9" s="35"/>
      <c r="Q9" s="35" t="s">
        <v>36</v>
      </c>
      <c r="R9" s="35"/>
      <c r="S9" s="35" t="s">
        <v>37</v>
      </c>
      <c r="T9" s="35"/>
      <c r="U9" s="36" t="s">
        <v>38</v>
      </c>
      <c r="V9" s="36"/>
      <c r="W9" s="35" t="s">
        <v>39</v>
      </c>
      <c r="X9" s="35"/>
      <c r="Y9" s="35" t="s">
        <v>40</v>
      </c>
      <c r="Z9" s="35"/>
      <c r="AA9" s="35" t="s">
        <v>41</v>
      </c>
      <c r="AB9" s="35"/>
      <c r="AC9" s="36" t="s">
        <v>42</v>
      </c>
      <c r="AD9" s="36"/>
      <c r="AE9" s="35" t="s">
        <v>43</v>
      </c>
      <c r="AF9" s="35"/>
      <c r="AG9" s="31"/>
      <c r="AH9" s="32"/>
      <c r="AI9" s="33" t="s">
        <v>44</v>
      </c>
      <c r="AJ9" s="34" t="s">
        <v>44</v>
      </c>
    </row>
    <row r="10" s="4" customFormat="true" ht="17.1" hidden="false" customHeight="true" outlineLevel="0" collapsed="false">
      <c r="A10" s="16"/>
      <c r="B10" s="17"/>
      <c r="C10" s="17"/>
      <c r="D10" s="37" t="s">
        <v>45</v>
      </c>
      <c r="E10" s="38" t="s">
        <v>46</v>
      </c>
      <c r="F10" s="39" t="s">
        <v>47</v>
      </c>
      <c r="G10" s="38" t="s">
        <v>46</v>
      </c>
      <c r="H10" s="39" t="s">
        <v>47</v>
      </c>
      <c r="I10" s="40" t="s">
        <v>46</v>
      </c>
      <c r="J10" s="37" t="s">
        <v>47</v>
      </c>
      <c r="K10" s="38" t="s">
        <v>46</v>
      </c>
      <c r="L10" s="39" t="s">
        <v>47</v>
      </c>
      <c r="M10" s="40" t="s">
        <v>46</v>
      </c>
      <c r="N10" s="37" t="s">
        <v>47</v>
      </c>
      <c r="O10" s="38" t="s">
        <v>46</v>
      </c>
      <c r="P10" s="39" t="s">
        <v>47</v>
      </c>
      <c r="Q10" s="38" t="s">
        <v>46</v>
      </c>
      <c r="R10" s="39" t="s">
        <v>47</v>
      </c>
      <c r="S10" s="38" t="s">
        <v>46</v>
      </c>
      <c r="T10" s="39" t="s">
        <v>47</v>
      </c>
      <c r="U10" s="40" t="s">
        <v>46</v>
      </c>
      <c r="V10" s="37" t="s">
        <v>47</v>
      </c>
      <c r="W10" s="38" t="s">
        <v>46</v>
      </c>
      <c r="X10" s="39" t="s">
        <v>47</v>
      </c>
      <c r="Y10" s="38" t="s">
        <v>46</v>
      </c>
      <c r="Z10" s="39" t="s">
        <v>47</v>
      </c>
      <c r="AA10" s="38" t="s">
        <v>46</v>
      </c>
      <c r="AB10" s="39" t="s">
        <v>47</v>
      </c>
      <c r="AC10" s="40" t="s">
        <v>46</v>
      </c>
      <c r="AD10" s="37" t="s">
        <v>47</v>
      </c>
      <c r="AE10" s="38" t="s">
        <v>46</v>
      </c>
      <c r="AF10" s="39" t="s">
        <v>47</v>
      </c>
      <c r="AG10" s="41" t="s">
        <v>46</v>
      </c>
      <c r="AH10" s="42" t="s">
        <v>47</v>
      </c>
      <c r="AI10" s="43"/>
      <c r="AJ10" s="44"/>
    </row>
    <row r="11" s="4" customFormat="true" ht="17.1" hidden="false" customHeight="true" outlineLevel="0" collapsed="false">
      <c r="A11" s="45" t="n">
        <v>1</v>
      </c>
      <c r="B11" s="46" t="s">
        <v>48</v>
      </c>
      <c r="C11" s="46"/>
      <c r="D11" s="47" t="s">
        <v>49</v>
      </c>
      <c r="E11" s="48"/>
      <c r="F11" s="49"/>
      <c r="G11" s="48"/>
      <c r="H11" s="49"/>
      <c r="I11" s="50"/>
      <c r="J11" s="51"/>
      <c r="K11" s="52"/>
      <c r="L11" s="49"/>
      <c r="M11" s="53"/>
      <c r="N11" s="51"/>
      <c r="O11" s="52"/>
      <c r="P11" s="49"/>
      <c r="Q11" s="52"/>
      <c r="R11" s="49"/>
      <c r="S11" s="52"/>
      <c r="T11" s="49"/>
      <c r="U11" s="53"/>
      <c r="V11" s="51"/>
      <c r="W11" s="52"/>
      <c r="X11" s="49"/>
      <c r="Y11" s="52"/>
      <c r="Z11" s="49"/>
      <c r="AA11" s="52"/>
      <c r="AB11" s="49"/>
      <c r="AC11" s="53"/>
      <c r="AD11" s="51"/>
      <c r="AE11" s="52"/>
      <c r="AF11" s="49"/>
      <c r="AG11" s="54" t="n">
        <f aca="false">+E11+G11+I11+K11+M11+O11+Q11+S11+U11++W11+Y11+AA11+AC11+AE11</f>
        <v>0</v>
      </c>
      <c r="AH11" s="55"/>
      <c r="AI11" s="56" t="n">
        <v>0.35</v>
      </c>
      <c r="AJ11" s="57" t="n">
        <f aca="false">+AG11*AI11</f>
        <v>0</v>
      </c>
    </row>
    <row r="12" s="4" customFormat="true" ht="17.1" hidden="false" customHeight="true" outlineLevel="0" collapsed="false">
      <c r="A12" s="58" t="n">
        <v>2</v>
      </c>
      <c r="B12" s="59" t="s">
        <v>50</v>
      </c>
      <c r="C12" s="59"/>
      <c r="D12" s="60" t="s">
        <v>51</v>
      </c>
      <c r="E12" s="61" t="n">
        <v>82</v>
      </c>
      <c r="F12" s="62"/>
      <c r="G12" s="61" t="n">
        <v>76</v>
      </c>
      <c r="H12" s="63"/>
      <c r="I12" s="61"/>
      <c r="J12" s="64"/>
      <c r="K12" s="65" t="n">
        <v>116</v>
      </c>
      <c r="L12" s="63"/>
      <c r="M12" s="66"/>
      <c r="N12" s="64"/>
      <c r="O12" s="65"/>
      <c r="P12" s="63"/>
      <c r="Q12" s="65" t="n">
        <v>3</v>
      </c>
      <c r="R12" s="63"/>
      <c r="S12" s="65"/>
      <c r="T12" s="63"/>
      <c r="U12" s="66"/>
      <c r="V12" s="64"/>
      <c r="W12" s="65"/>
      <c r="X12" s="63"/>
      <c r="Y12" s="214" t="n">
        <v>250</v>
      </c>
      <c r="Z12" s="63"/>
      <c r="AA12" s="65"/>
      <c r="AB12" s="63"/>
      <c r="AC12" s="66"/>
      <c r="AD12" s="64"/>
      <c r="AE12" s="65"/>
      <c r="AF12" s="63"/>
      <c r="AG12" s="67" t="n">
        <f aca="false">+E12+G12+I12+K12+M12+O12+Q12+S12+U12++W12+Y12+AA12+AC12+AE12</f>
        <v>527</v>
      </c>
      <c r="AH12" s="68"/>
      <c r="AI12" s="69" t="n">
        <v>0.26</v>
      </c>
      <c r="AJ12" s="70" t="n">
        <f aca="false">+AG12*AI12</f>
        <v>137.02</v>
      </c>
    </row>
    <row r="13" s="4" customFormat="true" ht="17.1" hidden="false" customHeight="true" outlineLevel="0" collapsed="false">
      <c r="A13" s="58" t="n">
        <v>3</v>
      </c>
      <c r="B13" s="59" t="s">
        <v>52</v>
      </c>
      <c r="C13" s="59"/>
      <c r="D13" s="60" t="s">
        <v>51</v>
      </c>
      <c r="E13" s="61"/>
      <c r="F13" s="62"/>
      <c r="G13" s="61"/>
      <c r="H13" s="63"/>
      <c r="I13" s="71"/>
      <c r="J13" s="64"/>
      <c r="K13" s="65"/>
      <c r="L13" s="63"/>
      <c r="M13" s="66"/>
      <c r="N13" s="64"/>
      <c r="O13" s="65"/>
      <c r="P13" s="63"/>
      <c r="Q13" s="65"/>
      <c r="R13" s="63"/>
      <c r="S13" s="65"/>
      <c r="T13" s="63"/>
      <c r="U13" s="66"/>
      <c r="V13" s="64"/>
      <c r="W13" s="65"/>
      <c r="X13" s="63"/>
      <c r="Y13" s="65"/>
      <c r="Z13" s="63"/>
      <c r="AA13" s="65"/>
      <c r="AB13" s="63"/>
      <c r="AC13" s="66"/>
      <c r="AD13" s="64"/>
      <c r="AE13" s="65"/>
      <c r="AF13" s="63"/>
      <c r="AG13" s="67" t="n">
        <f aca="false">+E13+G13+I13+K13+M13+O13+Q13+S13+U13++W13+Y13+AA13+AC13+AE13</f>
        <v>0</v>
      </c>
      <c r="AH13" s="68"/>
      <c r="AI13" s="69" t="n">
        <v>1.05</v>
      </c>
      <c r="AJ13" s="70" t="n">
        <f aca="false">+AG13*AI13</f>
        <v>0</v>
      </c>
    </row>
    <row r="14" s="4" customFormat="true" ht="17.1" hidden="false" customHeight="true" outlineLevel="0" collapsed="false">
      <c r="A14" s="58" t="n">
        <v>4</v>
      </c>
      <c r="B14" s="59" t="s">
        <v>53</v>
      </c>
      <c r="C14" s="59"/>
      <c r="D14" s="60" t="s">
        <v>51</v>
      </c>
      <c r="E14" s="61"/>
      <c r="F14" s="62"/>
      <c r="G14" s="61"/>
      <c r="H14" s="63"/>
      <c r="I14" s="61"/>
      <c r="J14" s="64"/>
      <c r="K14" s="65"/>
      <c r="L14" s="63"/>
      <c r="M14" s="66"/>
      <c r="N14" s="64"/>
      <c r="O14" s="65"/>
      <c r="P14" s="63"/>
      <c r="Q14" s="65"/>
      <c r="R14" s="63"/>
      <c r="S14" s="65"/>
      <c r="T14" s="63"/>
      <c r="U14" s="66"/>
      <c r="V14" s="64"/>
      <c r="W14" s="65"/>
      <c r="X14" s="63"/>
      <c r="Y14" s="65" t="n">
        <v>9</v>
      </c>
      <c r="Z14" s="63"/>
      <c r="AA14" s="65"/>
      <c r="AB14" s="63"/>
      <c r="AC14" s="66"/>
      <c r="AD14" s="64"/>
      <c r="AE14" s="65"/>
      <c r="AF14" s="63"/>
      <c r="AG14" s="67" t="n">
        <f aca="false">+E14+G14+I14+K14+M14+O14+Q14+S14+U14++W14+Y14+AA14+AC14+AE14</f>
        <v>9</v>
      </c>
      <c r="AH14" s="68"/>
      <c r="AI14" s="69" t="n">
        <v>0.7</v>
      </c>
      <c r="AJ14" s="70" t="n">
        <f aca="false">+AG14*AI14</f>
        <v>6.3</v>
      </c>
    </row>
    <row r="15" s="4" customFormat="true" ht="17.1" hidden="false" customHeight="true" outlineLevel="0" collapsed="false">
      <c r="A15" s="58" t="n">
        <v>5</v>
      </c>
      <c r="B15" s="59" t="s">
        <v>54</v>
      </c>
      <c r="C15" s="59"/>
      <c r="D15" s="60" t="s">
        <v>55</v>
      </c>
      <c r="E15" s="61"/>
      <c r="F15" s="62"/>
      <c r="G15" s="61"/>
      <c r="H15" s="63"/>
      <c r="I15" s="61"/>
      <c r="J15" s="64"/>
      <c r="K15" s="65"/>
      <c r="L15" s="63"/>
      <c r="M15" s="66"/>
      <c r="N15" s="64"/>
      <c r="O15" s="65"/>
      <c r="P15" s="63"/>
      <c r="Q15" s="65"/>
      <c r="R15" s="63"/>
      <c r="S15" s="65"/>
      <c r="T15" s="63"/>
      <c r="U15" s="66"/>
      <c r="V15" s="64"/>
      <c r="W15" s="65"/>
      <c r="X15" s="63"/>
      <c r="Y15" s="65"/>
      <c r="Z15" s="63"/>
      <c r="AA15" s="65"/>
      <c r="AB15" s="63"/>
      <c r="AC15" s="66"/>
      <c r="AD15" s="64"/>
      <c r="AE15" s="65"/>
      <c r="AF15" s="63"/>
      <c r="AG15" s="67" t="n">
        <f aca="false">+E15+G15+I15+K15+M15+O15+Q15+S15+U15++W15+Y15+AA15+AC15+AE15</f>
        <v>0</v>
      </c>
      <c r="AH15" s="68"/>
      <c r="AI15" s="69" t="n">
        <v>0.35</v>
      </c>
      <c r="AJ15" s="70" t="n">
        <f aca="false">+AG15*AI15</f>
        <v>0</v>
      </c>
    </row>
    <row r="16" s="4" customFormat="true" ht="17.1" hidden="false" customHeight="true" outlineLevel="0" collapsed="false">
      <c r="A16" s="58" t="n">
        <v>6</v>
      </c>
      <c r="B16" s="59" t="s">
        <v>56</v>
      </c>
      <c r="C16" s="59"/>
      <c r="D16" s="60" t="s">
        <v>57</v>
      </c>
      <c r="E16" s="61"/>
      <c r="F16" s="62"/>
      <c r="G16" s="61"/>
      <c r="H16" s="63"/>
      <c r="I16" s="61"/>
      <c r="J16" s="64"/>
      <c r="K16" s="65"/>
      <c r="L16" s="63"/>
      <c r="M16" s="66"/>
      <c r="N16" s="64"/>
      <c r="O16" s="65"/>
      <c r="P16" s="63"/>
      <c r="Q16" s="65"/>
      <c r="R16" s="63"/>
      <c r="S16" s="65"/>
      <c r="T16" s="63"/>
      <c r="U16" s="66"/>
      <c r="V16" s="64"/>
      <c r="W16" s="65"/>
      <c r="X16" s="63"/>
      <c r="Y16" s="65"/>
      <c r="Z16" s="63"/>
      <c r="AA16" s="65"/>
      <c r="AB16" s="63"/>
      <c r="AC16" s="66"/>
      <c r="AD16" s="64"/>
      <c r="AE16" s="65"/>
      <c r="AF16" s="63"/>
      <c r="AG16" s="67" t="n">
        <f aca="false">+E16+G16+I16+K16+M16+O16+Q16+S16+U16++W16+Y16+AA16+AC16+AE16</f>
        <v>0</v>
      </c>
      <c r="AH16" s="68"/>
      <c r="AI16" s="69" t="n">
        <v>0.23</v>
      </c>
      <c r="AJ16" s="70" t="n">
        <f aca="false">+AG16*AI16</f>
        <v>0</v>
      </c>
    </row>
    <row r="17" s="4" customFormat="true" ht="17.1" hidden="false" customHeight="true" outlineLevel="0" collapsed="false">
      <c r="A17" s="58" t="n">
        <v>7</v>
      </c>
      <c r="B17" s="59" t="s">
        <v>58</v>
      </c>
      <c r="C17" s="59"/>
      <c r="D17" s="60" t="s">
        <v>51</v>
      </c>
      <c r="E17" s="61"/>
      <c r="F17" s="62"/>
      <c r="G17" s="61" t="n">
        <v>4</v>
      </c>
      <c r="H17" s="63"/>
      <c r="I17" s="61" t="n">
        <v>2</v>
      </c>
      <c r="J17" s="64"/>
      <c r="K17" s="65" t="n">
        <v>2</v>
      </c>
      <c r="L17" s="63"/>
      <c r="M17" s="66" t="n">
        <v>2</v>
      </c>
      <c r="N17" s="64"/>
      <c r="O17" s="65"/>
      <c r="P17" s="63"/>
      <c r="Q17" s="65"/>
      <c r="R17" s="63"/>
      <c r="S17" s="65" t="n">
        <v>4</v>
      </c>
      <c r="T17" s="63"/>
      <c r="U17" s="66" t="n">
        <v>4</v>
      </c>
      <c r="V17" s="64"/>
      <c r="W17" s="65"/>
      <c r="X17" s="63"/>
      <c r="Y17" s="65"/>
      <c r="Z17" s="63"/>
      <c r="AA17" s="65"/>
      <c r="AB17" s="63"/>
      <c r="AC17" s="66"/>
      <c r="AD17" s="64"/>
      <c r="AE17" s="65"/>
      <c r="AF17" s="63"/>
      <c r="AG17" s="67" t="n">
        <f aca="false">+E17+G17+I17+K17+M17+O17+Q17+S17+U17++W17+Y17+AA17+AC17+AE17</f>
        <v>18</v>
      </c>
      <c r="AH17" s="68"/>
      <c r="AI17" s="69" t="n">
        <v>2.25</v>
      </c>
      <c r="AJ17" s="70" t="n">
        <f aca="false">+AG17*AI17</f>
        <v>40.5</v>
      </c>
    </row>
    <row r="18" s="4" customFormat="true" ht="17.1" hidden="false" customHeight="true" outlineLevel="0" collapsed="false">
      <c r="A18" s="58" t="n">
        <v>8</v>
      </c>
      <c r="B18" s="59" t="s">
        <v>59</v>
      </c>
      <c r="C18" s="59"/>
      <c r="D18" s="60" t="s">
        <v>51</v>
      </c>
      <c r="E18" s="61"/>
      <c r="F18" s="62"/>
      <c r="G18" s="61"/>
      <c r="H18" s="63"/>
      <c r="I18" s="71"/>
      <c r="J18" s="64"/>
      <c r="K18" s="65"/>
      <c r="L18" s="63"/>
      <c r="M18" s="66"/>
      <c r="N18" s="64"/>
      <c r="O18" s="65"/>
      <c r="P18" s="63"/>
      <c r="Q18" s="65"/>
      <c r="R18" s="63"/>
      <c r="S18" s="65"/>
      <c r="T18" s="63"/>
      <c r="U18" s="66"/>
      <c r="V18" s="64"/>
      <c r="W18" s="65"/>
      <c r="X18" s="63"/>
      <c r="Y18" s="65"/>
      <c r="Z18" s="63"/>
      <c r="AA18" s="65"/>
      <c r="AB18" s="63"/>
      <c r="AC18" s="66"/>
      <c r="AD18" s="64"/>
      <c r="AE18" s="65"/>
      <c r="AF18" s="63"/>
      <c r="AG18" s="67" t="n">
        <f aca="false">+E18+G18+I18+K18+M18+O18+Q18+S18+U18++W18+Y18+AA18+AC18+AE18</f>
        <v>0</v>
      </c>
      <c r="AH18" s="68"/>
      <c r="AI18" s="69" t="n">
        <v>8.44</v>
      </c>
      <c r="AJ18" s="70" t="n">
        <f aca="false">+AG18*AI18</f>
        <v>0</v>
      </c>
    </row>
    <row r="19" s="4" customFormat="true" ht="17.1" hidden="false" customHeight="true" outlineLevel="0" collapsed="false">
      <c r="A19" s="58" t="n">
        <v>9</v>
      </c>
      <c r="B19" s="59" t="s">
        <v>60</v>
      </c>
      <c r="C19" s="59"/>
      <c r="D19" s="60" t="s">
        <v>51</v>
      </c>
      <c r="E19" s="61"/>
      <c r="F19" s="62"/>
      <c r="G19" s="61"/>
      <c r="H19" s="63"/>
      <c r="I19" s="71"/>
      <c r="J19" s="64"/>
      <c r="K19" s="65"/>
      <c r="L19" s="63"/>
      <c r="M19" s="66"/>
      <c r="N19" s="64"/>
      <c r="O19" s="65"/>
      <c r="P19" s="63"/>
      <c r="Q19" s="65"/>
      <c r="R19" s="63"/>
      <c r="S19" s="65"/>
      <c r="T19" s="63"/>
      <c r="U19" s="66"/>
      <c r="V19" s="64"/>
      <c r="W19" s="65"/>
      <c r="X19" s="63"/>
      <c r="Y19" s="65"/>
      <c r="Z19" s="63"/>
      <c r="AA19" s="65"/>
      <c r="AB19" s="63"/>
      <c r="AC19" s="66"/>
      <c r="AD19" s="64"/>
      <c r="AE19" s="65"/>
      <c r="AF19" s="63"/>
      <c r="AG19" s="67" t="n">
        <f aca="false">+E19+G19+I19+K19+M19+O19+Q19+S19+U19++W19+Y19+AA19+AC19+AE19</f>
        <v>0</v>
      </c>
      <c r="AH19" s="68"/>
      <c r="AI19" s="69" t="n">
        <v>42.21</v>
      </c>
      <c r="AJ19" s="70" t="n">
        <f aca="false">+AG19*AI19</f>
        <v>0</v>
      </c>
    </row>
    <row r="20" s="4" customFormat="true" ht="17.1" hidden="false" customHeight="true" outlineLevel="0" collapsed="false">
      <c r="A20" s="58" t="n">
        <v>10</v>
      </c>
      <c r="B20" s="59" t="s">
        <v>61</v>
      </c>
      <c r="C20" s="59"/>
      <c r="D20" s="60" t="s">
        <v>55</v>
      </c>
      <c r="E20" s="61"/>
      <c r="F20" s="62"/>
      <c r="G20" s="61"/>
      <c r="H20" s="63"/>
      <c r="I20" s="71"/>
      <c r="J20" s="64"/>
      <c r="K20" s="65"/>
      <c r="L20" s="63"/>
      <c r="M20" s="66"/>
      <c r="N20" s="64"/>
      <c r="O20" s="65"/>
      <c r="P20" s="63"/>
      <c r="Q20" s="65"/>
      <c r="R20" s="63"/>
      <c r="S20" s="65"/>
      <c r="T20" s="63"/>
      <c r="U20" s="66"/>
      <c r="V20" s="64"/>
      <c r="W20" s="65"/>
      <c r="X20" s="63"/>
      <c r="Y20" s="65"/>
      <c r="Z20" s="63"/>
      <c r="AA20" s="65"/>
      <c r="AB20" s="63"/>
      <c r="AC20" s="66"/>
      <c r="AD20" s="64"/>
      <c r="AE20" s="65"/>
      <c r="AF20" s="63"/>
      <c r="AG20" s="67" t="n">
        <f aca="false">+E20+G20+I20+K20+M20+O20+Q20+S20+U20++W20+Y20+AA20+AC20+AE20</f>
        <v>0</v>
      </c>
      <c r="AH20" s="68"/>
      <c r="AI20" s="69" t="n">
        <v>0.04</v>
      </c>
      <c r="AJ20" s="70" t="n">
        <f aca="false">+AG20*AI20</f>
        <v>0</v>
      </c>
    </row>
    <row r="21" s="4" customFormat="true" ht="17.1" hidden="false" customHeight="true" outlineLevel="0" collapsed="false">
      <c r="A21" s="58" t="n">
        <v>11</v>
      </c>
      <c r="B21" s="59" t="s">
        <v>62</v>
      </c>
      <c r="C21" s="59"/>
      <c r="D21" s="60" t="s">
        <v>55</v>
      </c>
      <c r="E21" s="61"/>
      <c r="F21" s="62"/>
      <c r="G21" s="61"/>
      <c r="H21" s="63"/>
      <c r="I21" s="71"/>
      <c r="J21" s="64"/>
      <c r="K21" s="65"/>
      <c r="L21" s="63"/>
      <c r="M21" s="66"/>
      <c r="N21" s="64"/>
      <c r="O21" s="65"/>
      <c r="P21" s="63"/>
      <c r="Q21" s="65"/>
      <c r="R21" s="63"/>
      <c r="S21" s="65"/>
      <c r="T21" s="63"/>
      <c r="U21" s="66"/>
      <c r="V21" s="64"/>
      <c r="W21" s="65"/>
      <c r="X21" s="63"/>
      <c r="Y21" s="65"/>
      <c r="Z21" s="63"/>
      <c r="AA21" s="65"/>
      <c r="AB21" s="63"/>
      <c r="AC21" s="66"/>
      <c r="AD21" s="64"/>
      <c r="AE21" s="65"/>
      <c r="AF21" s="63"/>
      <c r="AG21" s="67" t="n">
        <f aca="false">+E21+G21+I21+K21+M21+O21+Q21+S21+U21++W21+Y21+AA21+AC21+AE21</f>
        <v>0</v>
      </c>
      <c r="AH21" s="68"/>
      <c r="AI21" s="69" t="n">
        <v>0.01</v>
      </c>
      <c r="AJ21" s="70" t="n">
        <f aca="false">+AG21*AI21</f>
        <v>0</v>
      </c>
    </row>
    <row r="22" s="4" customFormat="true" ht="17.1" hidden="false" customHeight="true" outlineLevel="0" collapsed="false">
      <c r="A22" s="58" t="n">
        <v>12</v>
      </c>
      <c r="B22" s="59" t="s">
        <v>63</v>
      </c>
      <c r="C22" s="59"/>
      <c r="D22" s="60" t="s">
        <v>51</v>
      </c>
      <c r="E22" s="61"/>
      <c r="F22" s="62"/>
      <c r="G22" s="61"/>
      <c r="H22" s="63"/>
      <c r="I22" s="71"/>
      <c r="J22" s="64"/>
      <c r="K22" s="65"/>
      <c r="L22" s="63"/>
      <c r="M22" s="66"/>
      <c r="N22" s="64"/>
      <c r="O22" s="65"/>
      <c r="P22" s="63"/>
      <c r="Q22" s="65"/>
      <c r="R22" s="63"/>
      <c r="S22" s="65"/>
      <c r="T22" s="63"/>
      <c r="U22" s="66"/>
      <c r="V22" s="64"/>
      <c r="W22" s="65"/>
      <c r="X22" s="63"/>
      <c r="Y22" s="65"/>
      <c r="Z22" s="63"/>
      <c r="AA22" s="65"/>
      <c r="AB22" s="63"/>
      <c r="AC22" s="66"/>
      <c r="AD22" s="64"/>
      <c r="AE22" s="65"/>
      <c r="AF22" s="63"/>
      <c r="AG22" s="67" t="n">
        <f aca="false">+E22+G22+I22+K22+M22+O22+Q22+S22+U22++W22+Y22+AA22+AC22+AE22</f>
        <v>0</v>
      </c>
      <c r="AH22" s="68"/>
      <c r="AI22" s="69" t="n">
        <v>7.91</v>
      </c>
      <c r="AJ22" s="70" t="n">
        <f aca="false">+AG22*AI22</f>
        <v>0</v>
      </c>
    </row>
    <row r="23" s="4" customFormat="true" ht="17.1" hidden="false" customHeight="true" outlineLevel="0" collapsed="false">
      <c r="A23" s="58" t="n">
        <v>13</v>
      </c>
      <c r="B23" s="59" t="s">
        <v>64</v>
      </c>
      <c r="C23" s="59"/>
      <c r="D23" s="60" t="s">
        <v>49</v>
      </c>
      <c r="E23" s="61"/>
      <c r="F23" s="62"/>
      <c r="G23" s="61"/>
      <c r="H23" s="63"/>
      <c r="I23" s="71"/>
      <c r="J23" s="64"/>
      <c r="K23" s="65"/>
      <c r="L23" s="63"/>
      <c r="M23" s="66"/>
      <c r="N23" s="64"/>
      <c r="O23" s="65"/>
      <c r="P23" s="63"/>
      <c r="Q23" s="65"/>
      <c r="R23" s="63"/>
      <c r="S23" s="65"/>
      <c r="T23" s="63"/>
      <c r="U23" s="66"/>
      <c r="V23" s="64"/>
      <c r="W23" s="65"/>
      <c r="X23" s="63"/>
      <c r="Y23" s="65"/>
      <c r="Z23" s="63"/>
      <c r="AA23" s="65"/>
      <c r="AB23" s="63"/>
      <c r="AC23" s="66"/>
      <c r="AD23" s="64"/>
      <c r="AE23" s="65"/>
      <c r="AF23" s="63"/>
      <c r="AG23" s="67" t="n">
        <f aca="false">+E23+G23+I23+K23+M23+O23+Q23+S23+U23++W23+Y23+AA23+AC23+AE23</f>
        <v>0</v>
      </c>
      <c r="AH23" s="68"/>
      <c r="AI23" s="69" t="n">
        <v>43.28</v>
      </c>
      <c r="AJ23" s="70" t="n">
        <f aca="false">+AG23*AI23</f>
        <v>0</v>
      </c>
    </row>
    <row r="24" s="4" customFormat="true" ht="17.1" hidden="false" customHeight="true" outlineLevel="0" collapsed="false">
      <c r="A24" s="58" t="n">
        <v>14</v>
      </c>
      <c r="B24" s="59" t="s">
        <v>65</v>
      </c>
      <c r="C24" s="59"/>
      <c r="D24" s="60" t="s">
        <v>66</v>
      </c>
      <c r="E24" s="61"/>
      <c r="F24" s="62"/>
      <c r="G24" s="61"/>
      <c r="H24" s="63"/>
      <c r="I24" s="71"/>
      <c r="J24" s="64"/>
      <c r="K24" s="65"/>
      <c r="L24" s="63"/>
      <c r="M24" s="66"/>
      <c r="N24" s="64"/>
      <c r="O24" s="65"/>
      <c r="P24" s="63"/>
      <c r="Q24" s="65"/>
      <c r="R24" s="63"/>
      <c r="S24" s="65"/>
      <c r="T24" s="63"/>
      <c r="U24" s="66"/>
      <c r="V24" s="64"/>
      <c r="W24" s="65"/>
      <c r="X24" s="63"/>
      <c r="Y24" s="65" t="n">
        <v>2.5</v>
      </c>
      <c r="Z24" s="63"/>
      <c r="AA24" s="65"/>
      <c r="AB24" s="63"/>
      <c r="AC24" s="66"/>
      <c r="AD24" s="64"/>
      <c r="AE24" s="65"/>
      <c r="AF24" s="63"/>
      <c r="AG24" s="67" t="n">
        <f aca="false">+E24+G24+I24+K24+M24+O24+Q24+S24+U24++W24+Y24+AA24+AC24+AE24</f>
        <v>2.5</v>
      </c>
      <c r="AH24" s="68"/>
      <c r="AI24" s="69" t="n">
        <v>0.21</v>
      </c>
      <c r="AJ24" s="70" t="n">
        <f aca="false">+AG24*AI24</f>
        <v>0.525</v>
      </c>
    </row>
    <row r="25" s="4" customFormat="true" ht="17.1" hidden="false" customHeight="true" outlineLevel="0" collapsed="false">
      <c r="A25" s="72" t="n">
        <v>15</v>
      </c>
      <c r="B25" s="73" t="s">
        <v>67</v>
      </c>
      <c r="C25" s="73"/>
      <c r="D25" s="74" t="s">
        <v>66</v>
      </c>
      <c r="E25" s="75"/>
      <c r="F25" s="76"/>
      <c r="G25" s="75"/>
      <c r="H25" s="77"/>
      <c r="I25" s="78"/>
      <c r="J25" s="79"/>
      <c r="K25" s="80"/>
      <c r="L25" s="77"/>
      <c r="M25" s="81"/>
      <c r="N25" s="79"/>
      <c r="O25" s="80"/>
      <c r="P25" s="77"/>
      <c r="Q25" s="80"/>
      <c r="R25" s="77"/>
      <c r="S25" s="80"/>
      <c r="T25" s="77"/>
      <c r="U25" s="81"/>
      <c r="V25" s="79"/>
      <c r="W25" s="80"/>
      <c r="X25" s="77"/>
      <c r="Y25" s="80"/>
      <c r="Z25" s="77"/>
      <c r="AA25" s="80"/>
      <c r="AB25" s="77"/>
      <c r="AC25" s="81"/>
      <c r="AD25" s="79"/>
      <c r="AE25" s="80"/>
      <c r="AF25" s="77"/>
      <c r="AG25" s="82" t="n">
        <f aca="false">+E25+G25+I25+K25+M25+O25+Q25+S25+U25++W25+Y25+AA25+AC25+AE25</f>
        <v>0</v>
      </c>
      <c r="AH25" s="83"/>
      <c r="AI25" s="84" t="n">
        <v>0.08</v>
      </c>
      <c r="AJ25" s="85" t="n">
        <f aca="false">+AG25*AI25</f>
        <v>0</v>
      </c>
    </row>
    <row r="26" s="4" customFormat="true" ht="17.1" hidden="false" customHeight="true" outlineLevel="0" collapsed="false">
      <c r="A26" s="86"/>
      <c r="B26" s="86"/>
      <c r="C26" s="86"/>
      <c r="D26" s="86"/>
      <c r="E26" s="87"/>
      <c r="F26" s="88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90"/>
      <c r="AJ26" s="0"/>
    </row>
    <row r="27" s="4" customFormat="true" ht="17.1" hidden="false" customHeight="true" outlineLevel="0" collapsed="false">
      <c r="A27" s="86"/>
      <c r="B27" s="86"/>
      <c r="C27" s="86"/>
      <c r="D27" s="86"/>
      <c r="E27" s="87"/>
      <c r="F27" s="88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90"/>
      <c r="AJ27" s="0"/>
    </row>
    <row r="28" s="4" customFormat="true" ht="17.1" hidden="false" customHeight="true" outlineLevel="0" collapsed="false">
      <c r="A28" s="11" t="s">
        <v>68</v>
      </c>
      <c r="B28" s="91"/>
      <c r="C28" s="91"/>
      <c r="D28" s="91"/>
      <c r="E28" s="87"/>
      <c r="F28" s="88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90"/>
      <c r="AJ28" s="0"/>
    </row>
    <row r="29" s="4" customFormat="true" ht="17.1" hidden="false" customHeight="true" outlineLevel="0" collapsed="false">
      <c r="A29" s="92" t="s">
        <v>69</v>
      </c>
      <c r="B29" s="93"/>
      <c r="C29" s="94" t="s">
        <v>70</v>
      </c>
      <c r="D29" s="95" t="s">
        <v>71</v>
      </c>
      <c r="E29" s="96"/>
      <c r="F29" s="96"/>
      <c r="G29" s="96"/>
      <c r="H29" s="96"/>
      <c r="I29" s="97"/>
      <c r="J29" s="97"/>
      <c r="K29" s="97"/>
      <c r="L29" s="97"/>
      <c r="M29" s="97"/>
      <c r="N29" s="97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90"/>
      <c r="AJ29" s="0"/>
    </row>
    <row r="30" s="4" customFormat="true" ht="17.1" hidden="false" customHeight="true" outlineLevel="0" collapsed="false">
      <c r="A30" s="98" t="n">
        <v>1</v>
      </c>
      <c r="B30" s="99" t="s">
        <v>72</v>
      </c>
      <c r="C30" s="100" t="s">
        <v>73</v>
      </c>
      <c r="D30" s="100" t="s">
        <v>74</v>
      </c>
      <c r="E30" s="101"/>
      <c r="F30" s="102"/>
      <c r="G30" s="101"/>
      <c r="H30" s="102"/>
      <c r="I30" s="101"/>
      <c r="J30" s="102"/>
      <c r="K30" s="101"/>
      <c r="L30" s="102"/>
      <c r="M30" s="101"/>
      <c r="N30" s="102"/>
      <c r="O30" s="101"/>
      <c r="P30" s="102"/>
      <c r="Q30" s="101"/>
      <c r="R30" s="102"/>
      <c r="S30" s="101"/>
      <c r="T30" s="102"/>
      <c r="U30" s="101"/>
      <c r="V30" s="102"/>
      <c r="W30" s="101"/>
      <c r="X30" s="102"/>
      <c r="Y30" s="101"/>
      <c r="Z30" s="102"/>
      <c r="AA30" s="101"/>
      <c r="AB30" s="102"/>
      <c r="AC30" s="101"/>
      <c r="AD30" s="102"/>
      <c r="AE30" s="101"/>
      <c r="AF30" s="102"/>
      <c r="AG30" s="54" t="n">
        <f aca="false">+E30+G30+I30+K30+M30+O30+Q30+S30+U30++W30+Y30+AA30+AC30+AE30</f>
        <v>0</v>
      </c>
      <c r="AH30" s="103"/>
      <c r="AI30" s="104" t="n">
        <v>1.3</v>
      </c>
      <c r="AJ30" s="105" t="n">
        <f aca="false">+AG30*AI30</f>
        <v>0</v>
      </c>
    </row>
    <row r="31" s="4" customFormat="true" ht="17.1" hidden="false" customHeight="true" outlineLevel="0" collapsed="false">
      <c r="A31" s="106" t="n">
        <v>2</v>
      </c>
      <c r="B31" s="107" t="s">
        <v>75</v>
      </c>
      <c r="C31" s="108" t="s">
        <v>73</v>
      </c>
      <c r="D31" s="108" t="s">
        <v>74</v>
      </c>
      <c r="E31" s="65" t="n">
        <v>82</v>
      </c>
      <c r="F31" s="109"/>
      <c r="G31" s="65" t="n">
        <v>76</v>
      </c>
      <c r="H31" s="109"/>
      <c r="I31" s="65"/>
      <c r="J31" s="109"/>
      <c r="K31" s="65" t="n">
        <v>116</v>
      </c>
      <c r="L31" s="109"/>
      <c r="M31" s="65"/>
      <c r="N31" s="109"/>
      <c r="O31" s="65"/>
      <c r="P31" s="109"/>
      <c r="Q31" s="65" t="n">
        <v>3</v>
      </c>
      <c r="R31" s="109"/>
      <c r="S31" s="65"/>
      <c r="T31" s="109"/>
      <c r="U31" s="65"/>
      <c r="V31" s="109"/>
      <c r="W31" s="65"/>
      <c r="X31" s="109"/>
      <c r="Y31" s="214" t="n">
        <v>250</v>
      </c>
      <c r="Z31" s="109"/>
      <c r="AA31" s="65"/>
      <c r="AB31" s="109"/>
      <c r="AC31" s="65"/>
      <c r="AD31" s="109"/>
      <c r="AE31" s="65"/>
      <c r="AF31" s="109"/>
      <c r="AG31" s="215" t="n">
        <f aca="false">+E31+G31+I31+K31+M31+O31+Q31+S31+U31++W31+Y31+AA31+AC31+AE31</f>
        <v>527</v>
      </c>
      <c r="AH31" s="111"/>
      <c r="AI31" s="112" t="n">
        <v>1.6</v>
      </c>
      <c r="AJ31" s="113" t="n">
        <f aca="false">+AG31*AI31</f>
        <v>843.2</v>
      </c>
    </row>
    <row r="32" s="4" customFormat="true" ht="17.1" hidden="false" customHeight="true" outlineLevel="0" collapsed="false">
      <c r="A32" s="106" t="n">
        <v>3</v>
      </c>
      <c r="B32" s="107" t="s">
        <v>76</v>
      </c>
      <c r="C32" s="108" t="s">
        <v>73</v>
      </c>
      <c r="D32" s="108" t="s">
        <v>74</v>
      </c>
      <c r="E32" s="65"/>
      <c r="F32" s="109"/>
      <c r="G32" s="66"/>
      <c r="H32" s="114"/>
      <c r="I32" s="65"/>
      <c r="J32" s="115"/>
      <c r="K32" s="66"/>
      <c r="L32" s="115"/>
      <c r="M32" s="116"/>
      <c r="N32" s="117"/>
      <c r="O32" s="61"/>
      <c r="P32" s="115"/>
      <c r="Q32" s="116"/>
      <c r="R32" s="117"/>
      <c r="S32" s="65"/>
      <c r="T32" s="115"/>
      <c r="U32" s="66"/>
      <c r="V32" s="117"/>
      <c r="W32" s="65"/>
      <c r="X32" s="115"/>
      <c r="Y32" s="65"/>
      <c r="Z32" s="115"/>
      <c r="AA32" s="65"/>
      <c r="AB32" s="115"/>
      <c r="AC32" s="66"/>
      <c r="AD32" s="117"/>
      <c r="AE32" s="61"/>
      <c r="AF32" s="115"/>
      <c r="AG32" s="67" t="n">
        <f aca="false">+E32+G32+I32+K32+M32+O32+Q32+S32+U32++W32+Y32+AA32+AC32+AE32</f>
        <v>0</v>
      </c>
      <c r="AH32" s="111"/>
      <c r="AI32" s="112" t="n">
        <v>4.24</v>
      </c>
      <c r="AJ32" s="113" t="n">
        <f aca="false">+AG32*AI32</f>
        <v>0</v>
      </c>
    </row>
    <row r="33" s="4" customFormat="true" ht="17.1" hidden="false" customHeight="true" outlineLevel="0" collapsed="false">
      <c r="A33" s="106" t="n">
        <v>4</v>
      </c>
      <c r="B33" s="107" t="s">
        <v>77</v>
      </c>
      <c r="C33" s="108" t="s">
        <v>73</v>
      </c>
      <c r="D33" s="108" t="s">
        <v>74</v>
      </c>
      <c r="E33" s="65"/>
      <c r="F33" s="109"/>
      <c r="G33" s="66"/>
      <c r="H33" s="114"/>
      <c r="I33" s="65"/>
      <c r="J33" s="115"/>
      <c r="K33" s="66"/>
      <c r="L33" s="115"/>
      <c r="M33" s="116"/>
      <c r="N33" s="117"/>
      <c r="O33" s="61"/>
      <c r="P33" s="115"/>
      <c r="Q33" s="116"/>
      <c r="R33" s="117"/>
      <c r="S33" s="65"/>
      <c r="T33" s="115"/>
      <c r="U33" s="66"/>
      <c r="V33" s="117"/>
      <c r="W33" s="65"/>
      <c r="X33" s="115"/>
      <c r="Y33" s="65" t="n">
        <v>9</v>
      </c>
      <c r="Z33" s="115"/>
      <c r="AA33" s="65"/>
      <c r="AB33" s="115"/>
      <c r="AC33" s="66"/>
      <c r="AD33" s="117"/>
      <c r="AE33" s="61"/>
      <c r="AF33" s="115"/>
      <c r="AG33" s="67" t="n">
        <f aca="false">+E33+G33+I33+K33+M33+O33+Q33+S33+U33++W33+Y33+AA33+AC33+AE33</f>
        <v>9</v>
      </c>
      <c r="AH33" s="111"/>
      <c r="AI33" s="112" t="n">
        <v>3.49</v>
      </c>
      <c r="AJ33" s="113" t="n">
        <f aca="false">+AG33*AI33</f>
        <v>31.41</v>
      </c>
    </row>
    <row r="34" s="4" customFormat="true" ht="17.1" hidden="false" customHeight="true" outlineLevel="0" collapsed="false">
      <c r="A34" s="106" t="n">
        <v>5</v>
      </c>
      <c r="B34" s="107" t="s">
        <v>78</v>
      </c>
      <c r="C34" s="108" t="s">
        <v>73</v>
      </c>
      <c r="D34" s="108" t="s">
        <v>74</v>
      </c>
      <c r="E34" s="65"/>
      <c r="F34" s="109"/>
      <c r="G34" s="66"/>
      <c r="H34" s="114"/>
      <c r="I34" s="65"/>
      <c r="J34" s="115"/>
      <c r="K34" s="66"/>
      <c r="L34" s="115"/>
      <c r="M34" s="116"/>
      <c r="N34" s="117"/>
      <c r="O34" s="61"/>
      <c r="P34" s="115"/>
      <c r="Q34" s="116"/>
      <c r="R34" s="117"/>
      <c r="S34" s="65"/>
      <c r="T34" s="115"/>
      <c r="U34" s="66"/>
      <c r="V34" s="117"/>
      <c r="W34" s="65"/>
      <c r="X34" s="115"/>
      <c r="Y34" s="65"/>
      <c r="Z34" s="115"/>
      <c r="AA34" s="65"/>
      <c r="AB34" s="115"/>
      <c r="AC34" s="66"/>
      <c r="AD34" s="117"/>
      <c r="AE34" s="61"/>
      <c r="AF34" s="115"/>
      <c r="AG34" s="67" t="n">
        <f aca="false">+E34+G34+I34+K34+M34+O34+Q34+S34+U34++W34+Y34+AA34+AC34+AE34</f>
        <v>0</v>
      </c>
      <c r="AH34" s="111"/>
      <c r="AI34" s="112" t="n">
        <v>0.49</v>
      </c>
      <c r="AJ34" s="113" t="n">
        <f aca="false">+AG34*AI34</f>
        <v>0</v>
      </c>
    </row>
    <row r="35" s="4" customFormat="true" ht="17.1" hidden="false" customHeight="true" outlineLevel="0" collapsed="false">
      <c r="A35" s="106" t="n">
        <v>6</v>
      </c>
      <c r="B35" s="107" t="s">
        <v>79</v>
      </c>
      <c r="C35" s="108" t="s">
        <v>80</v>
      </c>
      <c r="D35" s="108" t="s">
        <v>81</v>
      </c>
      <c r="E35" s="65"/>
      <c r="F35" s="109"/>
      <c r="G35" s="66"/>
      <c r="H35" s="114"/>
      <c r="I35" s="65"/>
      <c r="J35" s="115"/>
      <c r="K35" s="66"/>
      <c r="L35" s="115"/>
      <c r="M35" s="116"/>
      <c r="N35" s="117"/>
      <c r="O35" s="61"/>
      <c r="P35" s="115"/>
      <c r="Q35" s="116"/>
      <c r="R35" s="117"/>
      <c r="S35" s="65"/>
      <c r="T35" s="115"/>
      <c r="U35" s="66"/>
      <c r="V35" s="117"/>
      <c r="W35" s="65"/>
      <c r="X35" s="115"/>
      <c r="Y35" s="65"/>
      <c r="Z35" s="115"/>
      <c r="AA35" s="65"/>
      <c r="AB35" s="115"/>
      <c r="AC35" s="66"/>
      <c r="AD35" s="117"/>
      <c r="AE35" s="61"/>
      <c r="AF35" s="115"/>
      <c r="AG35" s="67" t="n">
        <f aca="false">+E35+G35+I35+K35+M35+O35+Q35+S35+U35++W35+Y35+AA35+AC35+AE35</f>
        <v>0</v>
      </c>
      <c r="AH35" s="111"/>
      <c r="AI35" s="112" t="n">
        <v>0.08</v>
      </c>
      <c r="AJ35" s="113" t="n">
        <f aca="false">+AG35*AI35</f>
        <v>0</v>
      </c>
    </row>
    <row r="36" s="4" customFormat="true" ht="17.1" hidden="false" customHeight="true" outlineLevel="0" collapsed="false">
      <c r="A36" s="106" t="n">
        <v>7</v>
      </c>
      <c r="B36" s="107" t="s">
        <v>82</v>
      </c>
      <c r="C36" s="108" t="s">
        <v>73</v>
      </c>
      <c r="D36" s="108" t="s">
        <v>74</v>
      </c>
      <c r="E36" s="65" t="n">
        <v>492</v>
      </c>
      <c r="F36" s="109"/>
      <c r="G36" s="65" t="n">
        <v>456</v>
      </c>
      <c r="H36" s="109"/>
      <c r="I36" s="65"/>
      <c r="J36" s="109"/>
      <c r="K36" s="65" t="n">
        <v>696</v>
      </c>
      <c r="L36" s="109"/>
      <c r="M36" s="65"/>
      <c r="N36" s="109"/>
      <c r="O36" s="65"/>
      <c r="P36" s="109"/>
      <c r="Q36" s="65" t="n">
        <v>12</v>
      </c>
      <c r="R36" s="109"/>
      <c r="S36" s="65"/>
      <c r="T36" s="109"/>
      <c r="U36" s="65"/>
      <c r="V36" s="109"/>
      <c r="W36" s="65"/>
      <c r="X36" s="109"/>
      <c r="Y36" s="214" t="n">
        <v>441</v>
      </c>
      <c r="Z36" s="109"/>
      <c r="AA36" s="65"/>
      <c r="AB36" s="109"/>
      <c r="AC36" s="65"/>
      <c r="AD36" s="109"/>
      <c r="AE36" s="65"/>
      <c r="AF36" s="109"/>
      <c r="AG36" s="215" t="n">
        <f aca="false">+E36+G36+I36+K36+M36+O36+Q36+S36+U36++W36+Y36+AA36+AC36+AE36</f>
        <v>2097</v>
      </c>
      <c r="AH36" s="111"/>
      <c r="AI36" s="112" t="n">
        <v>0.04</v>
      </c>
      <c r="AJ36" s="113" t="n">
        <f aca="false">+AG36*AI36</f>
        <v>83.88</v>
      </c>
    </row>
    <row r="37" s="4" customFormat="true" ht="17.1" hidden="false" customHeight="true" outlineLevel="0" collapsed="false">
      <c r="A37" s="106" t="n">
        <v>8</v>
      </c>
      <c r="B37" s="107" t="s">
        <v>83</v>
      </c>
      <c r="C37" s="108" t="s">
        <v>73</v>
      </c>
      <c r="D37" s="108" t="s">
        <v>74</v>
      </c>
      <c r="E37" s="65"/>
      <c r="F37" s="109"/>
      <c r="G37" s="66"/>
      <c r="H37" s="114"/>
      <c r="I37" s="65"/>
      <c r="J37" s="115"/>
      <c r="K37" s="66"/>
      <c r="L37" s="115"/>
      <c r="M37" s="116"/>
      <c r="N37" s="117"/>
      <c r="O37" s="61"/>
      <c r="P37" s="115"/>
      <c r="Q37" s="116"/>
      <c r="R37" s="117"/>
      <c r="S37" s="65"/>
      <c r="T37" s="115"/>
      <c r="U37" s="66"/>
      <c r="V37" s="117"/>
      <c r="W37" s="65"/>
      <c r="X37" s="115"/>
      <c r="Y37" s="65"/>
      <c r="Z37" s="115"/>
      <c r="AA37" s="65"/>
      <c r="AB37" s="115"/>
      <c r="AC37" s="66"/>
      <c r="AD37" s="117"/>
      <c r="AE37" s="61"/>
      <c r="AF37" s="115"/>
      <c r="AG37" s="67" t="n">
        <f aca="false">+E37+G37+I37+K37+M37+O37+Q37+S37+U37++W37+Y37+AA37+AC37+AE37</f>
        <v>0</v>
      </c>
      <c r="AH37" s="111"/>
      <c r="AI37" s="112" t="n">
        <v>48.76</v>
      </c>
      <c r="AJ37" s="113" t="n">
        <f aca="false">+AG37*AI37</f>
        <v>0</v>
      </c>
    </row>
    <row r="38" s="4" customFormat="true" ht="17.1" hidden="false" customHeight="true" outlineLevel="0" collapsed="false">
      <c r="A38" s="106" t="n">
        <v>9</v>
      </c>
      <c r="B38" s="107" t="s">
        <v>85</v>
      </c>
      <c r="C38" s="108" t="s">
        <v>73</v>
      </c>
      <c r="D38" s="108" t="s">
        <v>74</v>
      </c>
      <c r="E38" s="65"/>
      <c r="F38" s="109"/>
      <c r="G38" s="66"/>
      <c r="H38" s="114"/>
      <c r="I38" s="65"/>
      <c r="J38" s="115"/>
      <c r="K38" s="66"/>
      <c r="L38" s="115"/>
      <c r="M38" s="116"/>
      <c r="N38" s="117"/>
      <c r="O38" s="61"/>
      <c r="P38" s="115"/>
      <c r="Q38" s="116"/>
      <c r="R38" s="117"/>
      <c r="S38" s="65"/>
      <c r="T38" s="115"/>
      <c r="U38" s="66"/>
      <c r="V38" s="117"/>
      <c r="W38" s="65"/>
      <c r="X38" s="115"/>
      <c r="Y38" s="65"/>
      <c r="Z38" s="115"/>
      <c r="AA38" s="65"/>
      <c r="AB38" s="115"/>
      <c r="AC38" s="66"/>
      <c r="AD38" s="117"/>
      <c r="AE38" s="61"/>
      <c r="AF38" s="115"/>
      <c r="AG38" s="67" t="n">
        <f aca="false">+E38+G38+I38+K38+M38+O38+Q38+S38+U38++W38+Y38+AA38+AC38+AE38</f>
        <v>0</v>
      </c>
      <c r="AH38" s="111"/>
      <c r="AI38" s="112" t="n">
        <v>48.16</v>
      </c>
      <c r="AJ38" s="113" t="n">
        <f aca="false">+AG38*AI38</f>
        <v>0</v>
      </c>
    </row>
    <row r="39" s="4" customFormat="true" ht="17.1" hidden="false" customHeight="true" outlineLevel="0" collapsed="false">
      <c r="A39" s="106" t="n">
        <v>10</v>
      </c>
      <c r="B39" s="107" t="s">
        <v>86</v>
      </c>
      <c r="C39" s="108" t="s">
        <v>73</v>
      </c>
      <c r="D39" s="108" t="s">
        <v>74</v>
      </c>
      <c r="E39" s="65"/>
      <c r="F39" s="109"/>
      <c r="G39" s="66"/>
      <c r="H39" s="114"/>
      <c r="I39" s="65"/>
      <c r="J39" s="115"/>
      <c r="K39" s="66"/>
      <c r="L39" s="115"/>
      <c r="M39" s="116"/>
      <c r="N39" s="117"/>
      <c r="O39" s="61"/>
      <c r="P39" s="115"/>
      <c r="Q39" s="116"/>
      <c r="R39" s="117"/>
      <c r="S39" s="65"/>
      <c r="T39" s="115"/>
      <c r="U39" s="66"/>
      <c r="V39" s="117"/>
      <c r="W39" s="65"/>
      <c r="X39" s="115"/>
      <c r="Y39" s="65"/>
      <c r="Z39" s="115"/>
      <c r="AA39" s="65"/>
      <c r="AB39" s="115"/>
      <c r="AC39" s="66"/>
      <c r="AD39" s="117"/>
      <c r="AE39" s="61"/>
      <c r="AF39" s="115"/>
      <c r="AG39" s="67" t="n">
        <f aca="false">+E39+G39+I39+K39+M39+O39+Q39+S39+U39++W39+Y39+AA39+AC39+AE39</f>
        <v>0</v>
      </c>
      <c r="AH39" s="111"/>
      <c r="AI39" s="112" t="n">
        <v>3.61</v>
      </c>
      <c r="AJ39" s="113" t="n">
        <f aca="false">+AG39*AI39</f>
        <v>0</v>
      </c>
    </row>
    <row r="40" s="4" customFormat="true" ht="17.1" hidden="false" customHeight="true" outlineLevel="0" collapsed="false">
      <c r="A40" s="106" t="n">
        <v>11</v>
      </c>
      <c r="B40" s="107" t="s">
        <v>87</v>
      </c>
      <c r="C40" s="108" t="s">
        <v>73</v>
      </c>
      <c r="D40" s="108" t="s">
        <v>74</v>
      </c>
      <c r="E40" s="65" t="n">
        <v>3</v>
      </c>
      <c r="F40" s="109"/>
      <c r="G40" s="66" t="n">
        <v>23</v>
      </c>
      <c r="H40" s="114"/>
      <c r="I40" s="65" t="n">
        <v>42</v>
      </c>
      <c r="J40" s="115"/>
      <c r="K40" s="66" t="n">
        <v>6</v>
      </c>
      <c r="L40" s="115"/>
      <c r="M40" s="116" t="n">
        <v>38</v>
      </c>
      <c r="N40" s="117"/>
      <c r="O40" s="61" t="n">
        <v>22</v>
      </c>
      <c r="P40" s="115"/>
      <c r="Q40" s="116" t="n">
        <v>22</v>
      </c>
      <c r="R40" s="117"/>
      <c r="S40" s="65" t="n">
        <v>14</v>
      </c>
      <c r="T40" s="115"/>
      <c r="U40" s="66" t="n">
        <v>12</v>
      </c>
      <c r="V40" s="117"/>
      <c r="W40" s="65"/>
      <c r="X40" s="115"/>
      <c r="Y40" s="65" t="n">
        <v>14</v>
      </c>
      <c r="Z40" s="115"/>
      <c r="AA40" s="65"/>
      <c r="AB40" s="115"/>
      <c r="AC40" s="66" t="n">
        <v>2</v>
      </c>
      <c r="AD40" s="117"/>
      <c r="AE40" s="61" t="n">
        <v>5</v>
      </c>
      <c r="AF40" s="115"/>
      <c r="AG40" s="67" t="n">
        <f aca="false">+E40+G40+I40+K40+M40+O40+Q40+S40+U40++W40+Y40+AA40+AC40+AE40</f>
        <v>203</v>
      </c>
      <c r="AH40" s="111"/>
      <c r="AI40" s="112" t="n">
        <v>0.06</v>
      </c>
      <c r="AJ40" s="113" t="n">
        <f aca="false">+AG40*AI40</f>
        <v>12.18</v>
      </c>
    </row>
    <row r="41" s="4" customFormat="true" ht="17.1" hidden="false" customHeight="true" outlineLevel="0" collapsed="false">
      <c r="A41" s="106" t="n">
        <v>12</v>
      </c>
      <c r="B41" s="107" t="s">
        <v>88</v>
      </c>
      <c r="C41" s="108" t="s">
        <v>73</v>
      </c>
      <c r="D41" s="108" t="s">
        <v>74</v>
      </c>
      <c r="E41" s="65"/>
      <c r="F41" s="109"/>
      <c r="G41" s="66"/>
      <c r="H41" s="114"/>
      <c r="I41" s="65"/>
      <c r="J41" s="115"/>
      <c r="K41" s="66"/>
      <c r="L41" s="115"/>
      <c r="M41" s="116"/>
      <c r="N41" s="117"/>
      <c r="O41" s="61"/>
      <c r="P41" s="115"/>
      <c r="Q41" s="116"/>
      <c r="R41" s="117"/>
      <c r="S41" s="65"/>
      <c r="T41" s="115"/>
      <c r="U41" s="66"/>
      <c r="V41" s="117"/>
      <c r="W41" s="65"/>
      <c r="X41" s="115"/>
      <c r="Y41" s="65"/>
      <c r="Z41" s="115"/>
      <c r="AA41" s="65"/>
      <c r="AB41" s="115"/>
      <c r="AC41" s="66"/>
      <c r="AD41" s="117"/>
      <c r="AE41" s="61"/>
      <c r="AF41" s="115"/>
      <c r="AG41" s="67" t="n">
        <f aca="false">+E41+G41+I41+K41+M41+O41+Q41+S41+U41++W41+Y41+AA41+AC41+AE41</f>
        <v>0</v>
      </c>
      <c r="AH41" s="111"/>
      <c r="AI41" s="112" t="n">
        <v>0.08</v>
      </c>
      <c r="AJ41" s="113" t="n">
        <f aca="false">+AG41*AI41</f>
        <v>0</v>
      </c>
    </row>
    <row r="42" s="4" customFormat="true" ht="17.1" hidden="false" customHeight="true" outlineLevel="0" collapsed="false">
      <c r="A42" s="106" t="n">
        <v>13</v>
      </c>
      <c r="B42" s="107" t="s">
        <v>89</v>
      </c>
      <c r="C42" s="108" t="s">
        <v>73</v>
      </c>
      <c r="D42" s="108" t="s">
        <v>74</v>
      </c>
      <c r="E42" s="65"/>
      <c r="F42" s="109"/>
      <c r="G42" s="66"/>
      <c r="H42" s="114"/>
      <c r="I42" s="65"/>
      <c r="J42" s="115"/>
      <c r="K42" s="66"/>
      <c r="L42" s="115"/>
      <c r="M42" s="116"/>
      <c r="N42" s="117"/>
      <c r="O42" s="61"/>
      <c r="P42" s="115"/>
      <c r="Q42" s="116"/>
      <c r="R42" s="117"/>
      <c r="S42" s="65"/>
      <c r="T42" s="115"/>
      <c r="U42" s="66"/>
      <c r="V42" s="117"/>
      <c r="W42" s="65"/>
      <c r="X42" s="115"/>
      <c r="Y42" s="65"/>
      <c r="Z42" s="115"/>
      <c r="AA42" s="65"/>
      <c r="AB42" s="115"/>
      <c r="AC42" s="66"/>
      <c r="AD42" s="117"/>
      <c r="AE42" s="61"/>
      <c r="AF42" s="115"/>
      <c r="AG42" s="67" t="n">
        <f aca="false">+E42+G42+I42+K42+M42+O42+Q42+S42+U42++W42+Y42+AA42+AC42+AE42</f>
        <v>0</v>
      </c>
      <c r="AH42" s="111"/>
      <c r="AI42" s="112" t="n">
        <v>0.15</v>
      </c>
      <c r="AJ42" s="113" t="n">
        <f aca="false">+AG42*AI42</f>
        <v>0</v>
      </c>
    </row>
    <row r="43" s="4" customFormat="true" ht="17.1" hidden="false" customHeight="true" outlineLevel="0" collapsed="false">
      <c r="A43" s="106" t="n">
        <v>14</v>
      </c>
      <c r="B43" s="107" t="s">
        <v>90</v>
      </c>
      <c r="C43" s="108" t="s">
        <v>73</v>
      </c>
      <c r="D43" s="108" t="s">
        <v>74</v>
      </c>
      <c r="E43" s="65"/>
      <c r="F43" s="109"/>
      <c r="G43" s="66"/>
      <c r="H43" s="114"/>
      <c r="I43" s="65"/>
      <c r="J43" s="115"/>
      <c r="K43" s="66"/>
      <c r="L43" s="115"/>
      <c r="M43" s="116"/>
      <c r="N43" s="117"/>
      <c r="O43" s="61"/>
      <c r="P43" s="115"/>
      <c r="Q43" s="116"/>
      <c r="R43" s="117"/>
      <c r="S43" s="65"/>
      <c r="T43" s="115"/>
      <c r="U43" s="66"/>
      <c r="V43" s="117"/>
      <c r="W43" s="65"/>
      <c r="X43" s="115"/>
      <c r="Y43" s="65"/>
      <c r="Z43" s="115"/>
      <c r="AA43" s="65"/>
      <c r="AB43" s="115"/>
      <c r="AC43" s="66"/>
      <c r="AD43" s="117"/>
      <c r="AE43" s="61"/>
      <c r="AF43" s="115"/>
      <c r="AG43" s="67" t="n">
        <f aca="false">+E43+G43+I43+K43+M43+O43+Q43+S43+U43++W43+Y43+AA43+AC43+AE43</f>
        <v>0</v>
      </c>
      <c r="AH43" s="111"/>
      <c r="AI43" s="112" t="n">
        <v>366.45</v>
      </c>
      <c r="AJ43" s="113" t="n">
        <f aca="false">+AG43*AI43</f>
        <v>0</v>
      </c>
    </row>
    <row r="44" s="4" customFormat="true" ht="17.1" hidden="false" customHeight="true" outlineLevel="0" collapsed="false">
      <c r="A44" s="106" t="n">
        <v>15</v>
      </c>
      <c r="B44" s="107" t="s">
        <v>110</v>
      </c>
      <c r="C44" s="108" t="s">
        <v>73</v>
      </c>
      <c r="D44" s="108" t="s">
        <v>74</v>
      </c>
      <c r="E44" s="65"/>
      <c r="F44" s="109"/>
      <c r="G44" s="66"/>
      <c r="H44" s="114"/>
      <c r="I44" s="65"/>
      <c r="J44" s="115"/>
      <c r="K44" s="66"/>
      <c r="L44" s="115"/>
      <c r="M44" s="116"/>
      <c r="N44" s="117"/>
      <c r="O44" s="61"/>
      <c r="P44" s="115"/>
      <c r="Q44" s="116"/>
      <c r="R44" s="117"/>
      <c r="S44" s="65"/>
      <c r="T44" s="115"/>
      <c r="U44" s="66"/>
      <c r="V44" s="117"/>
      <c r="W44" s="65"/>
      <c r="X44" s="115"/>
      <c r="Y44" s="65"/>
      <c r="Z44" s="115"/>
      <c r="AA44" s="65"/>
      <c r="AB44" s="115"/>
      <c r="AC44" s="66"/>
      <c r="AD44" s="117"/>
      <c r="AE44" s="61"/>
      <c r="AF44" s="115"/>
      <c r="AG44" s="67" t="n">
        <f aca="false">+E44+G44+I44+K44+M44+O44+Q44+S44+U44++W44+Y44+AA44+AC44+AE44</f>
        <v>0</v>
      </c>
      <c r="AH44" s="111"/>
      <c r="AI44" s="112" t="n">
        <v>131.93</v>
      </c>
      <c r="AJ44" s="113" t="n">
        <f aca="false">+AG44*AI44</f>
        <v>0</v>
      </c>
    </row>
    <row r="45" s="4" customFormat="true" ht="17.1" hidden="false" customHeight="true" outlineLevel="0" collapsed="false">
      <c r="A45" s="106" t="n">
        <v>16</v>
      </c>
      <c r="B45" s="107" t="s">
        <v>92</v>
      </c>
      <c r="C45" s="108" t="s">
        <v>73</v>
      </c>
      <c r="D45" s="108" t="s">
        <v>74</v>
      </c>
      <c r="E45" s="65"/>
      <c r="F45" s="109"/>
      <c r="G45" s="66"/>
      <c r="H45" s="114"/>
      <c r="I45" s="65" t="n">
        <v>1</v>
      </c>
      <c r="J45" s="115"/>
      <c r="K45" s="66"/>
      <c r="L45" s="115"/>
      <c r="M45" s="116"/>
      <c r="N45" s="117"/>
      <c r="O45" s="61"/>
      <c r="P45" s="115"/>
      <c r="Q45" s="116"/>
      <c r="R45" s="117"/>
      <c r="S45" s="65"/>
      <c r="T45" s="115"/>
      <c r="U45" s="66"/>
      <c r="V45" s="117"/>
      <c r="W45" s="65"/>
      <c r="X45" s="115"/>
      <c r="Y45" s="65"/>
      <c r="Z45" s="115"/>
      <c r="AA45" s="65"/>
      <c r="AB45" s="115"/>
      <c r="AC45" s="66"/>
      <c r="AD45" s="117"/>
      <c r="AE45" s="61"/>
      <c r="AF45" s="115"/>
      <c r="AG45" s="67" t="n">
        <f aca="false">+E45+G45+I45+K45+M45+O45+Q45+S45+U45++W45+Y45+AA45+AC45+AE45</f>
        <v>1</v>
      </c>
      <c r="AH45" s="111"/>
      <c r="AI45" s="112" t="n">
        <v>0.23</v>
      </c>
      <c r="AJ45" s="113" t="n">
        <f aca="false">+AG45*AI45</f>
        <v>0.23</v>
      </c>
    </row>
    <row r="46" s="4" customFormat="true" ht="17.1" hidden="false" customHeight="true" outlineLevel="0" collapsed="false">
      <c r="A46" s="106" t="n">
        <v>17</v>
      </c>
      <c r="B46" s="107" t="s">
        <v>93</v>
      </c>
      <c r="C46" s="108" t="s">
        <v>73</v>
      </c>
      <c r="D46" s="108" t="s">
        <v>74</v>
      </c>
      <c r="E46" s="65"/>
      <c r="F46" s="109"/>
      <c r="G46" s="66"/>
      <c r="H46" s="114"/>
      <c r="I46" s="65"/>
      <c r="J46" s="115"/>
      <c r="K46" s="66"/>
      <c r="L46" s="115"/>
      <c r="M46" s="116"/>
      <c r="N46" s="117"/>
      <c r="O46" s="61"/>
      <c r="P46" s="115"/>
      <c r="Q46" s="116" t="n">
        <v>2</v>
      </c>
      <c r="R46" s="117"/>
      <c r="S46" s="65"/>
      <c r="T46" s="115"/>
      <c r="U46" s="66"/>
      <c r="V46" s="117"/>
      <c r="W46" s="65"/>
      <c r="X46" s="115"/>
      <c r="Y46" s="65"/>
      <c r="Z46" s="115"/>
      <c r="AA46" s="65"/>
      <c r="AB46" s="115"/>
      <c r="AC46" s="66" t="n">
        <v>1</v>
      </c>
      <c r="AD46" s="117"/>
      <c r="AE46" s="61" t="n">
        <v>1</v>
      </c>
      <c r="AF46" s="115"/>
      <c r="AG46" s="67" t="n">
        <f aca="false">+E46+G46+I46+K46+M46+O46+Q46+S46+U46++W46+Y46+AA46+AC46+AE46</f>
        <v>4</v>
      </c>
      <c r="AH46" s="111"/>
      <c r="AI46" s="112" t="n">
        <v>2.13</v>
      </c>
      <c r="AJ46" s="113" t="n">
        <f aca="false">+AG46*AI46</f>
        <v>8.52</v>
      </c>
    </row>
    <row r="47" s="4" customFormat="true" ht="17.1" hidden="false" customHeight="true" outlineLevel="0" collapsed="false">
      <c r="A47" s="106" t="n">
        <v>18</v>
      </c>
      <c r="B47" s="107" t="s">
        <v>94</v>
      </c>
      <c r="C47" s="108" t="s">
        <v>73</v>
      </c>
      <c r="D47" s="108" t="s">
        <v>74</v>
      </c>
      <c r="E47" s="65"/>
      <c r="F47" s="109"/>
      <c r="G47" s="66"/>
      <c r="H47" s="114"/>
      <c r="I47" s="65"/>
      <c r="J47" s="115"/>
      <c r="K47" s="66"/>
      <c r="L47" s="115"/>
      <c r="M47" s="116"/>
      <c r="N47" s="117"/>
      <c r="O47" s="61"/>
      <c r="P47" s="115"/>
      <c r="Q47" s="116"/>
      <c r="R47" s="117"/>
      <c r="S47" s="65"/>
      <c r="T47" s="115"/>
      <c r="U47" s="66"/>
      <c r="V47" s="117"/>
      <c r="W47" s="65"/>
      <c r="X47" s="115"/>
      <c r="Y47" s="65" t="n">
        <v>2.5</v>
      </c>
      <c r="Z47" s="115"/>
      <c r="AA47" s="65"/>
      <c r="AB47" s="115"/>
      <c r="AC47" s="66"/>
      <c r="AD47" s="117"/>
      <c r="AE47" s="61"/>
      <c r="AF47" s="115"/>
      <c r="AG47" s="67" t="n">
        <f aca="false">+E47+G47+I47+K47+M47+O47+Q47+S47+U47++W47+Y47+AA47+AC47+AE47</f>
        <v>2.5</v>
      </c>
      <c r="AH47" s="111"/>
      <c r="AI47" s="112" t="n">
        <v>0.75</v>
      </c>
      <c r="AJ47" s="113" t="n">
        <f aca="false">+AG47*AI47</f>
        <v>1.875</v>
      </c>
    </row>
    <row r="48" s="4" customFormat="true" ht="17.1" hidden="false" customHeight="true" outlineLevel="0" collapsed="false">
      <c r="A48" s="119" t="n">
        <v>19</v>
      </c>
      <c r="B48" s="120" t="s">
        <v>95</v>
      </c>
      <c r="C48" s="121" t="s">
        <v>73</v>
      </c>
      <c r="D48" s="121" t="s">
        <v>74</v>
      </c>
      <c r="E48" s="80"/>
      <c r="F48" s="122"/>
      <c r="G48" s="81"/>
      <c r="H48" s="123"/>
      <c r="I48" s="80"/>
      <c r="J48" s="124"/>
      <c r="K48" s="81"/>
      <c r="L48" s="124"/>
      <c r="M48" s="125"/>
      <c r="N48" s="126"/>
      <c r="O48" s="75"/>
      <c r="P48" s="124"/>
      <c r="Q48" s="125"/>
      <c r="R48" s="126"/>
      <c r="S48" s="80"/>
      <c r="T48" s="124"/>
      <c r="U48" s="81"/>
      <c r="V48" s="126"/>
      <c r="W48" s="80"/>
      <c r="X48" s="124"/>
      <c r="Y48" s="80"/>
      <c r="Z48" s="124"/>
      <c r="AA48" s="80"/>
      <c r="AB48" s="124"/>
      <c r="AC48" s="81"/>
      <c r="AD48" s="126"/>
      <c r="AE48" s="75"/>
      <c r="AF48" s="124"/>
      <c r="AG48" s="82" t="n">
        <f aca="false">+E48+G48+I48+K48+M48+O48+Q48+S48+U48++W48+Y48+AA48+AC48+AE48</f>
        <v>0</v>
      </c>
      <c r="AH48" s="127"/>
      <c r="AI48" s="128" t="n">
        <v>0.09</v>
      </c>
      <c r="AJ48" s="129" t="n">
        <f aca="false">+AG48*AI48</f>
        <v>0</v>
      </c>
    </row>
    <row r="49" s="4" customFormat="true" ht="17.1" hidden="false" customHeight="true" outlineLevel="0" collapsed="false">
      <c r="A49" s="86"/>
      <c r="B49" s="130"/>
      <c r="C49" s="131"/>
      <c r="D49" s="131"/>
      <c r="E49" s="53"/>
      <c r="F49" s="132"/>
      <c r="G49" s="53"/>
      <c r="H49" s="133"/>
      <c r="I49" s="53"/>
      <c r="J49" s="97"/>
      <c r="K49" s="53"/>
      <c r="L49" s="97"/>
      <c r="M49" s="53"/>
      <c r="N49" s="97"/>
      <c r="O49" s="53"/>
      <c r="P49" s="97"/>
      <c r="Q49" s="53"/>
      <c r="R49" s="97"/>
      <c r="S49" s="53"/>
      <c r="T49" s="97"/>
      <c r="U49" s="53"/>
      <c r="V49" s="97"/>
      <c r="W49" s="53"/>
      <c r="X49" s="97"/>
      <c r="Y49" s="53"/>
      <c r="Z49" s="97"/>
      <c r="AA49" s="53"/>
      <c r="AB49" s="97"/>
      <c r="AC49" s="53"/>
      <c r="AD49" s="97"/>
      <c r="AE49" s="53"/>
      <c r="AF49" s="97"/>
      <c r="AG49" s="89"/>
      <c r="AH49" s="97"/>
      <c r="AI49" s="134"/>
      <c r="AJ49" s="134"/>
    </row>
    <row r="50" s="4" customFormat="true" ht="17.1" hidden="false" customHeight="true" outlineLevel="0" collapsed="false">
      <c r="A50" s="86"/>
      <c r="B50" s="130"/>
      <c r="C50" s="131"/>
      <c r="D50" s="131"/>
      <c r="E50" s="53"/>
      <c r="F50" s="132"/>
      <c r="G50" s="53"/>
      <c r="H50" s="133"/>
      <c r="I50" s="53"/>
      <c r="J50" s="97"/>
      <c r="K50" s="53"/>
      <c r="L50" s="97"/>
      <c r="M50" s="53"/>
      <c r="N50" s="97"/>
      <c r="O50" s="53"/>
      <c r="P50" s="97"/>
      <c r="Q50" s="53"/>
      <c r="R50" s="97"/>
      <c r="S50" s="53"/>
      <c r="T50" s="97"/>
      <c r="U50" s="53"/>
      <c r="V50" s="97"/>
      <c r="W50" s="53"/>
      <c r="X50" s="97"/>
      <c r="Y50" s="53"/>
      <c r="Z50" s="97"/>
      <c r="AA50" s="53"/>
      <c r="AB50" s="97"/>
      <c r="AC50" s="53"/>
      <c r="AD50" s="97"/>
      <c r="AE50" s="53"/>
      <c r="AF50" s="97"/>
      <c r="AG50" s="89"/>
      <c r="AH50" s="97"/>
      <c r="AI50" s="134"/>
      <c r="AJ50" s="134"/>
    </row>
    <row r="51" s="4" customFormat="true" ht="17.1" hidden="false" customHeight="true" outlineLevel="0" collapsed="false">
      <c r="A51" s="11" t="s">
        <v>97</v>
      </c>
      <c r="B51" s="91"/>
      <c r="C51" s="91"/>
      <c r="D51" s="91"/>
      <c r="E51" s="136"/>
      <c r="F51" s="136"/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  <c r="AE51" s="136"/>
      <c r="AF51" s="137"/>
      <c r="AG51" s="89"/>
      <c r="AH51" s="137"/>
      <c r="AI51" s="0"/>
      <c r="AJ51" s="0"/>
    </row>
    <row r="52" s="4" customFormat="true" ht="17.1" hidden="false" customHeight="true" outlineLevel="0" collapsed="false">
      <c r="A52" s="138" t="s">
        <v>98</v>
      </c>
      <c r="B52" s="199"/>
      <c r="C52" s="200"/>
      <c r="D52" s="94" t="s">
        <v>71</v>
      </c>
      <c r="E52" s="201"/>
      <c r="F52" s="97"/>
      <c r="G52" s="202"/>
      <c r="H52" s="97"/>
      <c r="I52" s="20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3"/>
      <c r="U52" s="203"/>
      <c r="V52" s="203"/>
      <c r="W52" s="203"/>
      <c r="X52" s="203"/>
      <c r="Y52" s="203"/>
      <c r="Z52" s="203"/>
      <c r="AA52" s="203"/>
      <c r="AB52" s="203"/>
      <c r="AC52" s="203"/>
      <c r="AD52" s="203"/>
      <c r="AE52" s="141"/>
      <c r="AF52" s="141"/>
      <c r="AG52" s="89"/>
      <c r="AH52" s="137"/>
      <c r="AI52" s="0"/>
      <c r="AJ52" s="0"/>
    </row>
    <row r="53" s="4" customFormat="true" ht="17.1" hidden="false" customHeight="true" outlineLevel="0" collapsed="false">
      <c r="A53" s="142" t="n">
        <v>1</v>
      </c>
      <c r="B53" s="143" t="s">
        <v>99</v>
      </c>
      <c r="C53" s="143"/>
      <c r="D53" s="144" t="s">
        <v>100</v>
      </c>
      <c r="E53" s="116" t="n">
        <v>22</v>
      </c>
      <c r="F53" s="146"/>
      <c r="G53" s="48" t="n">
        <v>16</v>
      </c>
      <c r="H53" s="147"/>
      <c r="I53" s="204"/>
      <c r="J53" s="205"/>
      <c r="K53" s="48" t="n">
        <v>18</v>
      </c>
      <c r="L53" s="206"/>
      <c r="M53" s="204"/>
      <c r="N53" s="205"/>
      <c r="O53" s="48"/>
      <c r="P53" s="206"/>
      <c r="Q53" s="204" t="n">
        <v>1</v>
      </c>
      <c r="R53" s="205"/>
      <c r="S53" s="101"/>
      <c r="T53" s="149"/>
      <c r="U53" s="53"/>
      <c r="V53" s="205"/>
      <c r="W53" s="101"/>
      <c r="X53" s="149"/>
      <c r="Y53" s="101" t="n">
        <v>43</v>
      </c>
      <c r="Z53" s="149"/>
      <c r="AA53" s="101"/>
      <c r="AB53" s="149"/>
      <c r="AC53" s="53"/>
      <c r="AD53" s="205"/>
      <c r="AE53" s="216"/>
      <c r="AF53" s="149"/>
      <c r="AG53" s="54" t="n">
        <f aca="false">+E53+G53+I53+K53+M53+O53+Q53+S53+U53++W53+Y53+AA53+AC53+AE53</f>
        <v>100</v>
      </c>
      <c r="AH53" s="103"/>
      <c r="AI53" s="0"/>
      <c r="AJ53" s="0"/>
    </row>
    <row r="54" s="4" customFormat="true" ht="17.1" hidden="false" customHeight="true" outlineLevel="0" collapsed="false">
      <c r="A54" s="152" t="n">
        <v>2</v>
      </c>
      <c r="B54" s="153" t="s">
        <v>99</v>
      </c>
      <c r="C54" s="153"/>
      <c r="D54" s="154" t="s">
        <v>101</v>
      </c>
      <c r="E54" s="116"/>
      <c r="F54" s="155"/>
      <c r="G54" s="61"/>
      <c r="H54" s="156"/>
      <c r="I54" s="116"/>
      <c r="J54" s="117"/>
      <c r="K54" s="61"/>
      <c r="L54" s="115"/>
      <c r="M54" s="116"/>
      <c r="N54" s="117"/>
      <c r="O54" s="61"/>
      <c r="P54" s="115"/>
      <c r="Q54" s="116"/>
      <c r="R54" s="117"/>
      <c r="S54" s="65"/>
      <c r="T54" s="115"/>
      <c r="U54" s="66"/>
      <c r="V54" s="117"/>
      <c r="W54" s="65"/>
      <c r="X54" s="115"/>
      <c r="Y54" s="65"/>
      <c r="Z54" s="115"/>
      <c r="AA54" s="65"/>
      <c r="AB54" s="115"/>
      <c r="AC54" s="66"/>
      <c r="AD54" s="117"/>
      <c r="AE54" s="157"/>
      <c r="AF54" s="115"/>
      <c r="AG54" s="67" t="n">
        <f aca="false">+E54+G54+I54+K54+M54+O54+Q54+S54+U54++W54+Y54+AA54+AC54+AE54</f>
        <v>0</v>
      </c>
      <c r="AH54" s="111"/>
      <c r="AI54" s="0"/>
      <c r="AJ54" s="0"/>
    </row>
    <row r="55" s="4" customFormat="true" ht="17.1" hidden="false" customHeight="true" outlineLevel="0" collapsed="false">
      <c r="A55" s="152" t="n">
        <v>3</v>
      </c>
      <c r="B55" s="158" t="s">
        <v>102</v>
      </c>
      <c r="C55" s="159"/>
      <c r="D55" s="154" t="s">
        <v>100</v>
      </c>
      <c r="E55" s="116"/>
      <c r="F55" s="160"/>
      <c r="G55" s="61"/>
      <c r="H55" s="161"/>
      <c r="I55" s="116"/>
      <c r="J55" s="117"/>
      <c r="K55" s="61"/>
      <c r="L55" s="115"/>
      <c r="M55" s="116"/>
      <c r="N55" s="117"/>
      <c r="O55" s="61"/>
      <c r="P55" s="115"/>
      <c r="Q55" s="116"/>
      <c r="R55" s="117"/>
      <c r="S55" s="65"/>
      <c r="T55" s="115"/>
      <c r="U55" s="66"/>
      <c r="V55" s="117"/>
      <c r="W55" s="65"/>
      <c r="X55" s="115"/>
      <c r="Y55" s="65"/>
      <c r="Z55" s="115"/>
      <c r="AA55" s="65"/>
      <c r="AB55" s="115"/>
      <c r="AC55" s="66"/>
      <c r="AD55" s="117"/>
      <c r="AE55" s="157"/>
      <c r="AF55" s="115"/>
      <c r="AG55" s="67" t="n">
        <f aca="false">+E55+G55+I55+K55+M55+O55+Q55+S55+U55++W55+Y55+AA55+AC55+AE55</f>
        <v>0</v>
      </c>
      <c r="AH55" s="111"/>
      <c r="AI55" s="0"/>
      <c r="AJ55" s="0"/>
    </row>
    <row r="56" s="4" customFormat="true" ht="17.1" hidden="false" customHeight="true" outlineLevel="0" collapsed="false">
      <c r="A56" s="152" t="n">
        <v>4</v>
      </c>
      <c r="B56" s="158" t="s">
        <v>103</v>
      </c>
      <c r="C56" s="159"/>
      <c r="D56" s="154" t="s">
        <v>100</v>
      </c>
      <c r="E56" s="116"/>
      <c r="F56" s="160"/>
      <c r="G56" s="61"/>
      <c r="H56" s="161"/>
      <c r="I56" s="116"/>
      <c r="J56" s="117"/>
      <c r="K56" s="61"/>
      <c r="L56" s="115"/>
      <c r="M56" s="116"/>
      <c r="N56" s="117"/>
      <c r="O56" s="61"/>
      <c r="P56" s="115"/>
      <c r="Q56" s="116"/>
      <c r="R56" s="117"/>
      <c r="S56" s="65"/>
      <c r="T56" s="115"/>
      <c r="U56" s="66"/>
      <c r="V56" s="117"/>
      <c r="W56" s="65"/>
      <c r="X56" s="115"/>
      <c r="Y56" s="65"/>
      <c r="Z56" s="115"/>
      <c r="AA56" s="65"/>
      <c r="AB56" s="115"/>
      <c r="AC56" s="66"/>
      <c r="AD56" s="117"/>
      <c r="AE56" s="157"/>
      <c r="AF56" s="115"/>
      <c r="AG56" s="67" t="n">
        <f aca="false">+E56+G56+I56+K56+M56+O56+Q56+S56+U56++W56+Y56+AA56+AC56+AE56</f>
        <v>0</v>
      </c>
      <c r="AH56" s="111"/>
      <c r="AI56" s="0"/>
      <c r="AJ56" s="0"/>
    </row>
    <row r="57" s="4" customFormat="true" ht="17.1" hidden="false" customHeight="true" outlineLevel="0" collapsed="false">
      <c r="A57" s="152" t="n">
        <v>5</v>
      </c>
      <c r="B57" s="153" t="s">
        <v>82</v>
      </c>
      <c r="C57" s="153"/>
      <c r="D57" s="154" t="s">
        <v>100</v>
      </c>
      <c r="E57" s="116"/>
      <c r="F57" s="155"/>
      <c r="G57" s="61"/>
      <c r="H57" s="156"/>
      <c r="I57" s="116"/>
      <c r="J57" s="117"/>
      <c r="K57" s="61"/>
      <c r="L57" s="115"/>
      <c r="M57" s="116"/>
      <c r="N57" s="117"/>
      <c r="O57" s="61"/>
      <c r="P57" s="115"/>
      <c r="Q57" s="116"/>
      <c r="R57" s="117"/>
      <c r="S57" s="65"/>
      <c r="T57" s="115"/>
      <c r="U57" s="66"/>
      <c r="V57" s="117"/>
      <c r="W57" s="65"/>
      <c r="X57" s="115"/>
      <c r="Y57" s="65"/>
      <c r="Z57" s="115"/>
      <c r="AA57" s="65"/>
      <c r="AB57" s="115"/>
      <c r="AC57" s="66"/>
      <c r="AD57" s="117"/>
      <c r="AE57" s="157"/>
      <c r="AF57" s="115"/>
      <c r="AG57" s="67" t="n">
        <f aca="false">+E57+G57+I57+K57+M57+O57+Q57+S57+U57++W57+Y57+AA57+AC57+AE57</f>
        <v>0</v>
      </c>
      <c r="AH57" s="111"/>
      <c r="AI57" s="0"/>
      <c r="AJ57" s="0"/>
    </row>
    <row r="58" s="4" customFormat="true" ht="17.1" hidden="false" customHeight="true" outlineLevel="0" collapsed="false">
      <c r="A58" s="152" t="n">
        <v>6</v>
      </c>
      <c r="B58" s="159" t="s">
        <v>104</v>
      </c>
      <c r="C58" s="159"/>
      <c r="D58" s="154" t="s">
        <v>100</v>
      </c>
      <c r="E58" s="116"/>
      <c r="F58" s="160"/>
      <c r="G58" s="61"/>
      <c r="H58" s="161"/>
      <c r="I58" s="116"/>
      <c r="J58" s="117"/>
      <c r="K58" s="61"/>
      <c r="L58" s="115"/>
      <c r="M58" s="116"/>
      <c r="N58" s="117"/>
      <c r="O58" s="61"/>
      <c r="P58" s="115"/>
      <c r="Q58" s="116"/>
      <c r="R58" s="117"/>
      <c r="S58" s="65"/>
      <c r="T58" s="115"/>
      <c r="U58" s="66"/>
      <c r="V58" s="117"/>
      <c r="W58" s="65"/>
      <c r="X58" s="115"/>
      <c r="Y58" s="65"/>
      <c r="Z58" s="115"/>
      <c r="AA58" s="65"/>
      <c r="AB58" s="115"/>
      <c r="AC58" s="66"/>
      <c r="AD58" s="117"/>
      <c r="AE58" s="157"/>
      <c r="AF58" s="115"/>
      <c r="AG58" s="67" t="n">
        <f aca="false">+E58+G58+I58+K58+M58+O58+Q58+S58+U58++W58+Y58+AA58+AC58+AE58</f>
        <v>0</v>
      </c>
      <c r="AH58" s="111"/>
      <c r="AI58" s="0"/>
      <c r="AJ58" s="0"/>
    </row>
    <row r="59" s="4" customFormat="true" ht="17.1" hidden="false" customHeight="true" outlineLevel="0" collapsed="false">
      <c r="A59" s="152" t="n">
        <v>7</v>
      </c>
      <c r="B59" s="163" t="s">
        <v>105</v>
      </c>
      <c r="C59" s="164"/>
      <c r="D59" s="154" t="s">
        <v>100</v>
      </c>
      <c r="E59" s="116"/>
      <c r="F59" s="155"/>
      <c r="G59" s="165"/>
      <c r="H59" s="156"/>
      <c r="I59" s="116"/>
      <c r="J59" s="117"/>
      <c r="K59" s="61"/>
      <c r="L59" s="115"/>
      <c r="M59" s="116"/>
      <c r="N59" s="117"/>
      <c r="O59" s="61"/>
      <c r="P59" s="115"/>
      <c r="Q59" s="116"/>
      <c r="R59" s="117"/>
      <c r="S59" s="65"/>
      <c r="T59" s="115"/>
      <c r="U59" s="66"/>
      <c r="V59" s="117"/>
      <c r="W59" s="65"/>
      <c r="X59" s="115"/>
      <c r="Y59" s="65"/>
      <c r="Z59" s="115"/>
      <c r="AA59" s="65"/>
      <c r="AB59" s="115"/>
      <c r="AC59" s="66"/>
      <c r="AD59" s="117"/>
      <c r="AE59" s="157"/>
      <c r="AF59" s="115"/>
      <c r="AG59" s="67" t="n">
        <f aca="false">+E59+G59+I59+K59+M59+O59+Q59+S59+U59++W59+Y59+AA59+AC59+AE59</f>
        <v>0</v>
      </c>
      <c r="AH59" s="111"/>
      <c r="AI59" s="0"/>
      <c r="AJ59" s="0"/>
    </row>
    <row r="60" s="4" customFormat="true" ht="17.1" hidden="false" customHeight="true" outlineLevel="0" collapsed="false">
      <c r="A60" s="152" t="n">
        <v>8</v>
      </c>
      <c r="B60" s="163" t="s">
        <v>106</v>
      </c>
      <c r="C60" s="164"/>
      <c r="D60" s="154" t="s">
        <v>100</v>
      </c>
      <c r="E60" s="116"/>
      <c r="F60" s="155"/>
      <c r="G60" s="165"/>
      <c r="H60" s="156"/>
      <c r="I60" s="116"/>
      <c r="J60" s="117"/>
      <c r="K60" s="61"/>
      <c r="L60" s="115"/>
      <c r="M60" s="116"/>
      <c r="N60" s="117"/>
      <c r="O60" s="61"/>
      <c r="P60" s="115"/>
      <c r="Q60" s="116"/>
      <c r="R60" s="117"/>
      <c r="S60" s="65"/>
      <c r="T60" s="115"/>
      <c r="U60" s="66"/>
      <c r="V60" s="117"/>
      <c r="W60" s="65"/>
      <c r="X60" s="115"/>
      <c r="Y60" s="65"/>
      <c r="Z60" s="115"/>
      <c r="AA60" s="65"/>
      <c r="AB60" s="115"/>
      <c r="AC60" s="66"/>
      <c r="AD60" s="117"/>
      <c r="AE60" s="157"/>
      <c r="AF60" s="115"/>
      <c r="AG60" s="67" t="n">
        <f aca="false">+E60+G60+I60+K60+M60+O60+Q60+S60+U60++W60+Y60+AA60+AC60+AE60</f>
        <v>0</v>
      </c>
      <c r="AH60" s="111"/>
      <c r="AI60" s="0"/>
      <c r="AJ60" s="0"/>
    </row>
    <row r="61" s="4" customFormat="true" ht="17.1" hidden="false" customHeight="true" outlineLevel="0" collapsed="false">
      <c r="A61" s="152" t="n">
        <v>9</v>
      </c>
      <c r="B61" s="163" t="s">
        <v>107</v>
      </c>
      <c r="C61" s="164"/>
      <c r="D61" s="154" t="s">
        <v>100</v>
      </c>
      <c r="E61" s="116"/>
      <c r="F61" s="166"/>
      <c r="G61" s="61"/>
      <c r="H61" s="167"/>
      <c r="I61" s="116"/>
      <c r="J61" s="168"/>
      <c r="K61" s="61"/>
      <c r="L61" s="169"/>
      <c r="M61" s="116"/>
      <c r="N61" s="168"/>
      <c r="O61" s="61"/>
      <c r="P61" s="169"/>
      <c r="Q61" s="116"/>
      <c r="R61" s="168"/>
      <c r="S61" s="65"/>
      <c r="T61" s="169"/>
      <c r="U61" s="66"/>
      <c r="V61" s="168"/>
      <c r="W61" s="65"/>
      <c r="X61" s="169"/>
      <c r="Y61" s="65"/>
      <c r="Z61" s="169"/>
      <c r="AA61" s="65"/>
      <c r="AB61" s="169"/>
      <c r="AC61" s="66"/>
      <c r="AD61" s="168"/>
      <c r="AE61" s="170"/>
      <c r="AF61" s="169"/>
      <c r="AG61" s="67" t="n">
        <f aca="false">+E61+G61+I61+K61+M61+O61+Q61+S61+U61++W61+Y61+AA61+AC61+AE61</f>
        <v>0</v>
      </c>
      <c r="AH61" s="171"/>
      <c r="AI61" s="0"/>
      <c r="AJ61" s="0"/>
    </row>
    <row r="62" s="4" customFormat="true" ht="17.1" hidden="false" customHeight="true" outlineLevel="0" collapsed="false">
      <c r="A62" s="152" t="n">
        <v>10</v>
      </c>
      <c r="B62" s="163" t="s">
        <v>108</v>
      </c>
      <c r="C62" s="164"/>
      <c r="D62" s="154" t="s">
        <v>100</v>
      </c>
      <c r="E62" s="116"/>
      <c r="F62" s="166"/>
      <c r="G62" s="61"/>
      <c r="H62" s="167"/>
      <c r="I62" s="116"/>
      <c r="J62" s="168"/>
      <c r="K62" s="61"/>
      <c r="L62" s="169"/>
      <c r="M62" s="116"/>
      <c r="N62" s="168"/>
      <c r="O62" s="61"/>
      <c r="P62" s="169"/>
      <c r="Q62" s="116"/>
      <c r="R62" s="168"/>
      <c r="S62" s="65"/>
      <c r="T62" s="169"/>
      <c r="U62" s="66"/>
      <c r="V62" s="168"/>
      <c r="W62" s="65"/>
      <c r="X62" s="169"/>
      <c r="Y62" s="65"/>
      <c r="Z62" s="169"/>
      <c r="AA62" s="65"/>
      <c r="AB62" s="169"/>
      <c r="AC62" s="66"/>
      <c r="AD62" s="168"/>
      <c r="AE62" s="170"/>
      <c r="AF62" s="169"/>
      <c r="AG62" s="67" t="n">
        <f aca="false">+E62+G62+I62+K62+M62+O62+Q62+S62+U62++W62+Y62+AA62+AC62+AE62</f>
        <v>0</v>
      </c>
      <c r="AH62" s="171"/>
      <c r="AI62" s="0"/>
      <c r="AJ62" s="0"/>
    </row>
    <row r="63" s="4" customFormat="true" ht="17.1" hidden="false" customHeight="true" outlineLevel="0" collapsed="false">
      <c r="A63" s="152" t="n">
        <v>11</v>
      </c>
      <c r="B63" s="163" t="s">
        <v>109</v>
      </c>
      <c r="C63" s="164"/>
      <c r="D63" s="154" t="s">
        <v>81</v>
      </c>
      <c r="E63" s="116"/>
      <c r="F63" s="155"/>
      <c r="G63" s="165"/>
      <c r="H63" s="156"/>
      <c r="I63" s="116"/>
      <c r="J63" s="117"/>
      <c r="K63" s="61"/>
      <c r="L63" s="115"/>
      <c r="M63" s="116"/>
      <c r="N63" s="117"/>
      <c r="O63" s="61"/>
      <c r="P63" s="115"/>
      <c r="Q63" s="116"/>
      <c r="R63" s="117"/>
      <c r="S63" s="65"/>
      <c r="T63" s="115"/>
      <c r="U63" s="66"/>
      <c r="V63" s="117"/>
      <c r="W63" s="65"/>
      <c r="X63" s="115"/>
      <c r="Y63" s="65"/>
      <c r="Z63" s="115"/>
      <c r="AA63" s="65"/>
      <c r="AB63" s="115"/>
      <c r="AC63" s="66"/>
      <c r="AD63" s="117"/>
      <c r="AE63" s="157"/>
      <c r="AF63" s="115"/>
      <c r="AG63" s="67" t="n">
        <f aca="false">+E63+G63+I63+K63+M63+O63+Q63+S63+U63++W63+Y63+AA63+AC63+AE63</f>
        <v>0</v>
      </c>
      <c r="AH63" s="111"/>
      <c r="AI63" s="0"/>
      <c r="AJ63" s="0"/>
    </row>
    <row r="64" s="4" customFormat="true" ht="17.1" hidden="false" customHeight="true" outlineLevel="0" collapsed="false">
      <c r="A64" s="152" t="n">
        <v>12</v>
      </c>
      <c r="B64" s="163" t="s">
        <v>110</v>
      </c>
      <c r="C64" s="164"/>
      <c r="D64" s="154" t="s">
        <v>100</v>
      </c>
      <c r="E64" s="116"/>
      <c r="F64" s="155"/>
      <c r="G64" s="165"/>
      <c r="H64" s="156"/>
      <c r="I64" s="116"/>
      <c r="J64" s="117"/>
      <c r="K64" s="61"/>
      <c r="L64" s="115"/>
      <c r="M64" s="116"/>
      <c r="N64" s="117"/>
      <c r="O64" s="61"/>
      <c r="P64" s="115"/>
      <c r="Q64" s="116"/>
      <c r="R64" s="117"/>
      <c r="S64" s="65"/>
      <c r="T64" s="115"/>
      <c r="U64" s="66"/>
      <c r="V64" s="117"/>
      <c r="W64" s="65"/>
      <c r="X64" s="115"/>
      <c r="Y64" s="65"/>
      <c r="Z64" s="115"/>
      <c r="AA64" s="65"/>
      <c r="AB64" s="115"/>
      <c r="AC64" s="66"/>
      <c r="AD64" s="117"/>
      <c r="AE64" s="157"/>
      <c r="AF64" s="115"/>
      <c r="AG64" s="67" t="n">
        <f aca="false">+E64+G64+I64+K64+M64+O64+Q64+S64+U64++W64+Y64+AA64+AC64+AE64</f>
        <v>0</v>
      </c>
      <c r="AH64" s="111"/>
      <c r="AI64" s="0"/>
      <c r="AJ64" s="0"/>
    </row>
    <row r="65" s="4" customFormat="true" ht="17.1" hidden="false" customHeight="true" outlineLevel="0" collapsed="false">
      <c r="A65" s="152" t="n">
        <v>13</v>
      </c>
      <c r="B65" s="158" t="s">
        <v>90</v>
      </c>
      <c r="C65" s="159"/>
      <c r="D65" s="154" t="s">
        <v>100</v>
      </c>
      <c r="E65" s="172"/>
      <c r="F65" s="155"/>
      <c r="G65" s="165"/>
      <c r="H65" s="156"/>
      <c r="I65" s="172"/>
      <c r="J65" s="117"/>
      <c r="K65" s="165"/>
      <c r="L65" s="115"/>
      <c r="M65" s="172"/>
      <c r="N65" s="117"/>
      <c r="O65" s="165"/>
      <c r="P65" s="115"/>
      <c r="Q65" s="172"/>
      <c r="R65" s="117"/>
      <c r="S65" s="173"/>
      <c r="T65" s="115"/>
      <c r="U65" s="174"/>
      <c r="V65" s="117"/>
      <c r="W65" s="173"/>
      <c r="X65" s="115"/>
      <c r="Y65" s="173"/>
      <c r="Z65" s="115"/>
      <c r="AA65" s="173"/>
      <c r="AB65" s="115"/>
      <c r="AC65" s="174"/>
      <c r="AD65" s="117"/>
      <c r="AE65" s="157"/>
      <c r="AF65" s="115"/>
      <c r="AG65" s="175" t="n">
        <f aca="false">+E65+G65+I65+K65+M65+O65+Q65+S65+U65++W65+Y65+AA65+AC65+AE65</f>
        <v>0</v>
      </c>
      <c r="AH65" s="111"/>
      <c r="AI65" s="0"/>
      <c r="AJ65" s="0"/>
    </row>
    <row r="66" s="4" customFormat="true" ht="17.1" hidden="false" customHeight="true" outlineLevel="0" collapsed="false">
      <c r="A66" s="207"/>
      <c r="B66" s="208"/>
      <c r="C66" s="209"/>
      <c r="D66" s="210"/>
      <c r="E66" s="125"/>
      <c r="F66" s="211"/>
      <c r="G66" s="75"/>
      <c r="H66" s="212"/>
      <c r="I66" s="125"/>
      <c r="J66" s="126"/>
      <c r="K66" s="75"/>
      <c r="L66" s="124"/>
      <c r="M66" s="125"/>
      <c r="N66" s="126"/>
      <c r="O66" s="75"/>
      <c r="P66" s="124"/>
      <c r="Q66" s="125"/>
      <c r="R66" s="126"/>
      <c r="S66" s="80"/>
      <c r="T66" s="124"/>
      <c r="U66" s="81"/>
      <c r="V66" s="126"/>
      <c r="W66" s="80"/>
      <c r="X66" s="124"/>
      <c r="Y66" s="80"/>
      <c r="Z66" s="124"/>
      <c r="AA66" s="80"/>
      <c r="AB66" s="124"/>
      <c r="AC66" s="81"/>
      <c r="AD66" s="126"/>
      <c r="AE66" s="213"/>
      <c r="AF66" s="124"/>
      <c r="AG66" s="82" t="n">
        <f aca="false">+E66+G66+I66+K66+M66+O66+Q66+S66+U66++W66+Y66+AA66+AC66+AE66</f>
        <v>0</v>
      </c>
      <c r="AH66" s="127"/>
      <c r="AI66" s="0"/>
      <c r="AJ66" s="0"/>
    </row>
    <row r="67" s="4" customFormat="true" ht="17.1" hidden="false" customHeight="true" outlineLevel="0" collapsed="false">
      <c r="A67" s="0"/>
      <c r="B67" s="1"/>
      <c r="C67" s="1"/>
      <c r="D67" s="1"/>
      <c r="E67" s="1"/>
      <c r="F67" s="1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</row>
    <row r="68" s="4" customFormat="true" ht="17.1" hidden="false" customHeight="true" outlineLevel="0" collapsed="false">
      <c r="A68" s="0"/>
      <c r="B68" s="1"/>
      <c r="C68" s="1"/>
      <c r="D68" s="1"/>
      <c r="E68" s="1"/>
      <c r="F68" s="1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</row>
    <row r="69" s="4" customFormat="true" ht="17.1" hidden="false" customHeight="true" outlineLevel="0" collapsed="false">
      <c r="A69" s="191" t="s">
        <v>111</v>
      </c>
      <c r="B69" s="1"/>
      <c r="C69" s="1"/>
      <c r="D69" s="1"/>
      <c r="E69" s="1"/>
      <c r="F69" s="1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</row>
    <row r="70" s="4" customFormat="true" ht="17.1" hidden="false" customHeight="true" outlineLevel="0" collapsed="false">
      <c r="A70" s="191" t="s">
        <v>112</v>
      </c>
      <c r="B70" s="1"/>
      <c r="C70" s="1"/>
      <c r="D70" s="1"/>
      <c r="E70" s="1"/>
      <c r="F70" s="1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</row>
    <row r="71" customFormat="false" ht="17.1" hidden="false" customHeight="true" outlineLevel="0" collapsed="false">
      <c r="A71" s="191" t="s">
        <v>113</v>
      </c>
      <c r="G71" s="0"/>
      <c r="H71" s="0"/>
      <c r="I71" s="0"/>
      <c r="J71" s="0"/>
      <c r="K71" s="191"/>
      <c r="L71" s="192"/>
      <c r="M71" s="191"/>
      <c r="N71" s="192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0"/>
      <c r="AB71" s="0"/>
      <c r="AC71" s="0"/>
      <c r="AD71" s="0"/>
      <c r="AE71" s="191"/>
      <c r="AF71" s="192"/>
      <c r="AG71" s="192"/>
      <c r="AH71" s="0"/>
      <c r="AI71" s="0"/>
      <c r="AJ71" s="0"/>
    </row>
    <row r="72" customFormat="false" ht="17.1" hidden="false" customHeight="true" outlineLevel="0" collapsed="false">
      <c r="A72" s="191" t="s">
        <v>114</v>
      </c>
      <c r="G72" s="193" t="s">
        <v>115</v>
      </c>
      <c r="H72" s="193"/>
      <c r="I72" s="193"/>
      <c r="J72" s="193"/>
      <c r="K72" s="0"/>
      <c r="L72" s="0"/>
      <c r="M72" s="0"/>
      <c r="N72" s="0"/>
      <c r="O72" s="191"/>
      <c r="P72" s="191"/>
      <c r="Q72" s="191"/>
      <c r="R72" s="191"/>
      <c r="S72" s="193" t="s">
        <v>116</v>
      </c>
      <c r="T72" s="193"/>
      <c r="U72" s="193"/>
      <c r="V72" s="191"/>
      <c r="W72" s="191"/>
      <c r="X72" s="191"/>
      <c r="Y72" s="191"/>
      <c r="Z72" s="191"/>
      <c r="AA72" s="193" t="s">
        <v>115</v>
      </c>
      <c r="AB72" s="193"/>
      <c r="AC72" s="193"/>
      <c r="AD72" s="193"/>
      <c r="AE72" s="0"/>
      <c r="AF72" s="0"/>
      <c r="AG72" s="0"/>
      <c r="AH72" s="193" t="s">
        <v>117</v>
      </c>
      <c r="AI72" s="193"/>
      <c r="AJ72" s="193"/>
    </row>
    <row r="73" customFormat="false" ht="17.1" hidden="false" customHeight="true" outlineLevel="0" collapsed="false">
      <c r="A73" s="191"/>
      <c r="G73" s="191"/>
      <c r="H73" s="191"/>
      <c r="I73" s="194"/>
      <c r="J73" s="191"/>
      <c r="K73" s="0"/>
      <c r="L73" s="0"/>
      <c r="M73" s="0"/>
      <c r="N73" s="0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4"/>
      <c r="AD73" s="191"/>
      <c r="AE73" s="0"/>
      <c r="AF73" s="0"/>
      <c r="AG73" s="0"/>
      <c r="AH73" s="191"/>
      <c r="AI73" s="191"/>
      <c r="AJ73" s="191"/>
    </row>
    <row r="74" customFormat="false" ht="17.1" hidden="false" customHeight="true" outlineLevel="0" collapsed="false">
      <c r="A74" s="195"/>
      <c r="G74" s="191"/>
      <c r="H74" s="191"/>
      <c r="I74" s="191"/>
      <c r="J74" s="191"/>
      <c r="K74" s="0"/>
      <c r="L74" s="0"/>
      <c r="M74" s="0"/>
      <c r="N74" s="0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0"/>
      <c r="AF74" s="0"/>
      <c r="AG74" s="0"/>
      <c r="AH74" s="191"/>
      <c r="AI74" s="191"/>
      <c r="AJ74" s="191"/>
    </row>
    <row r="75" customFormat="false" ht="17.1" hidden="false" customHeight="true" outlineLevel="0" collapsed="false">
      <c r="A75" s="195"/>
      <c r="G75" s="191"/>
      <c r="H75" s="191"/>
      <c r="I75" s="191"/>
      <c r="J75" s="191"/>
      <c r="K75" s="0"/>
      <c r="L75" s="0"/>
      <c r="M75" s="0"/>
      <c r="N75" s="0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0"/>
      <c r="AF75" s="0"/>
      <c r="AG75" s="0"/>
      <c r="AH75" s="191"/>
      <c r="AI75" s="191"/>
      <c r="AJ75" s="191"/>
    </row>
    <row r="76" customFormat="false" ht="17.1" hidden="false" customHeight="true" outlineLevel="0" collapsed="false">
      <c r="G76" s="191"/>
      <c r="H76" s="191"/>
      <c r="I76" s="191"/>
      <c r="J76" s="191"/>
      <c r="K76" s="0"/>
      <c r="L76" s="0"/>
      <c r="M76" s="0"/>
      <c r="N76" s="0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0"/>
      <c r="AF76" s="0"/>
      <c r="AG76" s="0"/>
      <c r="AH76" s="191"/>
      <c r="AI76" s="191"/>
      <c r="AJ76" s="191"/>
    </row>
    <row r="77" customFormat="false" ht="17.1" hidden="false" customHeight="true" outlineLevel="0" collapsed="false">
      <c r="G77" s="191"/>
      <c r="H77" s="191"/>
      <c r="I77" s="191"/>
      <c r="J77" s="191"/>
      <c r="K77" s="0"/>
      <c r="L77" s="0"/>
      <c r="M77" s="0"/>
      <c r="N77" s="0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0"/>
      <c r="AF77" s="0"/>
      <c r="AG77" s="0"/>
      <c r="AH77" s="191"/>
      <c r="AI77" s="191"/>
      <c r="AJ77" s="191"/>
    </row>
    <row r="78" customFormat="false" ht="17.1" hidden="false" customHeight="true" outlineLevel="0" collapsed="false">
      <c r="G78" s="196"/>
      <c r="H78" s="197"/>
      <c r="I78" s="196"/>
      <c r="J78" s="197"/>
      <c r="K78" s="0"/>
      <c r="L78" s="0"/>
      <c r="M78" s="0"/>
      <c r="N78" s="0"/>
      <c r="O78" s="191"/>
      <c r="P78" s="191"/>
      <c r="Q78" s="191"/>
      <c r="R78" s="191"/>
      <c r="S78" s="197"/>
      <c r="T78" s="197"/>
      <c r="U78" s="197"/>
      <c r="V78" s="191"/>
      <c r="W78" s="191"/>
      <c r="X78" s="191"/>
      <c r="Y78" s="191"/>
      <c r="Z78" s="191"/>
      <c r="AA78" s="196"/>
      <c r="AB78" s="197"/>
      <c r="AC78" s="196"/>
      <c r="AD78" s="197"/>
      <c r="AE78" s="0"/>
      <c r="AF78" s="0"/>
      <c r="AG78" s="0"/>
      <c r="AH78" s="197"/>
      <c r="AI78" s="197"/>
      <c r="AJ78" s="197"/>
    </row>
    <row r="79" customFormat="false" ht="17.1" hidden="false" customHeight="true" outlineLevel="0" collapsed="false">
      <c r="G79" s="198" t="s">
        <v>118</v>
      </c>
      <c r="H79" s="198"/>
      <c r="I79" s="198"/>
      <c r="J79" s="198"/>
      <c r="K79" s="0"/>
      <c r="L79" s="0"/>
      <c r="M79" s="0"/>
      <c r="N79" s="0"/>
      <c r="O79" s="191"/>
      <c r="P79" s="191"/>
      <c r="Q79" s="191"/>
      <c r="R79" s="191"/>
      <c r="S79" s="193" t="s">
        <v>119</v>
      </c>
      <c r="T79" s="193"/>
      <c r="U79" s="193"/>
      <c r="V79" s="191"/>
      <c r="W79" s="191"/>
      <c r="X79" s="191"/>
      <c r="Y79" s="191"/>
      <c r="Z79" s="191"/>
      <c r="AA79" s="198" t="s">
        <v>118</v>
      </c>
      <c r="AB79" s="198"/>
      <c r="AC79" s="198"/>
      <c r="AD79" s="198"/>
      <c r="AE79" s="0"/>
      <c r="AF79" s="0"/>
      <c r="AG79" s="0"/>
      <c r="AH79" s="193" t="s">
        <v>119</v>
      </c>
      <c r="AI79" s="193"/>
      <c r="AJ79" s="193"/>
    </row>
    <row r="80" customFormat="false" ht="17.1" hidden="false" customHeight="true" outlineLevel="0" collapsed="false">
      <c r="K80" s="191"/>
      <c r="L80" s="192"/>
      <c r="M80" s="194"/>
      <c r="N80" s="192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2"/>
      <c r="AF80" s="192"/>
      <c r="AG80" s="192"/>
    </row>
  </sheetData>
  <mergeCells count="61">
    <mergeCell ref="O5:P5"/>
    <mergeCell ref="V5:W5"/>
    <mergeCell ref="AG5:AH5"/>
    <mergeCell ref="A6:A10"/>
    <mergeCell ref="B6:C10"/>
    <mergeCell ref="E6:F6"/>
    <mergeCell ref="G6:H6"/>
    <mergeCell ref="I6:J6"/>
    <mergeCell ref="K6:L6"/>
    <mergeCell ref="M6:N6"/>
    <mergeCell ref="O6:P6"/>
    <mergeCell ref="Q6:R6"/>
    <mergeCell ref="S6:T6"/>
    <mergeCell ref="U6:V6"/>
    <mergeCell ref="W6:X6"/>
    <mergeCell ref="Y6:Z6"/>
    <mergeCell ref="AA6:AB6"/>
    <mergeCell ref="AC6:AD6"/>
    <mergeCell ref="AE6:AF6"/>
    <mergeCell ref="D7:D8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Y9:Z9"/>
    <mergeCell ref="AA9:AB9"/>
    <mergeCell ref="AC9:AD9"/>
    <mergeCell ref="AE9:AF9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53:C53"/>
    <mergeCell ref="B54:C54"/>
    <mergeCell ref="B57:C57"/>
    <mergeCell ref="B58:C58"/>
    <mergeCell ref="G72:J72"/>
    <mergeCell ref="S72:U72"/>
    <mergeCell ref="AA72:AD72"/>
    <mergeCell ref="AH72:AJ72"/>
    <mergeCell ref="G79:J79"/>
    <mergeCell ref="S79:U79"/>
    <mergeCell ref="AA79:AD79"/>
    <mergeCell ref="AH79:AJ79"/>
  </mergeCells>
  <printOptions headings="false" gridLines="false" gridLinesSet="true" horizontalCentered="false" verticalCentered="false"/>
  <pageMargins left="0.879861111111111" right="0.196527777777778" top="0.354166666666667" bottom="0.315277777777778" header="0.511805555555555" footer="0.157638888888889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&amp;C&amp;P de &amp;N</oddFooter>
  </headerFooter>
  <colBreaks count="1" manualBreakCount="1">
    <brk id="24" man="true" max="65535" min="0"/>
  </colBreak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1:80"/>
  <sheetViews>
    <sheetView windowProtection="true" showFormulas="false" showGridLines="false" showRowColHeaders="true" showZeros="false" rightToLeft="false" tabSelected="false" showOutlineSymbols="true" defaultGridColor="true" view="normal" topLeftCell="A1" colorId="64" zoomScale="85" zoomScaleNormal="85" zoomScalePageLayoutView="70" workbookViewId="0">
      <pane xSplit="4" ySplit="10" topLeftCell="P11" activePane="bottomRight" state="frozen"/>
      <selection pane="topLeft" activeCell="A1" activeCellId="0" sqref="A1"/>
      <selection pane="topRight" activeCell="P1" activeCellId="0" sqref="P1"/>
      <selection pane="bottomLeft" activeCell="A11" activeCellId="0" sqref="A11"/>
      <selection pane="bottomRight" activeCell="AE36" activeCellId="0" sqref="AE36"/>
    </sheetView>
  </sheetViews>
  <sheetFormatPr defaultRowHeight="15.75"/>
  <cols>
    <col collapsed="false" hidden="false" max="1" min="1" style="1" width="5.33464566929134"/>
    <col collapsed="false" hidden="false" max="2" min="2" style="1" width="34"/>
    <col collapsed="false" hidden="false" max="3" min="3" style="1" width="11.2204724409449"/>
    <col collapsed="false" hidden="false" max="4" min="4" style="1" width="8.55511811023622"/>
    <col collapsed="false" hidden="false" max="5" min="5" style="1" width="8"/>
    <col collapsed="false" hidden="false" max="10" min="6" style="1" width="7.77952755905512"/>
    <col collapsed="false" hidden="false" max="11" min="11" style="1" width="8"/>
    <col collapsed="false" hidden="false" max="12" min="12" style="1" width="7.77952755905512"/>
    <col collapsed="false" hidden="false" max="13" min="13" style="1" width="8.55511811023622"/>
    <col collapsed="false" hidden="false" max="14" min="14" style="1" width="7.77952755905512"/>
    <col collapsed="false" hidden="false" max="15" min="15" style="1" width="8.33464566929134"/>
    <col collapsed="false" hidden="false" max="27" min="16" style="1" width="7.77952755905512"/>
    <col collapsed="false" hidden="false" max="28" min="28" style="1" width="7.88976377952756"/>
    <col collapsed="false" hidden="false" max="29" min="29" style="1" width="7.77952755905512"/>
    <col collapsed="false" hidden="false" max="30" min="30" style="1" width="7.88976377952756"/>
    <col collapsed="false" hidden="false" max="31" min="31" style="1" width="7.77952755905512"/>
    <col collapsed="false" hidden="false" max="32" min="32" style="1" width="7.88976377952756"/>
    <col collapsed="false" hidden="false" max="33" min="33" style="1" width="8.43700787401575"/>
    <col collapsed="false" hidden="false" max="34" min="34" style="1" width="7.66535433070866"/>
    <col collapsed="false" hidden="false" max="36" min="35" style="1" width="11.5551181102362"/>
    <col collapsed="false" hidden="false" max="37" min="37" style="1" width="4.11023622047244"/>
    <col collapsed="false" hidden="false" max="1025" min="38" style="1" width="11.5551181102362"/>
  </cols>
  <sheetData>
    <row r="1" customFormat="false" ht="15.75" hidden="false" customHeight="false" outlineLevel="0" collapsed="false">
      <c r="A1" s="0"/>
      <c r="B1" s="0"/>
      <c r="C1" s="0"/>
      <c r="D1" s="0"/>
      <c r="E1" s="0"/>
      <c r="F1" s="0"/>
      <c r="G1" s="2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26.25" hidden="false" customHeight="false" outlineLevel="0" collapsed="false">
      <c r="A2" s="0"/>
      <c r="B2" s="0"/>
      <c r="C2" s="0"/>
      <c r="D2" s="0"/>
      <c r="E2" s="0"/>
      <c r="F2" s="3" t="s">
        <v>0</v>
      </c>
      <c r="G2" s="2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7.1" hidden="false" customHeight="true" outlineLevel="0" collapsed="false">
      <c r="F3" s="5"/>
      <c r="G3" s="6"/>
    </row>
    <row r="4" customFormat="false" ht="17.1" hidden="false" customHeight="true" outlineLevel="0" collapsed="false">
      <c r="A4" s="7"/>
      <c r="B4" s="7"/>
      <c r="C4" s="7"/>
      <c r="D4" s="7"/>
      <c r="E4" s="8"/>
      <c r="F4" s="6"/>
      <c r="G4" s="6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9" t="s">
        <v>1</v>
      </c>
      <c r="V4" s="10" t="s">
        <v>2</v>
      </c>
      <c r="W4" s="6"/>
      <c r="X4" s="0"/>
      <c r="Y4" s="0"/>
      <c r="Z4" s="0"/>
      <c r="AA4" s="0"/>
      <c r="AB4" s="0"/>
      <c r="AC4" s="0"/>
      <c r="AD4" s="0"/>
      <c r="AE4" s="0"/>
      <c r="AF4" s="9" t="s">
        <v>1</v>
      </c>
      <c r="AG4" s="9" t="str">
        <f aca="false">+V4</f>
        <v>1, San Rosendo - Victoria</v>
      </c>
      <c r="AH4" s="6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13" customFormat="true" ht="17.1" hidden="false" customHeight="true" outlineLevel="0" collapsed="false">
      <c r="A5" s="11" t="s">
        <v>3</v>
      </c>
      <c r="B5" s="12"/>
      <c r="C5" s="12"/>
      <c r="D5" s="12"/>
      <c r="E5" s="12"/>
      <c r="F5" s="12"/>
      <c r="G5" s="9"/>
      <c r="N5" s="9" t="s">
        <v>4</v>
      </c>
      <c r="O5" s="14" t="n">
        <v>41730</v>
      </c>
      <c r="P5" s="14"/>
      <c r="Q5" s="14"/>
      <c r="R5" s="14"/>
      <c r="S5" s="14"/>
      <c r="T5" s="14"/>
      <c r="U5" s="9" t="s">
        <v>5</v>
      </c>
      <c r="V5" s="15" t="n">
        <v>41759</v>
      </c>
      <c r="W5" s="15"/>
      <c r="X5" s="14"/>
      <c r="Y5" s="14"/>
      <c r="Z5" s="14"/>
      <c r="AA5" s="14"/>
      <c r="AB5" s="14"/>
      <c r="AC5" s="14"/>
      <c r="AD5" s="14"/>
      <c r="AE5" s="9"/>
      <c r="AF5" s="9" t="s">
        <v>5</v>
      </c>
      <c r="AG5" s="15" t="n">
        <f aca="false">+V5</f>
        <v>41759</v>
      </c>
      <c r="AH5" s="15"/>
    </row>
    <row r="6" s="4" customFormat="true" ht="17.1" hidden="false" customHeight="true" outlineLevel="0" collapsed="false">
      <c r="A6" s="16" t="s">
        <v>7</v>
      </c>
      <c r="B6" s="17" t="s">
        <v>8</v>
      </c>
      <c r="C6" s="17"/>
      <c r="D6" s="18" t="s">
        <v>9</v>
      </c>
      <c r="E6" s="19" t="s">
        <v>10</v>
      </c>
      <c r="F6" s="19"/>
      <c r="G6" s="19" t="s">
        <v>11</v>
      </c>
      <c r="H6" s="19"/>
      <c r="I6" s="19" t="s">
        <v>12</v>
      </c>
      <c r="J6" s="19"/>
      <c r="K6" s="19" t="s">
        <v>13</v>
      </c>
      <c r="L6" s="19"/>
      <c r="M6" s="19" t="s">
        <v>14</v>
      </c>
      <c r="N6" s="19"/>
      <c r="O6" s="19" t="s">
        <v>15</v>
      </c>
      <c r="P6" s="19"/>
      <c r="Q6" s="19" t="s">
        <v>16</v>
      </c>
      <c r="R6" s="19"/>
      <c r="S6" s="19" t="s">
        <v>17</v>
      </c>
      <c r="T6" s="19"/>
      <c r="U6" s="20" t="s">
        <v>18</v>
      </c>
      <c r="V6" s="20"/>
      <c r="W6" s="19" t="s">
        <v>19</v>
      </c>
      <c r="X6" s="19"/>
      <c r="Y6" s="19" t="s">
        <v>20</v>
      </c>
      <c r="Z6" s="19"/>
      <c r="AA6" s="19" t="s">
        <v>21</v>
      </c>
      <c r="AB6" s="19"/>
      <c r="AC6" s="21" t="s">
        <v>22</v>
      </c>
      <c r="AD6" s="21"/>
      <c r="AE6" s="19" t="s">
        <v>23</v>
      </c>
      <c r="AF6" s="19"/>
      <c r="AG6" s="22"/>
      <c r="AH6" s="23"/>
      <c r="AI6" s="24"/>
      <c r="AJ6" s="25"/>
    </row>
    <row r="7" s="4" customFormat="true" ht="17.1" hidden="false" customHeight="true" outlineLevel="0" collapsed="false">
      <c r="A7" s="16"/>
      <c r="B7" s="17"/>
      <c r="C7" s="17"/>
      <c r="D7" s="26" t="s">
        <v>24</v>
      </c>
      <c r="E7" s="27" t="s">
        <v>25</v>
      </c>
      <c r="F7" s="28" t="n">
        <v>498800</v>
      </c>
      <c r="G7" s="27" t="s">
        <v>25</v>
      </c>
      <c r="H7" s="29" t="n">
        <v>501200</v>
      </c>
      <c r="I7" s="27" t="s">
        <v>25</v>
      </c>
      <c r="J7" s="28" t="n">
        <v>511800</v>
      </c>
      <c r="K7" s="27" t="s">
        <v>25</v>
      </c>
      <c r="L7" s="28" t="n">
        <v>519500</v>
      </c>
      <c r="M7" s="27" t="s">
        <v>25</v>
      </c>
      <c r="N7" s="28" t="n">
        <v>526900</v>
      </c>
      <c r="O7" s="27" t="s">
        <v>25</v>
      </c>
      <c r="P7" s="29" t="n">
        <v>538400</v>
      </c>
      <c r="Q7" s="27" t="s">
        <v>25</v>
      </c>
      <c r="R7" s="28" t="n">
        <v>551000</v>
      </c>
      <c r="S7" s="27" t="s">
        <v>25</v>
      </c>
      <c r="T7" s="28" t="n">
        <v>562900</v>
      </c>
      <c r="U7" s="30" t="s">
        <v>25</v>
      </c>
      <c r="V7" s="29" t="n">
        <v>570700</v>
      </c>
      <c r="W7" s="27" t="s">
        <v>25</v>
      </c>
      <c r="X7" s="28" t="n">
        <v>580200</v>
      </c>
      <c r="Y7" s="27" t="s">
        <v>25</v>
      </c>
      <c r="Z7" s="28" t="n">
        <v>588800</v>
      </c>
      <c r="AA7" s="27" t="s">
        <v>25</v>
      </c>
      <c r="AB7" s="28" t="n">
        <v>595900</v>
      </c>
      <c r="AC7" s="30" t="s">
        <v>25</v>
      </c>
      <c r="AD7" s="28" t="n">
        <v>602900</v>
      </c>
      <c r="AE7" s="27" t="s">
        <v>25</v>
      </c>
      <c r="AF7" s="29" t="n">
        <v>612900</v>
      </c>
      <c r="AG7" s="31"/>
      <c r="AH7" s="32"/>
      <c r="AI7" s="33" t="s">
        <v>26</v>
      </c>
      <c r="AJ7" s="34" t="s">
        <v>26</v>
      </c>
    </row>
    <row r="8" s="4" customFormat="true" ht="17.1" hidden="false" customHeight="true" outlineLevel="0" collapsed="false">
      <c r="A8" s="16"/>
      <c r="B8" s="17"/>
      <c r="C8" s="17"/>
      <c r="D8" s="26"/>
      <c r="E8" s="27" t="s">
        <v>25</v>
      </c>
      <c r="F8" s="28" t="n">
        <v>501200</v>
      </c>
      <c r="G8" s="27" t="s">
        <v>25</v>
      </c>
      <c r="H8" s="28" t="n">
        <v>511800</v>
      </c>
      <c r="I8" s="27" t="s">
        <v>25</v>
      </c>
      <c r="J8" s="28" t="n">
        <v>519500</v>
      </c>
      <c r="K8" s="27" t="s">
        <v>25</v>
      </c>
      <c r="L8" s="28" t="n">
        <v>526900</v>
      </c>
      <c r="M8" s="27" t="s">
        <v>25</v>
      </c>
      <c r="N8" s="29" t="n">
        <v>538400</v>
      </c>
      <c r="O8" s="27" t="s">
        <v>25</v>
      </c>
      <c r="P8" s="28" t="n">
        <v>551000</v>
      </c>
      <c r="Q8" s="27" t="s">
        <v>25</v>
      </c>
      <c r="R8" s="28" t="n">
        <v>562900</v>
      </c>
      <c r="S8" s="27" t="s">
        <v>25</v>
      </c>
      <c r="T8" s="28" t="n">
        <v>570700</v>
      </c>
      <c r="U8" s="30" t="s">
        <v>25</v>
      </c>
      <c r="V8" s="29" t="n">
        <v>580200</v>
      </c>
      <c r="W8" s="27" t="s">
        <v>25</v>
      </c>
      <c r="X8" s="28" t="n">
        <v>588800</v>
      </c>
      <c r="Y8" s="27" t="s">
        <v>25</v>
      </c>
      <c r="Z8" s="28" t="n">
        <v>595900</v>
      </c>
      <c r="AA8" s="27" t="s">
        <v>25</v>
      </c>
      <c r="AB8" s="28" t="n">
        <v>602600</v>
      </c>
      <c r="AC8" s="30" t="s">
        <v>25</v>
      </c>
      <c r="AD8" s="29" t="n">
        <v>612900</v>
      </c>
      <c r="AE8" s="27" t="s">
        <v>25</v>
      </c>
      <c r="AF8" s="28" t="n">
        <v>625500</v>
      </c>
      <c r="AG8" s="31" t="s">
        <v>27</v>
      </c>
      <c r="AH8" s="32" t="s">
        <v>27</v>
      </c>
      <c r="AI8" s="33" t="s">
        <v>28</v>
      </c>
      <c r="AJ8" s="34" t="s">
        <v>27</v>
      </c>
    </row>
    <row r="9" s="4" customFormat="true" ht="17.1" hidden="false" customHeight="true" outlineLevel="0" collapsed="false">
      <c r="A9" s="16"/>
      <c r="B9" s="17"/>
      <c r="C9" s="17"/>
      <c r="D9" s="26" t="s">
        <v>29</v>
      </c>
      <c r="E9" s="35" t="s">
        <v>30</v>
      </c>
      <c r="F9" s="35"/>
      <c r="G9" s="35" t="s">
        <v>31</v>
      </c>
      <c r="H9" s="35"/>
      <c r="I9" s="35" t="s">
        <v>32</v>
      </c>
      <c r="J9" s="35"/>
      <c r="K9" s="35" t="s">
        <v>33</v>
      </c>
      <c r="L9" s="35"/>
      <c r="M9" s="36" t="s">
        <v>34</v>
      </c>
      <c r="N9" s="36"/>
      <c r="O9" s="35" t="s">
        <v>35</v>
      </c>
      <c r="P9" s="35"/>
      <c r="Q9" s="35" t="s">
        <v>36</v>
      </c>
      <c r="R9" s="35"/>
      <c r="S9" s="35" t="s">
        <v>37</v>
      </c>
      <c r="T9" s="35"/>
      <c r="U9" s="36" t="s">
        <v>38</v>
      </c>
      <c r="V9" s="36"/>
      <c r="W9" s="35" t="s">
        <v>39</v>
      </c>
      <c r="X9" s="35"/>
      <c r="Y9" s="35" t="s">
        <v>40</v>
      </c>
      <c r="Z9" s="35"/>
      <c r="AA9" s="35" t="s">
        <v>41</v>
      </c>
      <c r="AB9" s="35"/>
      <c r="AC9" s="36" t="s">
        <v>42</v>
      </c>
      <c r="AD9" s="36"/>
      <c r="AE9" s="35" t="s">
        <v>43</v>
      </c>
      <c r="AF9" s="35"/>
      <c r="AG9" s="31"/>
      <c r="AH9" s="32"/>
      <c r="AI9" s="33" t="s">
        <v>44</v>
      </c>
      <c r="AJ9" s="34" t="s">
        <v>44</v>
      </c>
    </row>
    <row r="10" s="4" customFormat="true" ht="17.1" hidden="false" customHeight="true" outlineLevel="0" collapsed="false">
      <c r="A10" s="16"/>
      <c r="B10" s="17"/>
      <c r="C10" s="17"/>
      <c r="D10" s="37" t="s">
        <v>45</v>
      </c>
      <c r="E10" s="38" t="s">
        <v>46</v>
      </c>
      <c r="F10" s="39" t="s">
        <v>47</v>
      </c>
      <c r="G10" s="38" t="s">
        <v>46</v>
      </c>
      <c r="H10" s="39" t="s">
        <v>47</v>
      </c>
      <c r="I10" s="40" t="s">
        <v>46</v>
      </c>
      <c r="J10" s="37" t="s">
        <v>47</v>
      </c>
      <c r="K10" s="38" t="s">
        <v>46</v>
      </c>
      <c r="L10" s="39" t="s">
        <v>47</v>
      </c>
      <c r="M10" s="40" t="s">
        <v>46</v>
      </c>
      <c r="N10" s="37" t="s">
        <v>47</v>
      </c>
      <c r="O10" s="38" t="s">
        <v>46</v>
      </c>
      <c r="P10" s="39" t="s">
        <v>47</v>
      </c>
      <c r="Q10" s="38" t="s">
        <v>46</v>
      </c>
      <c r="R10" s="39" t="s">
        <v>47</v>
      </c>
      <c r="S10" s="38" t="s">
        <v>46</v>
      </c>
      <c r="T10" s="39" t="s">
        <v>47</v>
      </c>
      <c r="U10" s="40" t="s">
        <v>46</v>
      </c>
      <c r="V10" s="37" t="s">
        <v>47</v>
      </c>
      <c r="W10" s="38" t="s">
        <v>46</v>
      </c>
      <c r="X10" s="39" t="s">
        <v>47</v>
      </c>
      <c r="Y10" s="38" t="s">
        <v>46</v>
      </c>
      <c r="Z10" s="39" t="s">
        <v>47</v>
      </c>
      <c r="AA10" s="38" t="s">
        <v>46</v>
      </c>
      <c r="AB10" s="39" t="s">
        <v>47</v>
      </c>
      <c r="AC10" s="40" t="s">
        <v>46</v>
      </c>
      <c r="AD10" s="37" t="s">
        <v>47</v>
      </c>
      <c r="AE10" s="38" t="s">
        <v>46</v>
      </c>
      <c r="AF10" s="39" t="s">
        <v>47</v>
      </c>
      <c r="AG10" s="41" t="s">
        <v>46</v>
      </c>
      <c r="AH10" s="42" t="s">
        <v>47</v>
      </c>
      <c r="AI10" s="43"/>
      <c r="AJ10" s="44"/>
    </row>
    <row r="11" s="4" customFormat="true" ht="17.1" hidden="false" customHeight="true" outlineLevel="0" collapsed="false">
      <c r="A11" s="45" t="n">
        <v>1</v>
      </c>
      <c r="B11" s="46" t="s">
        <v>48</v>
      </c>
      <c r="C11" s="46"/>
      <c r="D11" s="47" t="s">
        <v>49</v>
      </c>
      <c r="E11" s="50"/>
      <c r="F11" s="49"/>
      <c r="G11" s="48"/>
      <c r="H11" s="49"/>
      <c r="I11" s="50"/>
      <c r="J11" s="51"/>
      <c r="K11" s="52"/>
      <c r="L11" s="49"/>
      <c r="M11" s="53"/>
      <c r="N11" s="51"/>
      <c r="O11" s="52"/>
      <c r="P11" s="49"/>
      <c r="Q11" s="52"/>
      <c r="R11" s="49"/>
      <c r="S11" s="52"/>
      <c r="T11" s="49"/>
      <c r="U11" s="53"/>
      <c r="V11" s="51"/>
      <c r="W11" s="52"/>
      <c r="X11" s="49"/>
      <c r="Y11" s="52"/>
      <c r="Z11" s="49"/>
      <c r="AA11" s="52"/>
      <c r="AB11" s="49"/>
      <c r="AC11" s="53"/>
      <c r="AD11" s="51"/>
      <c r="AE11" s="52"/>
      <c r="AF11" s="49"/>
      <c r="AG11" s="54" t="n">
        <f aca="false">+E11+G11+I11+K11+M11+O11+Q11+S11+U11++W11+Y11+AA11+AC11+AE11</f>
        <v>0</v>
      </c>
      <c r="AH11" s="55"/>
      <c r="AI11" s="56" t="n">
        <v>0.35</v>
      </c>
      <c r="AJ11" s="57" t="n">
        <f aca="false">+AG11*AI11</f>
        <v>0</v>
      </c>
    </row>
    <row r="12" s="4" customFormat="true" ht="17.1" hidden="false" customHeight="true" outlineLevel="0" collapsed="false">
      <c r="A12" s="58" t="n">
        <v>2</v>
      </c>
      <c r="B12" s="59" t="s">
        <v>50</v>
      </c>
      <c r="C12" s="59"/>
      <c r="D12" s="60" t="s">
        <v>51</v>
      </c>
      <c r="E12" s="61"/>
      <c r="F12" s="62"/>
      <c r="G12" s="61" t="n">
        <v>11</v>
      </c>
      <c r="H12" s="63"/>
      <c r="I12" s="61" t="n">
        <v>22</v>
      </c>
      <c r="J12" s="64"/>
      <c r="K12" s="65" t="n">
        <v>143</v>
      </c>
      <c r="L12" s="63"/>
      <c r="M12" s="66"/>
      <c r="N12" s="64"/>
      <c r="O12" s="65"/>
      <c r="P12" s="63"/>
      <c r="Q12" s="65" t="n">
        <v>1</v>
      </c>
      <c r="R12" s="63"/>
      <c r="S12" s="65" t="n">
        <v>6</v>
      </c>
      <c r="T12" s="63"/>
      <c r="U12" s="217" t="n">
        <v>0</v>
      </c>
      <c r="V12" s="64"/>
      <c r="W12" s="65"/>
      <c r="X12" s="63"/>
      <c r="Y12" s="65"/>
      <c r="Z12" s="63"/>
      <c r="AA12" s="214" t="n">
        <v>95</v>
      </c>
      <c r="AB12" s="63"/>
      <c r="AC12" s="66"/>
      <c r="AD12" s="64"/>
      <c r="AE12" s="214" t="n">
        <v>10</v>
      </c>
      <c r="AF12" s="63"/>
      <c r="AG12" s="67" t="n">
        <f aca="false">+E12+G12+I12+K12+M12+O12+Q12+S12+U12++W12+Y12+AA12+AC12+AE12</f>
        <v>288</v>
      </c>
      <c r="AH12" s="68"/>
      <c r="AI12" s="69" t="n">
        <v>0.26</v>
      </c>
      <c r="AJ12" s="70" t="n">
        <f aca="false">+AG12*AI12</f>
        <v>74.88</v>
      </c>
    </row>
    <row r="13" s="4" customFormat="true" ht="17.1" hidden="false" customHeight="true" outlineLevel="0" collapsed="false">
      <c r="A13" s="58" t="n">
        <v>3</v>
      </c>
      <c r="B13" s="59" t="s">
        <v>52</v>
      </c>
      <c r="C13" s="59"/>
      <c r="D13" s="60" t="s">
        <v>51</v>
      </c>
      <c r="E13" s="61"/>
      <c r="F13" s="62"/>
      <c r="G13" s="61"/>
      <c r="H13" s="63"/>
      <c r="I13" s="71"/>
      <c r="J13" s="64"/>
      <c r="K13" s="65"/>
      <c r="L13" s="63"/>
      <c r="M13" s="66"/>
      <c r="N13" s="64"/>
      <c r="O13" s="65"/>
      <c r="P13" s="63"/>
      <c r="Q13" s="65"/>
      <c r="R13" s="63"/>
      <c r="S13" s="65"/>
      <c r="T13" s="63"/>
      <c r="U13" s="66"/>
      <c r="V13" s="64"/>
      <c r="W13" s="65"/>
      <c r="X13" s="63"/>
      <c r="Y13" s="65"/>
      <c r="Z13" s="63"/>
      <c r="AA13" s="65"/>
      <c r="AB13" s="63"/>
      <c r="AC13" s="66"/>
      <c r="AD13" s="64"/>
      <c r="AE13" s="65"/>
      <c r="AF13" s="63"/>
      <c r="AG13" s="67" t="n">
        <f aca="false">+E13+G13+I13+K13+M13+O13+Q13+S13+U13++W13+Y13+AA13+AC13+AE13</f>
        <v>0</v>
      </c>
      <c r="AH13" s="68"/>
      <c r="AI13" s="69" t="n">
        <v>1.05</v>
      </c>
      <c r="AJ13" s="70" t="n">
        <f aca="false">+AG13*AI13</f>
        <v>0</v>
      </c>
    </row>
    <row r="14" s="4" customFormat="true" ht="17.1" hidden="false" customHeight="true" outlineLevel="0" collapsed="false">
      <c r="A14" s="58" t="n">
        <v>4</v>
      </c>
      <c r="B14" s="59" t="s">
        <v>53</v>
      </c>
      <c r="C14" s="59"/>
      <c r="D14" s="60" t="s">
        <v>51</v>
      </c>
      <c r="E14" s="61"/>
      <c r="F14" s="62"/>
      <c r="G14" s="61"/>
      <c r="H14" s="63"/>
      <c r="I14" s="61"/>
      <c r="J14" s="64"/>
      <c r="K14" s="65"/>
      <c r="L14" s="63"/>
      <c r="M14" s="66"/>
      <c r="N14" s="64"/>
      <c r="O14" s="65"/>
      <c r="P14" s="63"/>
      <c r="Q14" s="65"/>
      <c r="R14" s="63"/>
      <c r="S14" s="65"/>
      <c r="T14" s="63"/>
      <c r="U14" s="66"/>
      <c r="V14" s="64"/>
      <c r="W14" s="65"/>
      <c r="X14" s="63"/>
      <c r="Y14" s="65"/>
      <c r="Z14" s="63"/>
      <c r="AA14" s="65"/>
      <c r="AB14" s="63"/>
      <c r="AC14" s="66"/>
      <c r="AD14" s="64"/>
      <c r="AE14" s="65"/>
      <c r="AF14" s="63"/>
      <c r="AG14" s="67" t="n">
        <f aca="false">+E14+G14+I14+K14+M14+O14+Q14+S14+U14++W14+Y14+AA14+AC14+AE14</f>
        <v>0</v>
      </c>
      <c r="AH14" s="68"/>
      <c r="AI14" s="69" t="n">
        <v>0.7</v>
      </c>
      <c r="AJ14" s="70" t="n">
        <f aca="false">+AG14*AI14</f>
        <v>0</v>
      </c>
    </row>
    <row r="15" s="4" customFormat="true" ht="17.1" hidden="false" customHeight="true" outlineLevel="0" collapsed="false">
      <c r="A15" s="58" t="n">
        <v>5</v>
      </c>
      <c r="B15" s="59" t="s">
        <v>54</v>
      </c>
      <c r="C15" s="59"/>
      <c r="D15" s="60" t="s">
        <v>55</v>
      </c>
      <c r="E15" s="61"/>
      <c r="F15" s="62"/>
      <c r="G15" s="61"/>
      <c r="H15" s="63"/>
      <c r="I15" s="61"/>
      <c r="J15" s="64"/>
      <c r="K15" s="65"/>
      <c r="L15" s="63"/>
      <c r="M15" s="66"/>
      <c r="N15" s="64"/>
      <c r="O15" s="65"/>
      <c r="P15" s="63"/>
      <c r="Q15" s="65"/>
      <c r="R15" s="63"/>
      <c r="S15" s="65"/>
      <c r="T15" s="63"/>
      <c r="U15" s="66"/>
      <c r="V15" s="64"/>
      <c r="W15" s="65"/>
      <c r="X15" s="63"/>
      <c r="Y15" s="65"/>
      <c r="Z15" s="63"/>
      <c r="AA15" s="65"/>
      <c r="AB15" s="63"/>
      <c r="AC15" s="66"/>
      <c r="AD15" s="64"/>
      <c r="AE15" s="65"/>
      <c r="AF15" s="63"/>
      <c r="AG15" s="67" t="n">
        <f aca="false">+E15+G15+I15+K15+M15+O15+Q15+S15+U15++W15+Y15+AA15+AC15+AE15</f>
        <v>0</v>
      </c>
      <c r="AH15" s="68"/>
      <c r="AI15" s="69" t="n">
        <v>0.35</v>
      </c>
      <c r="AJ15" s="70" t="n">
        <f aca="false">+AG15*AI15</f>
        <v>0</v>
      </c>
    </row>
    <row r="16" s="4" customFormat="true" ht="17.1" hidden="false" customHeight="true" outlineLevel="0" collapsed="false">
      <c r="A16" s="58" t="n">
        <v>6</v>
      </c>
      <c r="B16" s="59" t="s">
        <v>56</v>
      </c>
      <c r="C16" s="59"/>
      <c r="D16" s="60" t="s">
        <v>57</v>
      </c>
      <c r="E16" s="61"/>
      <c r="F16" s="62"/>
      <c r="G16" s="61"/>
      <c r="H16" s="63"/>
      <c r="I16" s="61"/>
      <c r="J16" s="64"/>
      <c r="K16" s="65"/>
      <c r="L16" s="63"/>
      <c r="M16" s="66"/>
      <c r="N16" s="64"/>
      <c r="O16" s="65"/>
      <c r="P16" s="63"/>
      <c r="Q16" s="65"/>
      <c r="R16" s="63"/>
      <c r="S16" s="65"/>
      <c r="T16" s="63"/>
      <c r="U16" s="66"/>
      <c r="V16" s="64"/>
      <c r="W16" s="65"/>
      <c r="X16" s="63"/>
      <c r="Y16" s="65"/>
      <c r="Z16" s="63"/>
      <c r="AA16" s="65"/>
      <c r="AB16" s="63"/>
      <c r="AC16" s="66"/>
      <c r="AD16" s="64"/>
      <c r="AE16" s="65"/>
      <c r="AF16" s="63"/>
      <c r="AG16" s="67" t="n">
        <f aca="false">+E16+G16+I16+K16+M16+O16+Q16+S16+U16++W16+Y16+AA16+AC16+AE16</f>
        <v>0</v>
      </c>
      <c r="AH16" s="68"/>
      <c r="AI16" s="69" t="n">
        <v>0.23</v>
      </c>
      <c r="AJ16" s="70" t="n">
        <f aca="false">+AG16*AI16</f>
        <v>0</v>
      </c>
    </row>
    <row r="17" s="4" customFormat="true" ht="17.1" hidden="false" customHeight="true" outlineLevel="0" collapsed="false">
      <c r="A17" s="58" t="n">
        <v>7</v>
      </c>
      <c r="B17" s="59" t="s">
        <v>58</v>
      </c>
      <c r="C17" s="59"/>
      <c r="D17" s="60" t="s">
        <v>51</v>
      </c>
      <c r="E17" s="61"/>
      <c r="F17" s="62"/>
      <c r="G17" s="61" t="n">
        <v>4</v>
      </c>
      <c r="H17" s="63"/>
      <c r="I17" s="61"/>
      <c r="J17" s="64"/>
      <c r="K17" s="65" t="n">
        <v>6</v>
      </c>
      <c r="L17" s="63"/>
      <c r="M17" s="66" t="n">
        <v>2</v>
      </c>
      <c r="N17" s="64"/>
      <c r="O17" s="65"/>
      <c r="P17" s="63"/>
      <c r="Q17" s="65"/>
      <c r="R17" s="63"/>
      <c r="S17" s="65" t="n">
        <v>1</v>
      </c>
      <c r="T17" s="63"/>
      <c r="U17" s="66"/>
      <c r="V17" s="64"/>
      <c r="W17" s="65"/>
      <c r="X17" s="63"/>
      <c r="Y17" s="65"/>
      <c r="Z17" s="63"/>
      <c r="AA17" s="65"/>
      <c r="AB17" s="63"/>
      <c r="AC17" s="66"/>
      <c r="AD17" s="64"/>
      <c r="AE17" s="65" t="n">
        <v>2</v>
      </c>
      <c r="AF17" s="63"/>
      <c r="AG17" s="67" t="n">
        <f aca="false">+E17+G17+I17+K17+M17+O17+Q17+S17+U17++W17+Y17+AA17+AC17+AE17</f>
        <v>15</v>
      </c>
      <c r="AH17" s="68"/>
      <c r="AI17" s="69" t="n">
        <v>2.25</v>
      </c>
      <c r="AJ17" s="70" t="n">
        <f aca="false">+AG17*AI17</f>
        <v>33.75</v>
      </c>
    </row>
    <row r="18" s="4" customFormat="true" ht="17.1" hidden="false" customHeight="true" outlineLevel="0" collapsed="false">
      <c r="A18" s="58" t="n">
        <v>8</v>
      </c>
      <c r="B18" s="59" t="s">
        <v>59</v>
      </c>
      <c r="C18" s="59"/>
      <c r="D18" s="60" t="s">
        <v>51</v>
      </c>
      <c r="E18" s="61"/>
      <c r="F18" s="62"/>
      <c r="G18" s="61"/>
      <c r="H18" s="63"/>
      <c r="I18" s="71"/>
      <c r="J18" s="64"/>
      <c r="K18" s="65"/>
      <c r="L18" s="63"/>
      <c r="M18" s="66"/>
      <c r="N18" s="64"/>
      <c r="O18" s="65"/>
      <c r="P18" s="63"/>
      <c r="Q18" s="65"/>
      <c r="R18" s="63"/>
      <c r="S18" s="65"/>
      <c r="T18" s="63"/>
      <c r="U18" s="66"/>
      <c r="V18" s="64"/>
      <c r="W18" s="65"/>
      <c r="X18" s="63"/>
      <c r="Y18" s="65"/>
      <c r="Z18" s="63"/>
      <c r="AA18" s="65"/>
      <c r="AB18" s="63"/>
      <c r="AC18" s="66"/>
      <c r="AD18" s="64"/>
      <c r="AE18" s="65"/>
      <c r="AF18" s="63"/>
      <c r="AG18" s="67" t="n">
        <f aca="false">+E18+G18+I18+K18+M18+O18+Q18+S18+U18++W18+Y18+AA18+AC18+AE18</f>
        <v>0</v>
      </c>
      <c r="AH18" s="68"/>
      <c r="AI18" s="69" t="n">
        <v>8.44</v>
      </c>
      <c r="AJ18" s="70" t="n">
        <f aca="false">+AG18*AI18</f>
        <v>0</v>
      </c>
    </row>
    <row r="19" s="4" customFormat="true" ht="17.1" hidden="false" customHeight="true" outlineLevel="0" collapsed="false">
      <c r="A19" s="58" t="n">
        <v>9</v>
      </c>
      <c r="B19" s="59" t="s">
        <v>60</v>
      </c>
      <c r="C19" s="59"/>
      <c r="D19" s="60" t="s">
        <v>51</v>
      </c>
      <c r="E19" s="61"/>
      <c r="F19" s="62"/>
      <c r="G19" s="61"/>
      <c r="H19" s="63"/>
      <c r="I19" s="71"/>
      <c r="J19" s="64"/>
      <c r="K19" s="65"/>
      <c r="L19" s="63"/>
      <c r="M19" s="66"/>
      <c r="N19" s="64"/>
      <c r="O19" s="65"/>
      <c r="P19" s="63"/>
      <c r="Q19" s="65"/>
      <c r="R19" s="63"/>
      <c r="S19" s="65"/>
      <c r="T19" s="63"/>
      <c r="U19" s="66"/>
      <c r="V19" s="64"/>
      <c r="W19" s="65"/>
      <c r="X19" s="63"/>
      <c r="Y19" s="65"/>
      <c r="Z19" s="63"/>
      <c r="AA19" s="65"/>
      <c r="AB19" s="63"/>
      <c r="AC19" s="66"/>
      <c r="AD19" s="64"/>
      <c r="AE19" s="65"/>
      <c r="AF19" s="63"/>
      <c r="AG19" s="67" t="n">
        <f aca="false">+E19+G19+I19+K19+M19+O19+Q19+S19+U19++W19+Y19+AA19+AC19+AE19</f>
        <v>0</v>
      </c>
      <c r="AH19" s="68"/>
      <c r="AI19" s="69" t="n">
        <v>42.21</v>
      </c>
      <c r="AJ19" s="70" t="n">
        <f aca="false">+AG19*AI19</f>
        <v>0</v>
      </c>
    </row>
    <row r="20" s="4" customFormat="true" ht="17.1" hidden="false" customHeight="true" outlineLevel="0" collapsed="false">
      <c r="A20" s="58" t="n">
        <v>10</v>
      </c>
      <c r="B20" s="59" t="s">
        <v>61</v>
      </c>
      <c r="C20" s="59"/>
      <c r="D20" s="60" t="s">
        <v>55</v>
      </c>
      <c r="E20" s="61"/>
      <c r="F20" s="62"/>
      <c r="G20" s="61"/>
      <c r="H20" s="63"/>
      <c r="I20" s="71"/>
      <c r="J20" s="64"/>
      <c r="K20" s="65"/>
      <c r="L20" s="63"/>
      <c r="M20" s="66"/>
      <c r="N20" s="64"/>
      <c r="O20" s="65"/>
      <c r="P20" s="63"/>
      <c r="Q20" s="65"/>
      <c r="R20" s="63"/>
      <c r="S20" s="65"/>
      <c r="T20" s="63"/>
      <c r="U20" s="66"/>
      <c r="V20" s="64"/>
      <c r="W20" s="65"/>
      <c r="X20" s="63"/>
      <c r="Y20" s="65"/>
      <c r="Z20" s="63"/>
      <c r="AA20" s="65"/>
      <c r="AB20" s="63"/>
      <c r="AC20" s="66"/>
      <c r="AD20" s="64"/>
      <c r="AE20" s="65"/>
      <c r="AF20" s="63"/>
      <c r="AG20" s="67" t="n">
        <f aca="false">+E20+G20+I20+K20+M20+O20+Q20+S20+U20++W20+Y20+AA20+AC20+AE20</f>
        <v>0</v>
      </c>
      <c r="AH20" s="68"/>
      <c r="AI20" s="69" t="n">
        <v>0.04</v>
      </c>
      <c r="AJ20" s="70" t="n">
        <f aca="false">+AG20*AI20</f>
        <v>0</v>
      </c>
    </row>
    <row r="21" s="4" customFormat="true" ht="17.1" hidden="false" customHeight="true" outlineLevel="0" collapsed="false">
      <c r="A21" s="58" t="n">
        <v>11</v>
      </c>
      <c r="B21" s="59" t="s">
        <v>62</v>
      </c>
      <c r="C21" s="59"/>
      <c r="D21" s="60" t="s">
        <v>55</v>
      </c>
      <c r="E21" s="61"/>
      <c r="F21" s="62"/>
      <c r="G21" s="61"/>
      <c r="H21" s="63"/>
      <c r="I21" s="71"/>
      <c r="J21" s="64"/>
      <c r="K21" s="65"/>
      <c r="L21" s="63"/>
      <c r="M21" s="66"/>
      <c r="N21" s="64"/>
      <c r="O21" s="65"/>
      <c r="P21" s="63"/>
      <c r="Q21" s="65"/>
      <c r="R21" s="63"/>
      <c r="S21" s="65"/>
      <c r="T21" s="63"/>
      <c r="U21" s="66"/>
      <c r="V21" s="64"/>
      <c r="W21" s="65"/>
      <c r="X21" s="63"/>
      <c r="Y21" s="65"/>
      <c r="Z21" s="63"/>
      <c r="AA21" s="65"/>
      <c r="AB21" s="63"/>
      <c r="AC21" s="66"/>
      <c r="AD21" s="64"/>
      <c r="AE21" s="65"/>
      <c r="AF21" s="63"/>
      <c r="AG21" s="67" t="n">
        <f aca="false">+E21+G21+I21+K21+M21+O21+Q21+S21+U21++W21+Y21+AA21+AC21+AE21</f>
        <v>0</v>
      </c>
      <c r="AH21" s="68"/>
      <c r="AI21" s="69" t="n">
        <v>0.01</v>
      </c>
      <c r="AJ21" s="70" t="n">
        <f aca="false">+AG21*AI21</f>
        <v>0</v>
      </c>
    </row>
    <row r="22" s="4" customFormat="true" ht="17.1" hidden="false" customHeight="true" outlineLevel="0" collapsed="false">
      <c r="A22" s="58" t="n">
        <v>12</v>
      </c>
      <c r="B22" s="59" t="s">
        <v>63</v>
      </c>
      <c r="C22" s="59"/>
      <c r="D22" s="60" t="s">
        <v>51</v>
      </c>
      <c r="E22" s="61"/>
      <c r="F22" s="62"/>
      <c r="G22" s="61"/>
      <c r="H22" s="63"/>
      <c r="I22" s="71"/>
      <c r="J22" s="64"/>
      <c r="K22" s="65"/>
      <c r="L22" s="63"/>
      <c r="M22" s="66"/>
      <c r="N22" s="64"/>
      <c r="O22" s="65"/>
      <c r="P22" s="63"/>
      <c r="Q22" s="65"/>
      <c r="R22" s="63"/>
      <c r="S22" s="65"/>
      <c r="T22" s="63"/>
      <c r="U22" s="66"/>
      <c r="V22" s="64"/>
      <c r="W22" s="65"/>
      <c r="X22" s="63"/>
      <c r="Y22" s="65"/>
      <c r="Z22" s="63"/>
      <c r="AA22" s="65" t="n">
        <v>1</v>
      </c>
      <c r="AB22" s="63"/>
      <c r="AC22" s="66"/>
      <c r="AD22" s="64"/>
      <c r="AE22" s="65"/>
      <c r="AF22" s="63"/>
      <c r="AG22" s="67" t="n">
        <f aca="false">+E22+G22+I22+K22+M22+O22+Q22+S22+U22++W22+Y22+AA22+AC22+AE22</f>
        <v>1</v>
      </c>
      <c r="AH22" s="68"/>
      <c r="AI22" s="69" t="n">
        <v>7.91</v>
      </c>
      <c r="AJ22" s="70" t="n">
        <f aca="false">+AG22*AI22</f>
        <v>7.91</v>
      </c>
    </row>
    <row r="23" s="4" customFormat="true" ht="17.1" hidden="false" customHeight="true" outlineLevel="0" collapsed="false">
      <c r="A23" s="58" t="n">
        <v>13</v>
      </c>
      <c r="B23" s="59" t="s">
        <v>64</v>
      </c>
      <c r="C23" s="59"/>
      <c r="D23" s="60" t="s">
        <v>49</v>
      </c>
      <c r="E23" s="61"/>
      <c r="F23" s="62"/>
      <c r="G23" s="61"/>
      <c r="H23" s="63"/>
      <c r="I23" s="71"/>
      <c r="J23" s="64"/>
      <c r="K23" s="65"/>
      <c r="L23" s="63"/>
      <c r="M23" s="66"/>
      <c r="N23" s="64"/>
      <c r="O23" s="65"/>
      <c r="P23" s="63"/>
      <c r="Q23" s="65"/>
      <c r="R23" s="63"/>
      <c r="S23" s="65"/>
      <c r="T23" s="63"/>
      <c r="U23" s="66"/>
      <c r="V23" s="64"/>
      <c r="W23" s="65"/>
      <c r="X23" s="63"/>
      <c r="Y23" s="65"/>
      <c r="Z23" s="63"/>
      <c r="AA23" s="65"/>
      <c r="AB23" s="63"/>
      <c r="AC23" s="66"/>
      <c r="AD23" s="64"/>
      <c r="AE23" s="65"/>
      <c r="AF23" s="63"/>
      <c r="AG23" s="67" t="n">
        <f aca="false">+E23+G23+I23+K23+M23+O23+Q23+S23+U23++W23+Y23+AA23+AC23+AE23</f>
        <v>0</v>
      </c>
      <c r="AH23" s="68"/>
      <c r="AI23" s="69" t="n">
        <v>43.28</v>
      </c>
      <c r="AJ23" s="70" t="n">
        <f aca="false">+AG23*AI23</f>
        <v>0</v>
      </c>
    </row>
    <row r="24" s="4" customFormat="true" ht="17.1" hidden="false" customHeight="true" outlineLevel="0" collapsed="false">
      <c r="A24" s="58" t="n">
        <v>14</v>
      </c>
      <c r="B24" s="59" t="s">
        <v>65</v>
      </c>
      <c r="C24" s="59"/>
      <c r="D24" s="60" t="s">
        <v>66</v>
      </c>
      <c r="E24" s="61"/>
      <c r="F24" s="62"/>
      <c r="G24" s="61"/>
      <c r="H24" s="63"/>
      <c r="I24" s="71"/>
      <c r="J24" s="64"/>
      <c r="K24" s="65"/>
      <c r="L24" s="63"/>
      <c r="M24" s="66"/>
      <c r="N24" s="64"/>
      <c r="O24" s="65"/>
      <c r="P24" s="63"/>
      <c r="Q24" s="65"/>
      <c r="R24" s="63"/>
      <c r="S24" s="65"/>
      <c r="T24" s="63"/>
      <c r="U24" s="66"/>
      <c r="V24" s="64"/>
      <c r="W24" s="65"/>
      <c r="X24" s="63"/>
      <c r="Y24" s="65"/>
      <c r="Z24" s="63"/>
      <c r="AA24" s="65"/>
      <c r="AB24" s="63"/>
      <c r="AC24" s="66"/>
      <c r="AD24" s="64"/>
      <c r="AE24" s="65"/>
      <c r="AF24" s="63"/>
      <c r="AG24" s="67" t="n">
        <f aca="false">+E24+G24+I24+K24+M24+O24+Q24+S24+U24++W24+Y24+AA24+AC24+AE24</f>
        <v>0</v>
      </c>
      <c r="AH24" s="68"/>
      <c r="AI24" s="69" t="n">
        <v>0.21</v>
      </c>
      <c r="AJ24" s="70" t="n">
        <f aca="false">+AG24*AI24</f>
        <v>0</v>
      </c>
    </row>
    <row r="25" s="4" customFormat="true" ht="17.1" hidden="false" customHeight="true" outlineLevel="0" collapsed="false">
      <c r="A25" s="72" t="n">
        <v>15</v>
      </c>
      <c r="B25" s="73" t="s">
        <v>67</v>
      </c>
      <c r="C25" s="73"/>
      <c r="D25" s="74" t="s">
        <v>66</v>
      </c>
      <c r="E25" s="75"/>
      <c r="F25" s="76"/>
      <c r="G25" s="75"/>
      <c r="H25" s="77"/>
      <c r="I25" s="78"/>
      <c r="J25" s="79"/>
      <c r="K25" s="80"/>
      <c r="L25" s="77"/>
      <c r="M25" s="81"/>
      <c r="N25" s="79"/>
      <c r="O25" s="80"/>
      <c r="P25" s="77"/>
      <c r="Q25" s="80"/>
      <c r="R25" s="77"/>
      <c r="S25" s="80"/>
      <c r="T25" s="77"/>
      <c r="U25" s="81"/>
      <c r="V25" s="79"/>
      <c r="W25" s="80"/>
      <c r="X25" s="77"/>
      <c r="Y25" s="80"/>
      <c r="Z25" s="77"/>
      <c r="AA25" s="80"/>
      <c r="AB25" s="77"/>
      <c r="AC25" s="81"/>
      <c r="AD25" s="79"/>
      <c r="AE25" s="80"/>
      <c r="AF25" s="77"/>
      <c r="AG25" s="82" t="n">
        <f aca="false">+E25+G25+I25+K25+M25+O25+Q25+S25+U25++W25+Y25+AA25+AC25+AE25</f>
        <v>0</v>
      </c>
      <c r="AH25" s="83"/>
      <c r="AI25" s="84" t="n">
        <v>0.08</v>
      </c>
      <c r="AJ25" s="85" t="n">
        <f aca="false">+AG25*AI25</f>
        <v>0</v>
      </c>
    </row>
    <row r="26" s="4" customFormat="true" ht="17.1" hidden="false" customHeight="true" outlineLevel="0" collapsed="false">
      <c r="A26" s="86"/>
      <c r="B26" s="86"/>
      <c r="C26" s="86"/>
      <c r="D26" s="86"/>
      <c r="E26" s="87"/>
      <c r="F26" s="88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90"/>
      <c r="AJ26" s="0"/>
    </row>
    <row r="27" s="4" customFormat="true" ht="17.1" hidden="false" customHeight="true" outlineLevel="0" collapsed="false">
      <c r="A27" s="86"/>
      <c r="B27" s="86"/>
      <c r="C27" s="86"/>
      <c r="D27" s="86"/>
      <c r="E27" s="87"/>
      <c r="F27" s="88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90"/>
      <c r="AJ27" s="0"/>
    </row>
    <row r="28" s="4" customFormat="true" ht="17.1" hidden="false" customHeight="true" outlineLevel="0" collapsed="false">
      <c r="A28" s="11" t="s">
        <v>68</v>
      </c>
      <c r="B28" s="91"/>
      <c r="C28" s="91"/>
      <c r="D28" s="91"/>
      <c r="E28" s="87"/>
      <c r="F28" s="88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90"/>
      <c r="AJ28" s="0"/>
    </row>
    <row r="29" s="4" customFormat="true" ht="17.1" hidden="false" customHeight="true" outlineLevel="0" collapsed="false">
      <c r="A29" s="92" t="s">
        <v>69</v>
      </c>
      <c r="B29" s="93"/>
      <c r="C29" s="94" t="s">
        <v>70</v>
      </c>
      <c r="D29" s="95" t="s">
        <v>71</v>
      </c>
      <c r="E29" s="96"/>
      <c r="F29" s="96"/>
      <c r="G29" s="96"/>
      <c r="H29" s="96"/>
      <c r="I29" s="97"/>
      <c r="J29" s="97"/>
      <c r="K29" s="97"/>
      <c r="L29" s="97"/>
      <c r="M29" s="97"/>
      <c r="N29" s="97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90"/>
      <c r="AJ29" s="0"/>
    </row>
    <row r="30" s="4" customFormat="true" ht="17.1" hidden="false" customHeight="true" outlineLevel="0" collapsed="false">
      <c r="A30" s="98" t="n">
        <v>1</v>
      </c>
      <c r="B30" s="99" t="s">
        <v>72</v>
      </c>
      <c r="C30" s="100" t="s">
        <v>73</v>
      </c>
      <c r="D30" s="100" t="s">
        <v>74</v>
      </c>
      <c r="E30" s="101"/>
      <c r="F30" s="102"/>
      <c r="G30" s="150"/>
      <c r="H30" s="218"/>
      <c r="I30" s="101"/>
      <c r="J30" s="149"/>
      <c r="K30" s="150"/>
      <c r="L30" s="149"/>
      <c r="M30" s="145"/>
      <c r="N30" s="148"/>
      <c r="O30" s="48"/>
      <c r="P30" s="149"/>
      <c r="Q30" s="145"/>
      <c r="R30" s="148"/>
      <c r="S30" s="101"/>
      <c r="T30" s="149"/>
      <c r="U30" s="150"/>
      <c r="V30" s="148"/>
      <c r="W30" s="101"/>
      <c r="X30" s="149"/>
      <c r="Y30" s="101"/>
      <c r="Z30" s="149"/>
      <c r="AA30" s="101"/>
      <c r="AB30" s="149"/>
      <c r="AC30" s="150"/>
      <c r="AD30" s="148"/>
      <c r="AE30" s="48"/>
      <c r="AF30" s="149"/>
      <c r="AG30" s="54" t="n">
        <f aca="false">+E30+G30+I30+K30+M30+O30+Q30+S30+U30++W30+Y30+AA30+AC30+AE30</f>
        <v>0</v>
      </c>
      <c r="AH30" s="103"/>
      <c r="AI30" s="104" t="n">
        <v>1.3</v>
      </c>
      <c r="AJ30" s="105" t="n">
        <f aca="false">+AG30*AI30</f>
        <v>0</v>
      </c>
    </row>
    <row r="31" s="4" customFormat="true" ht="17.1" hidden="false" customHeight="true" outlineLevel="0" collapsed="false">
      <c r="A31" s="106" t="n">
        <v>2</v>
      </c>
      <c r="B31" s="107" t="s">
        <v>75</v>
      </c>
      <c r="C31" s="108" t="s">
        <v>73</v>
      </c>
      <c r="D31" s="108" t="s">
        <v>74</v>
      </c>
      <c r="E31" s="65"/>
      <c r="F31" s="109"/>
      <c r="G31" s="65" t="n">
        <v>11</v>
      </c>
      <c r="H31" s="109"/>
      <c r="I31" s="65" t="n">
        <v>22</v>
      </c>
      <c r="J31" s="109"/>
      <c r="K31" s="65" t="n">
        <v>143</v>
      </c>
      <c r="L31" s="109"/>
      <c r="M31" s="65"/>
      <c r="N31" s="109"/>
      <c r="O31" s="65"/>
      <c r="P31" s="109"/>
      <c r="Q31" s="65" t="n">
        <v>1</v>
      </c>
      <c r="R31" s="109"/>
      <c r="S31" s="65" t="n">
        <v>6</v>
      </c>
      <c r="T31" s="109"/>
      <c r="U31" s="214"/>
      <c r="V31" s="109"/>
      <c r="W31" s="65"/>
      <c r="X31" s="109"/>
      <c r="Y31" s="65"/>
      <c r="Z31" s="109"/>
      <c r="AA31" s="214" t="n">
        <v>95</v>
      </c>
      <c r="AB31" s="109"/>
      <c r="AC31" s="65"/>
      <c r="AD31" s="109"/>
      <c r="AE31" s="214" t="n">
        <v>10</v>
      </c>
      <c r="AF31" s="109"/>
      <c r="AG31" s="215" t="n">
        <f aca="false">+E31+G31+I31+K31+M31+O31+Q31+S31+U31++W31+Y31+AA31+AC31+AE31</f>
        <v>288</v>
      </c>
      <c r="AH31" s="111"/>
      <c r="AI31" s="112" t="n">
        <v>1.6</v>
      </c>
      <c r="AJ31" s="113" t="n">
        <f aca="false">+AG31*AI31</f>
        <v>460.8</v>
      </c>
    </row>
    <row r="32" s="4" customFormat="true" ht="17.1" hidden="false" customHeight="true" outlineLevel="0" collapsed="false">
      <c r="A32" s="106" t="n">
        <v>3</v>
      </c>
      <c r="B32" s="107" t="s">
        <v>76</v>
      </c>
      <c r="C32" s="108" t="s">
        <v>73</v>
      </c>
      <c r="D32" s="108" t="s">
        <v>74</v>
      </c>
      <c r="E32" s="65"/>
      <c r="F32" s="109"/>
      <c r="G32" s="66"/>
      <c r="H32" s="114"/>
      <c r="I32" s="65"/>
      <c r="J32" s="115"/>
      <c r="K32" s="66"/>
      <c r="L32" s="115"/>
      <c r="M32" s="116"/>
      <c r="N32" s="117"/>
      <c r="O32" s="61"/>
      <c r="P32" s="115"/>
      <c r="Q32" s="116"/>
      <c r="R32" s="117"/>
      <c r="S32" s="65"/>
      <c r="T32" s="115"/>
      <c r="U32" s="66"/>
      <c r="V32" s="117"/>
      <c r="W32" s="65"/>
      <c r="X32" s="115"/>
      <c r="Y32" s="65"/>
      <c r="Z32" s="115"/>
      <c r="AA32" s="65"/>
      <c r="AB32" s="115"/>
      <c r="AC32" s="66"/>
      <c r="AD32" s="117"/>
      <c r="AE32" s="61"/>
      <c r="AF32" s="115"/>
      <c r="AG32" s="67" t="n">
        <f aca="false">+E32+G32+I32+K32+M32+O32+Q32+S32+U32++W32+Y32+AA32+AC32+AE32</f>
        <v>0</v>
      </c>
      <c r="AH32" s="111"/>
      <c r="AI32" s="112" t="n">
        <v>4.24</v>
      </c>
      <c r="AJ32" s="113" t="n">
        <f aca="false">+AG32*AI32</f>
        <v>0</v>
      </c>
    </row>
    <row r="33" s="4" customFormat="true" ht="17.1" hidden="false" customHeight="true" outlineLevel="0" collapsed="false">
      <c r="A33" s="106" t="n">
        <v>4</v>
      </c>
      <c r="B33" s="107" t="s">
        <v>77</v>
      </c>
      <c r="C33" s="108" t="s">
        <v>73</v>
      </c>
      <c r="D33" s="108" t="s">
        <v>74</v>
      </c>
      <c r="E33" s="65"/>
      <c r="F33" s="109"/>
      <c r="G33" s="66"/>
      <c r="H33" s="114"/>
      <c r="I33" s="65"/>
      <c r="J33" s="115"/>
      <c r="K33" s="66"/>
      <c r="L33" s="115"/>
      <c r="M33" s="116"/>
      <c r="N33" s="117"/>
      <c r="O33" s="61"/>
      <c r="P33" s="115"/>
      <c r="Q33" s="116"/>
      <c r="R33" s="117"/>
      <c r="S33" s="65"/>
      <c r="T33" s="115"/>
      <c r="U33" s="66"/>
      <c r="V33" s="117"/>
      <c r="W33" s="65"/>
      <c r="X33" s="115"/>
      <c r="Y33" s="65"/>
      <c r="Z33" s="115"/>
      <c r="AA33" s="65"/>
      <c r="AB33" s="115"/>
      <c r="AC33" s="66"/>
      <c r="AD33" s="117"/>
      <c r="AE33" s="61"/>
      <c r="AF33" s="115"/>
      <c r="AG33" s="67" t="n">
        <f aca="false">+E33+G33+I33+K33+M33+O33+Q33+S33+U33++W33+Y33+AA33+AC33+AE33</f>
        <v>0</v>
      </c>
      <c r="AH33" s="111"/>
      <c r="AI33" s="112" t="n">
        <v>3.49</v>
      </c>
      <c r="AJ33" s="113" t="n">
        <f aca="false">+AG33*AI33</f>
        <v>0</v>
      </c>
    </row>
    <row r="34" s="4" customFormat="true" ht="17.1" hidden="false" customHeight="true" outlineLevel="0" collapsed="false">
      <c r="A34" s="106" t="n">
        <v>5</v>
      </c>
      <c r="B34" s="107" t="s">
        <v>78</v>
      </c>
      <c r="C34" s="108" t="s">
        <v>73</v>
      </c>
      <c r="D34" s="108" t="s">
        <v>74</v>
      </c>
      <c r="E34" s="65"/>
      <c r="F34" s="109"/>
      <c r="G34" s="66"/>
      <c r="H34" s="114"/>
      <c r="I34" s="65"/>
      <c r="J34" s="115"/>
      <c r="K34" s="66"/>
      <c r="L34" s="115"/>
      <c r="M34" s="116"/>
      <c r="N34" s="117"/>
      <c r="O34" s="61"/>
      <c r="P34" s="115"/>
      <c r="Q34" s="116"/>
      <c r="R34" s="117"/>
      <c r="S34" s="65"/>
      <c r="T34" s="115"/>
      <c r="U34" s="66"/>
      <c r="V34" s="117"/>
      <c r="W34" s="65"/>
      <c r="X34" s="115"/>
      <c r="Y34" s="65"/>
      <c r="Z34" s="115"/>
      <c r="AA34" s="65"/>
      <c r="AB34" s="115"/>
      <c r="AC34" s="66"/>
      <c r="AD34" s="117"/>
      <c r="AE34" s="61"/>
      <c r="AF34" s="115"/>
      <c r="AG34" s="67" t="n">
        <f aca="false">+E34+G34+I34+K34+M34+O34+Q34+S34+U34++W34+Y34+AA34+AC34+AE34</f>
        <v>0</v>
      </c>
      <c r="AH34" s="111"/>
      <c r="AI34" s="112" t="n">
        <v>0.49</v>
      </c>
      <c r="AJ34" s="113" t="n">
        <f aca="false">+AG34*AI34</f>
        <v>0</v>
      </c>
    </row>
    <row r="35" s="4" customFormat="true" ht="17.1" hidden="false" customHeight="true" outlineLevel="0" collapsed="false">
      <c r="A35" s="106" t="n">
        <v>6</v>
      </c>
      <c r="B35" s="107" t="s">
        <v>79</v>
      </c>
      <c r="C35" s="108" t="s">
        <v>80</v>
      </c>
      <c r="D35" s="108" t="s">
        <v>81</v>
      </c>
      <c r="E35" s="65"/>
      <c r="F35" s="109"/>
      <c r="G35" s="66"/>
      <c r="H35" s="114"/>
      <c r="I35" s="65"/>
      <c r="J35" s="115"/>
      <c r="K35" s="66"/>
      <c r="L35" s="115"/>
      <c r="M35" s="116"/>
      <c r="N35" s="117"/>
      <c r="O35" s="61"/>
      <c r="P35" s="115"/>
      <c r="Q35" s="116"/>
      <c r="R35" s="117"/>
      <c r="S35" s="65"/>
      <c r="T35" s="115"/>
      <c r="U35" s="66"/>
      <c r="V35" s="117"/>
      <c r="W35" s="65"/>
      <c r="X35" s="115"/>
      <c r="Y35" s="65"/>
      <c r="Z35" s="115"/>
      <c r="AA35" s="65"/>
      <c r="AB35" s="115"/>
      <c r="AC35" s="66"/>
      <c r="AD35" s="117"/>
      <c r="AE35" s="61"/>
      <c r="AF35" s="115"/>
      <c r="AG35" s="67" t="n">
        <f aca="false">+E35+G35+I35+K35+M35+O35+Q35+S35+U35++W35+Y35+AA35+AC35+AE35</f>
        <v>0</v>
      </c>
      <c r="AH35" s="111"/>
      <c r="AI35" s="112" t="n">
        <v>0.08</v>
      </c>
      <c r="AJ35" s="113" t="n">
        <f aca="false">+AG35*AI35</f>
        <v>0</v>
      </c>
    </row>
    <row r="36" s="4" customFormat="true" ht="17.1" hidden="false" customHeight="true" outlineLevel="0" collapsed="false">
      <c r="A36" s="106" t="n">
        <v>7</v>
      </c>
      <c r="B36" s="107" t="s">
        <v>82</v>
      </c>
      <c r="C36" s="108" t="s">
        <v>73</v>
      </c>
      <c r="D36" s="108" t="s">
        <v>74</v>
      </c>
      <c r="E36" s="65"/>
      <c r="F36" s="109"/>
      <c r="G36" s="65" t="n">
        <v>66</v>
      </c>
      <c r="H36" s="109"/>
      <c r="I36" s="65" t="n">
        <v>132</v>
      </c>
      <c r="J36" s="109"/>
      <c r="K36" s="65" t="n">
        <v>858</v>
      </c>
      <c r="L36" s="109"/>
      <c r="M36" s="65"/>
      <c r="N36" s="109"/>
      <c r="O36" s="65"/>
      <c r="P36" s="109"/>
      <c r="Q36" s="65" t="n">
        <v>6</v>
      </c>
      <c r="R36" s="109"/>
      <c r="S36" s="65" t="n">
        <v>36</v>
      </c>
      <c r="T36" s="109"/>
      <c r="U36" s="214"/>
      <c r="V36" s="109"/>
      <c r="W36" s="65"/>
      <c r="X36" s="109"/>
      <c r="Y36" s="65"/>
      <c r="Z36" s="109"/>
      <c r="AA36" s="214" t="n">
        <v>141</v>
      </c>
      <c r="AB36" s="109"/>
      <c r="AC36" s="65"/>
      <c r="AD36" s="109"/>
      <c r="AE36" s="214" t="n">
        <v>54</v>
      </c>
      <c r="AF36" s="109"/>
      <c r="AG36" s="215" t="n">
        <f aca="false">+E36+G36+I36+K36+M36+O36+Q36+S36+U36++W36+Y36+AA36+AC36+AE36</f>
        <v>1293</v>
      </c>
      <c r="AH36" s="111"/>
      <c r="AI36" s="112" t="n">
        <v>0.04</v>
      </c>
      <c r="AJ36" s="113" t="n">
        <f aca="false">+AG36*AI36</f>
        <v>51.72</v>
      </c>
    </row>
    <row r="37" s="4" customFormat="true" ht="17.1" hidden="false" customHeight="true" outlineLevel="0" collapsed="false">
      <c r="A37" s="106" t="n">
        <v>8</v>
      </c>
      <c r="B37" s="107" t="s">
        <v>83</v>
      </c>
      <c r="C37" s="108" t="s">
        <v>73</v>
      </c>
      <c r="D37" s="108" t="s">
        <v>74</v>
      </c>
      <c r="E37" s="65"/>
      <c r="F37" s="109"/>
      <c r="G37" s="66"/>
      <c r="H37" s="114"/>
      <c r="I37" s="65"/>
      <c r="J37" s="115"/>
      <c r="K37" s="66"/>
      <c r="L37" s="115"/>
      <c r="M37" s="116"/>
      <c r="N37" s="117"/>
      <c r="O37" s="61"/>
      <c r="P37" s="115"/>
      <c r="Q37" s="116"/>
      <c r="R37" s="117"/>
      <c r="S37" s="65"/>
      <c r="T37" s="115"/>
      <c r="U37" s="66"/>
      <c r="V37" s="117"/>
      <c r="W37" s="65"/>
      <c r="X37" s="115"/>
      <c r="Y37" s="65"/>
      <c r="Z37" s="115"/>
      <c r="AA37" s="65"/>
      <c r="AB37" s="115"/>
      <c r="AC37" s="66"/>
      <c r="AD37" s="117"/>
      <c r="AE37" s="61"/>
      <c r="AF37" s="115"/>
      <c r="AG37" s="67" t="n">
        <f aca="false">+E37+G37+I37+K37+M37+O37+Q37+S37+U37++W37+Y37+AA37+AC37+AE37</f>
        <v>0</v>
      </c>
      <c r="AH37" s="111"/>
      <c r="AI37" s="112" t="n">
        <v>48.76</v>
      </c>
      <c r="AJ37" s="113" t="n">
        <f aca="false">+AG37*AI37</f>
        <v>0</v>
      </c>
    </row>
    <row r="38" s="4" customFormat="true" ht="17.1" hidden="false" customHeight="true" outlineLevel="0" collapsed="false">
      <c r="A38" s="106" t="n">
        <v>9</v>
      </c>
      <c r="B38" s="107" t="s">
        <v>85</v>
      </c>
      <c r="C38" s="108" t="s">
        <v>73</v>
      </c>
      <c r="D38" s="108" t="s">
        <v>74</v>
      </c>
      <c r="E38" s="65"/>
      <c r="F38" s="109"/>
      <c r="G38" s="66"/>
      <c r="H38" s="114"/>
      <c r="I38" s="65"/>
      <c r="J38" s="115"/>
      <c r="K38" s="66"/>
      <c r="L38" s="115"/>
      <c r="M38" s="116"/>
      <c r="N38" s="117"/>
      <c r="O38" s="61"/>
      <c r="P38" s="115"/>
      <c r="Q38" s="116"/>
      <c r="R38" s="117"/>
      <c r="S38" s="65"/>
      <c r="T38" s="115"/>
      <c r="U38" s="66"/>
      <c r="V38" s="117"/>
      <c r="W38" s="65"/>
      <c r="X38" s="115"/>
      <c r="Y38" s="65"/>
      <c r="Z38" s="115"/>
      <c r="AA38" s="65"/>
      <c r="AB38" s="115"/>
      <c r="AC38" s="66"/>
      <c r="AD38" s="117"/>
      <c r="AE38" s="61"/>
      <c r="AF38" s="115"/>
      <c r="AG38" s="67" t="n">
        <f aca="false">+E38+G38+I38+K38+M38+O38+Q38+S38+U38++W38+Y38+AA38+AC38+AE38</f>
        <v>0</v>
      </c>
      <c r="AH38" s="111"/>
      <c r="AI38" s="112" t="n">
        <v>48.16</v>
      </c>
      <c r="AJ38" s="113" t="n">
        <f aca="false">+AG38*AI38</f>
        <v>0</v>
      </c>
    </row>
    <row r="39" s="4" customFormat="true" ht="17.1" hidden="false" customHeight="true" outlineLevel="0" collapsed="false">
      <c r="A39" s="106" t="n">
        <v>10</v>
      </c>
      <c r="B39" s="107" t="s">
        <v>86</v>
      </c>
      <c r="C39" s="108" t="s">
        <v>73</v>
      </c>
      <c r="D39" s="108" t="s">
        <v>74</v>
      </c>
      <c r="E39" s="65"/>
      <c r="F39" s="109"/>
      <c r="G39" s="66"/>
      <c r="H39" s="114"/>
      <c r="I39" s="65"/>
      <c r="J39" s="115"/>
      <c r="K39" s="66"/>
      <c r="L39" s="115"/>
      <c r="M39" s="116"/>
      <c r="N39" s="117"/>
      <c r="O39" s="61"/>
      <c r="P39" s="115"/>
      <c r="Q39" s="116"/>
      <c r="R39" s="117"/>
      <c r="S39" s="65"/>
      <c r="T39" s="115"/>
      <c r="U39" s="66"/>
      <c r="V39" s="117"/>
      <c r="W39" s="65"/>
      <c r="X39" s="115"/>
      <c r="Y39" s="65"/>
      <c r="Z39" s="115"/>
      <c r="AA39" s="65"/>
      <c r="AB39" s="115"/>
      <c r="AC39" s="66"/>
      <c r="AD39" s="117"/>
      <c r="AE39" s="61"/>
      <c r="AF39" s="115"/>
      <c r="AG39" s="67" t="n">
        <f aca="false">+E39+G39+I39+K39+M39+O39+Q39+S39+U39++W39+Y39+AA39+AC39+AE39</f>
        <v>0</v>
      </c>
      <c r="AH39" s="111"/>
      <c r="AI39" s="112" t="n">
        <v>3.61</v>
      </c>
      <c r="AJ39" s="113" t="n">
        <f aca="false">+AG39*AI39</f>
        <v>0</v>
      </c>
    </row>
    <row r="40" s="4" customFormat="true" ht="17.1" hidden="false" customHeight="true" outlineLevel="0" collapsed="false">
      <c r="A40" s="106" t="n">
        <v>11</v>
      </c>
      <c r="B40" s="107" t="s">
        <v>87</v>
      </c>
      <c r="C40" s="108" t="s">
        <v>73</v>
      </c>
      <c r="D40" s="108" t="s">
        <v>74</v>
      </c>
      <c r="E40" s="65" t="n">
        <v>3</v>
      </c>
      <c r="F40" s="109"/>
      <c r="G40" s="66" t="n">
        <v>59</v>
      </c>
      <c r="H40" s="114"/>
      <c r="I40" s="65" t="n">
        <v>47</v>
      </c>
      <c r="J40" s="115"/>
      <c r="K40" s="66" t="n">
        <v>37</v>
      </c>
      <c r="L40" s="115"/>
      <c r="M40" s="116" t="n">
        <v>80</v>
      </c>
      <c r="N40" s="117"/>
      <c r="O40" s="61" t="n">
        <v>19</v>
      </c>
      <c r="P40" s="115"/>
      <c r="Q40" s="116" t="n">
        <v>16</v>
      </c>
      <c r="R40" s="117"/>
      <c r="S40" s="65" t="n">
        <v>10</v>
      </c>
      <c r="T40" s="115"/>
      <c r="U40" s="66" t="n">
        <v>8</v>
      </c>
      <c r="V40" s="117"/>
      <c r="W40" s="65"/>
      <c r="X40" s="115"/>
      <c r="Y40" s="65" t="n">
        <v>4</v>
      </c>
      <c r="Z40" s="115"/>
      <c r="AA40" s="65"/>
      <c r="AB40" s="115"/>
      <c r="AC40" s="66" t="n">
        <v>16</v>
      </c>
      <c r="AD40" s="117"/>
      <c r="AE40" s="61" t="n">
        <v>15</v>
      </c>
      <c r="AF40" s="115"/>
      <c r="AG40" s="67" t="n">
        <f aca="false">+E40+G40+I40+K40+M40+O40+Q40+S40+U40++W40+Y40+AA40+AC40+AE40</f>
        <v>314</v>
      </c>
      <c r="AH40" s="111"/>
      <c r="AI40" s="112" t="n">
        <v>0.06</v>
      </c>
      <c r="AJ40" s="113" t="n">
        <f aca="false">+AG40*AI40</f>
        <v>18.84</v>
      </c>
    </row>
    <row r="41" s="4" customFormat="true" ht="17.1" hidden="false" customHeight="true" outlineLevel="0" collapsed="false">
      <c r="A41" s="106" t="n">
        <v>12</v>
      </c>
      <c r="B41" s="107" t="s">
        <v>88</v>
      </c>
      <c r="C41" s="108" t="s">
        <v>73</v>
      </c>
      <c r="D41" s="108" t="s">
        <v>74</v>
      </c>
      <c r="E41" s="65"/>
      <c r="F41" s="109"/>
      <c r="G41" s="66"/>
      <c r="H41" s="114"/>
      <c r="I41" s="65"/>
      <c r="J41" s="115"/>
      <c r="K41" s="66"/>
      <c r="L41" s="115"/>
      <c r="M41" s="116"/>
      <c r="N41" s="117"/>
      <c r="O41" s="61"/>
      <c r="P41" s="115"/>
      <c r="Q41" s="116"/>
      <c r="R41" s="117"/>
      <c r="S41" s="65"/>
      <c r="T41" s="115"/>
      <c r="U41" s="66"/>
      <c r="V41" s="117"/>
      <c r="W41" s="65"/>
      <c r="X41" s="115"/>
      <c r="Y41" s="65"/>
      <c r="Z41" s="115"/>
      <c r="AA41" s="65"/>
      <c r="AB41" s="115"/>
      <c r="AC41" s="66"/>
      <c r="AD41" s="117"/>
      <c r="AE41" s="61"/>
      <c r="AF41" s="115"/>
      <c r="AG41" s="67" t="n">
        <f aca="false">+E41+G41+I41+K41+M41+O41+Q41+S41+U41++W41+Y41+AA41+AC41+AE41</f>
        <v>0</v>
      </c>
      <c r="AH41" s="111"/>
      <c r="AI41" s="112" t="n">
        <v>0.08</v>
      </c>
      <c r="AJ41" s="113" t="n">
        <f aca="false">+AG41*AI41</f>
        <v>0</v>
      </c>
    </row>
    <row r="42" s="4" customFormat="true" ht="17.1" hidden="false" customHeight="true" outlineLevel="0" collapsed="false">
      <c r="A42" s="106" t="n">
        <v>13</v>
      </c>
      <c r="B42" s="107" t="s">
        <v>89</v>
      </c>
      <c r="C42" s="108" t="s">
        <v>73</v>
      </c>
      <c r="D42" s="108" t="s">
        <v>74</v>
      </c>
      <c r="E42" s="65"/>
      <c r="F42" s="109"/>
      <c r="G42" s="66"/>
      <c r="H42" s="114"/>
      <c r="I42" s="65"/>
      <c r="J42" s="115"/>
      <c r="K42" s="66"/>
      <c r="L42" s="115"/>
      <c r="M42" s="116"/>
      <c r="N42" s="117"/>
      <c r="O42" s="61"/>
      <c r="P42" s="115"/>
      <c r="Q42" s="116"/>
      <c r="R42" s="117"/>
      <c r="S42" s="65"/>
      <c r="T42" s="115"/>
      <c r="U42" s="66"/>
      <c r="V42" s="117"/>
      <c r="W42" s="65"/>
      <c r="X42" s="115"/>
      <c r="Y42" s="65"/>
      <c r="Z42" s="115"/>
      <c r="AA42" s="65"/>
      <c r="AB42" s="115"/>
      <c r="AC42" s="66"/>
      <c r="AD42" s="117"/>
      <c r="AE42" s="61"/>
      <c r="AF42" s="115"/>
      <c r="AG42" s="67" t="n">
        <f aca="false">+E42+G42+I42+K42+M42+O42+Q42+S42+U42++W42+Y42+AA42+AC42+AE42</f>
        <v>0</v>
      </c>
      <c r="AH42" s="111"/>
      <c r="AI42" s="112" t="n">
        <v>0.15</v>
      </c>
      <c r="AJ42" s="113" t="n">
        <f aca="false">+AG42*AI42</f>
        <v>0</v>
      </c>
    </row>
    <row r="43" s="4" customFormat="true" ht="17.1" hidden="false" customHeight="true" outlineLevel="0" collapsed="false">
      <c r="A43" s="106" t="n">
        <v>14</v>
      </c>
      <c r="B43" s="107" t="s">
        <v>90</v>
      </c>
      <c r="C43" s="108" t="s">
        <v>73</v>
      </c>
      <c r="D43" s="108" t="s">
        <v>74</v>
      </c>
      <c r="E43" s="65"/>
      <c r="F43" s="109"/>
      <c r="G43" s="66"/>
      <c r="H43" s="114"/>
      <c r="I43" s="65"/>
      <c r="J43" s="115"/>
      <c r="K43" s="66"/>
      <c r="L43" s="115"/>
      <c r="M43" s="116"/>
      <c r="N43" s="117"/>
      <c r="O43" s="61"/>
      <c r="P43" s="115"/>
      <c r="Q43" s="116"/>
      <c r="R43" s="117"/>
      <c r="S43" s="65"/>
      <c r="T43" s="115"/>
      <c r="U43" s="66"/>
      <c r="V43" s="117"/>
      <c r="W43" s="65"/>
      <c r="X43" s="115"/>
      <c r="Y43" s="65"/>
      <c r="Z43" s="115"/>
      <c r="AA43" s="65"/>
      <c r="AB43" s="115"/>
      <c r="AC43" s="66"/>
      <c r="AD43" s="117"/>
      <c r="AE43" s="61"/>
      <c r="AF43" s="115"/>
      <c r="AG43" s="67" t="n">
        <f aca="false">+E43+G43+I43+K43+M43+O43+Q43+S43+U43++W43+Y43+AA43+AC43+AE43</f>
        <v>0</v>
      </c>
      <c r="AH43" s="111"/>
      <c r="AI43" s="112" t="n">
        <v>366.45</v>
      </c>
      <c r="AJ43" s="113" t="n">
        <f aca="false">+AG43*AI43</f>
        <v>0</v>
      </c>
    </row>
    <row r="44" s="4" customFormat="true" ht="17.1" hidden="false" customHeight="true" outlineLevel="0" collapsed="false">
      <c r="A44" s="106" t="n">
        <v>15</v>
      </c>
      <c r="B44" s="107" t="s">
        <v>110</v>
      </c>
      <c r="C44" s="108" t="s">
        <v>73</v>
      </c>
      <c r="D44" s="108" t="s">
        <v>74</v>
      </c>
      <c r="E44" s="65"/>
      <c r="F44" s="109"/>
      <c r="G44" s="66"/>
      <c r="H44" s="114"/>
      <c r="I44" s="65"/>
      <c r="J44" s="115"/>
      <c r="K44" s="66"/>
      <c r="L44" s="115"/>
      <c r="M44" s="116"/>
      <c r="N44" s="117"/>
      <c r="O44" s="61"/>
      <c r="P44" s="115"/>
      <c r="Q44" s="116"/>
      <c r="R44" s="117"/>
      <c r="S44" s="65"/>
      <c r="T44" s="115"/>
      <c r="U44" s="66"/>
      <c r="V44" s="117"/>
      <c r="W44" s="65"/>
      <c r="X44" s="115"/>
      <c r="Y44" s="65"/>
      <c r="Z44" s="115"/>
      <c r="AA44" s="65"/>
      <c r="AB44" s="115"/>
      <c r="AC44" s="66"/>
      <c r="AD44" s="117"/>
      <c r="AE44" s="61"/>
      <c r="AF44" s="115"/>
      <c r="AG44" s="67" t="n">
        <f aca="false">+E44+G44+I44+K44+M44+O44+Q44+S44+U44++W44+Y44+AA44+AC44+AE44</f>
        <v>0</v>
      </c>
      <c r="AH44" s="111"/>
      <c r="AI44" s="112" t="n">
        <v>131.93</v>
      </c>
      <c r="AJ44" s="113" t="n">
        <f aca="false">+AG44*AI44</f>
        <v>0</v>
      </c>
    </row>
    <row r="45" s="4" customFormat="true" ht="17.1" hidden="false" customHeight="true" outlineLevel="0" collapsed="false">
      <c r="A45" s="106" t="n">
        <v>16</v>
      </c>
      <c r="B45" s="107" t="s">
        <v>92</v>
      </c>
      <c r="C45" s="108" t="s">
        <v>73</v>
      </c>
      <c r="D45" s="108" t="s">
        <v>74</v>
      </c>
      <c r="E45" s="65"/>
      <c r="F45" s="109"/>
      <c r="G45" s="66"/>
      <c r="H45" s="114"/>
      <c r="I45" s="65"/>
      <c r="J45" s="115"/>
      <c r="K45" s="66"/>
      <c r="L45" s="115"/>
      <c r="M45" s="116"/>
      <c r="N45" s="117"/>
      <c r="O45" s="61"/>
      <c r="P45" s="115"/>
      <c r="Q45" s="116"/>
      <c r="R45" s="117"/>
      <c r="S45" s="65"/>
      <c r="T45" s="115"/>
      <c r="U45" s="66"/>
      <c r="V45" s="117"/>
      <c r="W45" s="65"/>
      <c r="X45" s="115"/>
      <c r="Y45" s="65"/>
      <c r="Z45" s="115"/>
      <c r="AA45" s="65" t="n">
        <v>1</v>
      </c>
      <c r="AB45" s="115"/>
      <c r="AC45" s="217" t="n">
        <v>0</v>
      </c>
      <c r="AD45" s="117"/>
      <c r="AE45" s="61"/>
      <c r="AF45" s="115"/>
      <c r="AG45" s="67" t="n">
        <f aca="false">+E45+G45+I45+K45+M45+O45+Q45+S45+U45++W45+Y45+AA45+AC45+AE45</f>
        <v>1</v>
      </c>
      <c r="AH45" s="111"/>
      <c r="AI45" s="112" t="n">
        <v>0.23</v>
      </c>
      <c r="AJ45" s="113" t="n">
        <f aca="false">+AG45*AI45</f>
        <v>0.23</v>
      </c>
    </row>
    <row r="46" s="4" customFormat="true" ht="17.1" hidden="false" customHeight="true" outlineLevel="0" collapsed="false">
      <c r="A46" s="106" t="n">
        <v>17</v>
      </c>
      <c r="B46" s="107" t="s">
        <v>93</v>
      </c>
      <c r="C46" s="108" t="s">
        <v>73</v>
      </c>
      <c r="D46" s="108" t="s">
        <v>74</v>
      </c>
      <c r="E46" s="65"/>
      <c r="F46" s="109"/>
      <c r="G46" s="66"/>
      <c r="H46" s="114"/>
      <c r="I46" s="65" t="n">
        <v>2</v>
      </c>
      <c r="J46" s="115"/>
      <c r="K46" s="66"/>
      <c r="L46" s="115"/>
      <c r="M46" s="116" t="n">
        <v>4</v>
      </c>
      <c r="N46" s="117"/>
      <c r="O46" s="61" t="n">
        <v>2</v>
      </c>
      <c r="P46" s="115"/>
      <c r="Q46" s="116" t="n">
        <v>1</v>
      </c>
      <c r="R46" s="117"/>
      <c r="S46" s="65"/>
      <c r="T46" s="115"/>
      <c r="U46" s="66"/>
      <c r="V46" s="117"/>
      <c r="W46" s="65"/>
      <c r="X46" s="115"/>
      <c r="Y46" s="65"/>
      <c r="Z46" s="115"/>
      <c r="AA46" s="65" t="n">
        <v>1</v>
      </c>
      <c r="AB46" s="115"/>
      <c r="AC46" s="66"/>
      <c r="AD46" s="117"/>
      <c r="AE46" s="61" t="n">
        <v>3</v>
      </c>
      <c r="AF46" s="115"/>
      <c r="AG46" s="67" t="n">
        <f aca="false">+E46+G46+I46+K46+M46+O46+Q46+S46+U46++W46+Y46+AA46+AC46+AE46</f>
        <v>13</v>
      </c>
      <c r="AH46" s="111"/>
      <c r="AI46" s="112" t="n">
        <v>2.13</v>
      </c>
      <c r="AJ46" s="113" t="n">
        <f aca="false">+AG46*AI46</f>
        <v>27.69</v>
      </c>
    </row>
    <row r="47" s="4" customFormat="true" ht="17.1" hidden="false" customHeight="true" outlineLevel="0" collapsed="false">
      <c r="A47" s="106" t="n">
        <v>18</v>
      </c>
      <c r="B47" s="107" t="s">
        <v>94</v>
      </c>
      <c r="C47" s="108" t="s">
        <v>73</v>
      </c>
      <c r="D47" s="108" t="s">
        <v>74</v>
      </c>
      <c r="E47" s="65"/>
      <c r="F47" s="109"/>
      <c r="G47" s="66"/>
      <c r="H47" s="114"/>
      <c r="I47" s="65"/>
      <c r="J47" s="115"/>
      <c r="K47" s="66"/>
      <c r="L47" s="115"/>
      <c r="M47" s="116"/>
      <c r="N47" s="117"/>
      <c r="O47" s="61"/>
      <c r="P47" s="115"/>
      <c r="Q47" s="116"/>
      <c r="R47" s="117"/>
      <c r="S47" s="65"/>
      <c r="T47" s="115"/>
      <c r="U47" s="66"/>
      <c r="V47" s="117"/>
      <c r="W47" s="65"/>
      <c r="X47" s="115"/>
      <c r="Y47" s="65"/>
      <c r="Z47" s="115"/>
      <c r="AA47" s="65"/>
      <c r="AB47" s="115"/>
      <c r="AC47" s="66"/>
      <c r="AD47" s="117"/>
      <c r="AE47" s="61"/>
      <c r="AF47" s="115"/>
      <c r="AG47" s="67" t="n">
        <f aca="false">+E47+G47+I47+K47+M47+O47+Q47+S47+U47++W47+Y47+AA47+AC47+AE47</f>
        <v>0</v>
      </c>
      <c r="AH47" s="111"/>
      <c r="AI47" s="112" t="n">
        <v>0.75</v>
      </c>
      <c r="AJ47" s="113" t="n">
        <f aca="false">+AG47*AI47</f>
        <v>0</v>
      </c>
    </row>
    <row r="48" s="4" customFormat="true" ht="17.1" hidden="false" customHeight="true" outlineLevel="0" collapsed="false">
      <c r="A48" s="119" t="n">
        <v>19</v>
      </c>
      <c r="B48" s="120" t="s">
        <v>95</v>
      </c>
      <c r="C48" s="121" t="s">
        <v>73</v>
      </c>
      <c r="D48" s="121" t="s">
        <v>74</v>
      </c>
      <c r="E48" s="80"/>
      <c r="F48" s="122"/>
      <c r="G48" s="81"/>
      <c r="H48" s="123"/>
      <c r="I48" s="80"/>
      <c r="J48" s="124"/>
      <c r="K48" s="81"/>
      <c r="L48" s="124"/>
      <c r="M48" s="125"/>
      <c r="N48" s="126"/>
      <c r="O48" s="75"/>
      <c r="P48" s="124"/>
      <c r="Q48" s="125"/>
      <c r="R48" s="126"/>
      <c r="S48" s="80"/>
      <c r="T48" s="124"/>
      <c r="U48" s="81"/>
      <c r="V48" s="126"/>
      <c r="W48" s="80"/>
      <c r="X48" s="124"/>
      <c r="Y48" s="80"/>
      <c r="Z48" s="124"/>
      <c r="AA48" s="80"/>
      <c r="AB48" s="124"/>
      <c r="AC48" s="81"/>
      <c r="AD48" s="126"/>
      <c r="AE48" s="75"/>
      <c r="AF48" s="124"/>
      <c r="AG48" s="82" t="n">
        <f aca="false">+E48+G48+I48+K48+M48+O48+Q48+S48+U48++W48+Y48+AA48+AC48+AE48</f>
        <v>0</v>
      </c>
      <c r="AH48" s="127"/>
      <c r="AI48" s="128" t="n">
        <v>0.09</v>
      </c>
      <c r="AJ48" s="129" t="n">
        <f aca="false">+AG48*AI48</f>
        <v>0</v>
      </c>
    </row>
    <row r="49" s="4" customFormat="true" ht="17.1" hidden="false" customHeight="true" outlineLevel="0" collapsed="false">
      <c r="A49" s="86"/>
      <c r="B49" s="130"/>
      <c r="C49" s="131"/>
      <c r="D49" s="131"/>
      <c r="E49" s="53"/>
      <c r="F49" s="132"/>
      <c r="G49" s="53"/>
      <c r="H49" s="133"/>
      <c r="I49" s="53"/>
      <c r="J49" s="97"/>
      <c r="K49" s="53"/>
      <c r="L49" s="97"/>
      <c r="M49" s="53"/>
      <c r="N49" s="97"/>
      <c r="O49" s="53"/>
      <c r="P49" s="97"/>
      <c r="Q49" s="53"/>
      <c r="R49" s="97"/>
      <c r="S49" s="53"/>
      <c r="T49" s="97"/>
      <c r="U49" s="53"/>
      <c r="V49" s="97"/>
      <c r="W49" s="53"/>
      <c r="X49" s="97"/>
      <c r="Y49" s="53"/>
      <c r="Z49" s="97"/>
      <c r="AA49" s="53"/>
      <c r="AB49" s="97"/>
      <c r="AC49" s="53"/>
      <c r="AD49" s="97"/>
      <c r="AE49" s="53"/>
      <c r="AF49" s="97"/>
      <c r="AG49" s="89"/>
      <c r="AH49" s="97"/>
      <c r="AI49" s="134"/>
      <c r="AJ49" s="134"/>
    </row>
    <row r="50" s="4" customFormat="true" ht="17.1" hidden="false" customHeight="true" outlineLevel="0" collapsed="false">
      <c r="A50" s="86"/>
      <c r="B50" s="130"/>
      <c r="C50" s="131"/>
      <c r="D50" s="131"/>
      <c r="E50" s="53"/>
      <c r="F50" s="132"/>
      <c r="G50" s="53"/>
      <c r="H50" s="133"/>
      <c r="I50" s="53"/>
      <c r="J50" s="97"/>
      <c r="K50" s="53"/>
      <c r="L50" s="97"/>
      <c r="M50" s="53"/>
      <c r="N50" s="97"/>
      <c r="O50" s="53"/>
      <c r="P50" s="97"/>
      <c r="Q50" s="53"/>
      <c r="R50" s="97"/>
      <c r="S50" s="53"/>
      <c r="T50" s="97"/>
      <c r="U50" s="53"/>
      <c r="V50" s="97"/>
      <c r="W50" s="53"/>
      <c r="X50" s="97"/>
      <c r="Y50" s="53"/>
      <c r="Z50" s="97"/>
      <c r="AA50" s="53"/>
      <c r="AB50" s="97"/>
      <c r="AC50" s="53"/>
      <c r="AD50" s="97"/>
      <c r="AE50" s="53"/>
      <c r="AF50" s="97"/>
      <c r="AG50" s="89"/>
      <c r="AH50" s="97"/>
      <c r="AI50" s="134"/>
      <c r="AJ50" s="134"/>
    </row>
    <row r="51" s="4" customFormat="true" ht="17.1" hidden="false" customHeight="true" outlineLevel="0" collapsed="false">
      <c r="A51" s="11" t="s">
        <v>97</v>
      </c>
      <c r="B51" s="91"/>
      <c r="C51" s="91"/>
      <c r="D51" s="91"/>
      <c r="E51" s="136"/>
      <c r="F51" s="136"/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  <c r="AE51" s="136"/>
      <c r="AF51" s="137"/>
      <c r="AG51" s="89"/>
      <c r="AH51" s="137"/>
      <c r="AI51" s="0"/>
      <c r="AJ51" s="0"/>
    </row>
    <row r="52" s="4" customFormat="true" ht="17.1" hidden="false" customHeight="true" outlineLevel="0" collapsed="false">
      <c r="A52" s="138" t="s">
        <v>98</v>
      </c>
      <c r="B52" s="199"/>
      <c r="C52" s="200"/>
      <c r="D52" s="94" t="s">
        <v>71</v>
      </c>
      <c r="E52" s="201"/>
      <c r="F52" s="97"/>
      <c r="G52" s="202"/>
      <c r="H52" s="97"/>
      <c r="I52" s="20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3"/>
      <c r="U52" s="203"/>
      <c r="V52" s="203"/>
      <c r="W52" s="203"/>
      <c r="X52" s="203"/>
      <c r="Y52" s="203"/>
      <c r="Z52" s="203"/>
      <c r="AA52" s="203"/>
      <c r="AB52" s="203"/>
      <c r="AC52" s="203"/>
      <c r="AD52" s="203"/>
      <c r="AE52" s="141"/>
      <c r="AF52" s="141"/>
      <c r="AG52" s="89"/>
      <c r="AH52" s="137"/>
      <c r="AI52" s="0"/>
      <c r="AJ52" s="0"/>
    </row>
    <row r="53" s="4" customFormat="true" ht="17.1" hidden="false" customHeight="true" outlineLevel="0" collapsed="false">
      <c r="A53" s="142" t="n">
        <v>1</v>
      </c>
      <c r="B53" s="143" t="s">
        <v>99</v>
      </c>
      <c r="C53" s="143"/>
      <c r="D53" s="144" t="s">
        <v>100</v>
      </c>
      <c r="E53" s="116"/>
      <c r="F53" s="146"/>
      <c r="G53" s="48" t="n">
        <v>4</v>
      </c>
      <c r="H53" s="147"/>
      <c r="I53" s="204" t="n">
        <v>7</v>
      </c>
      <c r="J53" s="205"/>
      <c r="K53" s="48" t="n">
        <v>52</v>
      </c>
      <c r="L53" s="206"/>
      <c r="M53" s="204"/>
      <c r="N53" s="205"/>
      <c r="O53" s="48"/>
      <c r="P53" s="206"/>
      <c r="Q53" s="204"/>
      <c r="R53" s="205"/>
      <c r="S53" s="101" t="n">
        <v>3</v>
      </c>
      <c r="T53" s="149"/>
      <c r="U53" s="53"/>
      <c r="V53" s="205"/>
      <c r="W53" s="101"/>
      <c r="X53" s="149"/>
      <c r="Y53" s="101"/>
      <c r="Z53" s="149"/>
      <c r="AA53" s="101" t="n">
        <v>28</v>
      </c>
      <c r="AB53" s="149"/>
      <c r="AC53" s="53"/>
      <c r="AD53" s="205"/>
      <c r="AE53" s="101" t="n">
        <v>6</v>
      </c>
      <c r="AF53" s="149"/>
      <c r="AG53" s="54" t="n">
        <f aca="false">+E53+G53+I53+K53+M53+O53+Q53+S53+U53++W53+Y53+AA53+AC53+AE53</f>
        <v>100</v>
      </c>
      <c r="AH53" s="103"/>
      <c r="AI53" s="0"/>
      <c r="AJ53" s="0"/>
    </row>
    <row r="54" s="4" customFormat="true" ht="17.1" hidden="false" customHeight="true" outlineLevel="0" collapsed="false">
      <c r="A54" s="152" t="n">
        <v>2</v>
      </c>
      <c r="B54" s="153" t="s">
        <v>99</v>
      </c>
      <c r="C54" s="153"/>
      <c r="D54" s="154" t="s">
        <v>101</v>
      </c>
      <c r="E54" s="116"/>
      <c r="F54" s="155"/>
      <c r="G54" s="61"/>
      <c r="H54" s="156"/>
      <c r="I54" s="116"/>
      <c r="J54" s="117"/>
      <c r="K54" s="61"/>
      <c r="L54" s="115"/>
      <c r="M54" s="116"/>
      <c r="N54" s="117"/>
      <c r="O54" s="61"/>
      <c r="P54" s="115"/>
      <c r="Q54" s="116"/>
      <c r="R54" s="117"/>
      <c r="S54" s="65"/>
      <c r="T54" s="115"/>
      <c r="U54" s="66"/>
      <c r="V54" s="117"/>
      <c r="W54" s="65"/>
      <c r="X54" s="115"/>
      <c r="Y54" s="65"/>
      <c r="Z54" s="115"/>
      <c r="AA54" s="65"/>
      <c r="AB54" s="115"/>
      <c r="AC54" s="66"/>
      <c r="AD54" s="117"/>
      <c r="AE54" s="157"/>
      <c r="AF54" s="115"/>
      <c r="AG54" s="67" t="n">
        <f aca="false">+E54+G54+I54+K54+M54+O54+Q54+S54+U54++W54+Y54+AA54+AC54+AE54</f>
        <v>0</v>
      </c>
      <c r="AH54" s="111"/>
      <c r="AI54" s="0"/>
      <c r="AJ54" s="0"/>
    </row>
    <row r="55" s="4" customFormat="true" ht="17.1" hidden="false" customHeight="true" outlineLevel="0" collapsed="false">
      <c r="A55" s="152" t="n">
        <v>3</v>
      </c>
      <c r="B55" s="158" t="s">
        <v>102</v>
      </c>
      <c r="C55" s="159"/>
      <c r="D55" s="154" t="s">
        <v>100</v>
      </c>
      <c r="E55" s="116"/>
      <c r="F55" s="160"/>
      <c r="G55" s="61"/>
      <c r="H55" s="161"/>
      <c r="I55" s="116"/>
      <c r="J55" s="117"/>
      <c r="K55" s="61"/>
      <c r="L55" s="115"/>
      <c r="M55" s="116"/>
      <c r="N55" s="117"/>
      <c r="O55" s="61"/>
      <c r="P55" s="115"/>
      <c r="Q55" s="116"/>
      <c r="R55" s="117"/>
      <c r="S55" s="65"/>
      <c r="T55" s="115"/>
      <c r="U55" s="66"/>
      <c r="V55" s="117"/>
      <c r="W55" s="65"/>
      <c r="X55" s="115"/>
      <c r="Y55" s="65"/>
      <c r="Z55" s="115"/>
      <c r="AA55" s="65"/>
      <c r="AB55" s="115"/>
      <c r="AC55" s="66"/>
      <c r="AD55" s="117"/>
      <c r="AE55" s="157"/>
      <c r="AF55" s="115"/>
      <c r="AG55" s="67" t="n">
        <f aca="false">+E55+G55+I55+K55+M55+O55+Q55+S55+U55++W55+Y55+AA55+AC55+AE55</f>
        <v>0</v>
      </c>
      <c r="AH55" s="111"/>
      <c r="AI55" s="0"/>
      <c r="AJ55" s="0"/>
    </row>
    <row r="56" s="4" customFormat="true" ht="17.1" hidden="false" customHeight="true" outlineLevel="0" collapsed="false">
      <c r="A56" s="152" t="n">
        <v>4</v>
      </c>
      <c r="B56" s="158" t="s">
        <v>103</v>
      </c>
      <c r="C56" s="159"/>
      <c r="D56" s="154" t="s">
        <v>100</v>
      </c>
      <c r="E56" s="116"/>
      <c r="F56" s="160"/>
      <c r="G56" s="61"/>
      <c r="H56" s="161"/>
      <c r="I56" s="116"/>
      <c r="J56" s="117"/>
      <c r="K56" s="61"/>
      <c r="L56" s="115"/>
      <c r="M56" s="116"/>
      <c r="N56" s="117"/>
      <c r="O56" s="61"/>
      <c r="P56" s="115"/>
      <c r="Q56" s="116"/>
      <c r="R56" s="117"/>
      <c r="S56" s="65"/>
      <c r="T56" s="115"/>
      <c r="U56" s="66"/>
      <c r="V56" s="117"/>
      <c r="W56" s="65"/>
      <c r="X56" s="115"/>
      <c r="Y56" s="65"/>
      <c r="Z56" s="115"/>
      <c r="AA56" s="65"/>
      <c r="AB56" s="115"/>
      <c r="AC56" s="66"/>
      <c r="AD56" s="117"/>
      <c r="AE56" s="157"/>
      <c r="AF56" s="115"/>
      <c r="AG56" s="67" t="n">
        <f aca="false">+E56+G56+I56+K56+M56+O56+Q56+S56+U56++W56+Y56+AA56+AC56+AE56</f>
        <v>0</v>
      </c>
      <c r="AH56" s="111"/>
      <c r="AI56" s="0"/>
      <c r="AJ56" s="0"/>
    </row>
    <row r="57" s="4" customFormat="true" ht="17.1" hidden="false" customHeight="true" outlineLevel="0" collapsed="false">
      <c r="A57" s="152" t="n">
        <v>5</v>
      </c>
      <c r="B57" s="153" t="s">
        <v>82</v>
      </c>
      <c r="C57" s="153"/>
      <c r="D57" s="154" t="s">
        <v>100</v>
      </c>
      <c r="E57" s="116"/>
      <c r="F57" s="155"/>
      <c r="G57" s="61"/>
      <c r="H57" s="156"/>
      <c r="I57" s="116"/>
      <c r="J57" s="117"/>
      <c r="K57" s="61"/>
      <c r="L57" s="115"/>
      <c r="M57" s="116"/>
      <c r="N57" s="117"/>
      <c r="O57" s="61"/>
      <c r="P57" s="115"/>
      <c r="Q57" s="116"/>
      <c r="R57" s="117"/>
      <c r="S57" s="65"/>
      <c r="T57" s="115"/>
      <c r="U57" s="66"/>
      <c r="V57" s="117"/>
      <c r="W57" s="65"/>
      <c r="X57" s="115"/>
      <c r="Y57" s="65"/>
      <c r="Z57" s="115"/>
      <c r="AA57" s="65"/>
      <c r="AB57" s="115"/>
      <c r="AC57" s="66"/>
      <c r="AD57" s="117"/>
      <c r="AE57" s="157"/>
      <c r="AF57" s="115"/>
      <c r="AG57" s="67" t="n">
        <f aca="false">+E57+G57+I57+K57+M57+O57+Q57+S57+U57++W57+Y57+AA57+AC57+AE57</f>
        <v>0</v>
      </c>
      <c r="AH57" s="111"/>
      <c r="AI57" s="0"/>
      <c r="AJ57" s="0"/>
    </row>
    <row r="58" s="4" customFormat="true" ht="17.1" hidden="false" customHeight="true" outlineLevel="0" collapsed="false">
      <c r="A58" s="152" t="n">
        <v>6</v>
      </c>
      <c r="B58" s="159" t="s">
        <v>104</v>
      </c>
      <c r="C58" s="159"/>
      <c r="D58" s="154" t="s">
        <v>100</v>
      </c>
      <c r="E58" s="116"/>
      <c r="F58" s="160"/>
      <c r="G58" s="61"/>
      <c r="H58" s="161"/>
      <c r="I58" s="116"/>
      <c r="J58" s="117"/>
      <c r="K58" s="61"/>
      <c r="L58" s="115"/>
      <c r="M58" s="116"/>
      <c r="N58" s="117"/>
      <c r="O58" s="61"/>
      <c r="P58" s="115"/>
      <c r="Q58" s="116"/>
      <c r="R58" s="117"/>
      <c r="S58" s="65"/>
      <c r="T58" s="115"/>
      <c r="U58" s="66"/>
      <c r="V58" s="117"/>
      <c r="W58" s="65"/>
      <c r="X58" s="115"/>
      <c r="Y58" s="65"/>
      <c r="Z58" s="115"/>
      <c r="AA58" s="65"/>
      <c r="AB58" s="115"/>
      <c r="AC58" s="66"/>
      <c r="AD58" s="117"/>
      <c r="AE58" s="157"/>
      <c r="AF58" s="115"/>
      <c r="AG58" s="67" t="n">
        <f aca="false">+E58+G58+I58+K58+M58+O58+Q58+S58+U58++W58+Y58+AA58+AC58+AE58</f>
        <v>0</v>
      </c>
      <c r="AH58" s="111"/>
      <c r="AI58" s="0"/>
      <c r="AJ58" s="0"/>
    </row>
    <row r="59" s="4" customFormat="true" ht="17.1" hidden="false" customHeight="true" outlineLevel="0" collapsed="false">
      <c r="A59" s="152" t="n">
        <v>7</v>
      </c>
      <c r="B59" s="163" t="s">
        <v>105</v>
      </c>
      <c r="C59" s="164"/>
      <c r="D59" s="154" t="s">
        <v>100</v>
      </c>
      <c r="E59" s="116"/>
      <c r="F59" s="155"/>
      <c r="G59" s="165"/>
      <c r="H59" s="156"/>
      <c r="I59" s="116"/>
      <c r="J59" s="117"/>
      <c r="K59" s="61"/>
      <c r="L59" s="115"/>
      <c r="M59" s="116"/>
      <c r="N59" s="117"/>
      <c r="O59" s="61"/>
      <c r="P59" s="115"/>
      <c r="Q59" s="116"/>
      <c r="R59" s="117"/>
      <c r="S59" s="65"/>
      <c r="T59" s="115"/>
      <c r="U59" s="66"/>
      <c r="V59" s="117"/>
      <c r="W59" s="65"/>
      <c r="X59" s="115"/>
      <c r="Y59" s="65"/>
      <c r="Z59" s="115"/>
      <c r="AA59" s="65"/>
      <c r="AB59" s="115"/>
      <c r="AC59" s="66"/>
      <c r="AD59" s="117"/>
      <c r="AE59" s="157"/>
      <c r="AF59" s="115"/>
      <c r="AG59" s="67" t="n">
        <f aca="false">+E59+G59+I59+K59+M59+O59+Q59+S59+U59++W59+Y59+AA59+AC59+AE59</f>
        <v>0</v>
      </c>
      <c r="AH59" s="111"/>
      <c r="AI59" s="0"/>
      <c r="AJ59" s="0"/>
    </row>
    <row r="60" s="4" customFormat="true" ht="17.1" hidden="false" customHeight="true" outlineLevel="0" collapsed="false">
      <c r="A60" s="152" t="n">
        <v>8</v>
      </c>
      <c r="B60" s="163" t="s">
        <v>106</v>
      </c>
      <c r="C60" s="164"/>
      <c r="D60" s="154" t="s">
        <v>100</v>
      </c>
      <c r="E60" s="116"/>
      <c r="F60" s="155"/>
      <c r="G60" s="165"/>
      <c r="H60" s="156"/>
      <c r="I60" s="116"/>
      <c r="J60" s="117"/>
      <c r="K60" s="61"/>
      <c r="L60" s="115"/>
      <c r="M60" s="116"/>
      <c r="N60" s="117"/>
      <c r="O60" s="61"/>
      <c r="P60" s="115"/>
      <c r="Q60" s="116"/>
      <c r="R60" s="117"/>
      <c r="S60" s="65"/>
      <c r="T60" s="115"/>
      <c r="U60" s="66"/>
      <c r="V60" s="117"/>
      <c r="W60" s="65"/>
      <c r="X60" s="115"/>
      <c r="Y60" s="65"/>
      <c r="Z60" s="115"/>
      <c r="AA60" s="65"/>
      <c r="AB60" s="115"/>
      <c r="AC60" s="66"/>
      <c r="AD60" s="117"/>
      <c r="AE60" s="157"/>
      <c r="AF60" s="115"/>
      <c r="AG60" s="67" t="n">
        <f aca="false">+E60+G60+I60+K60+M60+O60+Q60+S60+U60++W60+Y60+AA60+AC60+AE60</f>
        <v>0</v>
      </c>
      <c r="AH60" s="111"/>
      <c r="AI60" s="0"/>
      <c r="AJ60" s="0"/>
    </row>
    <row r="61" s="4" customFormat="true" ht="17.1" hidden="false" customHeight="true" outlineLevel="0" collapsed="false">
      <c r="A61" s="152" t="n">
        <v>9</v>
      </c>
      <c r="B61" s="163" t="s">
        <v>107</v>
      </c>
      <c r="C61" s="164"/>
      <c r="D61" s="154" t="s">
        <v>100</v>
      </c>
      <c r="E61" s="116"/>
      <c r="F61" s="166"/>
      <c r="G61" s="61"/>
      <c r="H61" s="167"/>
      <c r="I61" s="116"/>
      <c r="J61" s="168"/>
      <c r="K61" s="61"/>
      <c r="L61" s="169"/>
      <c r="M61" s="116"/>
      <c r="N61" s="168"/>
      <c r="O61" s="61"/>
      <c r="P61" s="169"/>
      <c r="Q61" s="116"/>
      <c r="R61" s="168"/>
      <c r="S61" s="65"/>
      <c r="T61" s="169"/>
      <c r="U61" s="66"/>
      <c r="V61" s="168"/>
      <c r="W61" s="65"/>
      <c r="X61" s="169"/>
      <c r="Y61" s="65"/>
      <c r="Z61" s="169"/>
      <c r="AA61" s="65"/>
      <c r="AB61" s="169"/>
      <c r="AC61" s="66"/>
      <c r="AD61" s="168"/>
      <c r="AE61" s="170"/>
      <c r="AF61" s="169"/>
      <c r="AG61" s="67" t="n">
        <f aca="false">+E61+G61+I61+K61+M61+O61+Q61+S61+U61++W61+Y61+AA61+AC61+AE61</f>
        <v>0</v>
      </c>
      <c r="AH61" s="171"/>
      <c r="AI61" s="0"/>
      <c r="AJ61" s="0"/>
    </row>
    <row r="62" s="4" customFormat="true" ht="17.1" hidden="false" customHeight="true" outlineLevel="0" collapsed="false">
      <c r="A62" s="152" t="n">
        <v>10</v>
      </c>
      <c r="B62" s="163" t="s">
        <v>108</v>
      </c>
      <c r="C62" s="164"/>
      <c r="D62" s="154" t="s">
        <v>100</v>
      </c>
      <c r="E62" s="116"/>
      <c r="F62" s="166"/>
      <c r="G62" s="61"/>
      <c r="H62" s="167"/>
      <c r="I62" s="116"/>
      <c r="J62" s="168"/>
      <c r="K62" s="61"/>
      <c r="L62" s="169"/>
      <c r="M62" s="116"/>
      <c r="N62" s="168"/>
      <c r="O62" s="61"/>
      <c r="P62" s="169"/>
      <c r="Q62" s="116"/>
      <c r="R62" s="168"/>
      <c r="S62" s="65"/>
      <c r="T62" s="169"/>
      <c r="U62" s="66"/>
      <c r="V62" s="168"/>
      <c r="W62" s="65"/>
      <c r="X62" s="169"/>
      <c r="Y62" s="65"/>
      <c r="Z62" s="169"/>
      <c r="AA62" s="65"/>
      <c r="AB62" s="169"/>
      <c r="AC62" s="66"/>
      <c r="AD62" s="168"/>
      <c r="AE62" s="170"/>
      <c r="AF62" s="169"/>
      <c r="AG62" s="67" t="n">
        <f aca="false">+E62+G62+I62+K62+M62+O62+Q62+S62+U62++W62+Y62+AA62+AC62+AE62</f>
        <v>0</v>
      </c>
      <c r="AH62" s="171"/>
      <c r="AI62" s="0"/>
      <c r="AJ62" s="0"/>
    </row>
    <row r="63" s="4" customFormat="true" ht="17.1" hidden="false" customHeight="true" outlineLevel="0" collapsed="false">
      <c r="A63" s="152" t="n">
        <v>11</v>
      </c>
      <c r="B63" s="163" t="s">
        <v>109</v>
      </c>
      <c r="C63" s="164"/>
      <c r="D63" s="154" t="s">
        <v>81</v>
      </c>
      <c r="E63" s="116"/>
      <c r="F63" s="155"/>
      <c r="G63" s="165"/>
      <c r="H63" s="156"/>
      <c r="I63" s="116"/>
      <c r="J63" s="117"/>
      <c r="K63" s="61"/>
      <c r="L63" s="115"/>
      <c r="M63" s="116"/>
      <c r="N63" s="117"/>
      <c r="O63" s="61"/>
      <c r="P63" s="115"/>
      <c r="Q63" s="116"/>
      <c r="R63" s="117"/>
      <c r="S63" s="65"/>
      <c r="T63" s="115"/>
      <c r="U63" s="66"/>
      <c r="V63" s="117"/>
      <c r="W63" s="65"/>
      <c r="X63" s="115"/>
      <c r="Y63" s="65"/>
      <c r="Z63" s="115"/>
      <c r="AA63" s="65"/>
      <c r="AB63" s="115"/>
      <c r="AC63" s="66"/>
      <c r="AD63" s="117"/>
      <c r="AE63" s="157"/>
      <c r="AF63" s="115"/>
      <c r="AG63" s="67" t="n">
        <f aca="false">+E63+G63+I63+K63+M63+O63+Q63+S63+U63++W63+Y63+AA63+AC63+AE63</f>
        <v>0</v>
      </c>
      <c r="AH63" s="111"/>
      <c r="AI63" s="0"/>
      <c r="AJ63" s="0"/>
    </row>
    <row r="64" s="4" customFormat="true" ht="17.1" hidden="false" customHeight="true" outlineLevel="0" collapsed="false">
      <c r="A64" s="152" t="n">
        <v>12</v>
      </c>
      <c r="B64" s="163" t="s">
        <v>110</v>
      </c>
      <c r="C64" s="164"/>
      <c r="D64" s="154" t="s">
        <v>100</v>
      </c>
      <c r="E64" s="116"/>
      <c r="F64" s="155"/>
      <c r="G64" s="165"/>
      <c r="H64" s="156"/>
      <c r="I64" s="116"/>
      <c r="J64" s="117"/>
      <c r="K64" s="61"/>
      <c r="L64" s="115"/>
      <c r="M64" s="116"/>
      <c r="N64" s="117"/>
      <c r="O64" s="61"/>
      <c r="P64" s="115"/>
      <c r="Q64" s="116"/>
      <c r="R64" s="117"/>
      <c r="S64" s="65"/>
      <c r="T64" s="115"/>
      <c r="U64" s="66"/>
      <c r="V64" s="117"/>
      <c r="W64" s="65"/>
      <c r="X64" s="115"/>
      <c r="Y64" s="65"/>
      <c r="Z64" s="115"/>
      <c r="AA64" s="65"/>
      <c r="AB64" s="115"/>
      <c r="AC64" s="66"/>
      <c r="AD64" s="117"/>
      <c r="AE64" s="157"/>
      <c r="AF64" s="115"/>
      <c r="AG64" s="67" t="n">
        <f aca="false">+E64+G64+I64+K64+M64+O64+Q64+S64+U64++W64+Y64+AA64+AC64+AE64</f>
        <v>0</v>
      </c>
      <c r="AH64" s="111"/>
      <c r="AI64" s="0"/>
      <c r="AJ64" s="0"/>
    </row>
    <row r="65" s="4" customFormat="true" ht="17.1" hidden="false" customHeight="true" outlineLevel="0" collapsed="false">
      <c r="A65" s="152" t="n">
        <v>13</v>
      </c>
      <c r="B65" s="158" t="s">
        <v>90</v>
      </c>
      <c r="C65" s="159"/>
      <c r="D65" s="154" t="s">
        <v>100</v>
      </c>
      <c r="E65" s="172"/>
      <c r="F65" s="155"/>
      <c r="G65" s="165"/>
      <c r="H65" s="156"/>
      <c r="I65" s="172"/>
      <c r="J65" s="117"/>
      <c r="K65" s="165"/>
      <c r="L65" s="115"/>
      <c r="M65" s="172"/>
      <c r="N65" s="117"/>
      <c r="O65" s="165"/>
      <c r="P65" s="115"/>
      <c r="Q65" s="172"/>
      <c r="R65" s="117"/>
      <c r="S65" s="173"/>
      <c r="T65" s="115"/>
      <c r="U65" s="174"/>
      <c r="V65" s="117"/>
      <c r="W65" s="173"/>
      <c r="X65" s="115"/>
      <c r="Y65" s="173"/>
      <c r="Z65" s="115"/>
      <c r="AA65" s="173"/>
      <c r="AB65" s="115"/>
      <c r="AC65" s="174"/>
      <c r="AD65" s="117"/>
      <c r="AE65" s="157"/>
      <c r="AF65" s="115"/>
      <c r="AG65" s="175" t="n">
        <f aca="false">+E65+G65+I65+K65+M65+O65+Q65+S65+U65++W65+Y65+AA65+AC65+AE65</f>
        <v>0</v>
      </c>
      <c r="AH65" s="111"/>
      <c r="AI65" s="0"/>
      <c r="AJ65" s="0"/>
    </row>
    <row r="66" s="4" customFormat="true" ht="17.1" hidden="false" customHeight="true" outlineLevel="0" collapsed="false">
      <c r="A66" s="207"/>
      <c r="B66" s="208"/>
      <c r="C66" s="209"/>
      <c r="D66" s="210"/>
      <c r="E66" s="125"/>
      <c r="F66" s="211"/>
      <c r="G66" s="75"/>
      <c r="H66" s="212"/>
      <c r="I66" s="125"/>
      <c r="J66" s="126"/>
      <c r="K66" s="75"/>
      <c r="L66" s="124"/>
      <c r="M66" s="125"/>
      <c r="N66" s="126"/>
      <c r="O66" s="75"/>
      <c r="P66" s="124"/>
      <c r="Q66" s="125"/>
      <c r="R66" s="126"/>
      <c r="S66" s="80"/>
      <c r="T66" s="124"/>
      <c r="U66" s="81"/>
      <c r="V66" s="126"/>
      <c r="W66" s="80"/>
      <c r="X66" s="124"/>
      <c r="Y66" s="80"/>
      <c r="Z66" s="124"/>
      <c r="AA66" s="80"/>
      <c r="AB66" s="124"/>
      <c r="AC66" s="81"/>
      <c r="AD66" s="126"/>
      <c r="AE66" s="213"/>
      <c r="AF66" s="124"/>
      <c r="AG66" s="82" t="n">
        <f aca="false">+E66+G66+I66+K66+M66+O66+Q66+S66+U66++W66+Y66+AA66+AC66+AE66</f>
        <v>0</v>
      </c>
      <c r="AH66" s="127"/>
      <c r="AI66" s="0"/>
      <c r="AJ66" s="0"/>
    </row>
    <row r="67" s="4" customFormat="true" ht="17.1" hidden="false" customHeight="true" outlineLevel="0" collapsed="false">
      <c r="A67" s="0"/>
      <c r="B67" s="1"/>
      <c r="C67" s="1"/>
      <c r="D67" s="1"/>
      <c r="E67" s="1"/>
      <c r="F67" s="1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</row>
    <row r="68" s="4" customFormat="true" ht="17.1" hidden="false" customHeight="true" outlineLevel="0" collapsed="false">
      <c r="A68" s="0"/>
      <c r="B68" s="1"/>
      <c r="C68" s="1"/>
      <c r="D68" s="1"/>
      <c r="E68" s="1"/>
      <c r="F68" s="1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</row>
    <row r="69" s="4" customFormat="true" ht="17.1" hidden="false" customHeight="true" outlineLevel="0" collapsed="false">
      <c r="A69" s="191" t="s">
        <v>111</v>
      </c>
      <c r="B69" s="1"/>
      <c r="C69" s="1"/>
      <c r="D69" s="1"/>
      <c r="E69" s="1"/>
      <c r="F69" s="1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</row>
    <row r="70" s="4" customFormat="true" ht="17.1" hidden="false" customHeight="true" outlineLevel="0" collapsed="false">
      <c r="A70" s="191" t="s">
        <v>112</v>
      </c>
      <c r="B70" s="1"/>
      <c r="C70" s="1"/>
      <c r="D70" s="1"/>
      <c r="E70" s="1"/>
      <c r="F70" s="1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</row>
    <row r="71" customFormat="false" ht="17.1" hidden="false" customHeight="true" outlineLevel="0" collapsed="false">
      <c r="A71" s="191" t="s">
        <v>113</v>
      </c>
      <c r="G71" s="0"/>
      <c r="H71" s="0"/>
      <c r="I71" s="0"/>
      <c r="J71" s="0"/>
      <c r="K71" s="191"/>
      <c r="L71" s="192"/>
      <c r="M71" s="191"/>
      <c r="N71" s="192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0"/>
      <c r="AB71" s="0"/>
      <c r="AC71" s="0"/>
      <c r="AD71" s="0"/>
      <c r="AE71" s="191"/>
      <c r="AF71" s="192"/>
      <c r="AG71" s="192"/>
      <c r="AH71" s="0"/>
      <c r="AI71" s="0"/>
      <c r="AJ71" s="0"/>
    </row>
    <row r="72" customFormat="false" ht="17.1" hidden="false" customHeight="true" outlineLevel="0" collapsed="false">
      <c r="A72" s="191" t="s">
        <v>114</v>
      </c>
      <c r="G72" s="193" t="s">
        <v>115</v>
      </c>
      <c r="H72" s="193"/>
      <c r="I72" s="193"/>
      <c r="J72" s="193"/>
      <c r="K72" s="0"/>
      <c r="L72" s="0"/>
      <c r="M72" s="0"/>
      <c r="N72" s="0"/>
      <c r="O72" s="191"/>
      <c r="P72" s="191"/>
      <c r="Q72" s="191"/>
      <c r="R72" s="191"/>
      <c r="S72" s="193" t="s">
        <v>116</v>
      </c>
      <c r="T72" s="193"/>
      <c r="U72" s="193"/>
      <c r="V72" s="191"/>
      <c r="W72" s="191"/>
      <c r="X72" s="191"/>
      <c r="Y72" s="191"/>
      <c r="Z72" s="191"/>
      <c r="AA72" s="193" t="s">
        <v>115</v>
      </c>
      <c r="AB72" s="193"/>
      <c r="AC72" s="193"/>
      <c r="AD72" s="193"/>
      <c r="AE72" s="0"/>
      <c r="AF72" s="0"/>
      <c r="AG72" s="0"/>
      <c r="AH72" s="193" t="s">
        <v>117</v>
      </c>
      <c r="AI72" s="193"/>
      <c r="AJ72" s="193"/>
    </row>
    <row r="73" customFormat="false" ht="17.1" hidden="false" customHeight="true" outlineLevel="0" collapsed="false">
      <c r="A73" s="191"/>
      <c r="G73" s="191"/>
      <c r="H73" s="191"/>
      <c r="I73" s="194"/>
      <c r="J73" s="191"/>
      <c r="K73" s="0"/>
      <c r="L73" s="0"/>
      <c r="M73" s="0"/>
      <c r="N73" s="0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4"/>
      <c r="AD73" s="191"/>
      <c r="AE73" s="0"/>
      <c r="AF73" s="0"/>
      <c r="AG73" s="0"/>
      <c r="AH73" s="191"/>
      <c r="AI73" s="191"/>
      <c r="AJ73" s="191"/>
    </row>
    <row r="74" customFormat="false" ht="17.1" hidden="false" customHeight="true" outlineLevel="0" collapsed="false">
      <c r="A74" s="195"/>
      <c r="G74" s="191"/>
      <c r="H74" s="191"/>
      <c r="I74" s="191"/>
      <c r="J74" s="191"/>
      <c r="K74" s="0"/>
      <c r="L74" s="0"/>
      <c r="M74" s="0"/>
      <c r="N74" s="0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0"/>
      <c r="AF74" s="0"/>
      <c r="AG74" s="0"/>
      <c r="AH74" s="191"/>
      <c r="AI74" s="191"/>
      <c r="AJ74" s="191"/>
    </row>
    <row r="75" customFormat="false" ht="17.1" hidden="false" customHeight="true" outlineLevel="0" collapsed="false">
      <c r="A75" s="195"/>
      <c r="G75" s="191"/>
      <c r="H75" s="191"/>
      <c r="I75" s="191"/>
      <c r="J75" s="191"/>
      <c r="K75" s="0"/>
      <c r="L75" s="0"/>
      <c r="M75" s="0"/>
      <c r="N75" s="0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0"/>
      <c r="AF75" s="0"/>
      <c r="AG75" s="0"/>
      <c r="AH75" s="191"/>
      <c r="AI75" s="191"/>
      <c r="AJ75" s="191"/>
    </row>
    <row r="76" customFormat="false" ht="17.1" hidden="false" customHeight="true" outlineLevel="0" collapsed="false">
      <c r="G76" s="191"/>
      <c r="H76" s="191"/>
      <c r="I76" s="191"/>
      <c r="J76" s="191"/>
      <c r="K76" s="0"/>
      <c r="L76" s="0"/>
      <c r="M76" s="0"/>
      <c r="N76" s="0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0"/>
      <c r="AF76" s="0"/>
      <c r="AG76" s="0"/>
      <c r="AH76" s="191"/>
      <c r="AI76" s="191"/>
      <c r="AJ76" s="191"/>
    </row>
    <row r="77" customFormat="false" ht="17.1" hidden="false" customHeight="true" outlineLevel="0" collapsed="false">
      <c r="G77" s="191"/>
      <c r="H77" s="191"/>
      <c r="I77" s="191"/>
      <c r="J77" s="191"/>
      <c r="K77" s="0"/>
      <c r="L77" s="0"/>
      <c r="M77" s="0"/>
      <c r="N77" s="0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0"/>
      <c r="AF77" s="0"/>
      <c r="AG77" s="0"/>
      <c r="AH77" s="191"/>
      <c r="AI77" s="191"/>
      <c r="AJ77" s="191"/>
    </row>
    <row r="78" customFormat="false" ht="17.1" hidden="false" customHeight="true" outlineLevel="0" collapsed="false">
      <c r="G78" s="196"/>
      <c r="H78" s="197"/>
      <c r="I78" s="196"/>
      <c r="J78" s="197"/>
      <c r="K78" s="0"/>
      <c r="L78" s="0"/>
      <c r="M78" s="0"/>
      <c r="N78" s="0"/>
      <c r="O78" s="191"/>
      <c r="P78" s="191"/>
      <c r="Q78" s="191"/>
      <c r="R78" s="191"/>
      <c r="S78" s="197"/>
      <c r="T78" s="197"/>
      <c r="U78" s="197"/>
      <c r="V78" s="191"/>
      <c r="W78" s="191"/>
      <c r="X78" s="191"/>
      <c r="Y78" s="191"/>
      <c r="Z78" s="191"/>
      <c r="AA78" s="196"/>
      <c r="AB78" s="197"/>
      <c r="AC78" s="196"/>
      <c r="AD78" s="197"/>
      <c r="AE78" s="0"/>
      <c r="AF78" s="0"/>
      <c r="AG78" s="0"/>
      <c r="AH78" s="197"/>
      <c r="AI78" s="197"/>
      <c r="AJ78" s="197"/>
    </row>
    <row r="79" customFormat="false" ht="17.1" hidden="false" customHeight="true" outlineLevel="0" collapsed="false">
      <c r="G79" s="198" t="s">
        <v>118</v>
      </c>
      <c r="H79" s="198"/>
      <c r="I79" s="198"/>
      <c r="J79" s="198"/>
      <c r="K79" s="0"/>
      <c r="L79" s="0"/>
      <c r="M79" s="0"/>
      <c r="N79" s="0"/>
      <c r="O79" s="191"/>
      <c r="P79" s="191"/>
      <c r="Q79" s="191"/>
      <c r="R79" s="191"/>
      <c r="S79" s="193" t="s">
        <v>119</v>
      </c>
      <c r="T79" s="193"/>
      <c r="U79" s="193"/>
      <c r="V79" s="191"/>
      <c r="W79" s="191"/>
      <c r="X79" s="191"/>
      <c r="Y79" s="191"/>
      <c r="Z79" s="191"/>
      <c r="AA79" s="198" t="s">
        <v>118</v>
      </c>
      <c r="AB79" s="198"/>
      <c r="AC79" s="198"/>
      <c r="AD79" s="198"/>
      <c r="AE79" s="0"/>
      <c r="AF79" s="0"/>
      <c r="AG79" s="0"/>
      <c r="AH79" s="193" t="s">
        <v>119</v>
      </c>
      <c r="AI79" s="193"/>
      <c r="AJ79" s="193"/>
    </row>
    <row r="80" customFormat="false" ht="17.1" hidden="false" customHeight="true" outlineLevel="0" collapsed="false">
      <c r="K80" s="191"/>
      <c r="L80" s="192"/>
      <c r="M80" s="194"/>
      <c r="N80" s="192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2"/>
      <c r="AF80" s="192"/>
      <c r="AG80" s="192"/>
    </row>
  </sheetData>
  <mergeCells count="61">
    <mergeCell ref="O5:P5"/>
    <mergeCell ref="V5:W5"/>
    <mergeCell ref="AG5:AH5"/>
    <mergeCell ref="A6:A10"/>
    <mergeCell ref="B6:C10"/>
    <mergeCell ref="E6:F6"/>
    <mergeCell ref="G6:H6"/>
    <mergeCell ref="I6:J6"/>
    <mergeCell ref="K6:L6"/>
    <mergeCell ref="M6:N6"/>
    <mergeCell ref="O6:P6"/>
    <mergeCell ref="Q6:R6"/>
    <mergeCell ref="S6:T6"/>
    <mergeCell ref="U6:V6"/>
    <mergeCell ref="W6:X6"/>
    <mergeCell ref="Y6:Z6"/>
    <mergeCell ref="AA6:AB6"/>
    <mergeCell ref="AC6:AD6"/>
    <mergeCell ref="AE6:AF6"/>
    <mergeCell ref="D7:D8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Y9:Z9"/>
    <mergeCell ref="AA9:AB9"/>
    <mergeCell ref="AC9:AD9"/>
    <mergeCell ref="AE9:AF9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53:C53"/>
    <mergeCell ref="B54:C54"/>
    <mergeCell ref="B57:C57"/>
    <mergeCell ref="B58:C58"/>
    <mergeCell ref="G72:J72"/>
    <mergeCell ref="S72:U72"/>
    <mergeCell ref="AA72:AD72"/>
    <mergeCell ref="AH72:AJ72"/>
    <mergeCell ref="G79:J79"/>
    <mergeCell ref="S79:U79"/>
    <mergeCell ref="AA79:AD79"/>
    <mergeCell ref="AH79:AJ79"/>
  </mergeCells>
  <printOptions headings="false" gridLines="false" gridLinesSet="true" horizontalCentered="false" verticalCentered="false"/>
  <pageMargins left="0.865972222222222" right="0.196527777777778" top="0.354166666666667" bottom="0.315277777777778" header="0.511805555555555" footer="0.157638888888889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&amp;C&amp;P de &amp;N</oddFooter>
  </headerFooter>
  <colBreaks count="1" manualBreakCount="1">
    <brk id="24" man="true" max="65535" min="0"/>
  </colBreaks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1:80"/>
  <sheetViews>
    <sheetView windowProtection="true" showFormulas="false" showGridLines="false" showRowColHeaders="true" showZeros="false" rightToLeft="false" tabSelected="false" showOutlineSymbols="true" defaultGridColor="true" view="normal" topLeftCell="A1" colorId="64" zoomScale="85" zoomScaleNormal="85" zoomScalePageLayoutView="70" workbookViewId="0">
      <pane xSplit="4" ySplit="10" topLeftCell="U11" activePane="bottomRight" state="frozen"/>
      <selection pane="topLeft" activeCell="A1" activeCellId="0" sqref="A1"/>
      <selection pane="topRight" activeCell="U1" activeCellId="0" sqref="U1"/>
      <selection pane="bottomLeft" activeCell="A11" activeCellId="0" sqref="A11"/>
      <selection pane="bottomRight" activeCell="AD3" activeCellId="0" sqref="AD3"/>
    </sheetView>
  </sheetViews>
  <sheetFormatPr defaultRowHeight="15.75"/>
  <cols>
    <col collapsed="false" hidden="false" max="1" min="1" style="1" width="5.33464566929134"/>
    <col collapsed="false" hidden="false" max="2" min="2" style="1" width="34"/>
    <col collapsed="false" hidden="false" max="3" min="3" style="1" width="11.2204724409449"/>
    <col collapsed="false" hidden="false" max="4" min="4" style="1" width="8.55511811023622"/>
    <col collapsed="false" hidden="false" max="5" min="5" style="1" width="8"/>
    <col collapsed="false" hidden="false" max="10" min="6" style="1" width="7.77952755905512"/>
    <col collapsed="false" hidden="false" max="11" min="11" style="1" width="8"/>
    <col collapsed="false" hidden="false" max="12" min="12" style="1" width="7.77952755905512"/>
    <col collapsed="false" hidden="false" max="13" min="13" style="1" width="8.55511811023622"/>
    <col collapsed="false" hidden="false" max="14" min="14" style="1" width="7.77952755905512"/>
    <col collapsed="false" hidden="false" max="15" min="15" style="1" width="8.33464566929134"/>
    <col collapsed="false" hidden="false" max="27" min="16" style="1" width="7.77952755905512"/>
    <col collapsed="false" hidden="false" max="28" min="28" style="1" width="7.88976377952756"/>
    <col collapsed="false" hidden="false" max="29" min="29" style="1" width="7.77952755905512"/>
    <col collapsed="false" hidden="false" max="30" min="30" style="1" width="7.88976377952756"/>
    <col collapsed="false" hidden="false" max="31" min="31" style="1" width="7.77952755905512"/>
    <col collapsed="false" hidden="false" max="32" min="32" style="1" width="7.88976377952756"/>
    <col collapsed="false" hidden="false" max="33" min="33" style="1" width="8.43700787401575"/>
    <col collapsed="false" hidden="false" max="34" min="34" style="1" width="7.66535433070866"/>
    <col collapsed="false" hidden="false" max="36" min="35" style="1" width="11.5551181102362"/>
    <col collapsed="false" hidden="false" max="37" min="37" style="1" width="4.11023622047244"/>
    <col collapsed="false" hidden="false" max="1025" min="38" style="1" width="11.5551181102362"/>
  </cols>
  <sheetData>
    <row r="1" customFormat="false" ht="15.75" hidden="false" customHeight="false" outlineLevel="0" collapsed="false">
      <c r="A1" s="0"/>
      <c r="B1" s="0"/>
      <c r="C1" s="0"/>
      <c r="D1" s="0"/>
      <c r="E1" s="0"/>
      <c r="F1" s="0"/>
      <c r="G1" s="2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26.25" hidden="false" customHeight="false" outlineLevel="0" collapsed="false">
      <c r="A2" s="0"/>
      <c r="B2" s="0"/>
      <c r="C2" s="0"/>
      <c r="D2" s="0"/>
      <c r="E2" s="0"/>
      <c r="F2" s="3" t="s">
        <v>0</v>
      </c>
      <c r="G2" s="2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7.1" hidden="false" customHeight="true" outlineLevel="0" collapsed="false">
      <c r="F3" s="5"/>
      <c r="G3" s="6"/>
    </row>
    <row r="4" customFormat="false" ht="17.1" hidden="false" customHeight="true" outlineLevel="0" collapsed="false">
      <c r="A4" s="7"/>
      <c r="B4" s="7"/>
      <c r="C4" s="7"/>
      <c r="D4" s="7"/>
      <c r="E4" s="8"/>
      <c r="F4" s="6"/>
      <c r="G4" s="6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9" t="s">
        <v>1</v>
      </c>
      <c r="V4" s="10" t="s">
        <v>2</v>
      </c>
      <c r="W4" s="6"/>
      <c r="X4" s="0"/>
      <c r="Y4" s="0"/>
      <c r="Z4" s="0"/>
      <c r="AA4" s="0"/>
      <c r="AB4" s="0"/>
      <c r="AC4" s="0"/>
      <c r="AD4" s="0"/>
      <c r="AE4" s="0"/>
      <c r="AF4" s="9" t="s">
        <v>1</v>
      </c>
      <c r="AG4" s="9" t="str">
        <f aca="false">+V4</f>
        <v>1, San Rosendo - Victoria</v>
      </c>
      <c r="AH4" s="6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13" customFormat="true" ht="17.1" hidden="false" customHeight="true" outlineLevel="0" collapsed="false">
      <c r="A5" s="11" t="s">
        <v>3</v>
      </c>
      <c r="B5" s="12"/>
      <c r="C5" s="12"/>
      <c r="D5" s="12"/>
      <c r="E5" s="12"/>
      <c r="F5" s="12"/>
      <c r="G5" s="9"/>
      <c r="N5" s="9" t="s">
        <v>4</v>
      </c>
      <c r="O5" s="14" t="n">
        <v>41699</v>
      </c>
      <c r="P5" s="14"/>
      <c r="Q5" s="14"/>
      <c r="R5" s="14"/>
      <c r="S5" s="14"/>
      <c r="T5" s="14"/>
      <c r="U5" s="9" t="s">
        <v>5</v>
      </c>
      <c r="V5" s="15" t="n">
        <v>41729</v>
      </c>
      <c r="W5" s="15"/>
      <c r="X5" s="14"/>
      <c r="Y5" s="14"/>
      <c r="Z5" s="14"/>
      <c r="AA5" s="14"/>
      <c r="AB5" s="14"/>
      <c r="AC5" s="14"/>
      <c r="AD5" s="14"/>
      <c r="AE5" s="9"/>
      <c r="AF5" s="9" t="s">
        <v>5</v>
      </c>
      <c r="AG5" s="15" t="n">
        <f aca="false">+V5</f>
        <v>41729</v>
      </c>
      <c r="AH5" s="15"/>
    </row>
    <row r="6" s="4" customFormat="true" ht="17.1" hidden="false" customHeight="true" outlineLevel="0" collapsed="false">
      <c r="A6" s="16" t="s">
        <v>7</v>
      </c>
      <c r="B6" s="17" t="s">
        <v>8</v>
      </c>
      <c r="C6" s="17"/>
      <c r="D6" s="18" t="s">
        <v>9</v>
      </c>
      <c r="E6" s="19" t="s">
        <v>10</v>
      </c>
      <c r="F6" s="19"/>
      <c r="G6" s="19" t="s">
        <v>11</v>
      </c>
      <c r="H6" s="19"/>
      <c r="I6" s="19" t="s">
        <v>12</v>
      </c>
      <c r="J6" s="19"/>
      <c r="K6" s="19" t="s">
        <v>13</v>
      </c>
      <c r="L6" s="19"/>
      <c r="M6" s="19" t="s">
        <v>14</v>
      </c>
      <c r="N6" s="19"/>
      <c r="O6" s="19" t="s">
        <v>15</v>
      </c>
      <c r="P6" s="19"/>
      <c r="Q6" s="19" t="s">
        <v>16</v>
      </c>
      <c r="R6" s="19"/>
      <c r="S6" s="19" t="s">
        <v>17</v>
      </c>
      <c r="T6" s="19"/>
      <c r="U6" s="20" t="s">
        <v>18</v>
      </c>
      <c r="V6" s="20"/>
      <c r="W6" s="19" t="s">
        <v>19</v>
      </c>
      <c r="X6" s="19"/>
      <c r="Y6" s="19" t="s">
        <v>20</v>
      </c>
      <c r="Z6" s="19"/>
      <c r="AA6" s="19" t="s">
        <v>21</v>
      </c>
      <c r="AB6" s="19"/>
      <c r="AC6" s="21" t="s">
        <v>22</v>
      </c>
      <c r="AD6" s="21"/>
      <c r="AE6" s="19" t="s">
        <v>23</v>
      </c>
      <c r="AF6" s="19"/>
      <c r="AG6" s="22"/>
      <c r="AH6" s="23"/>
      <c r="AI6" s="24"/>
      <c r="AJ6" s="25"/>
    </row>
    <row r="7" s="4" customFormat="true" ht="17.1" hidden="false" customHeight="true" outlineLevel="0" collapsed="false">
      <c r="A7" s="16"/>
      <c r="B7" s="17"/>
      <c r="C7" s="17"/>
      <c r="D7" s="26" t="s">
        <v>24</v>
      </c>
      <c r="E7" s="27" t="s">
        <v>25</v>
      </c>
      <c r="F7" s="28" t="n">
        <v>498800</v>
      </c>
      <c r="G7" s="27" t="s">
        <v>25</v>
      </c>
      <c r="H7" s="29" t="n">
        <v>501200</v>
      </c>
      <c r="I7" s="27" t="s">
        <v>25</v>
      </c>
      <c r="J7" s="28" t="n">
        <v>511800</v>
      </c>
      <c r="K7" s="27" t="s">
        <v>25</v>
      </c>
      <c r="L7" s="28" t="n">
        <v>519500</v>
      </c>
      <c r="M7" s="27" t="s">
        <v>25</v>
      </c>
      <c r="N7" s="28" t="n">
        <v>526900</v>
      </c>
      <c r="O7" s="27" t="s">
        <v>25</v>
      </c>
      <c r="P7" s="29" t="n">
        <v>538400</v>
      </c>
      <c r="Q7" s="27" t="s">
        <v>25</v>
      </c>
      <c r="R7" s="28" t="n">
        <v>551000</v>
      </c>
      <c r="S7" s="27" t="s">
        <v>25</v>
      </c>
      <c r="T7" s="28" t="n">
        <v>562900</v>
      </c>
      <c r="U7" s="30" t="s">
        <v>25</v>
      </c>
      <c r="V7" s="29" t="n">
        <v>570700</v>
      </c>
      <c r="W7" s="27" t="s">
        <v>25</v>
      </c>
      <c r="X7" s="28" t="n">
        <v>580200</v>
      </c>
      <c r="Y7" s="27" t="s">
        <v>25</v>
      </c>
      <c r="Z7" s="28" t="n">
        <v>588800</v>
      </c>
      <c r="AA7" s="27" t="s">
        <v>25</v>
      </c>
      <c r="AB7" s="28" t="n">
        <v>595900</v>
      </c>
      <c r="AC7" s="30" t="s">
        <v>25</v>
      </c>
      <c r="AD7" s="28" t="n">
        <v>602900</v>
      </c>
      <c r="AE7" s="27" t="s">
        <v>25</v>
      </c>
      <c r="AF7" s="29" t="n">
        <v>612900</v>
      </c>
      <c r="AG7" s="31"/>
      <c r="AH7" s="32"/>
      <c r="AI7" s="33" t="s">
        <v>26</v>
      </c>
      <c r="AJ7" s="34" t="s">
        <v>26</v>
      </c>
    </row>
    <row r="8" s="4" customFormat="true" ht="17.1" hidden="false" customHeight="true" outlineLevel="0" collapsed="false">
      <c r="A8" s="16"/>
      <c r="B8" s="17"/>
      <c r="C8" s="17"/>
      <c r="D8" s="26"/>
      <c r="E8" s="27" t="s">
        <v>25</v>
      </c>
      <c r="F8" s="28" t="n">
        <v>501200</v>
      </c>
      <c r="G8" s="27" t="s">
        <v>25</v>
      </c>
      <c r="H8" s="28" t="n">
        <v>511800</v>
      </c>
      <c r="I8" s="27" t="s">
        <v>25</v>
      </c>
      <c r="J8" s="28" t="n">
        <v>519500</v>
      </c>
      <c r="K8" s="27" t="s">
        <v>25</v>
      </c>
      <c r="L8" s="28" t="n">
        <v>526900</v>
      </c>
      <c r="M8" s="27" t="s">
        <v>25</v>
      </c>
      <c r="N8" s="29" t="n">
        <v>538400</v>
      </c>
      <c r="O8" s="27" t="s">
        <v>25</v>
      </c>
      <c r="P8" s="28" t="n">
        <v>551000</v>
      </c>
      <c r="Q8" s="27" t="s">
        <v>25</v>
      </c>
      <c r="R8" s="28" t="n">
        <v>562900</v>
      </c>
      <c r="S8" s="27" t="s">
        <v>25</v>
      </c>
      <c r="T8" s="28" t="n">
        <v>570700</v>
      </c>
      <c r="U8" s="30" t="s">
        <v>25</v>
      </c>
      <c r="V8" s="29" t="n">
        <v>580200</v>
      </c>
      <c r="W8" s="27" t="s">
        <v>25</v>
      </c>
      <c r="X8" s="28" t="n">
        <v>588800</v>
      </c>
      <c r="Y8" s="27" t="s">
        <v>25</v>
      </c>
      <c r="Z8" s="28" t="n">
        <v>595900</v>
      </c>
      <c r="AA8" s="27" t="s">
        <v>25</v>
      </c>
      <c r="AB8" s="28" t="n">
        <v>602600</v>
      </c>
      <c r="AC8" s="30" t="s">
        <v>25</v>
      </c>
      <c r="AD8" s="29" t="n">
        <v>612900</v>
      </c>
      <c r="AE8" s="27" t="s">
        <v>25</v>
      </c>
      <c r="AF8" s="28" t="n">
        <v>625500</v>
      </c>
      <c r="AG8" s="31" t="s">
        <v>27</v>
      </c>
      <c r="AH8" s="32" t="s">
        <v>27</v>
      </c>
      <c r="AI8" s="33" t="s">
        <v>28</v>
      </c>
      <c r="AJ8" s="34" t="s">
        <v>27</v>
      </c>
    </row>
    <row r="9" s="4" customFormat="true" ht="17.1" hidden="false" customHeight="true" outlineLevel="0" collapsed="false">
      <c r="A9" s="16"/>
      <c r="B9" s="17"/>
      <c r="C9" s="17"/>
      <c r="D9" s="26" t="s">
        <v>29</v>
      </c>
      <c r="E9" s="35" t="s">
        <v>30</v>
      </c>
      <c r="F9" s="35"/>
      <c r="G9" s="35" t="s">
        <v>31</v>
      </c>
      <c r="H9" s="35"/>
      <c r="I9" s="35" t="s">
        <v>32</v>
      </c>
      <c r="J9" s="35"/>
      <c r="K9" s="35" t="s">
        <v>33</v>
      </c>
      <c r="L9" s="35"/>
      <c r="M9" s="36" t="s">
        <v>34</v>
      </c>
      <c r="N9" s="36"/>
      <c r="O9" s="35" t="s">
        <v>35</v>
      </c>
      <c r="P9" s="35"/>
      <c r="Q9" s="35" t="s">
        <v>36</v>
      </c>
      <c r="R9" s="35"/>
      <c r="S9" s="35" t="s">
        <v>37</v>
      </c>
      <c r="T9" s="35"/>
      <c r="U9" s="36" t="s">
        <v>38</v>
      </c>
      <c r="V9" s="36"/>
      <c r="W9" s="35" t="s">
        <v>39</v>
      </c>
      <c r="X9" s="35"/>
      <c r="Y9" s="35" t="s">
        <v>40</v>
      </c>
      <c r="Z9" s="35"/>
      <c r="AA9" s="35" t="s">
        <v>41</v>
      </c>
      <c r="AB9" s="35"/>
      <c r="AC9" s="36" t="s">
        <v>42</v>
      </c>
      <c r="AD9" s="36"/>
      <c r="AE9" s="35" t="s">
        <v>43</v>
      </c>
      <c r="AF9" s="35"/>
      <c r="AG9" s="31"/>
      <c r="AH9" s="32"/>
      <c r="AI9" s="33" t="s">
        <v>44</v>
      </c>
      <c r="AJ9" s="34" t="s">
        <v>44</v>
      </c>
    </row>
    <row r="10" s="4" customFormat="true" ht="17.1" hidden="false" customHeight="true" outlineLevel="0" collapsed="false">
      <c r="A10" s="16"/>
      <c r="B10" s="17"/>
      <c r="C10" s="17"/>
      <c r="D10" s="37" t="s">
        <v>45</v>
      </c>
      <c r="E10" s="38" t="s">
        <v>46</v>
      </c>
      <c r="F10" s="39" t="s">
        <v>47</v>
      </c>
      <c r="G10" s="38" t="s">
        <v>46</v>
      </c>
      <c r="H10" s="39" t="s">
        <v>47</v>
      </c>
      <c r="I10" s="40" t="s">
        <v>46</v>
      </c>
      <c r="J10" s="37" t="s">
        <v>47</v>
      </c>
      <c r="K10" s="38" t="s">
        <v>46</v>
      </c>
      <c r="L10" s="39" t="s">
        <v>47</v>
      </c>
      <c r="M10" s="40" t="s">
        <v>46</v>
      </c>
      <c r="N10" s="37" t="s">
        <v>47</v>
      </c>
      <c r="O10" s="38" t="s">
        <v>46</v>
      </c>
      <c r="P10" s="39" t="s">
        <v>47</v>
      </c>
      <c r="Q10" s="38" t="s">
        <v>46</v>
      </c>
      <c r="R10" s="39" t="s">
        <v>47</v>
      </c>
      <c r="S10" s="38" t="s">
        <v>46</v>
      </c>
      <c r="T10" s="39" t="s">
        <v>47</v>
      </c>
      <c r="U10" s="40" t="s">
        <v>46</v>
      </c>
      <c r="V10" s="37" t="s">
        <v>47</v>
      </c>
      <c r="W10" s="38" t="s">
        <v>46</v>
      </c>
      <c r="X10" s="39" t="s">
        <v>47</v>
      </c>
      <c r="Y10" s="38" t="s">
        <v>46</v>
      </c>
      <c r="Z10" s="39" t="s">
        <v>47</v>
      </c>
      <c r="AA10" s="38" t="s">
        <v>46</v>
      </c>
      <c r="AB10" s="39" t="s">
        <v>47</v>
      </c>
      <c r="AC10" s="40" t="s">
        <v>46</v>
      </c>
      <c r="AD10" s="37" t="s">
        <v>47</v>
      </c>
      <c r="AE10" s="38" t="s">
        <v>46</v>
      </c>
      <c r="AF10" s="39" t="s">
        <v>47</v>
      </c>
      <c r="AG10" s="41" t="s">
        <v>46</v>
      </c>
      <c r="AH10" s="42" t="s">
        <v>47</v>
      </c>
      <c r="AI10" s="43"/>
      <c r="AJ10" s="44"/>
    </row>
    <row r="11" s="4" customFormat="true" ht="17.1" hidden="false" customHeight="true" outlineLevel="0" collapsed="false">
      <c r="A11" s="45" t="n">
        <v>1</v>
      </c>
      <c r="B11" s="46" t="s">
        <v>48</v>
      </c>
      <c r="C11" s="46"/>
      <c r="D11" s="47" t="s">
        <v>49</v>
      </c>
      <c r="E11" s="50"/>
      <c r="F11" s="49"/>
      <c r="G11" s="48"/>
      <c r="H11" s="49"/>
      <c r="I11" s="50"/>
      <c r="J11" s="51"/>
      <c r="K11" s="52"/>
      <c r="L11" s="49"/>
      <c r="M11" s="53"/>
      <c r="N11" s="51"/>
      <c r="O11" s="52"/>
      <c r="P11" s="49"/>
      <c r="Q11" s="52"/>
      <c r="R11" s="49"/>
      <c r="S11" s="52"/>
      <c r="T11" s="49"/>
      <c r="U11" s="53"/>
      <c r="V11" s="51"/>
      <c r="W11" s="52"/>
      <c r="X11" s="49"/>
      <c r="Y11" s="52"/>
      <c r="Z11" s="49"/>
      <c r="AA11" s="52"/>
      <c r="AB11" s="49"/>
      <c r="AC11" s="53"/>
      <c r="AD11" s="51"/>
      <c r="AE11" s="52"/>
      <c r="AF11" s="49"/>
      <c r="AG11" s="54" t="n">
        <f aca="false">+E11+G11+I11+K11+M11+O11+Q11+S11+U11++W11+Y11+AA11+AC11+AE11</f>
        <v>0</v>
      </c>
      <c r="AH11" s="55"/>
      <c r="AI11" s="56" t="n">
        <v>0.35</v>
      </c>
      <c r="AJ11" s="57" t="n">
        <f aca="false">+AG11*AI11</f>
        <v>0</v>
      </c>
    </row>
    <row r="12" s="4" customFormat="true" ht="17.1" hidden="false" customHeight="true" outlineLevel="0" collapsed="false">
      <c r="A12" s="58" t="n">
        <v>2</v>
      </c>
      <c r="B12" s="59" t="s">
        <v>50</v>
      </c>
      <c r="C12" s="59"/>
      <c r="D12" s="60" t="s">
        <v>51</v>
      </c>
      <c r="E12" s="61"/>
      <c r="F12" s="62"/>
      <c r="G12" s="61" t="n">
        <v>18</v>
      </c>
      <c r="H12" s="63"/>
      <c r="I12" s="61"/>
      <c r="J12" s="64"/>
      <c r="K12" s="65" t="n">
        <v>25</v>
      </c>
      <c r="L12" s="63"/>
      <c r="M12" s="66"/>
      <c r="N12" s="64"/>
      <c r="O12" s="65"/>
      <c r="P12" s="63"/>
      <c r="Q12" s="65"/>
      <c r="R12" s="63"/>
      <c r="S12" s="65"/>
      <c r="T12" s="63"/>
      <c r="U12" s="66" t="n">
        <v>23</v>
      </c>
      <c r="V12" s="64"/>
      <c r="W12" s="65"/>
      <c r="X12" s="63"/>
      <c r="Y12" s="65"/>
      <c r="Z12" s="63"/>
      <c r="AA12" s="65"/>
      <c r="AB12" s="63"/>
      <c r="AC12" s="66" t="n">
        <v>2</v>
      </c>
      <c r="AD12" s="64"/>
      <c r="AE12" s="65" t="n">
        <v>41</v>
      </c>
      <c r="AF12" s="63"/>
      <c r="AG12" s="67" t="n">
        <f aca="false">+E12+G12+I12+K12+M12+O12+Q12+S12+U12++W12+Y12+AA12+AC12+AE12</f>
        <v>109</v>
      </c>
      <c r="AH12" s="68"/>
      <c r="AI12" s="69" t="n">
        <v>0.26</v>
      </c>
      <c r="AJ12" s="70" t="n">
        <f aca="false">+AG12*AI12</f>
        <v>28.34</v>
      </c>
    </row>
    <row r="13" s="4" customFormat="true" ht="17.1" hidden="false" customHeight="true" outlineLevel="0" collapsed="false">
      <c r="A13" s="58" t="n">
        <v>3</v>
      </c>
      <c r="B13" s="59" t="s">
        <v>52</v>
      </c>
      <c r="C13" s="59"/>
      <c r="D13" s="60" t="s">
        <v>51</v>
      </c>
      <c r="E13" s="61"/>
      <c r="F13" s="62"/>
      <c r="G13" s="61" t="n">
        <v>3</v>
      </c>
      <c r="H13" s="63"/>
      <c r="I13" s="71"/>
      <c r="J13" s="64"/>
      <c r="K13" s="65"/>
      <c r="L13" s="63"/>
      <c r="M13" s="66"/>
      <c r="N13" s="64"/>
      <c r="O13" s="65"/>
      <c r="P13" s="63"/>
      <c r="Q13" s="65"/>
      <c r="R13" s="63"/>
      <c r="S13" s="65"/>
      <c r="T13" s="63"/>
      <c r="U13" s="66"/>
      <c r="V13" s="64"/>
      <c r="W13" s="65"/>
      <c r="X13" s="63"/>
      <c r="Y13" s="65"/>
      <c r="Z13" s="63"/>
      <c r="AA13" s="65"/>
      <c r="AB13" s="63"/>
      <c r="AC13" s="66"/>
      <c r="AD13" s="64"/>
      <c r="AE13" s="65"/>
      <c r="AF13" s="63"/>
      <c r="AG13" s="67" t="n">
        <f aca="false">+E13+G13+I13+K13+M13+O13+Q13+S13+U13++W13+Y13+AA13+AC13+AE13</f>
        <v>3</v>
      </c>
      <c r="AH13" s="68"/>
      <c r="AI13" s="69" t="n">
        <v>1.05</v>
      </c>
      <c r="AJ13" s="70" t="n">
        <f aca="false">+AG13*AI13</f>
        <v>3.15</v>
      </c>
    </row>
    <row r="14" s="4" customFormat="true" ht="17.1" hidden="false" customHeight="true" outlineLevel="0" collapsed="false">
      <c r="A14" s="58" t="n">
        <v>4</v>
      </c>
      <c r="B14" s="59" t="s">
        <v>53</v>
      </c>
      <c r="C14" s="59"/>
      <c r="D14" s="60" t="s">
        <v>51</v>
      </c>
      <c r="E14" s="61"/>
      <c r="F14" s="62"/>
      <c r="G14" s="61" t="n">
        <v>2</v>
      </c>
      <c r="H14" s="63"/>
      <c r="I14" s="61"/>
      <c r="J14" s="64"/>
      <c r="K14" s="65"/>
      <c r="L14" s="63"/>
      <c r="M14" s="66"/>
      <c r="N14" s="64"/>
      <c r="O14" s="65"/>
      <c r="P14" s="63"/>
      <c r="Q14" s="65"/>
      <c r="R14" s="63"/>
      <c r="S14" s="65"/>
      <c r="T14" s="63"/>
      <c r="U14" s="66"/>
      <c r="V14" s="64"/>
      <c r="W14" s="65"/>
      <c r="X14" s="63"/>
      <c r="Y14" s="65"/>
      <c r="Z14" s="63"/>
      <c r="AA14" s="65"/>
      <c r="AB14" s="63"/>
      <c r="AC14" s="66"/>
      <c r="AD14" s="64"/>
      <c r="AE14" s="65"/>
      <c r="AF14" s="63"/>
      <c r="AG14" s="67" t="n">
        <f aca="false">+E14+G14+I14+K14+M14+O14+Q14+S14+U14++W14+Y14+AA14+AC14+AE14</f>
        <v>2</v>
      </c>
      <c r="AH14" s="68"/>
      <c r="AI14" s="69" t="n">
        <v>0.7</v>
      </c>
      <c r="AJ14" s="70" t="n">
        <f aca="false">+AG14*AI14</f>
        <v>1.4</v>
      </c>
    </row>
    <row r="15" s="4" customFormat="true" ht="17.1" hidden="false" customHeight="true" outlineLevel="0" collapsed="false">
      <c r="A15" s="58" t="n">
        <v>5</v>
      </c>
      <c r="B15" s="59" t="s">
        <v>54</v>
      </c>
      <c r="C15" s="59"/>
      <c r="D15" s="60" t="s">
        <v>55</v>
      </c>
      <c r="E15" s="61"/>
      <c r="F15" s="62"/>
      <c r="G15" s="61"/>
      <c r="H15" s="63"/>
      <c r="I15" s="61"/>
      <c r="J15" s="64"/>
      <c r="K15" s="65"/>
      <c r="L15" s="63"/>
      <c r="M15" s="66"/>
      <c r="N15" s="64"/>
      <c r="O15" s="65"/>
      <c r="P15" s="63"/>
      <c r="Q15" s="65"/>
      <c r="R15" s="63"/>
      <c r="S15" s="65"/>
      <c r="T15" s="63"/>
      <c r="U15" s="66"/>
      <c r="V15" s="64"/>
      <c r="W15" s="65"/>
      <c r="X15" s="63"/>
      <c r="Y15" s="65"/>
      <c r="Z15" s="63"/>
      <c r="AA15" s="65"/>
      <c r="AB15" s="63"/>
      <c r="AC15" s="66"/>
      <c r="AD15" s="64"/>
      <c r="AE15" s="65"/>
      <c r="AF15" s="63"/>
      <c r="AG15" s="67" t="n">
        <f aca="false">+E15+G15+I15+K15+M15+O15+Q15+S15+U15++W15+Y15+AA15+AC15+AE15</f>
        <v>0</v>
      </c>
      <c r="AH15" s="68"/>
      <c r="AI15" s="69" t="n">
        <v>0.35</v>
      </c>
      <c r="AJ15" s="70" t="n">
        <f aca="false">+AG15*AI15</f>
        <v>0</v>
      </c>
    </row>
    <row r="16" s="4" customFormat="true" ht="17.1" hidden="false" customHeight="true" outlineLevel="0" collapsed="false">
      <c r="A16" s="58" t="n">
        <v>6</v>
      </c>
      <c r="B16" s="59" t="s">
        <v>56</v>
      </c>
      <c r="C16" s="59"/>
      <c r="D16" s="60" t="s">
        <v>57</v>
      </c>
      <c r="E16" s="61"/>
      <c r="F16" s="62"/>
      <c r="G16" s="61"/>
      <c r="H16" s="63"/>
      <c r="I16" s="61"/>
      <c r="J16" s="64"/>
      <c r="K16" s="65"/>
      <c r="L16" s="63"/>
      <c r="M16" s="66"/>
      <c r="N16" s="64"/>
      <c r="O16" s="65"/>
      <c r="P16" s="63"/>
      <c r="Q16" s="65"/>
      <c r="R16" s="63"/>
      <c r="S16" s="65"/>
      <c r="T16" s="63"/>
      <c r="U16" s="66"/>
      <c r="V16" s="64"/>
      <c r="W16" s="65"/>
      <c r="X16" s="63"/>
      <c r="Y16" s="65"/>
      <c r="Z16" s="63"/>
      <c r="AA16" s="65"/>
      <c r="AB16" s="63"/>
      <c r="AC16" s="66"/>
      <c r="AD16" s="64"/>
      <c r="AE16" s="65"/>
      <c r="AF16" s="63"/>
      <c r="AG16" s="67" t="n">
        <f aca="false">+E16+G16+I16+K16+M16+O16+Q16+S16+U16++W16+Y16+AA16+AC16+AE16</f>
        <v>0</v>
      </c>
      <c r="AH16" s="68"/>
      <c r="AI16" s="69" t="n">
        <v>0.23</v>
      </c>
      <c r="AJ16" s="70" t="n">
        <f aca="false">+AG16*AI16</f>
        <v>0</v>
      </c>
    </row>
    <row r="17" s="4" customFormat="true" ht="17.1" hidden="false" customHeight="true" outlineLevel="0" collapsed="false">
      <c r="A17" s="58" t="n">
        <v>7</v>
      </c>
      <c r="B17" s="59" t="s">
        <v>58</v>
      </c>
      <c r="C17" s="59"/>
      <c r="D17" s="60" t="s">
        <v>51</v>
      </c>
      <c r="E17" s="61"/>
      <c r="F17" s="62"/>
      <c r="G17" s="61" t="n">
        <v>4</v>
      </c>
      <c r="H17" s="63"/>
      <c r="I17" s="61" t="n">
        <v>4</v>
      </c>
      <c r="J17" s="64"/>
      <c r="K17" s="65"/>
      <c r="L17" s="63"/>
      <c r="M17" s="66"/>
      <c r="N17" s="64"/>
      <c r="O17" s="65"/>
      <c r="P17" s="63"/>
      <c r="Q17" s="65" t="n">
        <v>2</v>
      </c>
      <c r="R17" s="63"/>
      <c r="S17" s="65"/>
      <c r="T17" s="63"/>
      <c r="U17" s="66"/>
      <c r="V17" s="64"/>
      <c r="W17" s="65"/>
      <c r="X17" s="63"/>
      <c r="Y17" s="65"/>
      <c r="Z17" s="63"/>
      <c r="AA17" s="65"/>
      <c r="AB17" s="63"/>
      <c r="AC17" s="66"/>
      <c r="AD17" s="64"/>
      <c r="AE17" s="65" t="n">
        <v>2</v>
      </c>
      <c r="AF17" s="63"/>
      <c r="AG17" s="67" t="n">
        <f aca="false">+E17+G17+I17+K17+M17+O17+Q17+S17+U17++W17+Y17+AA17+AC17+AE17</f>
        <v>12</v>
      </c>
      <c r="AH17" s="68"/>
      <c r="AI17" s="69" t="n">
        <v>2.25</v>
      </c>
      <c r="AJ17" s="70" t="n">
        <f aca="false">+AG17*AI17</f>
        <v>27</v>
      </c>
    </row>
    <row r="18" s="4" customFormat="true" ht="17.1" hidden="false" customHeight="true" outlineLevel="0" collapsed="false">
      <c r="A18" s="58" t="n">
        <v>8</v>
      </c>
      <c r="B18" s="59" t="s">
        <v>59</v>
      </c>
      <c r="C18" s="59"/>
      <c r="D18" s="60" t="s">
        <v>51</v>
      </c>
      <c r="E18" s="61"/>
      <c r="F18" s="62"/>
      <c r="G18" s="61"/>
      <c r="H18" s="63"/>
      <c r="I18" s="71"/>
      <c r="J18" s="64"/>
      <c r="K18" s="65"/>
      <c r="L18" s="63"/>
      <c r="M18" s="66"/>
      <c r="N18" s="64"/>
      <c r="O18" s="65"/>
      <c r="P18" s="63"/>
      <c r="Q18" s="65"/>
      <c r="R18" s="63"/>
      <c r="S18" s="65"/>
      <c r="T18" s="63"/>
      <c r="U18" s="66"/>
      <c r="V18" s="64"/>
      <c r="W18" s="65"/>
      <c r="X18" s="63"/>
      <c r="Y18" s="65"/>
      <c r="Z18" s="63"/>
      <c r="AA18" s="65"/>
      <c r="AB18" s="63"/>
      <c r="AC18" s="66"/>
      <c r="AD18" s="64"/>
      <c r="AE18" s="65"/>
      <c r="AF18" s="63"/>
      <c r="AG18" s="67" t="n">
        <f aca="false">+E18+G18+I18+K18+M18+O18+Q18+S18+U18++W18+Y18+AA18+AC18+AE18</f>
        <v>0</v>
      </c>
      <c r="AH18" s="68"/>
      <c r="AI18" s="69" t="n">
        <v>8.44</v>
      </c>
      <c r="AJ18" s="70" t="n">
        <f aca="false">+AG18*AI18</f>
        <v>0</v>
      </c>
    </row>
    <row r="19" s="4" customFormat="true" ht="17.1" hidden="false" customHeight="true" outlineLevel="0" collapsed="false">
      <c r="A19" s="58" t="n">
        <v>9</v>
      </c>
      <c r="B19" s="59" t="s">
        <v>60</v>
      </c>
      <c r="C19" s="59"/>
      <c r="D19" s="60" t="s">
        <v>51</v>
      </c>
      <c r="E19" s="61"/>
      <c r="F19" s="62"/>
      <c r="G19" s="61"/>
      <c r="H19" s="63"/>
      <c r="I19" s="71"/>
      <c r="J19" s="64"/>
      <c r="K19" s="65"/>
      <c r="L19" s="63"/>
      <c r="M19" s="66"/>
      <c r="N19" s="64"/>
      <c r="O19" s="65"/>
      <c r="P19" s="63"/>
      <c r="Q19" s="65"/>
      <c r="R19" s="63"/>
      <c r="S19" s="65"/>
      <c r="T19" s="63"/>
      <c r="U19" s="66"/>
      <c r="V19" s="64"/>
      <c r="W19" s="65"/>
      <c r="X19" s="63"/>
      <c r="Y19" s="65"/>
      <c r="Z19" s="63"/>
      <c r="AA19" s="65"/>
      <c r="AB19" s="63"/>
      <c r="AC19" s="66"/>
      <c r="AD19" s="64"/>
      <c r="AE19" s="65"/>
      <c r="AF19" s="63"/>
      <c r="AG19" s="67" t="n">
        <f aca="false">+E19+G19+I19+K19+M19+O19+Q19+S19+U19++W19+Y19+AA19+AC19+AE19</f>
        <v>0</v>
      </c>
      <c r="AH19" s="68"/>
      <c r="AI19" s="69" t="n">
        <v>42.21</v>
      </c>
      <c r="AJ19" s="70" t="n">
        <f aca="false">+AG19*AI19</f>
        <v>0</v>
      </c>
    </row>
    <row r="20" s="4" customFormat="true" ht="17.1" hidden="false" customHeight="true" outlineLevel="0" collapsed="false">
      <c r="A20" s="58" t="n">
        <v>10</v>
      </c>
      <c r="B20" s="59" t="s">
        <v>61</v>
      </c>
      <c r="C20" s="59"/>
      <c r="D20" s="60" t="s">
        <v>55</v>
      </c>
      <c r="E20" s="61"/>
      <c r="F20" s="62"/>
      <c r="G20" s="61"/>
      <c r="H20" s="63"/>
      <c r="I20" s="71"/>
      <c r="J20" s="64"/>
      <c r="K20" s="65"/>
      <c r="L20" s="63"/>
      <c r="M20" s="66"/>
      <c r="N20" s="64"/>
      <c r="O20" s="65"/>
      <c r="P20" s="63"/>
      <c r="Q20" s="65"/>
      <c r="R20" s="63"/>
      <c r="S20" s="65"/>
      <c r="T20" s="63"/>
      <c r="U20" s="66"/>
      <c r="V20" s="64"/>
      <c r="W20" s="65"/>
      <c r="X20" s="63"/>
      <c r="Y20" s="65"/>
      <c r="Z20" s="63"/>
      <c r="AA20" s="65"/>
      <c r="AB20" s="63"/>
      <c r="AC20" s="66"/>
      <c r="AD20" s="64"/>
      <c r="AE20" s="65"/>
      <c r="AF20" s="63"/>
      <c r="AG20" s="67" t="n">
        <f aca="false">+E20+G20+I20+K20+M20+O20+Q20+S20+U20++W20+Y20+AA20+AC20+AE20</f>
        <v>0</v>
      </c>
      <c r="AH20" s="68"/>
      <c r="AI20" s="69" t="n">
        <v>0.04</v>
      </c>
      <c r="AJ20" s="70" t="n">
        <f aca="false">+AG20*AI20</f>
        <v>0</v>
      </c>
    </row>
    <row r="21" s="4" customFormat="true" ht="17.1" hidden="false" customHeight="true" outlineLevel="0" collapsed="false">
      <c r="A21" s="58" t="n">
        <v>11</v>
      </c>
      <c r="B21" s="59" t="s">
        <v>62</v>
      </c>
      <c r="C21" s="59"/>
      <c r="D21" s="60" t="s">
        <v>55</v>
      </c>
      <c r="E21" s="61"/>
      <c r="F21" s="62"/>
      <c r="G21" s="61"/>
      <c r="H21" s="63"/>
      <c r="I21" s="71"/>
      <c r="J21" s="64"/>
      <c r="K21" s="65"/>
      <c r="L21" s="63"/>
      <c r="M21" s="66"/>
      <c r="N21" s="64"/>
      <c r="O21" s="65"/>
      <c r="P21" s="63"/>
      <c r="Q21" s="65"/>
      <c r="R21" s="63"/>
      <c r="S21" s="65"/>
      <c r="T21" s="63"/>
      <c r="U21" s="66"/>
      <c r="V21" s="64"/>
      <c r="W21" s="65"/>
      <c r="X21" s="63"/>
      <c r="Y21" s="65"/>
      <c r="Z21" s="63"/>
      <c r="AA21" s="65"/>
      <c r="AB21" s="63"/>
      <c r="AC21" s="66"/>
      <c r="AD21" s="64"/>
      <c r="AE21" s="65"/>
      <c r="AF21" s="63"/>
      <c r="AG21" s="67" t="n">
        <f aca="false">+E21+G21+I21+K21+M21+O21+Q21+S21+U21++W21+Y21+AA21+AC21+AE21</f>
        <v>0</v>
      </c>
      <c r="AH21" s="68"/>
      <c r="AI21" s="69" t="n">
        <v>0.01</v>
      </c>
      <c r="AJ21" s="70" t="n">
        <f aca="false">+AG21*AI21</f>
        <v>0</v>
      </c>
    </row>
    <row r="22" s="4" customFormat="true" ht="17.1" hidden="false" customHeight="true" outlineLevel="0" collapsed="false">
      <c r="A22" s="58" t="n">
        <v>12</v>
      </c>
      <c r="B22" s="59" t="s">
        <v>63</v>
      </c>
      <c r="C22" s="59"/>
      <c r="D22" s="60" t="s">
        <v>51</v>
      </c>
      <c r="E22" s="61"/>
      <c r="F22" s="62"/>
      <c r="G22" s="61"/>
      <c r="H22" s="63"/>
      <c r="I22" s="71"/>
      <c r="J22" s="64"/>
      <c r="K22" s="65"/>
      <c r="L22" s="63"/>
      <c r="M22" s="66" t="n">
        <v>1</v>
      </c>
      <c r="N22" s="64"/>
      <c r="O22" s="65"/>
      <c r="P22" s="63"/>
      <c r="Q22" s="65"/>
      <c r="R22" s="63"/>
      <c r="S22" s="65"/>
      <c r="T22" s="63"/>
      <c r="U22" s="66"/>
      <c r="V22" s="64"/>
      <c r="W22" s="65"/>
      <c r="X22" s="63"/>
      <c r="Y22" s="65"/>
      <c r="Z22" s="63"/>
      <c r="AA22" s="65"/>
      <c r="AB22" s="63"/>
      <c r="AC22" s="66"/>
      <c r="AD22" s="64"/>
      <c r="AE22" s="65"/>
      <c r="AF22" s="63"/>
      <c r="AG22" s="67" t="n">
        <f aca="false">+E22+G22+I22+K22+M22+O22+Q22+S22+U22++W22+Y22+AA22+AC22+AE22</f>
        <v>1</v>
      </c>
      <c r="AH22" s="68"/>
      <c r="AI22" s="69" t="n">
        <v>7.91</v>
      </c>
      <c r="AJ22" s="70" t="n">
        <f aca="false">+AG22*AI22</f>
        <v>7.91</v>
      </c>
    </row>
    <row r="23" s="4" customFormat="true" ht="17.1" hidden="false" customHeight="true" outlineLevel="0" collapsed="false">
      <c r="A23" s="58" t="n">
        <v>13</v>
      </c>
      <c r="B23" s="59" t="s">
        <v>64</v>
      </c>
      <c r="C23" s="59"/>
      <c r="D23" s="60" t="s">
        <v>49</v>
      </c>
      <c r="E23" s="61"/>
      <c r="F23" s="62"/>
      <c r="G23" s="61"/>
      <c r="H23" s="63"/>
      <c r="I23" s="71"/>
      <c r="J23" s="64"/>
      <c r="K23" s="65"/>
      <c r="L23" s="63"/>
      <c r="M23" s="66"/>
      <c r="N23" s="64"/>
      <c r="O23" s="65"/>
      <c r="P23" s="63"/>
      <c r="Q23" s="65"/>
      <c r="R23" s="63"/>
      <c r="S23" s="65"/>
      <c r="T23" s="63"/>
      <c r="U23" s="66"/>
      <c r="V23" s="64"/>
      <c r="W23" s="65"/>
      <c r="X23" s="63"/>
      <c r="Y23" s="65"/>
      <c r="Z23" s="63"/>
      <c r="AA23" s="65"/>
      <c r="AB23" s="63"/>
      <c r="AC23" s="66"/>
      <c r="AD23" s="64"/>
      <c r="AE23" s="65"/>
      <c r="AF23" s="63"/>
      <c r="AG23" s="67" t="n">
        <f aca="false">+E23+G23+I23+K23+M23+O23+Q23+S23+U23++W23+Y23+AA23+AC23+AE23</f>
        <v>0</v>
      </c>
      <c r="AH23" s="68"/>
      <c r="AI23" s="69" t="n">
        <v>43.28</v>
      </c>
      <c r="AJ23" s="70" t="n">
        <f aca="false">+AG23*AI23</f>
        <v>0</v>
      </c>
    </row>
    <row r="24" s="4" customFormat="true" ht="17.1" hidden="false" customHeight="true" outlineLevel="0" collapsed="false">
      <c r="A24" s="58" t="n">
        <v>14</v>
      </c>
      <c r="B24" s="59" t="s">
        <v>65</v>
      </c>
      <c r="C24" s="59"/>
      <c r="D24" s="60" t="s">
        <v>66</v>
      </c>
      <c r="E24" s="61"/>
      <c r="F24" s="62"/>
      <c r="G24" s="61" t="n">
        <v>2.5</v>
      </c>
      <c r="H24" s="63"/>
      <c r="I24" s="71"/>
      <c r="J24" s="64"/>
      <c r="K24" s="65"/>
      <c r="L24" s="63"/>
      <c r="M24" s="66"/>
      <c r="N24" s="64"/>
      <c r="O24" s="65"/>
      <c r="P24" s="63"/>
      <c r="Q24" s="65"/>
      <c r="R24" s="63"/>
      <c r="S24" s="65"/>
      <c r="T24" s="63"/>
      <c r="U24" s="66"/>
      <c r="V24" s="64"/>
      <c r="W24" s="65"/>
      <c r="X24" s="63"/>
      <c r="Y24" s="65"/>
      <c r="Z24" s="63"/>
      <c r="AA24" s="65"/>
      <c r="AB24" s="63"/>
      <c r="AC24" s="66"/>
      <c r="AD24" s="64"/>
      <c r="AE24" s="65"/>
      <c r="AF24" s="63"/>
      <c r="AG24" s="67" t="n">
        <f aca="false">+E24+G24+I24+K24+M24+O24+Q24+S24+U24++W24+Y24+AA24+AC24+AE24</f>
        <v>2.5</v>
      </c>
      <c r="AH24" s="68"/>
      <c r="AI24" s="69" t="n">
        <v>0.21</v>
      </c>
      <c r="AJ24" s="70" t="n">
        <f aca="false">+AG24*AI24</f>
        <v>0.525</v>
      </c>
    </row>
    <row r="25" s="4" customFormat="true" ht="17.1" hidden="false" customHeight="true" outlineLevel="0" collapsed="false">
      <c r="A25" s="72" t="n">
        <v>15</v>
      </c>
      <c r="B25" s="73" t="s">
        <v>67</v>
      </c>
      <c r="C25" s="73"/>
      <c r="D25" s="74" t="s">
        <v>66</v>
      </c>
      <c r="E25" s="75"/>
      <c r="F25" s="76"/>
      <c r="G25" s="75"/>
      <c r="H25" s="77"/>
      <c r="I25" s="78"/>
      <c r="J25" s="79"/>
      <c r="K25" s="80"/>
      <c r="L25" s="77"/>
      <c r="M25" s="81"/>
      <c r="N25" s="79"/>
      <c r="O25" s="80"/>
      <c r="P25" s="77"/>
      <c r="Q25" s="80"/>
      <c r="R25" s="77"/>
      <c r="S25" s="80"/>
      <c r="T25" s="77"/>
      <c r="U25" s="81"/>
      <c r="V25" s="79"/>
      <c r="W25" s="80"/>
      <c r="X25" s="77"/>
      <c r="Y25" s="80"/>
      <c r="Z25" s="77"/>
      <c r="AA25" s="80"/>
      <c r="AB25" s="77"/>
      <c r="AC25" s="81"/>
      <c r="AD25" s="79"/>
      <c r="AE25" s="80"/>
      <c r="AF25" s="77"/>
      <c r="AG25" s="82" t="n">
        <f aca="false">+E25+G25+I25+K25+M25+O25+Q25+S25+U25++W25+Y25+AA25+AC25+AE25</f>
        <v>0</v>
      </c>
      <c r="AH25" s="83"/>
      <c r="AI25" s="84" t="n">
        <v>0.08</v>
      </c>
      <c r="AJ25" s="85" t="n">
        <f aca="false">+AG25*AI25</f>
        <v>0</v>
      </c>
    </row>
    <row r="26" s="4" customFormat="true" ht="17.1" hidden="false" customHeight="true" outlineLevel="0" collapsed="false">
      <c r="A26" s="86"/>
      <c r="B26" s="86"/>
      <c r="C26" s="86"/>
      <c r="D26" s="86"/>
      <c r="E26" s="87"/>
      <c r="F26" s="88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90"/>
      <c r="AJ26" s="0"/>
    </row>
    <row r="27" s="4" customFormat="true" ht="17.1" hidden="false" customHeight="true" outlineLevel="0" collapsed="false">
      <c r="A27" s="86"/>
      <c r="B27" s="86"/>
      <c r="C27" s="86"/>
      <c r="D27" s="86"/>
      <c r="E27" s="87"/>
      <c r="F27" s="88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90"/>
      <c r="AJ27" s="0"/>
    </row>
    <row r="28" s="4" customFormat="true" ht="17.1" hidden="false" customHeight="true" outlineLevel="0" collapsed="false">
      <c r="A28" s="11" t="s">
        <v>68</v>
      </c>
      <c r="B28" s="91"/>
      <c r="C28" s="91"/>
      <c r="D28" s="91"/>
      <c r="E28" s="87"/>
      <c r="F28" s="88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90"/>
      <c r="AJ28" s="0"/>
    </row>
    <row r="29" s="4" customFormat="true" ht="17.1" hidden="false" customHeight="true" outlineLevel="0" collapsed="false">
      <c r="A29" s="92" t="s">
        <v>69</v>
      </c>
      <c r="B29" s="93"/>
      <c r="C29" s="94" t="s">
        <v>70</v>
      </c>
      <c r="D29" s="95" t="s">
        <v>71</v>
      </c>
      <c r="E29" s="96"/>
      <c r="F29" s="96"/>
      <c r="G29" s="96"/>
      <c r="H29" s="96"/>
      <c r="I29" s="97"/>
      <c r="J29" s="97"/>
      <c r="K29" s="97"/>
      <c r="L29" s="97"/>
      <c r="M29" s="97"/>
      <c r="N29" s="97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90"/>
      <c r="AJ29" s="0"/>
    </row>
    <row r="30" s="4" customFormat="true" ht="17.1" hidden="false" customHeight="true" outlineLevel="0" collapsed="false">
      <c r="A30" s="98" t="n">
        <v>1</v>
      </c>
      <c r="B30" s="99" t="s">
        <v>72</v>
      </c>
      <c r="C30" s="100" t="s">
        <v>73</v>
      </c>
      <c r="D30" s="100" t="s">
        <v>74</v>
      </c>
      <c r="E30" s="101"/>
      <c r="F30" s="102"/>
      <c r="G30" s="150"/>
      <c r="H30" s="218"/>
      <c r="I30" s="101"/>
      <c r="J30" s="149"/>
      <c r="K30" s="150"/>
      <c r="L30" s="149"/>
      <c r="M30" s="145"/>
      <c r="N30" s="148"/>
      <c r="O30" s="48"/>
      <c r="P30" s="149"/>
      <c r="Q30" s="145"/>
      <c r="R30" s="148"/>
      <c r="S30" s="101"/>
      <c r="T30" s="149"/>
      <c r="U30" s="150"/>
      <c r="V30" s="148"/>
      <c r="W30" s="101"/>
      <c r="X30" s="149"/>
      <c r="Y30" s="101"/>
      <c r="Z30" s="149"/>
      <c r="AA30" s="101"/>
      <c r="AB30" s="149"/>
      <c r="AC30" s="150"/>
      <c r="AD30" s="148"/>
      <c r="AE30" s="48"/>
      <c r="AF30" s="149"/>
      <c r="AG30" s="54" t="n">
        <f aca="false">+E30+G30+I30+K30+M30+O30+Q30+S30+U30++W30+Y30+AA30+AC30+AE30</f>
        <v>0</v>
      </c>
      <c r="AH30" s="103"/>
      <c r="AI30" s="104" t="n">
        <v>1.3</v>
      </c>
      <c r="AJ30" s="105" t="n">
        <f aca="false">+AG30*AI30</f>
        <v>0</v>
      </c>
    </row>
    <row r="31" s="4" customFormat="true" ht="17.1" hidden="false" customHeight="true" outlineLevel="0" collapsed="false">
      <c r="A31" s="106" t="n">
        <v>2</v>
      </c>
      <c r="B31" s="107" t="s">
        <v>75</v>
      </c>
      <c r="C31" s="108" t="s">
        <v>73</v>
      </c>
      <c r="D31" s="108" t="s">
        <v>74</v>
      </c>
      <c r="E31" s="65"/>
      <c r="F31" s="109"/>
      <c r="G31" s="65" t="n">
        <v>18</v>
      </c>
      <c r="H31" s="109"/>
      <c r="I31" s="65"/>
      <c r="J31" s="109"/>
      <c r="K31" s="65" t="n">
        <v>25</v>
      </c>
      <c r="L31" s="109"/>
      <c r="M31" s="65"/>
      <c r="N31" s="109"/>
      <c r="O31" s="65"/>
      <c r="P31" s="109"/>
      <c r="Q31" s="65"/>
      <c r="R31" s="109"/>
      <c r="S31" s="65"/>
      <c r="T31" s="109"/>
      <c r="U31" s="65" t="n">
        <v>23</v>
      </c>
      <c r="V31" s="109"/>
      <c r="W31" s="65"/>
      <c r="X31" s="109"/>
      <c r="Y31" s="65"/>
      <c r="Z31" s="109"/>
      <c r="AA31" s="65"/>
      <c r="AB31" s="109"/>
      <c r="AC31" s="65" t="n">
        <v>2</v>
      </c>
      <c r="AD31" s="109"/>
      <c r="AE31" s="65" t="n">
        <v>41</v>
      </c>
      <c r="AF31" s="109"/>
      <c r="AG31" s="215" t="n">
        <f aca="false">+E31+G31+I31+K31+M31+O31+Q31+S31+U31++W31+Y31+AA31+AC31+AE31</f>
        <v>109</v>
      </c>
      <c r="AH31" s="111"/>
      <c r="AI31" s="112" t="n">
        <v>1.6</v>
      </c>
      <c r="AJ31" s="113" t="n">
        <f aca="false">+AG31*AI31</f>
        <v>174.4</v>
      </c>
    </row>
    <row r="32" s="4" customFormat="true" ht="17.1" hidden="false" customHeight="true" outlineLevel="0" collapsed="false">
      <c r="A32" s="106" t="n">
        <v>3</v>
      </c>
      <c r="B32" s="107" t="s">
        <v>76</v>
      </c>
      <c r="C32" s="108" t="s">
        <v>73</v>
      </c>
      <c r="D32" s="108" t="s">
        <v>74</v>
      </c>
      <c r="E32" s="65"/>
      <c r="F32" s="109"/>
      <c r="G32" s="66" t="n">
        <v>3</v>
      </c>
      <c r="H32" s="114"/>
      <c r="I32" s="65"/>
      <c r="J32" s="115"/>
      <c r="K32" s="66"/>
      <c r="L32" s="115"/>
      <c r="M32" s="116"/>
      <c r="N32" s="117"/>
      <c r="O32" s="61"/>
      <c r="P32" s="115"/>
      <c r="Q32" s="116"/>
      <c r="R32" s="117"/>
      <c r="S32" s="65"/>
      <c r="T32" s="115"/>
      <c r="U32" s="66"/>
      <c r="V32" s="117"/>
      <c r="W32" s="65"/>
      <c r="X32" s="115"/>
      <c r="Y32" s="65"/>
      <c r="Z32" s="115"/>
      <c r="AA32" s="65"/>
      <c r="AB32" s="115"/>
      <c r="AC32" s="66"/>
      <c r="AD32" s="117"/>
      <c r="AE32" s="61"/>
      <c r="AF32" s="115"/>
      <c r="AG32" s="67" t="n">
        <f aca="false">+E32+G32+I32+K32+M32+O32+Q32+S32+U32++W32+Y32+AA32+AC32+AE32</f>
        <v>3</v>
      </c>
      <c r="AH32" s="111"/>
      <c r="AI32" s="112" t="n">
        <v>4.24</v>
      </c>
      <c r="AJ32" s="113" t="n">
        <f aca="false">+AG32*AI32</f>
        <v>12.72</v>
      </c>
    </row>
    <row r="33" s="4" customFormat="true" ht="17.1" hidden="false" customHeight="true" outlineLevel="0" collapsed="false">
      <c r="A33" s="106" t="n">
        <v>4</v>
      </c>
      <c r="B33" s="107" t="s">
        <v>77</v>
      </c>
      <c r="C33" s="108" t="s">
        <v>73</v>
      </c>
      <c r="D33" s="108" t="s">
        <v>74</v>
      </c>
      <c r="E33" s="65"/>
      <c r="F33" s="109"/>
      <c r="G33" s="66" t="n">
        <v>2</v>
      </c>
      <c r="H33" s="114"/>
      <c r="I33" s="65"/>
      <c r="J33" s="115"/>
      <c r="K33" s="66"/>
      <c r="L33" s="115"/>
      <c r="M33" s="116"/>
      <c r="N33" s="117"/>
      <c r="O33" s="61"/>
      <c r="P33" s="115"/>
      <c r="Q33" s="116"/>
      <c r="R33" s="117"/>
      <c r="S33" s="65"/>
      <c r="T33" s="115"/>
      <c r="U33" s="66"/>
      <c r="V33" s="117"/>
      <c r="W33" s="65"/>
      <c r="X33" s="115"/>
      <c r="Y33" s="65"/>
      <c r="Z33" s="115"/>
      <c r="AA33" s="65"/>
      <c r="AB33" s="115"/>
      <c r="AC33" s="66"/>
      <c r="AD33" s="117"/>
      <c r="AE33" s="61"/>
      <c r="AF33" s="115"/>
      <c r="AG33" s="67" t="n">
        <f aca="false">+E33+G33+I33+K33+M33+O33+Q33+S33+U33++W33+Y33+AA33+AC33+AE33</f>
        <v>2</v>
      </c>
      <c r="AH33" s="111"/>
      <c r="AI33" s="112" t="n">
        <v>3.49</v>
      </c>
      <c r="AJ33" s="113" t="n">
        <f aca="false">+AG33*AI33</f>
        <v>6.98</v>
      </c>
    </row>
    <row r="34" s="4" customFormat="true" ht="17.1" hidden="false" customHeight="true" outlineLevel="0" collapsed="false">
      <c r="A34" s="106" t="n">
        <v>5</v>
      </c>
      <c r="B34" s="107" t="s">
        <v>78</v>
      </c>
      <c r="C34" s="108" t="s">
        <v>73</v>
      </c>
      <c r="D34" s="108" t="s">
        <v>74</v>
      </c>
      <c r="E34" s="65"/>
      <c r="F34" s="109"/>
      <c r="G34" s="66"/>
      <c r="H34" s="114"/>
      <c r="I34" s="65"/>
      <c r="J34" s="115"/>
      <c r="K34" s="66"/>
      <c r="L34" s="115"/>
      <c r="M34" s="116"/>
      <c r="N34" s="117"/>
      <c r="O34" s="61"/>
      <c r="P34" s="115"/>
      <c r="Q34" s="116"/>
      <c r="R34" s="117"/>
      <c r="S34" s="65"/>
      <c r="T34" s="115"/>
      <c r="U34" s="66"/>
      <c r="V34" s="117"/>
      <c r="W34" s="65"/>
      <c r="X34" s="115"/>
      <c r="Y34" s="65"/>
      <c r="Z34" s="115"/>
      <c r="AA34" s="65"/>
      <c r="AB34" s="115"/>
      <c r="AC34" s="66"/>
      <c r="AD34" s="117"/>
      <c r="AE34" s="61"/>
      <c r="AF34" s="115"/>
      <c r="AG34" s="67" t="n">
        <f aca="false">+E34+G34+I34+K34+M34+O34+Q34+S34+U34++W34+Y34+AA34+AC34+AE34</f>
        <v>0</v>
      </c>
      <c r="AH34" s="111"/>
      <c r="AI34" s="112" t="n">
        <v>0.49</v>
      </c>
      <c r="AJ34" s="113" t="n">
        <f aca="false">+AG34*AI34</f>
        <v>0</v>
      </c>
    </row>
    <row r="35" s="4" customFormat="true" ht="17.1" hidden="false" customHeight="true" outlineLevel="0" collapsed="false">
      <c r="A35" s="106" t="n">
        <v>6</v>
      </c>
      <c r="B35" s="107" t="s">
        <v>79</v>
      </c>
      <c r="C35" s="108" t="s">
        <v>80</v>
      </c>
      <c r="D35" s="108" t="s">
        <v>81</v>
      </c>
      <c r="E35" s="65"/>
      <c r="F35" s="109"/>
      <c r="G35" s="66"/>
      <c r="H35" s="114"/>
      <c r="I35" s="65"/>
      <c r="J35" s="115"/>
      <c r="K35" s="66"/>
      <c r="L35" s="115"/>
      <c r="M35" s="116"/>
      <c r="N35" s="117"/>
      <c r="O35" s="61"/>
      <c r="P35" s="115"/>
      <c r="Q35" s="116"/>
      <c r="R35" s="117"/>
      <c r="S35" s="65"/>
      <c r="T35" s="115"/>
      <c r="U35" s="66"/>
      <c r="V35" s="117"/>
      <c r="W35" s="65"/>
      <c r="X35" s="115"/>
      <c r="Y35" s="65"/>
      <c r="Z35" s="115"/>
      <c r="AA35" s="65"/>
      <c r="AB35" s="115"/>
      <c r="AC35" s="66"/>
      <c r="AD35" s="117"/>
      <c r="AE35" s="61"/>
      <c r="AF35" s="115"/>
      <c r="AG35" s="67" t="n">
        <f aca="false">+E35+G35+I35+K35+M35+O35+Q35+S35+U35++W35+Y35+AA35+AC35+AE35</f>
        <v>0</v>
      </c>
      <c r="AH35" s="111"/>
      <c r="AI35" s="112" t="n">
        <v>0.08</v>
      </c>
      <c r="AJ35" s="113" t="n">
        <f aca="false">+AG35*AI35</f>
        <v>0</v>
      </c>
    </row>
    <row r="36" s="4" customFormat="true" ht="17.1" hidden="false" customHeight="true" outlineLevel="0" collapsed="false">
      <c r="A36" s="106" t="n">
        <v>7</v>
      </c>
      <c r="B36" s="107" t="s">
        <v>82</v>
      </c>
      <c r="C36" s="108" t="s">
        <v>73</v>
      </c>
      <c r="D36" s="108" t="s">
        <v>74</v>
      </c>
      <c r="E36" s="65"/>
      <c r="F36" s="109"/>
      <c r="G36" s="65" t="n">
        <v>156</v>
      </c>
      <c r="H36" s="109"/>
      <c r="I36" s="65"/>
      <c r="J36" s="109"/>
      <c r="K36" s="65" t="n">
        <v>150</v>
      </c>
      <c r="L36" s="109"/>
      <c r="M36" s="65"/>
      <c r="N36" s="109"/>
      <c r="O36" s="65"/>
      <c r="P36" s="109"/>
      <c r="Q36" s="65"/>
      <c r="R36" s="109"/>
      <c r="S36" s="65"/>
      <c r="T36" s="109"/>
      <c r="U36" s="65" t="n">
        <v>138</v>
      </c>
      <c r="V36" s="109"/>
      <c r="W36" s="65"/>
      <c r="X36" s="109"/>
      <c r="Y36" s="65"/>
      <c r="Z36" s="109"/>
      <c r="AA36" s="65"/>
      <c r="AB36" s="109"/>
      <c r="AC36" s="65" t="n">
        <v>12</v>
      </c>
      <c r="AD36" s="109"/>
      <c r="AE36" s="214" t="n">
        <v>93</v>
      </c>
      <c r="AF36" s="109"/>
      <c r="AG36" s="215" t="n">
        <f aca="false">+E36+G36+I36+K36+M36+O36+Q36+S36+U36++W36+Y36+AA36+AC36+AE36</f>
        <v>549</v>
      </c>
      <c r="AH36" s="111"/>
      <c r="AI36" s="112" t="n">
        <v>0.04</v>
      </c>
      <c r="AJ36" s="113" t="n">
        <f aca="false">+AG36*AI36</f>
        <v>21.96</v>
      </c>
    </row>
    <row r="37" s="4" customFormat="true" ht="17.1" hidden="false" customHeight="true" outlineLevel="0" collapsed="false">
      <c r="A37" s="106" t="n">
        <v>8</v>
      </c>
      <c r="B37" s="107" t="s">
        <v>83</v>
      </c>
      <c r="C37" s="108" t="s">
        <v>73</v>
      </c>
      <c r="D37" s="108" t="s">
        <v>74</v>
      </c>
      <c r="E37" s="65"/>
      <c r="F37" s="109"/>
      <c r="G37" s="66"/>
      <c r="H37" s="114"/>
      <c r="I37" s="65"/>
      <c r="J37" s="115"/>
      <c r="K37" s="66"/>
      <c r="L37" s="115"/>
      <c r="M37" s="116"/>
      <c r="N37" s="117"/>
      <c r="O37" s="61"/>
      <c r="P37" s="115"/>
      <c r="Q37" s="116"/>
      <c r="R37" s="117"/>
      <c r="S37" s="65"/>
      <c r="T37" s="115"/>
      <c r="U37" s="66"/>
      <c r="V37" s="117"/>
      <c r="W37" s="65"/>
      <c r="X37" s="115"/>
      <c r="Y37" s="65"/>
      <c r="Z37" s="115"/>
      <c r="AA37" s="65"/>
      <c r="AB37" s="115"/>
      <c r="AC37" s="66"/>
      <c r="AD37" s="117"/>
      <c r="AE37" s="61"/>
      <c r="AF37" s="115"/>
      <c r="AG37" s="67" t="n">
        <f aca="false">+E37+G37+I37+K37+M37+O37+Q37+S37+U37++W37+Y37+AA37+AC37+AE37</f>
        <v>0</v>
      </c>
      <c r="AH37" s="111"/>
      <c r="AI37" s="112" t="n">
        <v>48.76</v>
      </c>
      <c r="AJ37" s="113" t="n">
        <f aca="false">+AG37*AI37</f>
        <v>0</v>
      </c>
    </row>
    <row r="38" s="4" customFormat="true" ht="17.1" hidden="false" customHeight="true" outlineLevel="0" collapsed="false">
      <c r="A38" s="106" t="n">
        <v>9</v>
      </c>
      <c r="B38" s="107" t="s">
        <v>85</v>
      </c>
      <c r="C38" s="108" t="s">
        <v>73</v>
      </c>
      <c r="D38" s="108" t="s">
        <v>74</v>
      </c>
      <c r="E38" s="65"/>
      <c r="F38" s="109"/>
      <c r="G38" s="66"/>
      <c r="H38" s="114"/>
      <c r="I38" s="65"/>
      <c r="J38" s="115"/>
      <c r="K38" s="66"/>
      <c r="L38" s="115"/>
      <c r="M38" s="116"/>
      <c r="N38" s="117"/>
      <c r="O38" s="61"/>
      <c r="P38" s="115"/>
      <c r="Q38" s="116"/>
      <c r="R38" s="117"/>
      <c r="S38" s="65"/>
      <c r="T38" s="115"/>
      <c r="U38" s="66"/>
      <c r="V38" s="117"/>
      <c r="W38" s="65"/>
      <c r="X38" s="115"/>
      <c r="Y38" s="65"/>
      <c r="Z38" s="115"/>
      <c r="AA38" s="65"/>
      <c r="AB38" s="115"/>
      <c r="AC38" s="66"/>
      <c r="AD38" s="117"/>
      <c r="AE38" s="61"/>
      <c r="AF38" s="115"/>
      <c r="AG38" s="67" t="n">
        <f aca="false">+E38+G38+I38+K38+M38+O38+Q38+S38+U38++W38+Y38+AA38+AC38+AE38</f>
        <v>0</v>
      </c>
      <c r="AH38" s="111"/>
      <c r="AI38" s="112" t="n">
        <v>48.16</v>
      </c>
      <c r="AJ38" s="113" t="n">
        <f aca="false">+AG38*AI38</f>
        <v>0</v>
      </c>
    </row>
    <row r="39" s="4" customFormat="true" ht="17.1" hidden="false" customHeight="true" outlineLevel="0" collapsed="false">
      <c r="A39" s="106" t="n">
        <v>10</v>
      </c>
      <c r="B39" s="107" t="s">
        <v>86</v>
      </c>
      <c r="C39" s="108" t="s">
        <v>73</v>
      </c>
      <c r="D39" s="108" t="s">
        <v>74</v>
      </c>
      <c r="E39" s="65"/>
      <c r="F39" s="109"/>
      <c r="G39" s="66"/>
      <c r="H39" s="114"/>
      <c r="I39" s="65"/>
      <c r="J39" s="115"/>
      <c r="K39" s="66"/>
      <c r="L39" s="115"/>
      <c r="M39" s="116"/>
      <c r="N39" s="117"/>
      <c r="O39" s="61"/>
      <c r="P39" s="115"/>
      <c r="Q39" s="116"/>
      <c r="R39" s="117"/>
      <c r="S39" s="65"/>
      <c r="T39" s="115"/>
      <c r="U39" s="66"/>
      <c r="V39" s="117"/>
      <c r="W39" s="65"/>
      <c r="X39" s="115"/>
      <c r="Y39" s="65"/>
      <c r="Z39" s="115"/>
      <c r="AA39" s="65"/>
      <c r="AB39" s="115"/>
      <c r="AC39" s="66"/>
      <c r="AD39" s="117"/>
      <c r="AE39" s="61"/>
      <c r="AF39" s="115"/>
      <c r="AG39" s="67" t="n">
        <f aca="false">+E39+G39+I39+K39+M39+O39+Q39+S39+U39++W39+Y39+AA39+AC39+AE39</f>
        <v>0</v>
      </c>
      <c r="AH39" s="111"/>
      <c r="AI39" s="112" t="n">
        <v>3.61</v>
      </c>
      <c r="AJ39" s="113" t="n">
        <f aca="false">+AG39*AI39</f>
        <v>0</v>
      </c>
    </row>
    <row r="40" s="4" customFormat="true" ht="17.1" hidden="false" customHeight="true" outlineLevel="0" collapsed="false">
      <c r="A40" s="106" t="n">
        <v>11</v>
      </c>
      <c r="B40" s="107" t="s">
        <v>87</v>
      </c>
      <c r="C40" s="108" t="s">
        <v>73</v>
      </c>
      <c r="D40" s="108" t="s">
        <v>74</v>
      </c>
      <c r="E40" s="65"/>
      <c r="F40" s="109"/>
      <c r="G40" s="66"/>
      <c r="H40" s="114"/>
      <c r="I40" s="65"/>
      <c r="J40" s="115"/>
      <c r="K40" s="66"/>
      <c r="L40" s="115"/>
      <c r="M40" s="116"/>
      <c r="N40" s="117"/>
      <c r="O40" s="61"/>
      <c r="P40" s="115"/>
      <c r="Q40" s="116"/>
      <c r="R40" s="117"/>
      <c r="S40" s="65"/>
      <c r="T40" s="115"/>
      <c r="U40" s="66"/>
      <c r="V40" s="117"/>
      <c r="W40" s="65"/>
      <c r="X40" s="115"/>
      <c r="Y40" s="65"/>
      <c r="Z40" s="115"/>
      <c r="AA40" s="65"/>
      <c r="AB40" s="115"/>
      <c r="AC40" s="66"/>
      <c r="AD40" s="117"/>
      <c r="AE40" s="61"/>
      <c r="AF40" s="115"/>
      <c r="AG40" s="67" t="n">
        <f aca="false">+E40+G40+I40+K40+M40+O40+Q40+S40+U40++W40+Y40+AA40+AC40+AE40</f>
        <v>0</v>
      </c>
      <c r="AH40" s="111"/>
      <c r="AI40" s="112" t="n">
        <v>0.06</v>
      </c>
      <c r="AJ40" s="113" t="n">
        <f aca="false">+AG40*AI40</f>
        <v>0</v>
      </c>
    </row>
    <row r="41" s="4" customFormat="true" ht="17.1" hidden="false" customHeight="true" outlineLevel="0" collapsed="false">
      <c r="A41" s="106" t="n">
        <v>12</v>
      </c>
      <c r="B41" s="107" t="s">
        <v>88</v>
      </c>
      <c r="C41" s="108" t="s">
        <v>73</v>
      </c>
      <c r="D41" s="108" t="s">
        <v>74</v>
      </c>
      <c r="E41" s="65"/>
      <c r="F41" s="109"/>
      <c r="G41" s="66" t="n">
        <v>68</v>
      </c>
      <c r="H41" s="114"/>
      <c r="I41" s="65" t="n">
        <v>35</v>
      </c>
      <c r="J41" s="115"/>
      <c r="K41" s="66" t="n">
        <v>15</v>
      </c>
      <c r="L41" s="115"/>
      <c r="M41" s="116" t="n">
        <v>26</v>
      </c>
      <c r="N41" s="117"/>
      <c r="O41" s="61" t="n">
        <v>18</v>
      </c>
      <c r="P41" s="115"/>
      <c r="Q41" s="116" t="n">
        <v>14</v>
      </c>
      <c r="R41" s="117"/>
      <c r="S41" s="65" t="n">
        <v>5</v>
      </c>
      <c r="T41" s="115"/>
      <c r="U41" s="66" t="n">
        <v>3</v>
      </c>
      <c r="V41" s="117"/>
      <c r="W41" s="65" t="n">
        <v>1</v>
      </c>
      <c r="X41" s="115"/>
      <c r="Y41" s="65" t="n">
        <v>1</v>
      </c>
      <c r="Z41" s="115"/>
      <c r="AA41" s="65" t="n">
        <v>5</v>
      </c>
      <c r="AB41" s="115"/>
      <c r="AC41" s="66" t="n">
        <v>6</v>
      </c>
      <c r="AD41" s="117"/>
      <c r="AE41" s="61" t="n">
        <v>12</v>
      </c>
      <c r="AF41" s="115"/>
      <c r="AG41" s="67" t="n">
        <f aca="false">+E41+G41+I41+K41+M41+O41+Q41+S41+U41++W41+Y41+AA41+AC41+AE41</f>
        <v>209</v>
      </c>
      <c r="AH41" s="111"/>
      <c r="AI41" s="112" t="n">
        <v>0.08</v>
      </c>
      <c r="AJ41" s="113" t="n">
        <f aca="false">+AG41*AI41</f>
        <v>16.72</v>
      </c>
    </row>
    <row r="42" s="4" customFormat="true" ht="17.1" hidden="false" customHeight="true" outlineLevel="0" collapsed="false">
      <c r="A42" s="106" t="n">
        <v>13</v>
      </c>
      <c r="B42" s="107" t="s">
        <v>89</v>
      </c>
      <c r="C42" s="108" t="s">
        <v>73</v>
      </c>
      <c r="D42" s="108" t="s">
        <v>74</v>
      </c>
      <c r="E42" s="65"/>
      <c r="F42" s="109"/>
      <c r="G42" s="66"/>
      <c r="H42" s="114"/>
      <c r="I42" s="65"/>
      <c r="J42" s="115"/>
      <c r="K42" s="66"/>
      <c r="L42" s="115"/>
      <c r="M42" s="116"/>
      <c r="N42" s="117"/>
      <c r="O42" s="61"/>
      <c r="P42" s="115"/>
      <c r="Q42" s="116"/>
      <c r="R42" s="117"/>
      <c r="S42" s="65"/>
      <c r="T42" s="115"/>
      <c r="U42" s="66"/>
      <c r="V42" s="117"/>
      <c r="W42" s="65"/>
      <c r="X42" s="115"/>
      <c r="Y42" s="65"/>
      <c r="Z42" s="115"/>
      <c r="AA42" s="65"/>
      <c r="AB42" s="115"/>
      <c r="AC42" s="66"/>
      <c r="AD42" s="117"/>
      <c r="AE42" s="61"/>
      <c r="AF42" s="115"/>
      <c r="AG42" s="67" t="n">
        <f aca="false">+E42+G42+I42+K42+M42+O42+Q42+S42+U42++W42+Y42+AA42+AC42+AE42</f>
        <v>0</v>
      </c>
      <c r="AH42" s="111"/>
      <c r="AI42" s="112" t="n">
        <v>0.15</v>
      </c>
      <c r="AJ42" s="113" t="n">
        <f aca="false">+AG42*AI42</f>
        <v>0</v>
      </c>
    </row>
    <row r="43" s="4" customFormat="true" ht="17.1" hidden="false" customHeight="true" outlineLevel="0" collapsed="false">
      <c r="A43" s="106" t="n">
        <v>14</v>
      </c>
      <c r="B43" s="107" t="s">
        <v>90</v>
      </c>
      <c r="C43" s="108" t="s">
        <v>73</v>
      </c>
      <c r="D43" s="108" t="s">
        <v>74</v>
      </c>
      <c r="E43" s="65"/>
      <c r="F43" s="109"/>
      <c r="G43" s="66"/>
      <c r="H43" s="114"/>
      <c r="I43" s="65"/>
      <c r="J43" s="115"/>
      <c r="K43" s="66"/>
      <c r="L43" s="115"/>
      <c r="M43" s="116"/>
      <c r="N43" s="117"/>
      <c r="O43" s="61"/>
      <c r="P43" s="115"/>
      <c r="Q43" s="116"/>
      <c r="R43" s="117"/>
      <c r="S43" s="65"/>
      <c r="T43" s="115"/>
      <c r="U43" s="66"/>
      <c r="V43" s="117"/>
      <c r="W43" s="65"/>
      <c r="X43" s="115"/>
      <c r="Y43" s="65"/>
      <c r="Z43" s="115"/>
      <c r="AA43" s="65"/>
      <c r="AB43" s="115"/>
      <c r="AC43" s="66"/>
      <c r="AD43" s="117"/>
      <c r="AE43" s="61"/>
      <c r="AF43" s="115"/>
      <c r="AG43" s="67" t="n">
        <f aca="false">+E43+G43+I43+K43+M43+O43+Q43+S43+U43++W43+Y43+AA43+AC43+AE43</f>
        <v>0</v>
      </c>
      <c r="AH43" s="111"/>
      <c r="AI43" s="112" t="n">
        <v>366.45</v>
      </c>
      <c r="AJ43" s="113" t="n">
        <f aca="false">+AG43*AI43</f>
        <v>0</v>
      </c>
    </row>
    <row r="44" s="4" customFormat="true" ht="17.1" hidden="false" customHeight="true" outlineLevel="0" collapsed="false">
      <c r="A44" s="106" t="n">
        <v>15</v>
      </c>
      <c r="B44" s="107" t="s">
        <v>110</v>
      </c>
      <c r="C44" s="108" t="s">
        <v>73</v>
      </c>
      <c r="D44" s="108" t="s">
        <v>74</v>
      </c>
      <c r="E44" s="65"/>
      <c r="F44" s="109"/>
      <c r="G44" s="66"/>
      <c r="H44" s="114"/>
      <c r="I44" s="65"/>
      <c r="J44" s="115"/>
      <c r="K44" s="66"/>
      <c r="L44" s="115"/>
      <c r="M44" s="116"/>
      <c r="N44" s="117"/>
      <c r="O44" s="61"/>
      <c r="P44" s="115"/>
      <c r="Q44" s="116"/>
      <c r="R44" s="117"/>
      <c r="S44" s="65"/>
      <c r="T44" s="115"/>
      <c r="U44" s="66"/>
      <c r="V44" s="117"/>
      <c r="W44" s="65"/>
      <c r="X44" s="115"/>
      <c r="Y44" s="65"/>
      <c r="Z44" s="115"/>
      <c r="AA44" s="65"/>
      <c r="AB44" s="115"/>
      <c r="AC44" s="66"/>
      <c r="AD44" s="117"/>
      <c r="AE44" s="61"/>
      <c r="AF44" s="115"/>
      <c r="AG44" s="67" t="n">
        <f aca="false">+E44+G44+I44+K44+M44+O44+Q44+S44+U44++W44+Y44+AA44+AC44+AE44</f>
        <v>0</v>
      </c>
      <c r="AH44" s="111"/>
      <c r="AI44" s="112" t="n">
        <v>131.93</v>
      </c>
      <c r="AJ44" s="113" t="n">
        <f aca="false">+AG44*AI44</f>
        <v>0</v>
      </c>
    </row>
    <row r="45" s="4" customFormat="true" ht="17.1" hidden="false" customHeight="true" outlineLevel="0" collapsed="false">
      <c r="A45" s="106" t="n">
        <v>16</v>
      </c>
      <c r="B45" s="107" t="s">
        <v>92</v>
      </c>
      <c r="C45" s="108" t="s">
        <v>73</v>
      </c>
      <c r="D45" s="108" t="s">
        <v>74</v>
      </c>
      <c r="E45" s="65"/>
      <c r="F45" s="109"/>
      <c r="G45" s="66" t="n">
        <v>10</v>
      </c>
      <c r="H45" s="114"/>
      <c r="I45" s="65"/>
      <c r="J45" s="115"/>
      <c r="K45" s="66"/>
      <c r="L45" s="115"/>
      <c r="M45" s="116"/>
      <c r="N45" s="117"/>
      <c r="O45" s="61"/>
      <c r="P45" s="115"/>
      <c r="Q45" s="116"/>
      <c r="R45" s="117"/>
      <c r="S45" s="65"/>
      <c r="T45" s="115"/>
      <c r="U45" s="66" t="n">
        <v>5</v>
      </c>
      <c r="V45" s="117"/>
      <c r="W45" s="65"/>
      <c r="X45" s="115"/>
      <c r="Y45" s="65"/>
      <c r="Z45" s="115"/>
      <c r="AA45" s="65"/>
      <c r="AB45" s="115"/>
      <c r="AC45" s="66"/>
      <c r="AD45" s="117"/>
      <c r="AE45" s="61"/>
      <c r="AF45" s="115"/>
      <c r="AG45" s="67" t="n">
        <f aca="false">+E45+G45+I45+K45+M45+O45+Q45+S45+U45++W45+Y45+AA45+AC45+AE45</f>
        <v>15</v>
      </c>
      <c r="AH45" s="111"/>
      <c r="AI45" s="112" t="n">
        <v>0.23</v>
      </c>
      <c r="AJ45" s="113" t="n">
        <f aca="false">+AG45*AI45</f>
        <v>3.45</v>
      </c>
    </row>
    <row r="46" s="4" customFormat="true" ht="17.1" hidden="false" customHeight="true" outlineLevel="0" collapsed="false">
      <c r="A46" s="106" t="n">
        <v>17</v>
      </c>
      <c r="B46" s="107" t="s">
        <v>93</v>
      </c>
      <c r="C46" s="108" t="s">
        <v>73</v>
      </c>
      <c r="D46" s="108" t="s">
        <v>74</v>
      </c>
      <c r="E46" s="65"/>
      <c r="F46" s="109"/>
      <c r="G46" s="66"/>
      <c r="H46" s="114"/>
      <c r="I46" s="65" t="n">
        <v>3</v>
      </c>
      <c r="J46" s="115"/>
      <c r="K46" s="66" t="n">
        <v>3</v>
      </c>
      <c r="L46" s="115"/>
      <c r="M46" s="116" t="n">
        <v>1</v>
      </c>
      <c r="N46" s="117"/>
      <c r="O46" s="61"/>
      <c r="P46" s="115"/>
      <c r="Q46" s="116"/>
      <c r="R46" s="117"/>
      <c r="S46" s="65"/>
      <c r="T46" s="115"/>
      <c r="U46" s="66"/>
      <c r="V46" s="117"/>
      <c r="W46" s="65"/>
      <c r="X46" s="115"/>
      <c r="Y46" s="65"/>
      <c r="Z46" s="115"/>
      <c r="AA46" s="65"/>
      <c r="AB46" s="115"/>
      <c r="AC46" s="66" t="n">
        <v>1</v>
      </c>
      <c r="AD46" s="117"/>
      <c r="AE46" s="61" t="n">
        <v>1</v>
      </c>
      <c r="AF46" s="115"/>
      <c r="AG46" s="67" t="n">
        <f aca="false">+E46+G46+I46+K46+M46+O46+Q46+S46+U46++W46+Y46+AA46+AC46+AE46</f>
        <v>9</v>
      </c>
      <c r="AH46" s="111"/>
      <c r="AI46" s="112" t="n">
        <v>2.13</v>
      </c>
      <c r="AJ46" s="113" t="n">
        <f aca="false">+AG46*AI46</f>
        <v>19.17</v>
      </c>
    </row>
    <row r="47" s="4" customFormat="true" ht="17.1" hidden="false" customHeight="true" outlineLevel="0" collapsed="false">
      <c r="A47" s="106" t="n">
        <v>18</v>
      </c>
      <c r="B47" s="107" t="s">
        <v>94</v>
      </c>
      <c r="C47" s="108" t="s">
        <v>73</v>
      </c>
      <c r="D47" s="108" t="s">
        <v>74</v>
      </c>
      <c r="E47" s="65"/>
      <c r="F47" s="109"/>
      <c r="G47" s="66" t="n">
        <v>2.5</v>
      </c>
      <c r="H47" s="114"/>
      <c r="I47" s="65"/>
      <c r="J47" s="115"/>
      <c r="K47" s="66"/>
      <c r="L47" s="115"/>
      <c r="M47" s="116"/>
      <c r="N47" s="117"/>
      <c r="O47" s="61"/>
      <c r="P47" s="115"/>
      <c r="Q47" s="116"/>
      <c r="R47" s="117"/>
      <c r="S47" s="65"/>
      <c r="T47" s="115"/>
      <c r="U47" s="66"/>
      <c r="V47" s="117"/>
      <c r="W47" s="65"/>
      <c r="X47" s="115"/>
      <c r="Y47" s="65"/>
      <c r="Z47" s="115"/>
      <c r="AA47" s="65"/>
      <c r="AB47" s="115"/>
      <c r="AC47" s="66"/>
      <c r="AD47" s="117"/>
      <c r="AE47" s="61"/>
      <c r="AF47" s="115"/>
      <c r="AG47" s="67" t="n">
        <f aca="false">+E47+G47+I47+K47+M47+O47+Q47+S47+U47++W47+Y47+AA47+AC47+AE47</f>
        <v>2.5</v>
      </c>
      <c r="AH47" s="111"/>
      <c r="AI47" s="112" t="n">
        <v>0.75</v>
      </c>
      <c r="AJ47" s="113" t="n">
        <f aca="false">+AG47*AI47</f>
        <v>1.875</v>
      </c>
    </row>
    <row r="48" s="4" customFormat="true" ht="17.1" hidden="false" customHeight="true" outlineLevel="0" collapsed="false">
      <c r="A48" s="119" t="n">
        <v>19</v>
      </c>
      <c r="B48" s="120" t="s">
        <v>95</v>
      </c>
      <c r="C48" s="121" t="s">
        <v>73</v>
      </c>
      <c r="D48" s="121" t="s">
        <v>74</v>
      </c>
      <c r="E48" s="80"/>
      <c r="F48" s="122"/>
      <c r="G48" s="81"/>
      <c r="H48" s="123"/>
      <c r="I48" s="80"/>
      <c r="J48" s="124"/>
      <c r="K48" s="81"/>
      <c r="L48" s="124"/>
      <c r="M48" s="125"/>
      <c r="N48" s="126"/>
      <c r="O48" s="75"/>
      <c r="P48" s="124"/>
      <c r="Q48" s="125"/>
      <c r="R48" s="126"/>
      <c r="S48" s="80"/>
      <c r="T48" s="124"/>
      <c r="U48" s="81"/>
      <c r="V48" s="126"/>
      <c r="W48" s="80"/>
      <c r="X48" s="124"/>
      <c r="Y48" s="80"/>
      <c r="Z48" s="124"/>
      <c r="AA48" s="80"/>
      <c r="AB48" s="124"/>
      <c r="AC48" s="81"/>
      <c r="AD48" s="126"/>
      <c r="AE48" s="75"/>
      <c r="AF48" s="124"/>
      <c r="AG48" s="82" t="n">
        <f aca="false">+E48+G48+I48+K48+M48+O48+Q48+S48+U48++W48+Y48+AA48+AC48+AE48</f>
        <v>0</v>
      </c>
      <c r="AH48" s="127"/>
      <c r="AI48" s="128" t="n">
        <v>0.09</v>
      </c>
      <c r="AJ48" s="129" t="n">
        <f aca="false">+AG48*AI48</f>
        <v>0</v>
      </c>
    </row>
    <row r="49" s="4" customFormat="true" ht="17.1" hidden="false" customHeight="true" outlineLevel="0" collapsed="false">
      <c r="A49" s="86"/>
      <c r="B49" s="130"/>
      <c r="C49" s="131"/>
      <c r="D49" s="131"/>
      <c r="E49" s="53"/>
      <c r="F49" s="132"/>
      <c r="G49" s="53"/>
      <c r="H49" s="133"/>
      <c r="I49" s="53"/>
      <c r="J49" s="97"/>
      <c r="K49" s="53"/>
      <c r="L49" s="97"/>
      <c r="M49" s="53"/>
      <c r="N49" s="97"/>
      <c r="O49" s="53"/>
      <c r="P49" s="97"/>
      <c r="Q49" s="53"/>
      <c r="R49" s="97"/>
      <c r="S49" s="53"/>
      <c r="T49" s="97"/>
      <c r="U49" s="53"/>
      <c r="V49" s="97"/>
      <c r="W49" s="53"/>
      <c r="X49" s="97"/>
      <c r="Y49" s="53"/>
      <c r="Z49" s="97"/>
      <c r="AA49" s="53"/>
      <c r="AB49" s="97"/>
      <c r="AC49" s="53"/>
      <c r="AD49" s="97"/>
      <c r="AE49" s="53"/>
      <c r="AF49" s="97"/>
      <c r="AG49" s="89"/>
      <c r="AH49" s="97"/>
      <c r="AI49" s="134"/>
      <c r="AJ49" s="134"/>
    </row>
    <row r="50" s="4" customFormat="true" ht="17.1" hidden="false" customHeight="true" outlineLevel="0" collapsed="false">
      <c r="A50" s="86"/>
      <c r="B50" s="130"/>
      <c r="C50" s="131"/>
      <c r="D50" s="131"/>
      <c r="E50" s="53"/>
      <c r="F50" s="132"/>
      <c r="G50" s="53"/>
      <c r="H50" s="133"/>
      <c r="I50" s="53"/>
      <c r="J50" s="97"/>
      <c r="K50" s="53"/>
      <c r="L50" s="97"/>
      <c r="M50" s="53"/>
      <c r="N50" s="97"/>
      <c r="O50" s="53"/>
      <c r="P50" s="97"/>
      <c r="Q50" s="53"/>
      <c r="R50" s="97"/>
      <c r="S50" s="53"/>
      <c r="T50" s="97"/>
      <c r="U50" s="53"/>
      <c r="V50" s="97"/>
      <c r="W50" s="53"/>
      <c r="X50" s="97"/>
      <c r="Y50" s="53"/>
      <c r="Z50" s="97"/>
      <c r="AA50" s="53"/>
      <c r="AB50" s="97"/>
      <c r="AC50" s="53"/>
      <c r="AD50" s="97"/>
      <c r="AE50" s="53"/>
      <c r="AF50" s="97"/>
      <c r="AG50" s="89"/>
      <c r="AH50" s="97"/>
      <c r="AI50" s="134"/>
      <c r="AJ50" s="134"/>
    </row>
    <row r="51" s="4" customFormat="true" ht="17.1" hidden="false" customHeight="true" outlineLevel="0" collapsed="false">
      <c r="A51" s="11" t="s">
        <v>97</v>
      </c>
      <c r="B51" s="91"/>
      <c r="C51" s="91"/>
      <c r="D51" s="91"/>
      <c r="E51" s="136"/>
      <c r="F51" s="136"/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  <c r="AE51" s="136"/>
      <c r="AF51" s="137"/>
      <c r="AG51" s="89"/>
      <c r="AH51" s="137"/>
      <c r="AI51" s="0"/>
      <c r="AJ51" s="0"/>
    </row>
    <row r="52" s="4" customFormat="true" ht="17.1" hidden="false" customHeight="true" outlineLevel="0" collapsed="false">
      <c r="A52" s="138" t="s">
        <v>98</v>
      </c>
      <c r="B52" s="199"/>
      <c r="C52" s="200"/>
      <c r="D52" s="94" t="s">
        <v>71</v>
      </c>
      <c r="E52" s="201"/>
      <c r="F52" s="97"/>
      <c r="G52" s="202"/>
      <c r="H52" s="97"/>
      <c r="I52" s="20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3"/>
      <c r="U52" s="203"/>
      <c r="V52" s="203"/>
      <c r="W52" s="203"/>
      <c r="X52" s="203"/>
      <c r="Y52" s="203"/>
      <c r="Z52" s="203"/>
      <c r="AA52" s="203"/>
      <c r="AB52" s="203"/>
      <c r="AC52" s="203"/>
      <c r="AD52" s="203"/>
      <c r="AE52" s="141"/>
      <c r="AF52" s="141"/>
      <c r="AG52" s="89"/>
      <c r="AH52" s="137"/>
      <c r="AI52" s="0"/>
      <c r="AJ52" s="0"/>
    </row>
    <row r="53" s="4" customFormat="true" ht="17.1" hidden="false" customHeight="true" outlineLevel="0" collapsed="false">
      <c r="A53" s="142" t="n">
        <v>1</v>
      </c>
      <c r="B53" s="143" t="s">
        <v>99</v>
      </c>
      <c r="C53" s="143"/>
      <c r="D53" s="144" t="s">
        <v>100</v>
      </c>
      <c r="E53" s="116"/>
      <c r="F53" s="146"/>
      <c r="G53" s="48" t="n">
        <v>8</v>
      </c>
      <c r="H53" s="147"/>
      <c r="I53" s="204"/>
      <c r="J53" s="205"/>
      <c r="K53" s="48" t="n">
        <v>11</v>
      </c>
      <c r="L53" s="206"/>
      <c r="M53" s="204"/>
      <c r="N53" s="205"/>
      <c r="O53" s="48"/>
      <c r="P53" s="206"/>
      <c r="Q53" s="204"/>
      <c r="R53" s="205"/>
      <c r="S53" s="101"/>
      <c r="T53" s="149"/>
      <c r="U53" s="53" t="n">
        <v>13</v>
      </c>
      <c r="V53" s="205"/>
      <c r="W53" s="101"/>
      <c r="X53" s="149"/>
      <c r="Y53" s="101"/>
      <c r="Z53" s="149"/>
      <c r="AA53" s="101"/>
      <c r="AB53" s="149"/>
      <c r="AC53" s="53" t="n">
        <v>1</v>
      </c>
      <c r="AD53" s="205"/>
      <c r="AE53" s="101" t="n">
        <v>22</v>
      </c>
      <c r="AF53" s="149"/>
      <c r="AG53" s="54" t="n">
        <f aca="false">+E53+G53+I53+K53+M53+O53+Q53+S53+U53++W53+Y53+AA53+AC53+AE53</f>
        <v>55</v>
      </c>
      <c r="AH53" s="103"/>
      <c r="AI53" s="0"/>
      <c r="AJ53" s="0"/>
    </row>
    <row r="54" s="4" customFormat="true" ht="17.1" hidden="false" customHeight="true" outlineLevel="0" collapsed="false">
      <c r="A54" s="152" t="n">
        <v>2</v>
      </c>
      <c r="B54" s="153" t="s">
        <v>99</v>
      </c>
      <c r="C54" s="153"/>
      <c r="D54" s="154" t="s">
        <v>101</v>
      </c>
      <c r="E54" s="116"/>
      <c r="F54" s="155"/>
      <c r="G54" s="61"/>
      <c r="H54" s="156"/>
      <c r="I54" s="116"/>
      <c r="J54" s="117"/>
      <c r="K54" s="61"/>
      <c r="L54" s="115"/>
      <c r="M54" s="116"/>
      <c r="N54" s="117"/>
      <c r="O54" s="61"/>
      <c r="P54" s="115"/>
      <c r="Q54" s="116"/>
      <c r="R54" s="117"/>
      <c r="S54" s="65"/>
      <c r="T54" s="115"/>
      <c r="U54" s="66"/>
      <c r="V54" s="117"/>
      <c r="W54" s="65"/>
      <c r="X54" s="115"/>
      <c r="Y54" s="65"/>
      <c r="Z54" s="115"/>
      <c r="AA54" s="65"/>
      <c r="AB54" s="115"/>
      <c r="AC54" s="66"/>
      <c r="AD54" s="117"/>
      <c r="AE54" s="157"/>
      <c r="AF54" s="115"/>
      <c r="AG54" s="67" t="n">
        <f aca="false">+E54+G54+I54+K54+M54+O54+Q54+S54+U54++W54+Y54+AA54+AC54+AE54</f>
        <v>0</v>
      </c>
      <c r="AH54" s="111"/>
      <c r="AI54" s="0"/>
      <c r="AJ54" s="0"/>
    </row>
    <row r="55" s="4" customFormat="true" ht="17.1" hidden="false" customHeight="true" outlineLevel="0" collapsed="false">
      <c r="A55" s="152" t="n">
        <v>3</v>
      </c>
      <c r="B55" s="158" t="s">
        <v>102</v>
      </c>
      <c r="C55" s="159"/>
      <c r="D55" s="154" t="s">
        <v>100</v>
      </c>
      <c r="E55" s="116"/>
      <c r="F55" s="160"/>
      <c r="G55" s="61"/>
      <c r="H55" s="161"/>
      <c r="I55" s="116"/>
      <c r="J55" s="117"/>
      <c r="K55" s="61"/>
      <c r="L55" s="115"/>
      <c r="M55" s="116"/>
      <c r="N55" s="117"/>
      <c r="O55" s="61"/>
      <c r="P55" s="115"/>
      <c r="Q55" s="116"/>
      <c r="R55" s="117"/>
      <c r="S55" s="65"/>
      <c r="T55" s="115"/>
      <c r="U55" s="66"/>
      <c r="V55" s="117"/>
      <c r="W55" s="65"/>
      <c r="X55" s="115"/>
      <c r="Y55" s="65"/>
      <c r="Z55" s="115"/>
      <c r="AA55" s="65"/>
      <c r="AB55" s="115"/>
      <c r="AC55" s="66"/>
      <c r="AD55" s="117"/>
      <c r="AE55" s="61"/>
      <c r="AF55" s="115"/>
      <c r="AG55" s="67" t="n">
        <f aca="false">+E55+G55+I55+K55+M55+O55+Q55+S55+U55++W55+Y55+AA55+AC55+AE55</f>
        <v>0</v>
      </c>
      <c r="AH55" s="111"/>
      <c r="AI55" s="0"/>
      <c r="AJ55" s="0"/>
    </row>
    <row r="56" s="4" customFormat="true" ht="17.1" hidden="false" customHeight="true" outlineLevel="0" collapsed="false">
      <c r="A56" s="152" t="n">
        <v>4</v>
      </c>
      <c r="B56" s="158" t="s">
        <v>103</v>
      </c>
      <c r="C56" s="159"/>
      <c r="D56" s="154" t="s">
        <v>100</v>
      </c>
      <c r="E56" s="116"/>
      <c r="F56" s="160"/>
      <c r="G56" s="61"/>
      <c r="H56" s="161"/>
      <c r="I56" s="116"/>
      <c r="J56" s="117"/>
      <c r="K56" s="61"/>
      <c r="L56" s="115"/>
      <c r="M56" s="116"/>
      <c r="N56" s="117"/>
      <c r="O56" s="61"/>
      <c r="P56" s="115"/>
      <c r="Q56" s="116"/>
      <c r="R56" s="117"/>
      <c r="S56" s="65"/>
      <c r="T56" s="115"/>
      <c r="U56" s="66"/>
      <c r="V56" s="117"/>
      <c r="W56" s="65"/>
      <c r="X56" s="115"/>
      <c r="Y56" s="65"/>
      <c r="Z56" s="115"/>
      <c r="AA56" s="65"/>
      <c r="AB56" s="115"/>
      <c r="AC56" s="66"/>
      <c r="AD56" s="117"/>
      <c r="AE56" s="157"/>
      <c r="AF56" s="115"/>
      <c r="AG56" s="67" t="n">
        <f aca="false">+E56+G56+I56+K56+M56+O56+Q56+S56+U56++W56+Y56+AA56+AC56+AE56</f>
        <v>0</v>
      </c>
      <c r="AH56" s="111"/>
      <c r="AI56" s="0"/>
      <c r="AJ56" s="0"/>
    </row>
    <row r="57" s="4" customFormat="true" ht="17.1" hidden="false" customHeight="true" outlineLevel="0" collapsed="false">
      <c r="A57" s="152" t="n">
        <v>5</v>
      </c>
      <c r="B57" s="153" t="s">
        <v>82</v>
      </c>
      <c r="C57" s="153"/>
      <c r="D57" s="154" t="s">
        <v>100</v>
      </c>
      <c r="E57" s="116"/>
      <c r="F57" s="155"/>
      <c r="G57" s="61"/>
      <c r="H57" s="156"/>
      <c r="I57" s="116"/>
      <c r="J57" s="117"/>
      <c r="K57" s="61"/>
      <c r="L57" s="115"/>
      <c r="M57" s="116"/>
      <c r="N57" s="117"/>
      <c r="O57" s="61"/>
      <c r="P57" s="115"/>
      <c r="Q57" s="116"/>
      <c r="R57" s="117"/>
      <c r="S57" s="65"/>
      <c r="T57" s="115"/>
      <c r="U57" s="66"/>
      <c r="V57" s="117"/>
      <c r="W57" s="65"/>
      <c r="X57" s="115"/>
      <c r="Y57" s="65"/>
      <c r="Z57" s="115"/>
      <c r="AA57" s="65"/>
      <c r="AB57" s="115"/>
      <c r="AC57" s="66"/>
      <c r="AD57" s="117"/>
      <c r="AE57" s="157"/>
      <c r="AF57" s="115"/>
      <c r="AG57" s="67" t="n">
        <f aca="false">+E57+G57+I57+K57+M57+O57+Q57+S57+U57++W57+Y57+AA57+AC57+AE57</f>
        <v>0</v>
      </c>
      <c r="AH57" s="111"/>
      <c r="AI57" s="0"/>
      <c r="AJ57" s="0"/>
    </row>
    <row r="58" s="4" customFormat="true" ht="17.1" hidden="false" customHeight="true" outlineLevel="0" collapsed="false">
      <c r="A58" s="152" t="n">
        <v>6</v>
      </c>
      <c r="B58" s="159" t="s">
        <v>104</v>
      </c>
      <c r="C58" s="159"/>
      <c r="D58" s="154" t="s">
        <v>100</v>
      </c>
      <c r="E58" s="116"/>
      <c r="F58" s="160"/>
      <c r="G58" s="61"/>
      <c r="H58" s="161"/>
      <c r="I58" s="116"/>
      <c r="J58" s="117"/>
      <c r="K58" s="61"/>
      <c r="L58" s="115"/>
      <c r="M58" s="116"/>
      <c r="N58" s="117"/>
      <c r="O58" s="61"/>
      <c r="P58" s="115"/>
      <c r="Q58" s="116"/>
      <c r="R58" s="117"/>
      <c r="S58" s="65"/>
      <c r="T58" s="115"/>
      <c r="U58" s="66"/>
      <c r="V58" s="117"/>
      <c r="W58" s="65"/>
      <c r="X58" s="115"/>
      <c r="Y58" s="65"/>
      <c r="Z58" s="115"/>
      <c r="AA58" s="65"/>
      <c r="AB58" s="115"/>
      <c r="AC58" s="66"/>
      <c r="AD58" s="117"/>
      <c r="AE58" s="157"/>
      <c r="AF58" s="115"/>
      <c r="AG58" s="67" t="n">
        <f aca="false">+E58+G58+I58+K58+M58+O58+Q58+S58+U58++W58+Y58+AA58+AC58+AE58</f>
        <v>0</v>
      </c>
      <c r="AH58" s="111"/>
      <c r="AI58" s="0"/>
      <c r="AJ58" s="0"/>
    </row>
    <row r="59" s="4" customFormat="true" ht="17.1" hidden="false" customHeight="true" outlineLevel="0" collapsed="false">
      <c r="A59" s="152" t="n">
        <v>7</v>
      </c>
      <c r="B59" s="163" t="s">
        <v>105</v>
      </c>
      <c r="C59" s="164"/>
      <c r="D59" s="154" t="s">
        <v>100</v>
      </c>
      <c r="E59" s="116"/>
      <c r="F59" s="155"/>
      <c r="G59" s="165"/>
      <c r="H59" s="156"/>
      <c r="I59" s="116"/>
      <c r="J59" s="117"/>
      <c r="K59" s="61"/>
      <c r="L59" s="115"/>
      <c r="M59" s="116"/>
      <c r="N59" s="117"/>
      <c r="O59" s="61"/>
      <c r="P59" s="115"/>
      <c r="Q59" s="116"/>
      <c r="R59" s="117"/>
      <c r="S59" s="65"/>
      <c r="T59" s="115"/>
      <c r="U59" s="66"/>
      <c r="V59" s="117"/>
      <c r="W59" s="65"/>
      <c r="X59" s="115"/>
      <c r="Y59" s="65"/>
      <c r="Z59" s="115"/>
      <c r="AA59" s="65"/>
      <c r="AB59" s="115"/>
      <c r="AC59" s="66"/>
      <c r="AD59" s="117"/>
      <c r="AE59" s="157"/>
      <c r="AF59" s="115"/>
      <c r="AG59" s="67" t="n">
        <f aca="false">+E59+G59+I59+K59+M59+O59+Q59+S59+U59++W59+Y59+AA59+AC59+AE59</f>
        <v>0</v>
      </c>
      <c r="AH59" s="111"/>
      <c r="AI59" s="0"/>
      <c r="AJ59" s="0"/>
    </row>
    <row r="60" s="4" customFormat="true" ht="17.1" hidden="false" customHeight="true" outlineLevel="0" collapsed="false">
      <c r="A60" s="152" t="n">
        <v>8</v>
      </c>
      <c r="B60" s="163" t="s">
        <v>106</v>
      </c>
      <c r="C60" s="164"/>
      <c r="D60" s="154" t="s">
        <v>100</v>
      </c>
      <c r="E60" s="116"/>
      <c r="F60" s="155"/>
      <c r="G60" s="165"/>
      <c r="H60" s="156"/>
      <c r="I60" s="116"/>
      <c r="J60" s="117"/>
      <c r="K60" s="61"/>
      <c r="L60" s="115"/>
      <c r="M60" s="116"/>
      <c r="N60" s="117"/>
      <c r="O60" s="61"/>
      <c r="P60" s="115"/>
      <c r="Q60" s="116"/>
      <c r="R60" s="117"/>
      <c r="S60" s="65"/>
      <c r="T60" s="115"/>
      <c r="U60" s="66"/>
      <c r="V60" s="117"/>
      <c r="W60" s="65"/>
      <c r="X60" s="115"/>
      <c r="Y60" s="65"/>
      <c r="Z60" s="115"/>
      <c r="AA60" s="65"/>
      <c r="AB60" s="115"/>
      <c r="AC60" s="66"/>
      <c r="AD60" s="117"/>
      <c r="AE60" s="157"/>
      <c r="AF60" s="115"/>
      <c r="AG60" s="67" t="n">
        <f aca="false">+E60+G60+I60+K60+M60+O60+Q60+S60+U60++W60+Y60+AA60+AC60+AE60</f>
        <v>0</v>
      </c>
      <c r="AH60" s="111"/>
      <c r="AI60" s="0"/>
      <c r="AJ60" s="0"/>
    </row>
    <row r="61" s="4" customFormat="true" ht="17.1" hidden="false" customHeight="true" outlineLevel="0" collapsed="false">
      <c r="A61" s="152" t="n">
        <v>9</v>
      </c>
      <c r="B61" s="163" t="s">
        <v>107</v>
      </c>
      <c r="C61" s="164"/>
      <c r="D61" s="154" t="s">
        <v>100</v>
      </c>
      <c r="E61" s="116"/>
      <c r="F61" s="166"/>
      <c r="G61" s="61"/>
      <c r="H61" s="167"/>
      <c r="I61" s="116"/>
      <c r="J61" s="168"/>
      <c r="K61" s="61"/>
      <c r="L61" s="169"/>
      <c r="M61" s="116"/>
      <c r="N61" s="168"/>
      <c r="O61" s="61"/>
      <c r="P61" s="169"/>
      <c r="Q61" s="116"/>
      <c r="R61" s="168"/>
      <c r="S61" s="65"/>
      <c r="T61" s="169"/>
      <c r="U61" s="66"/>
      <c r="V61" s="168"/>
      <c r="W61" s="65"/>
      <c r="X61" s="169"/>
      <c r="Y61" s="65"/>
      <c r="Z61" s="169"/>
      <c r="AA61" s="65"/>
      <c r="AB61" s="169"/>
      <c r="AC61" s="66"/>
      <c r="AD61" s="168"/>
      <c r="AE61" s="170"/>
      <c r="AF61" s="169"/>
      <c r="AG61" s="67" t="n">
        <f aca="false">+E61+G61+I61+K61+M61+O61+Q61+S61+U61++W61+Y61+AA61+AC61+AE61</f>
        <v>0</v>
      </c>
      <c r="AH61" s="171"/>
      <c r="AI61" s="0"/>
      <c r="AJ61" s="0"/>
    </row>
    <row r="62" s="4" customFormat="true" ht="17.1" hidden="false" customHeight="true" outlineLevel="0" collapsed="false">
      <c r="A62" s="152" t="n">
        <v>10</v>
      </c>
      <c r="B62" s="163" t="s">
        <v>108</v>
      </c>
      <c r="C62" s="164"/>
      <c r="D62" s="154" t="s">
        <v>100</v>
      </c>
      <c r="E62" s="116"/>
      <c r="F62" s="166"/>
      <c r="G62" s="61"/>
      <c r="H62" s="167"/>
      <c r="I62" s="116"/>
      <c r="J62" s="168"/>
      <c r="K62" s="61"/>
      <c r="L62" s="169"/>
      <c r="M62" s="116"/>
      <c r="N62" s="168"/>
      <c r="O62" s="61"/>
      <c r="P62" s="169"/>
      <c r="Q62" s="116"/>
      <c r="R62" s="168"/>
      <c r="S62" s="65"/>
      <c r="T62" s="169"/>
      <c r="U62" s="66"/>
      <c r="V62" s="168"/>
      <c r="W62" s="65"/>
      <c r="X62" s="169"/>
      <c r="Y62" s="65"/>
      <c r="Z62" s="169"/>
      <c r="AA62" s="65"/>
      <c r="AB62" s="169"/>
      <c r="AC62" s="66"/>
      <c r="AD62" s="168"/>
      <c r="AE62" s="170"/>
      <c r="AF62" s="169"/>
      <c r="AG62" s="67" t="n">
        <f aca="false">+E62+G62+I62+K62+M62+O62+Q62+S62+U62++W62+Y62+AA62+AC62+AE62</f>
        <v>0</v>
      </c>
      <c r="AH62" s="171"/>
      <c r="AI62" s="0"/>
      <c r="AJ62" s="0"/>
    </row>
    <row r="63" s="4" customFormat="true" ht="17.1" hidden="false" customHeight="true" outlineLevel="0" collapsed="false">
      <c r="A63" s="152" t="n">
        <v>11</v>
      </c>
      <c r="B63" s="163" t="s">
        <v>109</v>
      </c>
      <c r="C63" s="164"/>
      <c r="D63" s="154" t="s">
        <v>81</v>
      </c>
      <c r="E63" s="116"/>
      <c r="F63" s="155"/>
      <c r="G63" s="165"/>
      <c r="H63" s="156"/>
      <c r="I63" s="116"/>
      <c r="J63" s="117"/>
      <c r="K63" s="61"/>
      <c r="L63" s="115"/>
      <c r="M63" s="116"/>
      <c r="N63" s="117"/>
      <c r="O63" s="61"/>
      <c r="P63" s="115"/>
      <c r="Q63" s="116"/>
      <c r="R63" s="117"/>
      <c r="S63" s="65"/>
      <c r="T63" s="115"/>
      <c r="U63" s="66"/>
      <c r="V63" s="117"/>
      <c r="W63" s="65"/>
      <c r="X63" s="115"/>
      <c r="Y63" s="65"/>
      <c r="Z63" s="115"/>
      <c r="AA63" s="65"/>
      <c r="AB63" s="115"/>
      <c r="AC63" s="66"/>
      <c r="AD63" s="117"/>
      <c r="AE63" s="157"/>
      <c r="AF63" s="115"/>
      <c r="AG63" s="67" t="n">
        <f aca="false">+E63+G63+I63+K63+M63+O63+Q63+S63+U63++W63+Y63+AA63+AC63+AE63</f>
        <v>0</v>
      </c>
      <c r="AH63" s="111"/>
      <c r="AI63" s="0"/>
      <c r="AJ63" s="0"/>
    </row>
    <row r="64" s="4" customFormat="true" ht="17.1" hidden="false" customHeight="true" outlineLevel="0" collapsed="false">
      <c r="A64" s="152" t="n">
        <v>12</v>
      </c>
      <c r="B64" s="163" t="s">
        <v>110</v>
      </c>
      <c r="C64" s="164"/>
      <c r="D64" s="154" t="s">
        <v>100</v>
      </c>
      <c r="E64" s="116"/>
      <c r="F64" s="155"/>
      <c r="G64" s="165"/>
      <c r="H64" s="156"/>
      <c r="I64" s="116"/>
      <c r="J64" s="117"/>
      <c r="K64" s="61"/>
      <c r="L64" s="115"/>
      <c r="M64" s="116"/>
      <c r="N64" s="117"/>
      <c r="O64" s="61"/>
      <c r="P64" s="115"/>
      <c r="Q64" s="116"/>
      <c r="R64" s="117"/>
      <c r="S64" s="65"/>
      <c r="T64" s="115"/>
      <c r="U64" s="66"/>
      <c r="V64" s="117"/>
      <c r="W64" s="65"/>
      <c r="X64" s="115"/>
      <c r="Y64" s="65"/>
      <c r="Z64" s="115"/>
      <c r="AA64" s="65"/>
      <c r="AB64" s="115"/>
      <c r="AC64" s="66"/>
      <c r="AD64" s="117"/>
      <c r="AE64" s="157"/>
      <c r="AF64" s="115"/>
      <c r="AG64" s="67" t="n">
        <f aca="false">+E64+G64+I64+K64+M64+O64+Q64+S64+U64++W64+Y64+AA64+AC64+AE64</f>
        <v>0</v>
      </c>
      <c r="AH64" s="111"/>
      <c r="AI64" s="0"/>
      <c r="AJ64" s="0"/>
    </row>
    <row r="65" s="4" customFormat="true" ht="17.1" hidden="false" customHeight="true" outlineLevel="0" collapsed="false">
      <c r="A65" s="152" t="n">
        <v>13</v>
      </c>
      <c r="B65" s="158" t="s">
        <v>90</v>
      </c>
      <c r="C65" s="159"/>
      <c r="D65" s="154" t="s">
        <v>100</v>
      </c>
      <c r="E65" s="172"/>
      <c r="F65" s="155"/>
      <c r="G65" s="165"/>
      <c r="H65" s="156"/>
      <c r="I65" s="172"/>
      <c r="J65" s="117"/>
      <c r="K65" s="165"/>
      <c r="L65" s="115"/>
      <c r="M65" s="172"/>
      <c r="N65" s="117"/>
      <c r="O65" s="165"/>
      <c r="P65" s="115"/>
      <c r="Q65" s="172"/>
      <c r="R65" s="117"/>
      <c r="S65" s="173"/>
      <c r="T65" s="115"/>
      <c r="U65" s="174"/>
      <c r="V65" s="117"/>
      <c r="W65" s="173"/>
      <c r="X65" s="115"/>
      <c r="Y65" s="173"/>
      <c r="Z65" s="115"/>
      <c r="AA65" s="173"/>
      <c r="AB65" s="115"/>
      <c r="AC65" s="174"/>
      <c r="AD65" s="117"/>
      <c r="AE65" s="157"/>
      <c r="AF65" s="115"/>
      <c r="AG65" s="175" t="n">
        <f aca="false">+E65+G65+I65+K65+M65+O65+Q65+S65+U65++W65+Y65+AA65+AC65+AE65</f>
        <v>0</v>
      </c>
      <c r="AH65" s="111"/>
      <c r="AI65" s="0"/>
      <c r="AJ65" s="0"/>
    </row>
    <row r="66" s="4" customFormat="true" ht="17.1" hidden="false" customHeight="true" outlineLevel="0" collapsed="false">
      <c r="A66" s="207"/>
      <c r="B66" s="208"/>
      <c r="C66" s="209"/>
      <c r="D66" s="210"/>
      <c r="E66" s="125"/>
      <c r="F66" s="211"/>
      <c r="G66" s="75"/>
      <c r="H66" s="212"/>
      <c r="I66" s="125"/>
      <c r="J66" s="126"/>
      <c r="K66" s="75"/>
      <c r="L66" s="124"/>
      <c r="M66" s="125"/>
      <c r="N66" s="126"/>
      <c r="O66" s="75"/>
      <c r="P66" s="124"/>
      <c r="Q66" s="125"/>
      <c r="R66" s="126"/>
      <c r="S66" s="80"/>
      <c r="T66" s="124"/>
      <c r="U66" s="81"/>
      <c r="V66" s="126"/>
      <c r="W66" s="80"/>
      <c r="X66" s="124"/>
      <c r="Y66" s="80"/>
      <c r="Z66" s="124"/>
      <c r="AA66" s="80"/>
      <c r="AB66" s="124"/>
      <c r="AC66" s="81"/>
      <c r="AD66" s="126"/>
      <c r="AE66" s="213"/>
      <c r="AF66" s="124"/>
      <c r="AG66" s="82" t="n">
        <f aca="false">+E66+G66+I66+K66+M66+O66+Q66+S66+U66++W66+Y66+AA66+AC66+AE66</f>
        <v>0</v>
      </c>
      <c r="AH66" s="127"/>
      <c r="AI66" s="0"/>
      <c r="AJ66" s="0"/>
    </row>
    <row r="67" s="4" customFormat="true" ht="17.1" hidden="false" customHeight="true" outlineLevel="0" collapsed="false">
      <c r="A67" s="0"/>
      <c r="B67" s="1"/>
      <c r="C67" s="1"/>
      <c r="D67" s="1"/>
      <c r="E67" s="1"/>
      <c r="F67" s="1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</row>
    <row r="68" s="4" customFormat="true" ht="17.1" hidden="false" customHeight="true" outlineLevel="0" collapsed="false">
      <c r="A68" s="0"/>
      <c r="B68" s="1"/>
      <c r="C68" s="1"/>
      <c r="D68" s="1"/>
      <c r="E68" s="1"/>
      <c r="F68" s="1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</row>
    <row r="69" s="4" customFormat="true" ht="17.1" hidden="false" customHeight="true" outlineLevel="0" collapsed="false">
      <c r="A69" s="191" t="s">
        <v>111</v>
      </c>
      <c r="B69" s="1"/>
      <c r="C69" s="1"/>
      <c r="D69" s="1"/>
      <c r="E69" s="1"/>
      <c r="F69" s="1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</row>
    <row r="70" s="4" customFormat="true" ht="17.1" hidden="false" customHeight="true" outlineLevel="0" collapsed="false">
      <c r="A70" s="191" t="s">
        <v>112</v>
      </c>
      <c r="B70" s="1"/>
      <c r="C70" s="1"/>
      <c r="D70" s="1"/>
      <c r="E70" s="1"/>
      <c r="F70" s="1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</row>
    <row r="71" customFormat="false" ht="17.1" hidden="false" customHeight="true" outlineLevel="0" collapsed="false">
      <c r="A71" s="191" t="s">
        <v>113</v>
      </c>
      <c r="G71" s="0"/>
      <c r="H71" s="0"/>
      <c r="I71" s="0"/>
      <c r="J71" s="0"/>
      <c r="K71" s="191"/>
      <c r="L71" s="192"/>
      <c r="M71" s="191"/>
      <c r="N71" s="192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0"/>
      <c r="AB71" s="0"/>
      <c r="AC71" s="0"/>
      <c r="AD71" s="0"/>
      <c r="AE71" s="191"/>
      <c r="AF71" s="192"/>
      <c r="AG71" s="192"/>
      <c r="AH71" s="0"/>
      <c r="AI71" s="0"/>
      <c r="AJ71" s="0"/>
    </row>
    <row r="72" customFormat="false" ht="17.1" hidden="false" customHeight="true" outlineLevel="0" collapsed="false">
      <c r="A72" s="191" t="s">
        <v>114</v>
      </c>
      <c r="G72" s="193" t="s">
        <v>115</v>
      </c>
      <c r="H72" s="193"/>
      <c r="I72" s="193"/>
      <c r="J72" s="193"/>
      <c r="K72" s="0"/>
      <c r="L72" s="0"/>
      <c r="M72" s="0"/>
      <c r="N72" s="0"/>
      <c r="O72" s="191"/>
      <c r="P72" s="191"/>
      <c r="Q72" s="191"/>
      <c r="R72" s="191"/>
      <c r="S72" s="193" t="s">
        <v>116</v>
      </c>
      <c r="T72" s="193"/>
      <c r="U72" s="193"/>
      <c r="V72" s="191"/>
      <c r="W72" s="191"/>
      <c r="X72" s="191"/>
      <c r="Y72" s="191"/>
      <c r="Z72" s="191"/>
      <c r="AA72" s="193" t="s">
        <v>115</v>
      </c>
      <c r="AB72" s="193"/>
      <c r="AC72" s="193"/>
      <c r="AD72" s="193"/>
      <c r="AE72" s="0"/>
      <c r="AF72" s="0"/>
      <c r="AG72" s="0"/>
      <c r="AH72" s="193" t="s">
        <v>117</v>
      </c>
      <c r="AI72" s="193"/>
      <c r="AJ72" s="193"/>
    </row>
    <row r="73" customFormat="false" ht="17.1" hidden="false" customHeight="true" outlineLevel="0" collapsed="false">
      <c r="A73" s="191"/>
      <c r="G73" s="191"/>
      <c r="H73" s="191"/>
      <c r="I73" s="194"/>
      <c r="J73" s="191"/>
      <c r="K73" s="0"/>
      <c r="L73" s="0"/>
      <c r="M73" s="0"/>
      <c r="N73" s="0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4"/>
      <c r="AD73" s="191"/>
      <c r="AE73" s="0"/>
      <c r="AF73" s="0"/>
      <c r="AG73" s="0"/>
      <c r="AH73" s="191"/>
      <c r="AI73" s="191"/>
      <c r="AJ73" s="191"/>
    </row>
    <row r="74" customFormat="false" ht="17.1" hidden="false" customHeight="true" outlineLevel="0" collapsed="false">
      <c r="A74" s="195"/>
      <c r="G74" s="191"/>
      <c r="H74" s="191"/>
      <c r="I74" s="191"/>
      <c r="J74" s="191"/>
      <c r="K74" s="0"/>
      <c r="L74" s="0"/>
      <c r="M74" s="0"/>
      <c r="N74" s="0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0"/>
      <c r="AF74" s="0"/>
      <c r="AG74" s="0"/>
      <c r="AH74" s="191"/>
      <c r="AI74" s="191"/>
      <c r="AJ74" s="191"/>
    </row>
    <row r="75" customFormat="false" ht="17.1" hidden="false" customHeight="true" outlineLevel="0" collapsed="false">
      <c r="A75" s="195"/>
      <c r="G75" s="191"/>
      <c r="H75" s="191"/>
      <c r="I75" s="191"/>
      <c r="J75" s="191"/>
      <c r="K75" s="0"/>
      <c r="L75" s="0"/>
      <c r="M75" s="0"/>
      <c r="N75" s="0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0"/>
      <c r="AF75" s="0"/>
      <c r="AG75" s="0"/>
      <c r="AH75" s="191"/>
      <c r="AI75" s="191"/>
      <c r="AJ75" s="191"/>
    </row>
    <row r="76" customFormat="false" ht="17.1" hidden="false" customHeight="true" outlineLevel="0" collapsed="false">
      <c r="G76" s="191"/>
      <c r="H76" s="191"/>
      <c r="I76" s="191"/>
      <c r="J76" s="191"/>
      <c r="K76" s="0"/>
      <c r="L76" s="0"/>
      <c r="M76" s="0"/>
      <c r="N76" s="0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0"/>
      <c r="AF76" s="0"/>
      <c r="AG76" s="0"/>
      <c r="AH76" s="191"/>
      <c r="AI76" s="191"/>
      <c r="AJ76" s="191"/>
    </row>
    <row r="77" customFormat="false" ht="17.1" hidden="false" customHeight="true" outlineLevel="0" collapsed="false">
      <c r="G77" s="191"/>
      <c r="H77" s="191"/>
      <c r="I77" s="191"/>
      <c r="J77" s="191"/>
      <c r="K77" s="0"/>
      <c r="L77" s="0"/>
      <c r="M77" s="0"/>
      <c r="N77" s="0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0"/>
      <c r="AF77" s="0"/>
      <c r="AG77" s="0"/>
      <c r="AH77" s="191"/>
      <c r="AI77" s="191"/>
      <c r="AJ77" s="191"/>
    </row>
    <row r="78" customFormat="false" ht="17.1" hidden="false" customHeight="true" outlineLevel="0" collapsed="false">
      <c r="G78" s="196"/>
      <c r="H78" s="197"/>
      <c r="I78" s="196"/>
      <c r="J78" s="197"/>
      <c r="K78" s="0"/>
      <c r="L78" s="0"/>
      <c r="M78" s="0"/>
      <c r="N78" s="0"/>
      <c r="O78" s="191"/>
      <c r="P78" s="191"/>
      <c r="Q78" s="191"/>
      <c r="R78" s="191"/>
      <c r="S78" s="197"/>
      <c r="T78" s="197"/>
      <c r="U78" s="197"/>
      <c r="V78" s="191"/>
      <c r="W78" s="191"/>
      <c r="X78" s="191"/>
      <c r="Y78" s="191"/>
      <c r="Z78" s="191"/>
      <c r="AA78" s="196"/>
      <c r="AB78" s="197"/>
      <c r="AC78" s="196"/>
      <c r="AD78" s="197"/>
      <c r="AE78" s="0"/>
      <c r="AF78" s="0"/>
      <c r="AG78" s="0"/>
      <c r="AH78" s="197"/>
      <c r="AI78" s="197"/>
      <c r="AJ78" s="197"/>
    </row>
    <row r="79" customFormat="false" ht="17.1" hidden="false" customHeight="true" outlineLevel="0" collapsed="false">
      <c r="G79" s="198" t="s">
        <v>118</v>
      </c>
      <c r="H79" s="198"/>
      <c r="I79" s="198"/>
      <c r="J79" s="198"/>
      <c r="K79" s="0"/>
      <c r="L79" s="0"/>
      <c r="M79" s="0"/>
      <c r="N79" s="0"/>
      <c r="O79" s="191"/>
      <c r="P79" s="191"/>
      <c r="Q79" s="191"/>
      <c r="R79" s="191"/>
      <c r="S79" s="193" t="s">
        <v>119</v>
      </c>
      <c r="T79" s="193"/>
      <c r="U79" s="193"/>
      <c r="V79" s="191"/>
      <c r="W79" s="191"/>
      <c r="X79" s="191"/>
      <c r="Y79" s="191"/>
      <c r="Z79" s="191"/>
      <c r="AA79" s="198" t="s">
        <v>118</v>
      </c>
      <c r="AB79" s="198"/>
      <c r="AC79" s="198"/>
      <c r="AD79" s="198"/>
      <c r="AE79" s="0"/>
      <c r="AF79" s="0"/>
      <c r="AG79" s="0"/>
      <c r="AH79" s="193" t="s">
        <v>119</v>
      </c>
      <c r="AI79" s="193"/>
      <c r="AJ79" s="193"/>
    </row>
    <row r="80" customFormat="false" ht="17.1" hidden="false" customHeight="true" outlineLevel="0" collapsed="false">
      <c r="K80" s="191"/>
      <c r="L80" s="192"/>
      <c r="M80" s="194"/>
      <c r="N80" s="192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2"/>
      <c r="AF80" s="192"/>
      <c r="AG80" s="192"/>
    </row>
  </sheetData>
  <mergeCells count="61">
    <mergeCell ref="O5:P5"/>
    <mergeCell ref="V5:W5"/>
    <mergeCell ref="AG5:AH5"/>
    <mergeCell ref="A6:A10"/>
    <mergeCell ref="B6:C10"/>
    <mergeCell ref="E6:F6"/>
    <mergeCell ref="G6:H6"/>
    <mergeCell ref="I6:J6"/>
    <mergeCell ref="K6:L6"/>
    <mergeCell ref="M6:N6"/>
    <mergeCell ref="O6:P6"/>
    <mergeCell ref="Q6:R6"/>
    <mergeCell ref="S6:T6"/>
    <mergeCell ref="U6:V6"/>
    <mergeCell ref="W6:X6"/>
    <mergeCell ref="Y6:Z6"/>
    <mergeCell ref="AA6:AB6"/>
    <mergeCell ref="AC6:AD6"/>
    <mergeCell ref="AE6:AF6"/>
    <mergeCell ref="D7:D8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Y9:Z9"/>
    <mergeCell ref="AA9:AB9"/>
    <mergeCell ref="AC9:AD9"/>
    <mergeCell ref="AE9:AF9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53:C53"/>
    <mergeCell ref="B54:C54"/>
    <mergeCell ref="B57:C57"/>
    <mergeCell ref="B58:C58"/>
    <mergeCell ref="G72:J72"/>
    <mergeCell ref="S72:U72"/>
    <mergeCell ref="AA72:AD72"/>
    <mergeCell ref="AH72:AJ72"/>
    <mergeCell ref="G79:J79"/>
    <mergeCell ref="S79:U79"/>
    <mergeCell ref="AA79:AD79"/>
    <mergeCell ref="AH79:AJ79"/>
  </mergeCells>
  <printOptions headings="false" gridLines="false" gridLinesSet="true" horizontalCentered="false" verticalCentered="false"/>
  <pageMargins left="0.472222222222222" right="0.196527777777778" top="0.354166666666667" bottom="0.315277777777778" header="0.511805555555555" footer="0.157638888888889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&amp;C&amp;P de &amp;N</oddFooter>
  </headerFooter>
  <colBreaks count="1" manualBreakCount="1">
    <brk id="24" man="true" max="65535" min="0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2000-11-05T17:30:32Z</dcterms:created>
  <dc:creator>ICIL ICAFAL</dc:creator>
  <dc:language>es-CL</dc:language>
  <cp:lastModifiedBy>Raul</cp:lastModifiedBy>
  <cp:lastPrinted>2014-12-29T14:55:59Z</cp:lastPrinted>
  <dcterms:modified xsi:type="dcterms:W3CDTF">2014-12-29T14:56:07Z</dcterms:modified>
  <cp:revision>0</cp:revision>
</cp:coreProperties>
</file>