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kin\Desktop\Works\libWEPAJE\"/>
    </mc:Choice>
  </mc:AlternateContent>
  <bookViews>
    <workbookView xWindow="0" yWindow="0" windowWidth="19200" windowHeight="6470"/>
  </bookViews>
  <sheets>
    <sheet name="Rate_Forecast" sheetId="1" r:id="rId1"/>
    <sheet name="Pressure_Forecast" sheetId="2" r:id="rId2"/>
    <sheet name="Credits" sheetId="3" r:id="rId3"/>
    <sheet name="Sheet4" sheetId="4" r:id="rId4"/>
  </sheets>
  <functionGroups builtInGroupCount="18"/>
  <definedNames>
    <definedName name="Bo">Rate_Forecast!$D$22</definedName>
    <definedName name="CD">Rate_Forecast!$D$30</definedName>
    <definedName name="Cf">Rate_Forecast!$D$18</definedName>
    <definedName name="Cg">Rate_Forecast!$Q$6</definedName>
    <definedName name="Co">Rate_Forecast!$Q$7</definedName>
    <definedName name="CRD">Rate_Forecast!$Q$21</definedName>
    <definedName name="Ct">Rate_Forecast!$D$19</definedName>
    <definedName name="Ct_F">Rate_Forecast!$Q$12</definedName>
    <definedName name="Cto">Rate_Forecast!$Q$5</definedName>
    <definedName name="Cw">Rate_Forecast!$Q$8</definedName>
    <definedName name="dpm">Rate_Forecast!$D$25</definedName>
    <definedName name="etaFD">Rate_Forecast!$Q$20</definedName>
    <definedName name="etaOD">Rate_Forecast!$Q$19</definedName>
    <definedName name="FcD">Rate_Forecast!$D$8</definedName>
    <definedName name="hI">Rate_Forecast!$S$27</definedName>
    <definedName name="kF_">Rate_Forecast!$Q$10</definedName>
    <definedName name="kI">Rate_Forecast!$S$26</definedName>
    <definedName name="ko">Rate_Forecast!$D$12</definedName>
    <definedName name="lambda">Rate_Forecast!$D$27</definedName>
    <definedName name="mu">Rate_Forecast!$D$21</definedName>
    <definedName name="nF">Rate_Forecast!$D$9</definedName>
    <definedName name="phi_F">Rate_Forecast!$Q$11</definedName>
    <definedName name="phim">Rate_Forecast!$D$14</definedName>
    <definedName name="phio">Rate_Forecast!$Q$4</definedName>
    <definedName name="Pi">Rate_Forecast!$D$4</definedName>
    <definedName name="s">Rate_Forecast!$D$29</definedName>
    <definedName name="Sg">Rate_Forecast!$D$15</definedName>
    <definedName name="So">Rate_Forecast!$D$16</definedName>
    <definedName name="storaI">Rate_Forecast!$S$29</definedName>
    <definedName name="Sw">Rate_Forecast!$D$17</definedName>
    <definedName name="w">Rate_Forecast!$D$26</definedName>
    <definedName name="WF">Rate_Forecast!$Q$9</definedName>
    <definedName name="WFD">Rate_Forecast!$Q$18</definedName>
    <definedName name="Xe">Rate_Forecast!$D$6</definedName>
    <definedName name="XeD">Rate_Forecast!$Q$16</definedName>
    <definedName name="Xf">Rate_Forecast!$D$5</definedName>
    <definedName name="Ye">Rate_Forecast!$D$7</definedName>
    <definedName name="YeD">Rate_Forecast!$Q$17</definedName>
  </definedNames>
  <calcPr calcId="152511"/>
</workbook>
</file>

<file path=xl/calcChain.xml><?xml version="1.0" encoding="utf-8"?>
<calcChain xmlns="http://schemas.openxmlformats.org/spreadsheetml/2006/main">
  <c r="N35" i="1" l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34" i="1"/>
  <c r="N31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L30" i="1"/>
  <c r="K30" i="1"/>
  <c r="L31" i="1"/>
  <c r="O34" i="1" a="1"/>
  <c r="O34" i="1" l="1"/>
  <c r="P35" i="1"/>
  <c r="Q36" i="1"/>
  <c r="P36" i="1"/>
  <c r="P34" i="1"/>
  <c r="Q35" i="1"/>
  <c r="O37" i="1"/>
  <c r="O35" i="1"/>
  <c r="Q37" i="1"/>
  <c r="Q34" i="1"/>
  <c r="O36" i="1"/>
  <c r="P37" i="1"/>
  <c r="Q17" i="1"/>
  <c r="Q16" i="1"/>
  <c r="D12" i="1" l="1"/>
  <c r="A105" i="1"/>
  <c r="S27" i="1" l="1"/>
  <c r="Q18" i="1"/>
  <c r="A7" i="4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6" i="4"/>
  <c r="Q4" i="1"/>
  <c r="P27" i="1"/>
  <c r="P26" i="1"/>
  <c r="S26" i="1" s="1"/>
  <c r="Q21" i="1" s="1"/>
  <c r="D19" i="1"/>
  <c r="P29" i="1" s="1"/>
  <c r="S29" i="1" s="1"/>
  <c r="Q10" i="1" l="1"/>
  <c r="Q5" i="1"/>
  <c r="Q19" i="1" s="1"/>
  <c r="Q12" i="1"/>
  <c r="Q20" i="1" l="1"/>
  <c r="L34" i="1" a="1"/>
  <c r="K34" i="1" a="1"/>
  <c r="D34" i="1" a="1"/>
  <c r="D66" i="1" l="1"/>
  <c r="D82" i="1"/>
  <c r="D98" i="1"/>
  <c r="D162" i="1"/>
  <c r="D144" i="1"/>
  <c r="D109" i="1"/>
  <c r="D71" i="1"/>
  <c r="D135" i="1"/>
  <c r="D199" i="1"/>
  <c r="D100" i="1"/>
  <c r="D57" i="1"/>
  <c r="D169" i="1"/>
  <c r="D94" i="1"/>
  <c r="D35" i="1"/>
  <c r="D76" i="1"/>
  <c r="D38" i="1"/>
  <c r="D102" i="1"/>
  <c r="D166" i="1"/>
  <c r="D152" i="1"/>
  <c r="D117" i="1"/>
  <c r="D75" i="1"/>
  <c r="D139" i="1"/>
  <c r="D36" i="1"/>
  <c r="D108" i="1"/>
  <c r="D65" i="1"/>
  <c r="D161" i="1"/>
  <c r="D62" i="1"/>
  <c r="D172" i="1"/>
  <c r="D131" i="1"/>
  <c r="D184" i="1"/>
  <c r="D74" i="1"/>
  <c r="D138" i="1"/>
  <c r="D88" i="1"/>
  <c r="D61" i="1"/>
  <c r="D47" i="1"/>
  <c r="D111" i="1"/>
  <c r="D175" i="1"/>
  <c r="D72" i="1"/>
  <c r="D176" i="1"/>
  <c r="D197" i="1"/>
  <c r="D104" i="1"/>
  <c r="D115" i="1"/>
  <c r="D49" i="1"/>
  <c r="D114" i="1"/>
  <c r="D178" i="1"/>
  <c r="D180" i="1"/>
  <c r="D141" i="1"/>
  <c r="D87" i="1"/>
  <c r="D151" i="1"/>
  <c r="D48" i="1"/>
  <c r="D132" i="1"/>
  <c r="D89" i="1"/>
  <c r="D165" i="1"/>
  <c r="D158" i="1"/>
  <c r="D99" i="1"/>
  <c r="D156" i="1"/>
  <c r="D54" i="1"/>
  <c r="D118" i="1"/>
  <c r="D182" i="1"/>
  <c r="D188" i="1"/>
  <c r="D149" i="1"/>
  <c r="D91" i="1"/>
  <c r="D155" i="1"/>
  <c r="D52" i="1"/>
  <c r="D140" i="1"/>
  <c r="D97" i="1"/>
  <c r="D185" i="1"/>
  <c r="D110" i="1"/>
  <c r="D133" i="1"/>
  <c r="D179" i="1"/>
  <c r="D113" i="1"/>
  <c r="D90" i="1"/>
  <c r="D154" i="1"/>
  <c r="D128" i="1"/>
  <c r="D93" i="1"/>
  <c r="D63" i="1"/>
  <c r="D127" i="1"/>
  <c r="D191" i="1"/>
  <c r="D92" i="1"/>
  <c r="D41" i="1"/>
  <c r="D78" i="1"/>
  <c r="D37" i="1"/>
  <c r="D163" i="1"/>
  <c r="D145" i="1"/>
  <c r="D34" i="1"/>
  <c r="D130" i="1"/>
  <c r="D194" i="1"/>
  <c r="D45" i="1"/>
  <c r="D39" i="1"/>
  <c r="D103" i="1"/>
  <c r="D167" i="1"/>
  <c r="D64" i="1"/>
  <c r="D164" i="1"/>
  <c r="D121" i="1"/>
  <c r="D189" i="1"/>
  <c r="D136" i="1"/>
  <c r="D147" i="1"/>
  <c r="D81" i="1"/>
  <c r="D70" i="1"/>
  <c r="D134" i="1"/>
  <c r="D198" i="1"/>
  <c r="D53" i="1"/>
  <c r="D43" i="1"/>
  <c r="D107" i="1"/>
  <c r="D171" i="1"/>
  <c r="D68" i="1"/>
  <c r="D168" i="1"/>
  <c r="D129" i="1"/>
  <c r="D105" i="1"/>
  <c r="D142" i="1"/>
  <c r="D51" i="1"/>
  <c r="D44" i="1"/>
  <c r="D42" i="1"/>
  <c r="D106" i="1"/>
  <c r="D170" i="1"/>
  <c r="D160" i="1"/>
  <c r="D125" i="1"/>
  <c r="D79" i="1"/>
  <c r="D143" i="1"/>
  <c r="D40" i="1"/>
  <c r="D116" i="1"/>
  <c r="D73" i="1"/>
  <c r="D126" i="1"/>
  <c r="D101" i="1"/>
  <c r="D60" i="1"/>
  <c r="D193" i="1"/>
  <c r="D50" i="1"/>
  <c r="D146" i="1"/>
  <c r="D112" i="1"/>
  <c r="D77" i="1"/>
  <c r="D55" i="1"/>
  <c r="D119" i="1"/>
  <c r="D183" i="1"/>
  <c r="D80" i="1"/>
  <c r="D192" i="1"/>
  <c r="D153" i="1"/>
  <c r="D46" i="1"/>
  <c r="D69" i="1"/>
  <c r="D195" i="1"/>
  <c r="D181" i="1"/>
  <c r="D86" i="1"/>
  <c r="D150" i="1"/>
  <c r="D120" i="1"/>
  <c r="D85" i="1"/>
  <c r="D59" i="1"/>
  <c r="D123" i="1"/>
  <c r="D187" i="1"/>
  <c r="D84" i="1"/>
  <c r="D200" i="1"/>
  <c r="D173" i="1"/>
  <c r="D177" i="1"/>
  <c r="D190" i="1"/>
  <c r="D83" i="1"/>
  <c r="D124" i="1"/>
  <c r="D58" i="1"/>
  <c r="D122" i="1"/>
  <c r="D186" i="1"/>
  <c r="D196" i="1"/>
  <c r="D157" i="1"/>
  <c r="D95" i="1"/>
  <c r="D159" i="1"/>
  <c r="D56" i="1"/>
  <c r="D148" i="1"/>
  <c r="D137" i="1"/>
  <c r="D174" i="1"/>
  <c r="D67" i="1"/>
  <c r="D96" i="1"/>
  <c r="K54" i="1"/>
  <c r="K118" i="1"/>
  <c r="K182" i="1"/>
  <c r="K61" i="1"/>
  <c r="K63" i="1"/>
  <c r="K127" i="1"/>
  <c r="K191" i="1"/>
  <c r="K88" i="1"/>
  <c r="K176" i="1"/>
  <c r="K153" i="1"/>
  <c r="K165" i="1"/>
  <c r="K90" i="1"/>
  <c r="K154" i="1"/>
  <c r="K164" i="1"/>
  <c r="K35" i="1"/>
  <c r="K99" i="1"/>
  <c r="K163" i="1"/>
  <c r="K60" i="1"/>
  <c r="K128" i="1"/>
  <c r="K73" i="1"/>
  <c r="K181" i="1"/>
  <c r="K62" i="1"/>
  <c r="K126" i="1"/>
  <c r="K190" i="1"/>
  <c r="K77" i="1"/>
  <c r="K71" i="1"/>
  <c r="K135" i="1"/>
  <c r="K199" i="1"/>
  <c r="K96" i="1"/>
  <c r="K188" i="1"/>
  <c r="K185" i="1"/>
  <c r="K34" i="1"/>
  <c r="K98" i="1"/>
  <c r="K162" i="1"/>
  <c r="K184" i="1"/>
  <c r="K43" i="1"/>
  <c r="K107" i="1"/>
  <c r="K171" i="1"/>
  <c r="K68" i="1"/>
  <c r="K140" i="1"/>
  <c r="K89" i="1"/>
  <c r="K145" i="1"/>
  <c r="K70" i="1"/>
  <c r="K134" i="1"/>
  <c r="K198" i="1"/>
  <c r="K93" i="1"/>
  <c r="K79" i="1"/>
  <c r="K143" i="1"/>
  <c r="K40" i="1"/>
  <c r="K104" i="1"/>
  <c r="K37" i="1"/>
  <c r="K141" i="1"/>
  <c r="K42" i="1"/>
  <c r="K106" i="1"/>
  <c r="K170" i="1"/>
  <c r="K200" i="1"/>
  <c r="K51" i="1"/>
  <c r="K115" i="1"/>
  <c r="K179" i="1"/>
  <c r="K76" i="1"/>
  <c r="K152" i="1"/>
  <c r="K105" i="1"/>
  <c r="K177" i="1"/>
  <c r="K78" i="1"/>
  <c r="K142" i="1"/>
  <c r="K136" i="1"/>
  <c r="K109" i="1"/>
  <c r="K87" i="1"/>
  <c r="K151" i="1"/>
  <c r="K48" i="1"/>
  <c r="K112" i="1"/>
  <c r="K49" i="1"/>
  <c r="K173" i="1"/>
  <c r="K50" i="1"/>
  <c r="K114" i="1"/>
  <c r="K178" i="1"/>
  <c r="K53" i="1"/>
  <c r="K59" i="1"/>
  <c r="K123" i="1"/>
  <c r="K187" i="1"/>
  <c r="K84" i="1"/>
  <c r="K168" i="1"/>
  <c r="K137" i="1"/>
  <c r="K149" i="1"/>
  <c r="K86" i="1"/>
  <c r="K150" i="1"/>
  <c r="K156" i="1"/>
  <c r="K121" i="1"/>
  <c r="K95" i="1"/>
  <c r="K159" i="1"/>
  <c r="K56" i="1"/>
  <c r="K124" i="1"/>
  <c r="K65" i="1"/>
  <c r="K133" i="1"/>
  <c r="K58" i="1"/>
  <c r="K122" i="1"/>
  <c r="K186" i="1"/>
  <c r="K69" i="1"/>
  <c r="K67" i="1"/>
  <c r="K131" i="1"/>
  <c r="K195" i="1"/>
  <c r="K92" i="1"/>
  <c r="K192" i="1"/>
  <c r="K72" i="1"/>
  <c r="K74" i="1"/>
  <c r="K83" i="1"/>
  <c r="K180" i="1"/>
  <c r="K197" i="1"/>
  <c r="K158" i="1"/>
  <c r="K39" i="1"/>
  <c r="K167" i="1"/>
  <c r="K132" i="1"/>
  <c r="K129" i="1"/>
  <c r="K130" i="1"/>
  <c r="K85" i="1"/>
  <c r="K139" i="1"/>
  <c r="K100" i="1"/>
  <c r="K125" i="1"/>
  <c r="K38" i="1"/>
  <c r="K47" i="1"/>
  <c r="K144" i="1"/>
  <c r="K138" i="1"/>
  <c r="K147" i="1"/>
  <c r="K45" i="1"/>
  <c r="K46" i="1"/>
  <c r="K174" i="1"/>
  <c r="K55" i="1"/>
  <c r="K183" i="1"/>
  <c r="K160" i="1"/>
  <c r="K193" i="1"/>
  <c r="K146" i="1"/>
  <c r="K117" i="1"/>
  <c r="K155" i="1"/>
  <c r="K116" i="1"/>
  <c r="K189" i="1"/>
  <c r="K102" i="1"/>
  <c r="K111" i="1"/>
  <c r="K97" i="1"/>
  <c r="K120" i="1"/>
  <c r="K44" i="1"/>
  <c r="K169" i="1"/>
  <c r="K94" i="1"/>
  <c r="K172" i="1"/>
  <c r="K103" i="1"/>
  <c r="K64" i="1"/>
  <c r="K81" i="1"/>
  <c r="K66" i="1"/>
  <c r="K194" i="1"/>
  <c r="K75" i="1"/>
  <c r="K36" i="1"/>
  <c r="K196" i="1"/>
  <c r="K166" i="1"/>
  <c r="K175" i="1"/>
  <c r="K161" i="1"/>
  <c r="K101" i="1"/>
  <c r="K108" i="1"/>
  <c r="K157" i="1"/>
  <c r="K110" i="1"/>
  <c r="K41" i="1"/>
  <c r="K119" i="1"/>
  <c r="K80" i="1"/>
  <c r="K113" i="1"/>
  <c r="K82" i="1"/>
  <c r="K148" i="1"/>
  <c r="K91" i="1"/>
  <c r="K52" i="1"/>
  <c r="K57" i="1"/>
  <c r="L81" i="1"/>
  <c r="M81" i="1" s="1"/>
  <c r="L86" i="1"/>
  <c r="M86" i="1" s="1"/>
  <c r="L150" i="1"/>
  <c r="M150" i="1" s="1"/>
  <c r="L152" i="1"/>
  <c r="M152" i="1" s="1"/>
  <c r="L133" i="1"/>
  <c r="M133" i="1" s="1"/>
  <c r="L95" i="1"/>
  <c r="M95" i="1" s="1"/>
  <c r="L159" i="1"/>
  <c r="M159" i="1" s="1"/>
  <c r="L56" i="1"/>
  <c r="M56" i="1" s="1"/>
  <c r="L124" i="1"/>
  <c r="M124" i="1" s="1"/>
  <c r="L69" i="1"/>
  <c r="M69" i="1" s="1"/>
  <c r="L141" i="1"/>
  <c r="M141" i="1" s="1"/>
  <c r="L58" i="1"/>
  <c r="M58" i="1" s="1"/>
  <c r="L122" i="1"/>
  <c r="M122" i="1" s="1"/>
  <c r="L186" i="1"/>
  <c r="M186" i="1" s="1"/>
  <c r="L65" i="1"/>
  <c r="M65" i="1" s="1"/>
  <c r="L67" i="1"/>
  <c r="M67" i="1" s="1"/>
  <c r="L131" i="1"/>
  <c r="M131" i="1" s="1"/>
  <c r="L195" i="1"/>
  <c r="M195" i="1" s="1"/>
  <c r="L92" i="1"/>
  <c r="M92" i="1" s="1"/>
  <c r="L184" i="1"/>
  <c r="M184" i="1" s="1"/>
  <c r="L181" i="1"/>
  <c r="M181" i="1" s="1"/>
  <c r="L129" i="1"/>
  <c r="M129" i="1" s="1"/>
  <c r="L94" i="1"/>
  <c r="M94" i="1" s="1"/>
  <c r="L158" i="1"/>
  <c r="M158" i="1" s="1"/>
  <c r="L172" i="1"/>
  <c r="M172" i="1" s="1"/>
  <c r="L39" i="1"/>
  <c r="M39" i="1" s="1"/>
  <c r="L103" i="1"/>
  <c r="M103" i="1" s="1"/>
  <c r="L167" i="1"/>
  <c r="M167" i="1" s="1"/>
  <c r="L64" i="1"/>
  <c r="L132" i="1"/>
  <c r="M132" i="1" s="1"/>
  <c r="L89" i="1"/>
  <c r="M89" i="1" s="1"/>
  <c r="L173" i="1"/>
  <c r="M173" i="1" s="1"/>
  <c r="L66" i="1"/>
  <c r="M66" i="1" s="1"/>
  <c r="L130" i="1"/>
  <c r="M130" i="1" s="1"/>
  <c r="L194" i="1"/>
  <c r="M194" i="1" s="1"/>
  <c r="L85" i="1"/>
  <c r="M85" i="1" s="1"/>
  <c r="L75" i="1"/>
  <c r="L139" i="1"/>
  <c r="M139" i="1" s="1"/>
  <c r="L36" i="1"/>
  <c r="M36" i="1" s="1"/>
  <c r="L100" i="1"/>
  <c r="M100" i="1" s="1"/>
  <c r="L200" i="1"/>
  <c r="M200" i="1" s="1"/>
  <c r="L153" i="1"/>
  <c r="M153" i="1" s="1"/>
  <c r="L38" i="1"/>
  <c r="M38" i="1" s="1"/>
  <c r="L102" i="1"/>
  <c r="M102" i="1" s="1"/>
  <c r="L166" i="1"/>
  <c r="M166" i="1" s="1"/>
  <c r="L188" i="1"/>
  <c r="M188" i="1" s="1"/>
  <c r="L47" i="1"/>
  <c r="M47" i="1" s="1"/>
  <c r="L111" i="1"/>
  <c r="M111" i="1" s="1"/>
  <c r="L175" i="1"/>
  <c r="L72" i="1"/>
  <c r="M72" i="1" s="1"/>
  <c r="L148" i="1"/>
  <c r="M148" i="1" s="1"/>
  <c r="L105" i="1"/>
  <c r="M105" i="1" s="1"/>
  <c r="L145" i="1"/>
  <c r="M145" i="1" s="1"/>
  <c r="L74" i="1"/>
  <c r="M74" i="1" s="1"/>
  <c r="L138" i="1"/>
  <c r="M138" i="1" s="1"/>
  <c r="L120" i="1"/>
  <c r="M120" i="1" s="1"/>
  <c r="L101" i="1"/>
  <c r="M101" i="1" s="1"/>
  <c r="L83" i="1"/>
  <c r="M83" i="1" s="1"/>
  <c r="L147" i="1"/>
  <c r="M147" i="1" s="1"/>
  <c r="L44" i="1"/>
  <c r="M44" i="1" s="1"/>
  <c r="L108" i="1"/>
  <c r="M108" i="1" s="1"/>
  <c r="L45" i="1"/>
  <c r="M45" i="1" s="1"/>
  <c r="L185" i="1"/>
  <c r="M185" i="1" s="1"/>
  <c r="L46" i="1"/>
  <c r="M46" i="1" s="1"/>
  <c r="L110" i="1"/>
  <c r="M110" i="1" s="1"/>
  <c r="L174" i="1"/>
  <c r="M174" i="1" s="1"/>
  <c r="L37" i="1"/>
  <c r="M37" i="1" s="1"/>
  <c r="L55" i="1"/>
  <c r="M55" i="1" s="1"/>
  <c r="L119" i="1"/>
  <c r="M119" i="1" s="1"/>
  <c r="L183" i="1"/>
  <c r="M183" i="1" s="1"/>
  <c r="L80" i="1"/>
  <c r="M80" i="1" s="1"/>
  <c r="L164" i="1"/>
  <c r="M164" i="1" s="1"/>
  <c r="L125" i="1"/>
  <c r="M125" i="1" s="1"/>
  <c r="L177" i="1"/>
  <c r="M177" i="1" s="1"/>
  <c r="L82" i="1"/>
  <c r="M82" i="1" s="1"/>
  <c r="L146" i="1"/>
  <c r="M146" i="1" s="1"/>
  <c r="L144" i="1"/>
  <c r="M144" i="1" s="1"/>
  <c r="L121" i="1"/>
  <c r="M121" i="1" s="1"/>
  <c r="L91" i="1"/>
  <c r="M91" i="1" s="1"/>
  <c r="L155" i="1"/>
  <c r="M155" i="1" s="1"/>
  <c r="L52" i="1"/>
  <c r="M52" i="1" s="1"/>
  <c r="L116" i="1"/>
  <c r="M116" i="1" s="1"/>
  <c r="L61" i="1"/>
  <c r="M61" i="1" s="1"/>
  <c r="L137" i="1"/>
  <c r="M137" i="1" s="1"/>
  <c r="L54" i="1"/>
  <c r="M54" i="1" s="1"/>
  <c r="L118" i="1"/>
  <c r="M118" i="1" s="1"/>
  <c r="L182" i="1"/>
  <c r="M182" i="1" s="1"/>
  <c r="L57" i="1"/>
  <c r="M57" i="1" s="1"/>
  <c r="L63" i="1"/>
  <c r="M63" i="1" s="1"/>
  <c r="L127" i="1"/>
  <c r="M127" i="1" s="1"/>
  <c r="L191" i="1"/>
  <c r="M191" i="1" s="1"/>
  <c r="L88" i="1"/>
  <c r="M88" i="1" s="1"/>
  <c r="L176" i="1"/>
  <c r="M176" i="1" s="1"/>
  <c r="L165" i="1"/>
  <c r="M165" i="1" s="1"/>
  <c r="L109" i="1"/>
  <c r="M109" i="1" s="1"/>
  <c r="L90" i="1"/>
  <c r="M90" i="1" s="1"/>
  <c r="L154" i="1"/>
  <c r="M154" i="1" s="1"/>
  <c r="L160" i="1"/>
  <c r="M160" i="1" s="1"/>
  <c r="L35" i="1"/>
  <c r="M35" i="1" s="1"/>
  <c r="L99" i="1"/>
  <c r="M99" i="1" s="1"/>
  <c r="L163" i="1"/>
  <c r="M163" i="1" s="1"/>
  <c r="L60" i="1"/>
  <c r="M60" i="1" s="1"/>
  <c r="L128" i="1"/>
  <c r="M128" i="1" s="1"/>
  <c r="L77" i="1"/>
  <c r="M77" i="1" s="1"/>
  <c r="L157" i="1"/>
  <c r="M157" i="1" s="1"/>
  <c r="L62" i="1"/>
  <c r="M62" i="1" s="1"/>
  <c r="L126" i="1"/>
  <c r="M126" i="1" s="1"/>
  <c r="L190" i="1"/>
  <c r="M190" i="1" s="1"/>
  <c r="L73" i="1"/>
  <c r="M73" i="1" s="1"/>
  <c r="L71" i="1"/>
  <c r="M71" i="1" s="1"/>
  <c r="L135" i="1"/>
  <c r="M135" i="1" s="1"/>
  <c r="L199" i="1"/>
  <c r="M199" i="1" s="1"/>
  <c r="L96" i="1"/>
  <c r="M96" i="1" s="1"/>
  <c r="L192" i="1"/>
  <c r="M192" i="1" s="1"/>
  <c r="L197" i="1"/>
  <c r="M197" i="1" s="1"/>
  <c r="L34" i="1"/>
  <c r="M34" i="1" s="1"/>
  <c r="L98" i="1"/>
  <c r="M98" i="1" s="1"/>
  <c r="L162" i="1"/>
  <c r="M162" i="1" s="1"/>
  <c r="L180" i="1"/>
  <c r="M180" i="1" s="1"/>
  <c r="L43" i="1"/>
  <c r="M43" i="1" s="1"/>
  <c r="L107" i="1"/>
  <c r="M107" i="1" s="1"/>
  <c r="L171" i="1"/>
  <c r="M171" i="1" s="1"/>
  <c r="L68" i="1"/>
  <c r="M68" i="1" s="1"/>
  <c r="L140" i="1"/>
  <c r="M140" i="1" s="1"/>
  <c r="L97" i="1"/>
  <c r="M97" i="1" s="1"/>
  <c r="L189" i="1"/>
  <c r="M189" i="1" s="1"/>
  <c r="L70" i="1"/>
  <c r="M70" i="1" s="1"/>
  <c r="L79" i="1"/>
  <c r="M79" i="1" s="1"/>
  <c r="L41" i="1"/>
  <c r="M41" i="1" s="1"/>
  <c r="L170" i="1"/>
  <c r="M170" i="1" s="1"/>
  <c r="L179" i="1"/>
  <c r="M179" i="1" s="1"/>
  <c r="L161" i="1"/>
  <c r="M161" i="1" s="1"/>
  <c r="L113" i="1"/>
  <c r="M113" i="1" s="1"/>
  <c r="L112" i="1"/>
  <c r="M112" i="1" s="1"/>
  <c r="L114" i="1"/>
  <c r="M114" i="1" s="1"/>
  <c r="L123" i="1"/>
  <c r="M123" i="1" s="1"/>
  <c r="L149" i="1"/>
  <c r="M149" i="1" s="1"/>
  <c r="L134" i="1"/>
  <c r="M134" i="1" s="1"/>
  <c r="L143" i="1"/>
  <c r="M143" i="1" s="1"/>
  <c r="L169" i="1"/>
  <c r="M169" i="1" s="1"/>
  <c r="L196" i="1"/>
  <c r="M196" i="1" s="1"/>
  <c r="L76" i="1"/>
  <c r="M76" i="1" s="1"/>
  <c r="L78" i="1"/>
  <c r="M78" i="1" s="1"/>
  <c r="L87" i="1"/>
  <c r="M87" i="1" s="1"/>
  <c r="L53" i="1"/>
  <c r="M53" i="1" s="1"/>
  <c r="L178" i="1"/>
  <c r="M178" i="1" s="1"/>
  <c r="L187" i="1"/>
  <c r="M187" i="1" s="1"/>
  <c r="L198" i="1"/>
  <c r="M198" i="1" s="1"/>
  <c r="L40" i="1"/>
  <c r="M40" i="1" s="1"/>
  <c r="L42" i="1"/>
  <c r="M42" i="1" s="1"/>
  <c r="L51" i="1"/>
  <c r="M51" i="1" s="1"/>
  <c r="L156" i="1"/>
  <c r="M156" i="1" s="1"/>
  <c r="L142" i="1"/>
  <c r="M142" i="1" s="1"/>
  <c r="L151" i="1"/>
  <c r="M151" i="1" s="1"/>
  <c r="L193" i="1"/>
  <c r="M193" i="1" s="1"/>
  <c r="L49" i="1"/>
  <c r="M49" i="1" s="1"/>
  <c r="L84" i="1"/>
  <c r="M84" i="1" s="1"/>
  <c r="L93" i="1"/>
  <c r="M93" i="1" s="1"/>
  <c r="L104" i="1"/>
  <c r="M104" i="1" s="1"/>
  <c r="L106" i="1"/>
  <c r="M106" i="1" s="1"/>
  <c r="L115" i="1"/>
  <c r="M115" i="1" s="1"/>
  <c r="L117" i="1"/>
  <c r="M117" i="1" s="1"/>
  <c r="L136" i="1"/>
  <c r="M136" i="1" s="1"/>
  <c r="L48" i="1"/>
  <c r="M48" i="1" s="1"/>
  <c r="L50" i="1"/>
  <c r="M50" i="1" s="1"/>
  <c r="L59" i="1"/>
  <c r="M59" i="1" s="1"/>
  <c r="L168" i="1"/>
  <c r="M168" i="1" s="1"/>
  <c r="M175" i="1" l="1"/>
  <c r="M75" i="1"/>
  <c r="M64" i="1"/>
</calcChain>
</file>

<file path=xl/comments1.xml><?xml version="1.0" encoding="utf-8"?>
<comments xmlns="http://schemas.openxmlformats.org/spreadsheetml/2006/main">
  <authors>
    <author>Elkin Arroyo Negrete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Elkin Arroyo Negrete:</t>
        </r>
        <r>
          <rPr>
            <sz val="9"/>
            <color indexed="81"/>
            <rFont val="Tahoma"/>
            <family val="2"/>
          </rPr>
          <t xml:space="preserve">
When using dual porosity 
- P.S.S. use bulk fracture permeability
- Transient use intrinsic fracture permeability </t>
        </r>
      </text>
    </comment>
    <comment ref="P16" authorId="0" shapeId="0">
      <text>
        <r>
          <rPr>
            <b/>
            <sz val="9"/>
            <color indexed="81"/>
            <rFont val="Tahoma"/>
            <family val="2"/>
          </rPr>
          <t>Elkin Arroyo Negrete:</t>
        </r>
        <r>
          <rPr>
            <sz val="9"/>
            <color indexed="81"/>
            <rFont val="Tahoma"/>
            <family val="2"/>
          </rPr>
          <t xml:space="preserve">
Brown paper and Ozkan horizontal well nomenclature are reversed. Cartoon with well shows Ozkan convention xeD should be yeD. </t>
        </r>
      </text>
    </comment>
  </commentList>
</comments>
</file>

<file path=xl/sharedStrings.xml><?xml version="1.0" encoding="utf-8"?>
<sst xmlns="http://schemas.openxmlformats.org/spreadsheetml/2006/main" count="129" uniqueCount="111">
  <si>
    <t>Initial Pressure</t>
  </si>
  <si>
    <t>Horizontal Length</t>
  </si>
  <si>
    <t>Number of Fractures</t>
  </si>
  <si>
    <t>Inner Permeability</t>
  </si>
  <si>
    <t>Outer Permeability</t>
  </si>
  <si>
    <t>Formation Thickness</t>
  </si>
  <si>
    <t>Total Porosity</t>
  </si>
  <si>
    <t>Sg</t>
  </si>
  <si>
    <t>So</t>
  </si>
  <si>
    <t>Gas Saturation</t>
  </si>
  <si>
    <t>Oil Saturation</t>
  </si>
  <si>
    <t>Water Saturation</t>
  </si>
  <si>
    <t>Total Compresibility</t>
  </si>
  <si>
    <t>Dual Porosity</t>
  </si>
  <si>
    <t>Well Spacing</t>
  </si>
  <si>
    <t>Pi</t>
  </si>
  <si>
    <t>Half Fracture Length</t>
  </si>
  <si>
    <t>Ye</t>
  </si>
  <si>
    <t>Xe</t>
  </si>
  <si>
    <t>FcD</t>
  </si>
  <si>
    <t>ko</t>
  </si>
  <si>
    <t>ki</t>
  </si>
  <si>
    <t>h</t>
  </si>
  <si>
    <t>phi_t</t>
  </si>
  <si>
    <t>Sw</t>
  </si>
  <si>
    <t>Cf</t>
  </si>
  <si>
    <t>Co</t>
  </si>
  <si>
    <t>Cw</t>
  </si>
  <si>
    <t>Basic Input Data</t>
  </si>
  <si>
    <t>WF</t>
  </si>
  <si>
    <t>Oil Compresibility</t>
  </si>
  <si>
    <t>Water Compresibility</t>
  </si>
  <si>
    <t>Gas Compresibility</t>
  </si>
  <si>
    <t>Cg</t>
  </si>
  <si>
    <t>Fracture Width</t>
  </si>
  <si>
    <t>Fracture Porosity</t>
  </si>
  <si>
    <t>Phi_F</t>
  </si>
  <si>
    <t>Fracture Compresibility</t>
  </si>
  <si>
    <t>Ct</t>
  </si>
  <si>
    <t>Ct_F</t>
  </si>
  <si>
    <t>Oil Viscosity</t>
  </si>
  <si>
    <t>Oil Formation Volume Factor</t>
  </si>
  <si>
    <t>Bo</t>
  </si>
  <si>
    <t>mu</t>
  </si>
  <si>
    <t>P.S.S</t>
  </si>
  <si>
    <t>Transient</t>
  </si>
  <si>
    <t>Storativty</t>
  </si>
  <si>
    <t>w</t>
  </si>
  <si>
    <t>Flow Capacity</t>
  </si>
  <si>
    <t>lambda</t>
  </si>
  <si>
    <t>Flowing Pressure</t>
  </si>
  <si>
    <t>Skin</t>
  </si>
  <si>
    <t>Wellbore Storage</t>
  </si>
  <si>
    <t>s</t>
  </si>
  <si>
    <t>CD</t>
  </si>
  <si>
    <t>Intermediate Calculations</t>
  </si>
  <si>
    <t>xeD</t>
  </si>
  <si>
    <t>yeD</t>
  </si>
  <si>
    <t>WFD</t>
  </si>
  <si>
    <t>etaOD</t>
  </si>
  <si>
    <t>etaFD</t>
  </si>
  <si>
    <t>Hydraulic Fracture Diffusivity Ratio</t>
  </si>
  <si>
    <t>Outer Reservoir Diffusivity Ratio</t>
  </si>
  <si>
    <t>Dimensionless Hydraulic Fracture Width</t>
  </si>
  <si>
    <t>Dimensionless reservoir size in x-direction</t>
  </si>
  <si>
    <t>Dimensionless reservoir size in y-direction</t>
  </si>
  <si>
    <t>psia</t>
  </si>
  <si>
    <t>ft</t>
  </si>
  <si>
    <t>md</t>
  </si>
  <si>
    <t>Formation Compresibility</t>
  </si>
  <si>
    <t>1/psi</t>
  </si>
  <si>
    <t>Horizontal Multifracture Composite Model</t>
  </si>
  <si>
    <t xml:space="preserve">Fracture Conductivity Dimensionless </t>
  </si>
  <si>
    <t>Reservoir Conductivity Dimensionless</t>
  </si>
  <si>
    <t>Intrinsict Fracture Properties</t>
  </si>
  <si>
    <t>Homogeneous</t>
  </si>
  <si>
    <t>Permeability</t>
  </si>
  <si>
    <t>Thickness</t>
  </si>
  <si>
    <t>Outer Porosity</t>
  </si>
  <si>
    <t>Outer Total Compresibility</t>
  </si>
  <si>
    <t>Cto</t>
  </si>
  <si>
    <t>phio</t>
  </si>
  <si>
    <t>cp</t>
  </si>
  <si>
    <t>Storativity</t>
  </si>
  <si>
    <t>Current</t>
  </si>
  <si>
    <t>homo</t>
  </si>
  <si>
    <t>Homogeneour / P.S.S / Transient</t>
  </si>
  <si>
    <t>Additional Input (Assumptions)</t>
  </si>
  <si>
    <t>Fracture Permeability</t>
  </si>
  <si>
    <t>kF_</t>
  </si>
  <si>
    <t>Elapsed Oil Peak Days</t>
  </si>
  <si>
    <t>Sum(TUBING_PRESS)</t>
  </si>
  <si>
    <t>Sum(CASING_PRESS)</t>
  </si>
  <si>
    <t>Sum(Oil Prod (NULL))</t>
  </si>
  <si>
    <t>Sum(Water Prod (Null))</t>
  </si>
  <si>
    <t>Sum(CHOKE)</t>
  </si>
  <si>
    <t>EMERSON 3-24-25H-143-96</t>
  </si>
  <si>
    <t>Time (days)</t>
  </si>
  <si>
    <t>rbo/stb</t>
  </si>
  <si>
    <t>nF</t>
  </si>
  <si>
    <t>XF</t>
  </si>
  <si>
    <t>Actual Production</t>
  </si>
  <si>
    <t>Well Name</t>
  </si>
  <si>
    <t>750 Spacing</t>
  </si>
  <si>
    <t>1320 Spacing</t>
  </si>
  <si>
    <t>STATE KARY 4-19-18H-144-96</t>
  </si>
  <si>
    <t>RTA Model Rate</t>
  </si>
  <si>
    <t>pseudss</t>
  </si>
  <si>
    <t>trans</t>
  </si>
  <si>
    <t>Compute Senstivity Matrix</t>
  </si>
  <si>
    <t>Cobs^-1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</si>
</sst>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1" fillId="3" borderId="0" xfId="0" applyFont="1" applyFill="1"/>
    <xf numFmtId="0" fontId="0" fillId="3" borderId="0" xfId="0" applyFont="1" applyFill="1"/>
    <xf numFmtId="11" fontId="0" fillId="3" borderId="0" xfId="0" applyNumberFormat="1" applyFill="1"/>
    <xf numFmtId="0" fontId="0" fillId="4" borderId="0" xfId="0" applyFill="1"/>
    <xf numFmtId="0" fontId="1" fillId="2" borderId="0" xfId="0" applyFont="1" applyFill="1"/>
    <xf numFmtId="11" fontId="0" fillId="2" borderId="0" xfId="0" applyNumberFormat="1" applyFill="1"/>
    <xf numFmtId="0" fontId="0" fillId="2" borderId="0" xfId="0" applyFill="1" applyAlignment="1">
      <alignment horizontal="center"/>
    </xf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6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1"/>
          <c:tx>
            <c:strRef>
              <c:f>Rate_Forecast!$E$33</c:f>
              <c:strCache>
                <c:ptCount val="1"/>
                <c:pt idx="0">
                  <c:v>Actual Production</c:v>
                </c:pt>
              </c:strCache>
            </c:strRef>
          </c:tx>
          <c:marker>
            <c:symbol val="none"/>
          </c:marker>
          <c:xVal>
            <c:numRef>
              <c:f>Rate_Forecast!$B$34:$B$640</c:f>
              <c:numCache>
                <c:formatCode>General</c:formatCode>
                <c:ptCount val="6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</c:numCache>
            </c:numRef>
          </c:xVal>
          <c:yVal>
            <c:numRef>
              <c:f>Rate_Forecast!$E$34:$E$640</c:f>
              <c:numCache>
                <c:formatCode>General</c:formatCode>
                <c:ptCount val="607"/>
                <c:pt idx="0">
                  <c:v>842</c:v>
                </c:pt>
                <c:pt idx="1">
                  <c:v>1788</c:v>
                </c:pt>
                <c:pt idx="2">
                  <c:v>1529</c:v>
                </c:pt>
                <c:pt idx="3">
                  <c:v>1352.4</c:v>
                </c:pt>
                <c:pt idx="4">
                  <c:v>1277.5999999999999</c:v>
                </c:pt>
                <c:pt idx="5">
                  <c:v>1035</c:v>
                </c:pt>
                <c:pt idx="6">
                  <c:v>973</c:v>
                </c:pt>
                <c:pt idx="7">
                  <c:v>841.5</c:v>
                </c:pt>
                <c:pt idx="8">
                  <c:v>838.6</c:v>
                </c:pt>
                <c:pt idx="9">
                  <c:v>706.4</c:v>
                </c:pt>
                <c:pt idx="10">
                  <c:v>629.70000000000005</c:v>
                </c:pt>
                <c:pt idx="11">
                  <c:v>665.2</c:v>
                </c:pt>
                <c:pt idx="12">
                  <c:v>630.70000000000005</c:v>
                </c:pt>
                <c:pt idx="13">
                  <c:v>592.1</c:v>
                </c:pt>
                <c:pt idx="14">
                  <c:v>564.5</c:v>
                </c:pt>
                <c:pt idx="15">
                  <c:v>556.6</c:v>
                </c:pt>
                <c:pt idx="16">
                  <c:v>503.8</c:v>
                </c:pt>
                <c:pt idx="17">
                  <c:v>418.6</c:v>
                </c:pt>
                <c:pt idx="18">
                  <c:v>441.4</c:v>
                </c:pt>
                <c:pt idx="19">
                  <c:v>507.1</c:v>
                </c:pt>
                <c:pt idx="20">
                  <c:v>389.5</c:v>
                </c:pt>
                <c:pt idx="21">
                  <c:v>424.7</c:v>
                </c:pt>
                <c:pt idx="22">
                  <c:v>319.7</c:v>
                </c:pt>
                <c:pt idx="23">
                  <c:v>201.5</c:v>
                </c:pt>
                <c:pt idx="24">
                  <c:v>614.6</c:v>
                </c:pt>
                <c:pt idx="25">
                  <c:v>346.5</c:v>
                </c:pt>
                <c:pt idx="26">
                  <c:v>374.3</c:v>
                </c:pt>
                <c:pt idx="27">
                  <c:v>403.2</c:v>
                </c:pt>
                <c:pt idx="28">
                  <c:v>396.1</c:v>
                </c:pt>
                <c:pt idx="29">
                  <c:v>430.5</c:v>
                </c:pt>
                <c:pt idx="30">
                  <c:v>397.1</c:v>
                </c:pt>
                <c:pt idx="31">
                  <c:v>378</c:v>
                </c:pt>
                <c:pt idx="32">
                  <c:v>215.5</c:v>
                </c:pt>
                <c:pt idx="33">
                  <c:v>48</c:v>
                </c:pt>
                <c:pt idx="57">
                  <c:v>2.1</c:v>
                </c:pt>
                <c:pt idx="62">
                  <c:v>875.3</c:v>
                </c:pt>
                <c:pt idx="63">
                  <c:v>457.2</c:v>
                </c:pt>
                <c:pt idx="64">
                  <c:v>418.1</c:v>
                </c:pt>
                <c:pt idx="65">
                  <c:v>417.5</c:v>
                </c:pt>
                <c:pt idx="66">
                  <c:v>391.5</c:v>
                </c:pt>
                <c:pt idx="67">
                  <c:v>233.1</c:v>
                </c:pt>
                <c:pt idx="68">
                  <c:v>309.8</c:v>
                </c:pt>
                <c:pt idx="69">
                  <c:v>277.89999999999998</c:v>
                </c:pt>
                <c:pt idx="70">
                  <c:v>250.9</c:v>
                </c:pt>
                <c:pt idx="71">
                  <c:v>239.6</c:v>
                </c:pt>
                <c:pt idx="73">
                  <c:v>256.5</c:v>
                </c:pt>
                <c:pt idx="74">
                  <c:v>219.6</c:v>
                </c:pt>
                <c:pt idx="75">
                  <c:v>334.3</c:v>
                </c:pt>
                <c:pt idx="76">
                  <c:v>356.1</c:v>
                </c:pt>
                <c:pt idx="77">
                  <c:v>444.5</c:v>
                </c:pt>
                <c:pt idx="78">
                  <c:v>462.4</c:v>
                </c:pt>
                <c:pt idx="79">
                  <c:v>508.1</c:v>
                </c:pt>
                <c:pt idx="80">
                  <c:v>465.3</c:v>
                </c:pt>
                <c:pt idx="81">
                  <c:v>778.3</c:v>
                </c:pt>
                <c:pt idx="82">
                  <c:v>452.1</c:v>
                </c:pt>
                <c:pt idx="83">
                  <c:v>449.3</c:v>
                </c:pt>
                <c:pt idx="84">
                  <c:v>481.1</c:v>
                </c:pt>
                <c:pt idx="85">
                  <c:v>607</c:v>
                </c:pt>
                <c:pt idx="86">
                  <c:v>390.1</c:v>
                </c:pt>
                <c:pt idx="87">
                  <c:v>396.6</c:v>
                </c:pt>
                <c:pt idx="88">
                  <c:v>530.1</c:v>
                </c:pt>
                <c:pt idx="89">
                  <c:v>533.4</c:v>
                </c:pt>
                <c:pt idx="90">
                  <c:v>547.9</c:v>
                </c:pt>
                <c:pt idx="91">
                  <c:v>636.9</c:v>
                </c:pt>
                <c:pt idx="92">
                  <c:v>409.4</c:v>
                </c:pt>
                <c:pt idx="93">
                  <c:v>561.9</c:v>
                </c:pt>
                <c:pt idx="94">
                  <c:v>509.5</c:v>
                </c:pt>
                <c:pt idx="95">
                  <c:v>478.5</c:v>
                </c:pt>
                <c:pt idx="96">
                  <c:v>380.7</c:v>
                </c:pt>
                <c:pt idx="97">
                  <c:v>486.5</c:v>
                </c:pt>
                <c:pt idx="98">
                  <c:v>519.5</c:v>
                </c:pt>
                <c:pt idx="99">
                  <c:v>530.70000000000005</c:v>
                </c:pt>
                <c:pt idx="100">
                  <c:v>517</c:v>
                </c:pt>
                <c:pt idx="101">
                  <c:v>531</c:v>
                </c:pt>
                <c:pt idx="102">
                  <c:v>556.9</c:v>
                </c:pt>
                <c:pt idx="103">
                  <c:v>571.1</c:v>
                </c:pt>
                <c:pt idx="104">
                  <c:v>448</c:v>
                </c:pt>
                <c:pt idx="105">
                  <c:v>518.4</c:v>
                </c:pt>
                <c:pt idx="106">
                  <c:v>410.2</c:v>
                </c:pt>
                <c:pt idx="107">
                  <c:v>588.4</c:v>
                </c:pt>
                <c:pt idx="108">
                  <c:v>468.3</c:v>
                </c:pt>
                <c:pt idx="109">
                  <c:v>115.4</c:v>
                </c:pt>
                <c:pt idx="110">
                  <c:v>428.6</c:v>
                </c:pt>
                <c:pt idx="111">
                  <c:v>495.5</c:v>
                </c:pt>
                <c:pt idx="112">
                  <c:v>237.4</c:v>
                </c:pt>
                <c:pt idx="113">
                  <c:v>15</c:v>
                </c:pt>
                <c:pt idx="122">
                  <c:v>252.9</c:v>
                </c:pt>
                <c:pt idx="123">
                  <c:v>178.1</c:v>
                </c:pt>
                <c:pt idx="124">
                  <c:v>465.7</c:v>
                </c:pt>
                <c:pt idx="125">
                  <c:v>394.7</c:v>
                </c:pt>
                <c:pt idx="126">
                  <c:v>262.10000000000002</c:v>
                </c:pt>
                <c:pt idx="127">
                  <c:v>454.4</c:v>
                </c:pt>
                <c:pt idx="128">
                  <c:v>489.4</c:v>
                </c:pt>
                <c:pt idx="129">
                  <c:v>483.2</c:v>
                </c:pt>
                <c:pt idx="130">
                  <c:v>441.2</c:v>
                </c:pt>
                <c:pt idx="131">
                  <c:v>362.2</c:v>
                </c:pt>
                <c:pt idx="132">
                  <c:v>478.2</c:v>
                </c:pt>
                <c:pt idx="133">
                  <c:v>316.3</c:v>
                </c:pt>
                <c:pt idx="134">
                  <c:v>322.60000000000002</c:v>
                </c:pt>
                <c:pt idx="135">
                  <c:v>458.1</c:v>
                </c:pt>
                <c:pt idx="136">
                  <c:v>423</c:v>
                </c:pt>
                <c:pt idx="137">
                  <c:v>592.6</c:v>
                </c:pt>
                <c:pt idx="138">
                  <c:v>388.4</c:v>
                </c:pt>
                <c:pt idx="139">
                  <c:v>444.6</c:v>
                </c:pt>
                <c:pt idx="140">
                  <c:v>385.5</c:v>
                </c:pt>
                <c:pt idx="141">
                  <c:v>430</c:v>
                </c:pt>
                <c:pt idx="142">
                  <c:v>447.9</c:v>
                </c:pt>
                <c:pt idx="143">
                  <c:v>410.3</c:v>
                </c:pt>
                <c:pt idx="144">
                  <c:v>253.1</c:v>
                </c:pt>
                <c:pt idx="145">
                  <c:v>309.60000000000002</c:v>
                </c:pt>
                <c:pt idx="146">
                  <c:v>436.4</c:v>
                </c:pt>
                <c:pt idx="147">
                  <c:v>455</c:v>
                </c:pt>
                <c:pt idx="148">
                  <c:v>416</c:v>
                </c:pt>
                <c:pt idx="149">
                  <c:v>446.2</c:v>
                </c:pt>
                <c:pt idx="150">
                  <c:v>422.3</c:v>
                </c:pt>
                <c:pt idx="151">
                  <c:v>404.7</c:v>
                </c:pt>
                <c:pt idx="152">
                  <c:v>376.9</c:v>
                </c:pt>
                <c:pt idx="153">
                  <c:v>382.8</c:v>
                </c:pt>
                <c:pt idx="154">
                  <c:v>399.4</c:v>
                </c:pt>
                <c:pt idx="155">
                  <c:v>420.7</c:v>
                </c:pt>
                <c:pt idx="156">
                  <c:v>339.2</c:v>
                </c:pt>
                <c:pt idx="157">
                  <c:v>422.1</c:v>
                </c:pt>
                <c:pt idx="158">
                  <c:v>177.5</c:v>
                </c:pt>
                <c:pt idx="159">
                  <c:v>359.2</c:v>
                </c:pt>
                <c:pt idx="160">
                  <c:v>406.2</c:v>
                </c:pt>
                <c:pt idx="161">
                  <c:v>381.2</c:v>
                </c:pt>
                <c:pt idx="162">
                  <c:v>390</c:v>
                </c:pt>
                <c:pt idx="163">
                  <c:v>388</c:v>
                </c:pt>
                <c:pt idx="164">
                  <c:v>374.5</c:v>
                </c:pt>
                <c:pt idx="165">
                  <c:v>348.3</c:v>
                </c:pt>
                <c:pt idx="166">
                  <c:v>233.5</c:v>
                </c:pt>
                <c:pt idx="167">
                  <c:v>268</c:v>
                </c:pt>
                <c:pt idx="168">
                  <c:v>367.1</c:v>
                </c:pt>
                <c:pt idx="169">
                  <c:v>365.9</c:v>
                </c:pt>
                <c:pt idx="170">
                  <c:v>376.1</c:v>
                </c:pt>
                <c:pt idx="171">
                  <c:v>393.8</c:v>
                </c:pt>
                <c:pt idx="172">
                  <c:v>324.60000000000002</c:v>
                </c:pt>
                <c:pt idx="173">
                  <c:v>418.6</c:v>
                </c:pt>
                <c:pt idx="174">
                  <c:v>284.5</c:v>
                </c:pt>
                <c:pt idx="175">
                  <c:v>412.3</c:v>
                </c:pt>
                <c:pt idx="176">
                  <c:v>348.7</c:v>
                </c:pt>
                <c:pt idx="177">
                  <c:v>361.6</c:v>
                </c:pt>
                <c:pt idx="178">
                  <c:v>356.1</c:v>
                </c:pt>
                <c:pt idx="179">
                  <c:v>305.3</c:v>
                </c:pt>
                <c:pt idx="180">
                  <c:v>371.1</c:v>
                </c:pt>
                <c:pt idx="181">
                  <c:v>306.7</c:v>
                </c:pt>
                <c:pt idx="182">
                  <c:v>336.3</c:v>
                </c:pt>
                <c:pt idx="183">
                  <c:v>336.2</c:v>
                </c:pt>
                <c:pt idx="184">
                  <c:v>320.10000000000002</c:v>
                </c:pt>
                <c:pt idx="185">
                  <c:v>341.3</c:v>
                </c:pt>
                <c:pt idx="186">
                  <c:v>372.2</c:v>
                </c:pt>
                <c:pt idx="187">
                  <c:v>319.8</c:v>
                </c:pt>
                <c:pt idx="188">
                  <c:v>287.89999999999998</c:v>
                </c:pt>
                <c:pt idx="189">
                  <c:v>337.4</c:v>
                </c:pt>
                <c:pt idx="190">
                  <c:v>323.89999999999998</c:v>
                </c:pt>
                <c:pt idx="191">
                  <c:v>260.60000000000002</c:v>
                </c:pt>
                <c:pt idx="192">
                  <c:v>281.39999999999998</c:v>
                </c:pt>
                <c:pt idx="193">
                  <c:v>296.7</c:v>
                </c:pt>
                <c:pt idx="194">
                  <c:v>297</c:v>
                </c:pt>
                <c:pt idx="195">
                  <c:v>249.6</c:v>
                </c:pt>
                <c:pt idx="196">
                  <c:v>314.2</c:v>
                </c:pt>
                <c:pt idx="197">
                  <c:v>270.89999999999998</c:v>
                </c:pt>
                <c:pt idx="198">
                  <c:v>254.2</c:v>
                </c:pt>
                <c:pt idx="199">
                  <c:v>294.5</c:v>
                </c:pt>
                <c:pt idx="200">
                  <c:v>321.5</c:v>
                </c:pt>
                <c:pt idx="201">
                  <c:v>263.10000000000002</c:v>
                </c:pt>
                <c:pt idx="202">
                  <c:v>283.3</c:v>
                </c:pt>
                <c:pt idx="203">
                  <c:v>243.8</c:v>
                </c:pt>
                <c:pt idx="204">
                  <c:v>315.8</c:v>
                </c:pt>
                <c:pt idx="205">
                  <c:v>306.3</c:v>
                </c:pt>
                <c:pt idx="206">
                  <c:v>198.4</c:v>
                </c:pt>
                <c:pt idx="207">
                  <c:v>239.7</c:v>
                </c:pt>
                <c:pt idx="208">
                  <c:v>229.6</c:v>
                </c:pt>
                <c:pt idx="209">
                  <c:v>282.39999999999998</c:v>
                </c:pt>
                <c:pt idx="210">
                  <c:v>261.39999999999998</c:v>
                </c:pt>
                <c:pt idx="211">
                  <c:v>226.7</c:v>
                </c:pt>
                <c:pt idx="212">
                  <c:v>280.60000000000002</c:v>
                </c:pt>
                <c:pt idx="213">
                  <c:v>258.2</c:v>
                </c:pt>
                <c:pt idx="214">
                  <c:v>236.3</c:v>
                </c:pt>
                <c:pt idx="215">
                  <c:v>243.7</c:v>
                </c:pt>
                <c:pt idx="216">
                  <c:v>255.1</c:v>
                </c:pt>
                <c:pt idx="217">
                  <c:v>205</c:v>
                </c:pt>
                <c:pt idx="218">
                  <c:v>78.3</c:v>
                </c:pt>
                <c:pt idx="219">
                  <c:v>14.2</c:v>
                </c:pt>
                <c:pt idx="220">
                  <c:v>0.8</c:v>
                </c:pt>
                <c:pt idx="222">
                  <c:v>36.200000000000003</c:v>
                </c:pt>
                <c:pt idx="223">
                  <c:v>261.39999999999998</c:v>
                </c:pt>
                <c:pt idx="224">
                  <c:v>275.39999999999998</c:v>
                </c:pt>
                <c:pt idx="225">
                  <c:v>283.60000000000002</c:v>
                </c:pt>
                <c:pt idx="227">
                  <c:v>120.8</c:v>
                </c:pt>
                <c:pt idx="228">
                  <c:v>376.3</c:v>
                </c:pt>
                <c:pt idx="229">
                  <c:v>308.60000000000002</c:v>
                </c:pt>
                <c:pt idx="230">
                  <c:v>389.2</c:v>
                </c:pt>
                <c:pt idx="231">
                  <c:v>322.8</c:v>
                </c:pt>
                <c:pt idx="232">
                  <c:v>316.3</c:v>
                </c:pt>
                <c:pt idx="233">
                  <c:v>272.2</c:v>
                </c:pt>
                <c:pt idx="234">
                  <c:v>154.69999999999999</c:v>
                </c:pt>
                <c:pt idx="235">
                  <c:v>341.4</c:v>
                </c:pt>
                <c:pt idx="236">
                  <c:v>291.2</c:v>
                </c:pt>
                <c:pt idx="237">
                  <c:v>300.10000000000002</c:v>
                </c:pt>
                <c:pt idx="238">
                  <c:v>194.9</c:v>
                </c:pt>
                <c:pt idx="239">
                  <c:v>91.2</c:v>
                </c:pt>
                <c:pt idx="240">
                  <c:v>164.7</c:v>
                </c:pt>
                <c:pt idx="241">
                  <c:v>270.8</c:v>
                </c:pt>
                <c:pt idx="242">
                  <c:v>279.7</c:v>
                </c:pt>
                <c:pt idx="243">
                  <c:v>221.7</c:v>
                </c:pt>
                <c:pt idx="244">
                  <c:v>223.8</c:v>
                </c:pt>
                <c:pt idx="245">
                  <c:v>58.3</c:v>
                </c:pt>
                <c:pt idx="246">
                  <c:v>191.1</c:v>
                </c:pt>
                <c:pt idx="247">
                  <c:v>229.9</c:v>
                </c:pt>
                <c:pt idx="248">
                  <c:v>231.3</c:v>
                </c:pt>
                <c:pt idx="249">
                  <c:v>238.8</c:v>
                </c:pt>
                <c:pt idx="250">
                  <c:v>201.8</c:v>
                </c:pt>
                <c:pt idx="251">
                  <c:v>241.9</c:v>
                </c:pt>
                <c:pt idx="252">
                  <c:v>225.5</c:v>
                </c:pt>
                <c:pt idx="253">
                  <c:v>223.8</c:v>
                </c:pt>
                <c:pt idx="254">
                  <c:v>208</c:v>
                </c:pt>
                <c:pt idx="255">
                  <c:v>208.7</c:v>
                </c:pt>
                <c:pt idx="256">
                  <c:v>231.3</c:v>
                </c:pt>
                <c:pt idx="257">
                  <c:v>211.4</c:v>
                </c:pt>
                <c:pt idx="258">
                  <c:v>191.4</c:v>
                </c:pt>
                <c:pt idx="259">
                  <c:v>185</c:v>
                </c:pt>
                <c:pt idx="260">
                  <c:v>210.6</c:v>
                </c:pt>
                <c:pt idx="261">
                  <c:v>193.1</c:v>
                </c:pt>
                <c:pt idx="262">
                  <c:v>247.8</c:v>
                </c:pt>
                <c:pt idx="263">
                  <c:v>216.4</c:v>
                </c:pt>
                <c:pt idx="264">
                  <c:v>199.1</c:v>
                </c:pt>
                <c:pt idx="265">
                  <c:v>188.6</c:v>
                </c:pt>
                <c:pt idx="266">
                  <c:v>278.2</c:v>
                </c:pt>
                <c:pt idx="267">
                  <c:v>159.9</c:v>
                </c:pt>
                <c:pt idx="268">
                  <c:v>143.1</c:v>
                </c:pt>
                <c:pt idx="269">
                  <c:v>134.80000000000001</c:v>
                </c:pt>
                <c:pt idx="270">
                  <c:v>233.9</c:v>
                </c:pt>
                <c:pt idx="271">
                  <c:v>111.7</c:v>
                </c:pt>
                <c:pt idx="272">
                  <c:v>213.5</c:v>
                </c:pt>
                <c:pt idx="273">
                  <c:v>183</c:v>
                </c:pt>
                <c:pt idx="274">
                  <c:v>199.7</c:v>
                </c:pt>
                <c:pt idx="275">
                  <c:v>194.5</c:v>
                </c:pt>
                <c:pt idx="276">
                  <c:v>154.6</c:v>
                </c:pt>
                <c:pt idx="277">
                  <c:v>116.9</c:v>
                </c:pt>
                <c:pt idx="278">
                  <c:v>242.4</c:v>
                </c:pt>
                <c:pt idx="279">
                  <c:v>195.5</c:v>
                </c:pt>
                <c:pt idx="280">
                  <c:v>196.5</c:v>
                </c:pt>
                <c:pt idx="281">
                  <c:v>146.4</c:v>
                </c:pt>
                <c:pt idx="282">
                  <c:v>194.9</c:v>
                </c:pt>
                <c:pt idx="283">
                  <c:v>192.3</c:v>
                </c:pt>
                <c:pt idx="284">
                  <c:v>224.6</c:v>
                </c:pt>
                <c:pt idx="285">
                  <c:v>173.1</c:v>
                </c:pt>
                <c:pt idx="286">
                  <c:v>199.4</c:v>
                </c:pt>
                <c:pt idx="287">
                  <c:v>185</c:v>
                </c:pt>
                <c:pt idx="288">
                  <c:v>176.4</c:v>
                </c:pt>
                <c:pt idx="289">
                  <c:v>83.2</c:v>
                </c:pt>
                <c:pt idx="290">
                  <c:v>1.7</c:v>
                </c:pt>
                <c:pt idx="298">
                  <c:v>4.7</c:v>
                </c:pt>
                <c:pt idx="300">
                  <c:v>67</c:v>
                </c:pt>
                <c:pt idx="301">
                  <c:v>85</c:v>
                </c:pt>
                <c:pt idx="302">
                  <c:v>74.7</c:v>
                </c:pt>
                <c:pt idx="303">
                  <c:v>99.9</c:v>
                </c:pt>
                <c:pt idx="304">
                  <c:v>124.8</c:v>
                </c:pt>
                <c:pt idx="305">
                  <c:v>113.1</c:v>
                </c:pt>
                <c:pt idx="306">
                  <c:v>136.80000000000001</c:v>
                </c:pt>
                <c:pt idx="307">
                  <c:v>135</c:v>
                </c:pt>
                <c:pt idx="308">
                  <c:v>130</c:v>
                </c:pt>
                <c:pt idx="309">
                  <c:v>133.30000000000001</c:v>
                </c:pt>
                <c:pt idx="310">
                  <c:v>133.30000000000001</c:v>
                </c:pt>
                <c:pt idx="311">
                  <c:v>135</c:v>
                </c:pt>
                <c:pt idx="312">
                  <c:v>137.30000000000001</c:v>
                </c:pt>
                <c:pt idx="313">
                  <c:v>138.1</c:v>
                </c:pt>
                <c:pt idx="314">
                  <c:v>142.9</c:v>
                </c:pt>
                <c:pt idx="315">
                  <c:v>134.4</c:v>
                </c:pt>
                <c:pt idx="316">
                  <c:v>151.1</c:v>
                </c:pt>
                <c:pt idx="317">
                  <c:v>140.9</c:v>
                </c:pt>
                <c:pt idx="318">
                  <c:v>152.9</c:v>
                </c:pt>
                <c:pt idx="319">
                  <c:v>153.19999999999999</c:v>
                </c:pt>
                <c:pt idx="320">
                  <c:v>158</c:v>
                </c:pt>
                <c:pt idx="321">
                  <c:v>136</c:v>
                </c:pt>
                <c:pt idx="322">
                  <c:v>152.4</c:v>
                </c:pt>
                <c:pt idx="323">
                  <c:v>163.4</c:v>
                </c:pt>
                <c:pt idx="324">
                  <c:v>153</c:v>
                </c:pt>
                <c:pt idx="325">
                  <c:v>157</c:v>
                </c:pt>
                <c:pt idx="326">
                  <c:v>148</c:v>
                </c:pt>
                <c:pt idx="327">
                  <c:v>158</c:v>
                </c:pt>
                <c:pt idx="328">
                  <c:v>237.8</c:v>
                </c:pt>
                <c:pt idx="329">
                  <c:v>170</c:v>
                </c:pt>
                <c:pt idx="330">
                  <c:v>167.8</c:v>
                </c:pt>
                <c:pt idx="331">
                  <c:v>169.9</c:v>
                </c:pt>
                <c:pt idx="332">
                  <c:v>169.8</c:v>
                </c:pt>
                <c:pt idx="333">
                  <c:v>166.9</c:v>
                </c:pt>
                <c:pt idx="334">
                  <c:v>169.3</c:v>
                </c:pt>
                <c:pt idx="335">
                  <c:v>167.6</c:v>
                </c:pt>
                <c:pt idx="336">
                  <c:v>136.80000000000001</c:v>
                </c:pt>
                <c:pt idx="337">
                  <c:v>126.3</c:v>
                </c:pt>
                <c:pt idx="338">
                  <c:v>121.8</c:v>
                </c:pt>
                <c:pt idx="339">
                  <c:v>173.6</c:v>
                </c:pt>
                <c:pt idx="340">
                  <c:v>169.2</c:v>
                </c:pt>
                <c:pt idx="341">
                  <c:v>173.1</c:v>
                </c:pt>
                <c:pt idx="342">
                  <c:v>188.4</c:v>
                </c:pt>
                <c:pt idx="343">
                  <c:v>185.3</c:v>
                </c:pt>
                <c:pt idx="344">
                  <c:v>122.5</c:v>
                </c:pt>
                <c:pt idx="345">
                  <c:v>186.4</c:v>
                </c:pt>
                <c:pt idx="346">
                  <c:v>187.6</c:v>
                </c:pt>
                <c:pt idx="347">
                  <c:v>181.4</c:v>
                </c:pt>
                <c:pt idx="348">
                  <c:v>180.3</c:v>
                </c:pt>
                <c:pt idx="349">
                  <c:v>181.9</c:v>
                </c:pt>
                <c:pt idx="350">
                  <c:v>195.8</c:v>
                </c:pt>
                <c:pt idx="351">
                  <c:v>200.9</c:v>
                </c:pt>
                <c:pt idx="352">
                  <c:v>205.1</c:v>
                </c:pt>
                <c:pt idx="353">
                  <c:v>197.1</c:v>
                </c:pt>
                <c:pt idx="354">
                  <c:v>197.2</c:v>
                </c:pt>
                <c:pt idx="355">
                  <c:v>197.4</c:v>
                </c:pt>
                <c:pt idx="356">
                  <c:v>196</c:v>
                </c:pt>
                <c:pt idx="357">
                  <c:v>158.4</c:v>
                </c:pt>
                <c:pt idx="358">
                  <c:v>174.1</c:v>
                </c:pt>
                <c:pt idx="359">
                  <c:v>199.6</c:v>
                </c:pt>
                <c:pt idx="360">
                  <c:v>198.4</c:v>
                </c:pt>
                <c:pt idx="361">
                  <c:v>203.1</c:v>
                </c:pt>
                <c:pt idx="362">
                  <c:v>217.4</c:v>
                </c:pt>
                <c:pt idx="363">
                  <c:v>201.9</c:v>
                </c:pt>
                <c:pt idx="364">
                  <c:v>200.2</c:v>
                </c:pt>
                <c:pt idx="365">
                  <c:v>201.1</c:v>
                </c:pt>
                <c:pt idx="366">
                  <c:v>201</c:v>
                </c:pt>
                <c:pt idx="367">
                  <c:v>197.1</c:v>
                </c:pt>
                <c:pt idx="368">
                  <c:v>198.3</c:v>
                </c:pt>
                <c:pt idx="369">
                  <c:v>197.2</c:v>
                </c:pt>
                <c:pt idx="370">
                  <c:v>198.3</c:v>
                </c:pt>
                <c:pt idx="371">
                  <c:v>199.9</c:v>
                </c:pt>
                <c:pt idx="372">
                  <c:v>206.7</c:v>
                </c:pt>
                <c:pt idx="373">
                  <c:v>203.3</c:v>
                </c:pt>
                <c:pt idx="374">
                  <c:v>204.4</c:v>
                </c:pt>
                <c:pt idx="375">
                  <c:v>207.8</c:v>
                </c:pt>
                <c:pt idx="376">
                  <c:v>169.9</c:v>
                </c:pt>
                <c:pt idx="377">
                  <c:v>201.7</c:v>
                </c:pt>
                <c:pt idx="378">
                  <c:v>199.3</c:v>
                </c:pt>
                <c:pt idx="379">
                  <c:v>196.3</c:v>
                </c:pt>
                <c:pt idx="380">
                  <c:v>195.7</c:v>
                </c:pt>
                <c:pt idx="381">
                  <c:v>193</c:v>
                </c:pt>
                <c:pt idx="382">
                  <c:v>194.1</c:v>
                </c:pt>
                <c:pt idx="383">
                  <c:v>194.8</c:v>
                </c:pt>
                <c:pt idx="384">
                  <c:v>193.6</c:v>
                </c:pt>
                <c:pt idx="385">
                  <c:v>190.8</c:v>
                </c:pt>
                <c:pt idx="386">
                  <c:v>194.2</c:v>
                </c:pt>
                <c:pt idx="387">
                  <c:v>196.2</c:v>
                </c:pt>
                <c:pt idx="388">
                  <c:v>189.3</c:v>
                </c:pt>
                <c:pt idx="389">
                  <c:v>193.8</c:v>
                </c:pt>
                <c:pt idx="390">
                  <c:v>195.1</c:v>
                </c:pt>
                <c:pt idx="391">
                  <c:v>191.7</c:v>
                </c:pt>
                <c:pt idx="392">
                  <c:v>192</c:v>
                </c:pt>
                <c:pt idx="393">
                  <c:v>193.2</c:v>
                </c:pt>
                <c:pt idx="394">
                  <c:v>121.2</c:v>
                </c:pt>
                <c:pt idx="395">
                  <c:v>46</c:v>
                </c:pt>
                <c:pt idx="396">
                  <c:v>195.3</c:v>
                </c:pt>
                <c:pt idx="397">
                  <c:v>200.3</c:v>
                </c:pt>
                <c:pt idx="398">
                  <c:v>160.9</c:v>
                </c:pt>
                <c:pt idx="399">
                  <c:v>180.1</c:v>
                </c:pt>
                <c:pt idx="400">
                  <c:v>145.69999999999999</c:v>
                </c:pt>
                <c:pt idx="401">
                  <c:v>189.7</c:v>
                </c:pt>
                <c:pt idx="402">
                  <c:v>188.5</c:v>
                </c:pt>
                <c:pt idx="403">
                  <c:v>189</c:v>
                </c:pt>
                <c:pt idx="404">
                  <c:v>187.6</c:v>
                </c:pt>
                <c:pt idx="405">
                  <c:v>188.7</c:v>
                </c:pt>
                <c:pt idx="406">
                  <c:v>188.3</c:v>
                </c:pt>
                <c:pt idx="407">
                  <c:v>167.6</c:v>
                </c:pt>
                <c:pt idx="408">
                  <c:v>181.1</c:v>
                </c:pt>
                <c:pt idx="409">
                  <c:v>192.2</c:v>
                </c:pt>
                <c:pt idx="410">
                  <c:v>197.7</c:v>
                </c:pt>
                <c:pt idx="411">
                  <c:v>192.9</c:v>
                </c:pt>
                <c:pt idx="412">
                  <c:v>167.2</c:v>
                </c:pt>
                <c:pt idx="413">
                  <c:v>146.19999999999999</c:v>
                </c:pt>
                <c:pt idx="414">
                  <c:v>155.4</c:v>
                </c:pt>
                <c:pt idx="415">
                  <c:v>150.19999999999999</c:v>
                </c:pt>
                <c:pt idx="416">
                  <c:v>165.1</c:v>
                </c:pt>
                <c:pt idx="417">
                  <c:v>163.19999999999999</c:v>
                </c:pt>
                <c:pt idx="418">
                  <c:v>158.19999999999999</c:v>
                </c:pt>
                <c:pt idx="419">
                  <c:v>148.19999999999999</c:v>
                </c:pt>
                <c:pt idx="420">
                  <c:v>159.5</c:v>
                </c:pt>
                <c:pt idx="421">
                  <c:v>159.4</c:v>
                </c:pt>
                <c:pt idx="422">
                  <c:v>151.9</c:v>
                </c:pt>
                <c:pt idx="423">
                  <c:v>165</c:v>
                </c:pt>
                <c:pt idx="424">
                  <c:v>147.30000000000001</c:v>
                </c:pt>
                <c:pt idx="425">
                  <c:v>150.9</c:v>
                </c:pt>
                <c:pt idx="426">
                  <c:v>161.30000000000001</c:v>
                </c:pt>
                <c:pt idx="427">
                  <c:v>152.1</c:v>
                </c:pt>
                <c:pt idx="428">
                  <c:v>160</c:v>
                </c:pt>
                <c:pt idx="429">
                  <c:v>147.5</c:v>
                </c:pt>
                <c:pt idx="430">
                  <c:v>163.30000000000001</c:v>
                </c:pt>
                <c:pt idx="431">
                  <c:v>187.5</c:v>
                </c:pt>
                <c:pt idx="432">
                  <c:v>183.3</c:v>
                </c:pt>
                <c:pt idx="433">
                  <c:v>194.5</c:v>
                </c:pt>
                <c:pt idx="434">
                  <c:v>167.4</c:v>
                </c:pt>
                <c:pt idx="435">
                  <c:v>185.1</c:v>
                </c:pt>
                <c:pt idx="436">
                  <c:v>186.2</c:v>
                </c:pt>
                <c:pt idx="437">
                  <c:v>158.5</c:v>
                </c:pt>
                <c:pt idx="438">
                  <c:v>177.5</c:v>
                </c:pt>
                <c:pt idx="439">
                  <c:v>151.6</c:v>
                </c:pt>
                <c:pt idx="440">
                  <c:v>155.80000000000001</c:v>
                </c:pt>
                <c:pt idx="441">
                  <c:v>155.69999999999999</c:v>
                </c:pt>
                <c:pt idx="442">
                  <c:v>172.7</c:v>
                </c:pt>
                <c:pt idx="443">
                  <c:v>162.1</c:v>
                </c:pt>
                <c:pt idx="444">
                  <c:v>157.5</c:v>
                </c:pt>
                <c:pt idx="445">
                  <c:v>161.5</c:v>
                </c:pt>
                <c:pt idx="446">
                  <c:v>156</c:v>
                </c:pt>
                <c:pt idx="447">
                  <c:v>159.80000000000001</c:v>
                </c:pt>
                <c:pt idx="448">
                  <c:v>160.5</c:v>
                </c:pt>
                <c:pt idx="449">
                  <c:v>161.4</c:v>
                </c:pt>
                <c:pt idx="450">
                  <c:v>154.69999999999999</c:v>
                </c:pt>
                <c:pt idx="451">
                  <c:v>156.4</c:v>
                </c:pt>
                <c:pt idx="452">
                  <c:v>133.69999999999999</c:v>
                </c:pt>
                <c:pt idx="453">
                  <c:v>157.80000000000001</c:v>
                </c:pt>
                <c:pt idx="454">
                  <c:v>141.69999999999999</c:v>
                </c:pt>
                <c:pt idx="455">
                  <c:v>147.9</c:v>
                </c:pt>
                <c:pt idx="456">
                  <c:v>132.30000000000001</c:v>
                </c:pt>
                <c:pt idx="457">
                  <c:v>138.5</c:v>
                </c:pt>
                <c:pt idx="458">
                  <c:v>160.69999999999999</c:v>
                </c:pt>
                <c:pt idx="459">
                  <c:v>138.30000000000001</c:v>
                </c:pt>
                <c:pt idx="460">
                  <c:v>98.4</c:v>
                </c:pt>
                <c:pt idx="461">
                  <c:v>130</c:v>
                </c:pt>
                <c:pt idx="462">
                  <c:v>112.7</c:v>
                </c:pt>
                <c:pt idx="463">
                  <c:v>99.1</c:v>
                </c:pt>
                <c:pt idx="464">
                  <c:v>80.400000000000006</c:v>
                </c:pt>
                <c:pt idx="465">
                  <c:v>107.1</c:v>
                </c:pt>
                <c:pt idx="466">
                  <c:v>68.599999999999994</c:v>
                </c:pt>
                <c:pt idx="467">
                  <c:v>107</c:v>
                </c:pt>
                <c:pt idx="468">
                  <c:v>105.6</c:v>
                </c:pt>
                <c:pt idx="469">
                  <c:v>106.5</c:v>
                </c:pt>
                <c:pt idx="470">
                  <c:v>105.6</c:v>
                </c:pt>
                <c:pt idx="471">
                  <c:v>102.7</c:v>
                </c:pt>
                <c:pt idx="472">
                  <c:v>104.4</c:v>
                </c:pt>
                <c:pt idx="473">
                  <c:v>103</c:v>
                </c:pt>
                <c:pt idx="474">
                  <c:v>104</c:v>
                </c:pt>
                <c:pt idx="475">
                  <c:v>101.4</c:v>
                </c:pt>
                <c:pt idx="476">
                  <c:v>99.1</c:v>
                </c:pt>
                <c:pt idx="477">
                  <c:v>83.9</c:v>
                </c:pt>
                <c:pt idx="478">
                  <c:v>110.2</c:v>
                </c:pt>
                <c:pt idx="479">
                  <c:v>106.9</c:v>
                </c:pt>
                <c:pt idx="480">
                  <c:v>100.8</c:v>
                </c:pt>
                <c:pt idx="481">
                  <c:v>98</c:v>
                </c:pt>
                <c:pt idx="482">
                  <c:v>95.7</c:v>
                </c:pt>
                <c:pt idx="483">
                  <c:v>132.9</c:v>
                </c:pt>
                <c:pt idx="484">
                  <c:v>99.6</c:v>
                </c:pt>
                <c:pt idx="485">
                  <c:v>100.2</c:v>
                </c:pt>
                <c:pt idx="486">
                  <c:v>104.6</c:v>
                </c:pt>
                <c:pt idx="487">
                  <c:v>99.7</c:v>
                </c:pt>
                <c:pt idx="488">
                  <c:v>99.1</c:v>
                </c:pt>
                <c:pt idx="489">
                  <c:v>100.4</c:v>
                </c:pt>
                <c:pt idx="490">
                  <c:v>96.7</c:v>
                </c:pt>
                <c:pt idx="491">
                  <c:v>95.5</c:v>
                </c:pt>
                <c:pt idx="492">
                  <c:v>98</c:v>
                </c:pt>
                <c:pt idx="493">
                  <c:v>95.2</c:v>
                </c:pt>
                <c:pt idx="494">
                  <c:v>93.1</c:v>
                </c:pt>
                <c:pt idx="495">
                  <c:v>95.5</c:v>
                </c:pt>
                <c:pt idx="496">
                  <c:v>97.8</c:v>
                </c:pt>
                <c:pt idx="497">
                  <c:v>97.4</c:v>
                </c:pt>
                <c:pt idx="498">
                  <c:v>96.7</c:v>
                </c:pt>
                <c:pt idx="499">
                  <c:v>80.8</c:v>
                </c:pt>
                <c:pt idx="500">
                  <c:v>104.3</c:v>
                </c:pt>
                <c:pt idx="501">
                  <c:v>77.599999999999994</c:v>
                </c:pt>
                <c:pt idx="502">
                  <c:v>102.8</c:v>
                </c:pt>
                <c:pt idx="503">
                  <c:v>118.9</c:v>
                </c:pt>
                <c:pt idx="504">
                  <c:v>115.6</c:v>
                </c:pt>
                <c:pt idx="505">
                  <c:v>111.4</c:v>
                </c:pt>
                <c:pt idx="506">
                  <c:v>101.2</c:v>
                </c:pt>
                <c:pt idx="507">
                  <c:v>111.4</c:v>
                </c:pt>
                <c:pt idx="508">
                  <c:v>121.2</c:v>
                </c:pt>
                <c:pt idx="509">
                  <c:v>129.6</c:v>
                </c:pt>
                <c:pt idx="510">
                  <c:v>123.2</c:v>
                </c:pt>
                <c:pt idx="511">
                  <c:v>126</c:v>
                </c:pt>
                <c:pt idx="512">
                  <c:v>116.1</c:v>
                </c:pt>
                <c:pt idx="513">
                  <c:v>108.2</c:v>
                </c:pt>
                <c:pt idx="514">
                  <c:v>98</c:v>
                </c:pt>
                <c:pt idx="515">
                  <c:v>100.1</c:v>
                </c:pt>
                <c:pt idx="516">
                  <c:v>15.9</c:v>
                </c:pt>
                <c:pt idx="518">
                  <c:v>22.9</c:v>
                </c:pt>
                <c:pt idx="519">
                  <c:v>10.8</c:v>
                </c:pt>
                <c:pt idx="521">
                  <c:v>18.3</c:v>
                </c:pt>
                <c:pt idx="524">
                  <c:v>1.7</c:v>
                </c:pt>
                <c:pt idx="525">
                  <c:v>0.4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Rate_Forecast!$D$33</c:f>
              <c:strCache>
                <c:ptCount val="1"/>
                <c:pt idx="0">
                  <c:v>RTA Model Rate</c:v>
                </c:pt>
              </c:strCache>
            </c:strRef>
          </c:tx>
          <c:marker>
            <c:symbol val="none"/>
          </c:marker>
          <c:xVal>
            <c:numRef>
              <c:f>Rate_Forecast!$B$34:$B$640</c:f>
              <c:numCache>
                <c:formatCode>General</c:formatCode>
                <c:ptCount val="6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</c:numCache>
            </c:numRef>
          </c:xVal>
          <c:yVal>
            <c:numRef>
              <c:f>Rate_Forecast!$D$34:$D$640</c:f>
              <c:numCache>
                <c:formatCode>General</c:formatCode>
                <c:ptCount val="607"/>
                <c:pt idx="0">
                  <c:v>1744.2495441730155</c:v>
                </c:pt>
                <c:pt idx="1">
                  <c:v>1428.7095247729353</c:v>
                </c:pt>
                <c:pt idx="2">
                  <c:v>1251.5909875388063</c:v>
                </c:pt>
                <c:pt idx="3">
                  <c:v>1094.7596362166057</c:v>
                </c:pt>
                <c:pt idx="4">
                  <c:v>988.14883400239728</c:v>
                </c:pt>
                <c:pt idx="5">
                  <c:v>909.00884122503112</c:v>
                </c:pt>
                <c:pt idx="6">
                  <c:v>882.3537728083121</c:v>
                </c:pt>
                <c:pt idx="7">
                  <c:v>823.6516156297198</c:v>
                </c:pt>
                <c:pt idx="8">
                  <c:v>777.6663158886729</c:v>
                </c:pt>
                <c:pt idx="9">
                  <c:v>739.52684141900704</c:v>
                </c:pt>
                <c:pt idx="10">
                  <c:v>707.0116296783583</c:v>
                </c:pt>
                <c:pt idx="11">
                  <c:v>678.78338474975862</c:v>
                </c:pt>
                <c:pt idx="12">
                  <c:v>653.94062938512991</c:v>
                </c:pt>
                <c:pt idx="13">
                  <c:v>667.08728794905267</c:v>
                </c:pt>
                <c:pt idx="14">
                  <c:v>673.98293661109324</c:v>
                </c:pt>
                <c:pt idx="15">
                  <c:v>643.32206211075504</c:v>
                </c:pt>
                <c:pt idx="16">
                  <c:v>577.84491998259841</c:v>
                </c:pt>
                <c:pt idx="17">
                  <c:v>568.60316581391385</c:v>
                </c:pt>
                <c:pt idx="18">
                  <c:v>556.61888543258021</c:v>
                </c:pt>
                <c:pt idx="19">
                  <c:v>502.25330589051202</c:v>
                </c:pt>
                <c:pt idx="20">
                  <c:v>500.87759624040063</c:v>
                </c:pt>
                <c:pt idx="21">
                  <c:v>494.94009049626447</c:v>
                </c:pt>
                <c:pt idx="22">
                  <c:v>487.74984750030012</c:v>
                </c:pt>
                <c:pt idx="23">
                  <c:v>480.21799059828987</c:v>
                </c:pt>
                <c:pt idx="24">
                  <c:v>472.69175886651357</c:v>
                </c:pt>
                <c:pt idx="25">
                  <c:v>465.32161322446814</c:v>
                </c:pt>
                <c:pt idx="26">
                  <c:v>458.1759765420399</c:v>
                </c:pt>
                <c:pt idx="27">
                  <c:v>451.28219514912644</c:v>
                </c:pt>
                <c:pt idx="28">
                  <c:v>444.64938559037722</c:v>
                </c:pt>
                <c:pt idx="29">
                  <c:v>438.27526318740792</c:v>
                </c:pt>
                <c:pt idx="30">
                  <c:v>432.15165571409182</c:v>
                </c:pt>
                <c:pt idx="31">
                  <c:v>426.26889766859239</c:v>
                </c:pt>
                <c:pt idx="32">
                  <c:v>484.06060637731929</c:v>
                </c:pt>
                <c:pt idx="33">
                  <c:v>463.29840402105799</c:v>
                </c:pt>
                <c:pt idx="34">
                  <c:v>-10.728366849800631</c:v>
                </c:pt>
                <c:pt idx="35">
                  <c:v>-150.1643112266072</c:v>
                </c:pt>
                <c:pt idx="36">
                  <c:v>-155.82927246130524</c:v>
                </c:pt>
                <c:pt idx="37">
                  <c:v>-135.59807633237548</c:v>
                </c:pt>
                <c:pt idx="38">
                  <c:v>-111.28418377948938</c:v>
                </c:pt>
                <c:pt idx="39">
                  <c:v>-60.873360572493972</c:v>
                </c:pt>
                <c:pt idx="40">
                  <c:v>-27.144574438537099</c:v>
                </c:pt>
                <c:pt idx="41">
                  <c:v>-2.3602936099641725</c:v>
                </c:pt>
                <c:pt idx="42">
                  <c:v>16.752809027524279</c:v>
                </c:pt>
                <c:pt idx="43">
                  <c:v>31.95721883824935</c:v>
                </c:pt>
                <c:pt idx="44">
                  <c:v>44.321409407067641</c:v>
                </c:pt>
                <c:pt idx="45">
                  <c:v>54.542528242818847</c:v>
                </c:pt>
                <c:pt idx="46">
                  <c:v>63.101578668749816</c:v>
                </c:pt>
                <c:pt idx="47">
                  <c:v>70.340741532049776</c:v>
                </c:pt>
                <c:pt idx="48">
                  <c:v>76.513466152973507</c:v>
                </c:pt>
                <c:pt idx="49">
                  <c:v>81.811452059052598</c:v>
                </c:pt>
                <c:pt idx="50">
                  <c:v>86.381920584996294</c:v>
                </c:pt>
                <c:pt idx="51">
                  <c:v>90.341233835908668</c:v>
                </c:pt>
                <c:pt idx="52">
                  <c:v>93.782332733712153</c:v>
                </c:pt>
                <c:pt idx="53">
                  <c:v>96.779536173633275</c:v>
                </c:pt>
                <c:pt idx="54">
                  <c:v>99.394259330381246</c:v>
                </c:pt>
                <c:pt idx="55">
                  <c:v>101.67727038288037</c:v>
                </c:pt>
                <c:pt idx="56">
                  <c:v>103.67095205156068</c:v>
                </c:pt>
                <c:pt idx="57">
                  <c:v>105.41052850061682</c:v>
                </c:pt>
                <c:pt idx="58">
                  <c:v>106.92594952988986</c:v>
                </c:pt>
                <c:pt idx="59">
                  <c:v>108.24316687824223</c:v>
                </c:pt>
                <c:pt idx="60">
                  <c:v>109.38391563864143</c:v>
                </c:pt>
                <c:pt idx="61">
                  <c:v>110.36696788665469</c:v>
                </c:pt>
                <c:pt idx="62">
                  <c:v>898.07105081606937</c:v>
                </c:pt>
                <c:pt idx="63">
                  <c:v>751.03595900975472</c:v>
                </c:pt>
                <c:pt idx="64">
                  <c:v>647.60069478423054</c:v>
                </c:pt>
                <c:pt idx="65">
                  <c:v>619.38754717456675</c:v>
                </c:pt>
                <c:pt idx="66">
                  <c:v>566.62433383612847</c:v>
                </c:pt>
                <c:pt idx="67">
                  <c:v>529.23180236063274</c:v>
                </c:pt>
                <c:pt idx="68">
                  <c:v>500.46895376246755</c:v>
                </c:pt>
                <c:pt idx="69">
                  <c:v>477.32573560506347</c:v>
                </c:pt>
                <c:pt idx="70">
                  <c:v>458.12441614167943</c:v>
                </c:pt>
                <c:pt idx="71">
                  <c:v>505.27066321730695</c:v>
                </c:pt>
                <c:pt idx="72">
                  <c:v>475.85922756417131</c:v>
                </c:pt>
                <c:pt idx="73">
                  <c:v>455.94069616504186</c:v>
                </c:pt>
                <c:pt idx="74">
                  <c:v>440.22483410560505</c:v>
                </c:pt>
                <c:pt idx="75">
                  <c:v>427.04684371722703</c:v>
                </c:pt>
                <c:pt idx="76">
                  <c:v>415.63047222701942</c:v>
                </c:pt>
                <c:pt idx="77">
                  <c:v>1321.9769578126038</c:v>
                </c:pt>
                <c:pt idx="78">
                  <c:v>1091.5683771181102</c:v>
                </c:pt>
                <c:pt idx="79">
                  <c:v>974.07324557385573</c:v>
                </c:pt>
                <c:pt idx="80">
                  <c:v>897.92674325985581</c:v>
                </c:pt>
                <c:pt idx="81">
                  <c:v>842.66564543376626</c:v>
                </c:pt>
                <c:pt idx="82">
                  <c:v>799.79579777142192</c:v>
                </c:pt>
                <c:pt idx="83">
                  <c:v>765.0405013682481</c:v>
                </c:pt>
                <c:pt idx="84">
                  <c:v>735.96954213554625</c:v>
                </c:pt>
                <c:pt idx="85">
                  <c:v>711.08076037022693</c:v>
                </c:pt>
                <c:pt idx="86">
                  <c:v>689.38470128273821</c:v>
                </c:pt>
                <c:pt idx="87">
                  <c:v>670.1986115573784</c:v>
                </c:pt>
                <c:pt idx="88">
                  <c:v>653.0332574142883</c:v>
                </c:pt>
                <c:pt idx="89">
                  <c:v>637.52539681737869</c:v>
                </c:pt>
                <c:pt idx="90">
                  <c:v>623.40029411253408</c:v>
                </c:pt>
                <c:pt idx="91">
                  <c:v>610.44437374247809</c:v>
                </c:pt>
                <c:pt idx="92">
                  <c:v>598.48791735337898</c:v>
                </c:pt>
                <c:pt idx="93">
                  <c:v>587.39607464586879</c:v>
                </c:pt>
                <c:pt idx="94">
                  <c:v>577.05765841185712</c:v>
                </c:pt>
                <c:pt idx="95">
                  <c:v>567.38126053046244</c:v>
                </c:pt>
                <c:pt idx="96">
                  <c:v>558.29062128717544</c:v>
                </c:pt>
                <c:pt idx="97">
                  <c:v>549.72196534087493</c:v>
                </c:pt>
                <c:pt idx="98">
                  <c:v>541.62014845667534</c:v>
                </c:pt>
                <c:pt idx="99">
                  <c:v>533.9385633328485</c:v>
                </c:pt>
                <c:pt idx="100">
                  <c:v>526.6371956244061</c:v>
                </c:pt>
                <c:pt idx="101">
                  <c:v>519.68050341944354</c:v>
                </c:pt>
                <c:pt idx="102">
                  <c:v>513.03801965709056</c:v>
                </c:pt>
                <c:pt idx="103">
                  <c:v>506.68310450893841</c:v>
                </c:pt>
                <c:pt idx="104">
                  <c:v>500.59125740817791</c:v>
                </c:pt>
                <c:pt idx="105">
                  <c:v>494.74232835521906</c:v>
                </c:pt>
                <c:pt idx="106">
                  <c:v>489.1170322336028</c:v>
                </c:pt>
                <c:pt idx="107">
                  <c:v>483.69822910689487</c:v>
                </c:pt>
                <c:pt idx="108">
                  <c:v>478.4715054701731</c:v>
                </c:pt>
                <c:pt idx="109">
                  <c:v>473.42270181873943</c:v>
                </c:pt>
                <c:pt idx="110">
                  <c:v>468.53966516181589</c:v>
                </c:pt>
                <c:pt idx="111">
                  <c:v>463.81140584480556</c:v>
                </c:pt>
                <c:pt idx="112">
                  <c:v>459.22725514588041</c:v>
                </c:pt>
                <c:pt idx="113">
                  <c:v>454.77842601857867</c:v>
                </c:pt>
                <c:pt idx="114">
                  <c:v>450.45634529892544</c:v>
                </c:pt>
                <c:pt idx="115">
                  <c:v>446.25330025654478</c:v>
                </c:pt>
                <c:pt idx="116">
                  <c:v>442.16174378270165</c:v>
                </c:pt>
                <c:pt idx="117">
                  <c:v>438.17550078343493</c:v>
                </c:pt>
                <c:pt idx="118">
                  <c:v>434.28859815275092</c:v>
                </c:pt>
                <c:pt idx="119">
                  <c:v>430.49504017402114</c:v>
                </c:pt>
                <c:pt idx="120">
                  <c:v>426.79032838671992</c:v>
                </c:pt>
                <c:pt idx="121">
                  <c:v>423.16927297988713</c:v>
                </c:pt>
                <c:pt idx="122">
                  <c:v>419.62723895727919</c:v>
                </c:pt>
                <c:pt idx="123">
                  <c:v>416.16041956297238</c:v>
                </c:pt>
                <c:pt idx="124">
                  <c:v>412.76515199606229</c:v>
                </c:pt>
                <c:pt idx="125">
                  <c:v>409.43754286877953</c:v>
                </c:pt>
                <c:pt idx="126">
                  <c:v>406.17454442768246</c:v>
                </c:pt>
                <c:pt idx="127">
                  <c:v>402.9729324115421</c:v>
                </c:pt>
                <c:pt idx="128">
                  <c:v>399.82972516122919</c:v>
                </c:pt>
                <c:pt idx="129">
                  <c:v>396.74274933633865</c:v>
                </c:pt>
                <c:pt idx="130">
                  <c:v>393.7088404560306</c:v>
                </c:pt>
                <c:pt idx="131">
                  <c:v>390.72593576801643</c:v>
                </c:pt>
                <c:pt idx="132">
                  <c:v>387.79171087640526</c:v>
                </c:pt>
                <c:pt idx="133">
                  <c:v>384.90455540253339</c:v>
                </c:pt>
                <c:pt idx="134">
                  <c:v>382.06209943418827</c:v>
                </c:pt>
                <c:pt idx="135">
                  <c:v>379.26284464535752</c:v>
                </c:pt>
                <c:pt idx="136">
                  <c:v>376.50476136576822</c:v>
                </c:pt>
                <c:pt idx="137">
                  <c:v>373.78632459124827</c:v>
                </c:pt>
                <c:pt idx="138">
                  <c:v>371.10610256697942</c:v>
                </c:pt>
                <c:pt idx="139">
                  <c:v>368.46310109157048</c:v>
                </c:pt>
                <c:pt idx="140">
                  <c:v>365.85517805266119</c:v>
                </c:pt>
                <c:pt idx="141">
                  <c:v>363.28154105530086</c:v>
                </c:pt>
                <c:pt idx="142">
                  <c:v>360.74109927394909</c:v>
                </c:pt>
                <c:pt idx="143">
                  <c:v>358.23233942035131</c:v>
                </c:pt>
                <c:pt idx="144">
                  <c:v>355.75479819563787</c:v>
                </c:pt>
                <c:pt idx="145">
                  <c:v>353.30697174041086</c:v>
                </c:pt>
                <c:pt idx="146">
                  <c:v>350.8880988128364</c:v>
                </c:pt>
                <c:pt idx="147">
                  <c:v>348.49744132157639</c:v>
                </c:pt>
                <c:pt idx="148">
                  <c:v>346.13406629250153</c:v>
                </c:pt>
                <c:pt idx="149">
                  <c:v>343.7968782880987</c:v>
                </c:pt>
                <c:pt idx="150">
                  <c:v>341.48558969094387</c:v>
                </c:pt>
                <c:pt idx="151">
                  <c:v>339.19908529485002</c:v>
                </c:pt>
                <c:pt idx="152">
                  <c:v>336.93700003997282</c:v>
                </c:pt>
                <c:pt idx="153">
                  <c:v>334.69866837798071</c:v>
                </c:pt>
                <c:pt idx="154">
                  <c:v>332.48331858688636</c:v>
                </c:pt>
                <c:pt idx="155">
                  <c:v>330.29039556080164</c:v>
                </c:pt>
                <c:pt idx="156">
                  <c:v>328.11942893920849</c:v>
                </c:pt>
                <c:pt idx="157">
                  <c:v>325.96993312774691</c:v>
                </c:pt>
                <c:pt idx="158">
                  <c:v>323.84113889151399</c:v>
                </c:pt>
                <c:pt idx="159">
                  <c:v>321.73300606607916</c:v>
                </c:pt>
                <c:pt idx="160">
                  <c:v>319.64480286483774</c:v>
                </c:pt>
                <c:pt idx="161">
                  <c:v>317.57594245495665</c:v>
                </c:pt>
                <c:pt idx="162">
                  <c:v>315.52640231304048</c:v>
                </c:pt>
                <c:pt idx="163">
                  <c:v>313.49552662890591</c:v>
                </c:pt>
                <c:pt idx="164">
                  <c:v>311.48295856107723</c:v>
                </c:pt>
                <c:pt idx="165">
                  <c:v>309.48839058405014</c:v>
                </c:pt>
                <c:pt idx="166">
                  <c:v>307.51131687771419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916072"/>
        <c:axId val="411922344"/>
      </c:scatterChart>
      <c:scatterChart>
        <c:scatterStyle val="lineMarker"/>
        <c:varyColors val="0"/>
        <c:ser>
          <c:idx val="0"/>
          <c:order val="0"/>
          <c:tx>
            <c:strRef>
              <c:f>Rate_Forecast!$C$33</c:f>
              <c:strCache>
                <c:ptCount val="1"/>
                <c:pt idx="0">
                  <c:v>Flowing Pressure</c:v>
                </c:pt>
              </c:strCache>
            </c:strRef>
          </c:tx>
          <c:marker>
            <c:symbol val="none"/>
          </c:marker>
          <c:xVal>
            <c:numRef>
              <c:f>Rate_Forecast!$B$34:$B$640</c:f>
              <c:numCache>
                <c:formatCode>General</c:formatCode>
                <c:ptCount val="6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</c:numCache>
            </c:numRef>
          </c:xVal>
          <c:yVal>
            <c:numRef>
              <c:f>Rate_Forecast!$C$34:$C$640</c:f>
              <c:numCache>
                <c:formatCode>General</c:formatCode>
                <c:ptCount val="607"/>
                <c:pt idx="0">
                  <c:v>5025.7359999999999</c:v>
                </c:pt>
                <c:pt idx="1">
                  <c:v>4875.7359999999999</c:v>
                </c:pt>
                <c:pt idx="2">
                  <c:v>4795.7359999999999</c:v>
                </c:pt>
                <c:pt idx="3">
                  <c:v>4795.7359999999999</c:v>
                </c:pt>
                <c:pt idx="4">
                  <c:v>4795.7359999999999</c:v>
                </c:pt>
                <c:pt idx="5">
                  <c:v>4795.7359999999999</c:v>
                </c:pt>
                <c:pt idx="6">
                  <c:v>4745.7359999999999</c:v>
                </c:pt>
                <c:pt idx="7">
                  <c:v>4745.7359999999999</c:v>
                </c:pt>
                <c:pt idx="8">
                  <c:v>4745.7359999999999</c:v>
                </c:pt>
                <c:pt idx="9">
                  <c:v>4745.7359999999999</c:v>
                </c:pt>
                <c:pt idx="10">
                  <c:v>4735.7359999999999</c:v>
                </c:pt>
                <c:pt idx="11">
                  <c:v>4705.7359999999999</c:v>
                </c:pt>
                <c:pt idx="12">
                  <c:v>4745.7359999999999</c:v>
                </c:pt>
                <c:pt idx="13">
                  <c:v>4695.7359999999999</c:v>
                </c:pt>
                <c:pt idx="14">
                  <c:v>4645.7359999999999</c:v>
                </c:pt>
                <c:pt idx="15">
                  <c:v>4645.7359999999999</c:v>
                </c:pt>
                <c:pt idx="16">
                  <c:v>4705.7359999999999</c:v>
                </c:pt>
                <c:pt idx="17">
                  <c:v>4695.7359999999999</c:v>
                </c:pt>
                <c:pt idx="18">
                  <c:v>4685.7359999999999</c:v>
                </c:pt>
                <c:pt idx="19">
                  <c:v>4745.7359999999999</c:v>
                </c:pt>
                <c:pt idx="20">
                  <c:v>4745.7359999999999</c:v>
                </c:pt>
                <c:pt idx="21">
                  <c:v>4745.7359999999999</c:v>
                </c:pt>
                <c:pt idx="22">
                  <c:v>4745.7359999999999</c:v>
                </c:pt>
                <c:pt idx="23">
                  <c:v>4745.7359999999999</c:v>
                </c:pt>
                <c:pt idx="24">
                  <c:v>4745.7359999999999</c:v>
                </c:pt>
                <c:pt idx="25">
                  <c:v>4725.7359999999999</c:v>
                </c:pt>
                <c:pt idx="26">
                  <c:v>4725.7359999999999</c:v>
                </c:pt>
                <c:pt idx="27">
                  <c:v>4695.7359999999999</c:v>
                </c:pt>
                <c:pt idx="28">
                  <c:v>4695.7359999999999</c:v>
                </c:pt>
                <c:pt idx="29">
                  <c:v>4695.7359999999999</c:v>
                </c:pt>
                <c:pt idx="30">
                  <c:v>4685.7359999999999</c:v>
                </c:pt>
                <c:pt idx="31">
                  <c:v>4685.7359999999999</c:v>
                </c:pt>
                <c:pt idx="32">
                  <c:v>4595.7359999999999</c:v>
                </c:pt>
                <c:pt idx="33">
                  <c:v>4595.7359999999999</c:v>
                </c:pt>
                <c:pt idx="34">
                  <c:v>5250</c:v>
                </c:pt>
                <c:pt idx="35">
                  <c:v>5591.9252936901103</c:v>
                </c:pt>
                <c:pt idx="36">
                  <c:v>5748.9160244932855</c:v>
                </c:pt>
                <c:pt idx="37">
                  <c:v>5837.6615838679863</c:v>
                </c:pt>
                <c:pt idx="38">
                  <c:v>5894.1742530281217</c:v>
                </c:pt>
                <c:pt idx="39">
                  <c:v>5932.6496056438209</c:v>
                </c:pt>
                <c:pt idx="40">
                  <c:v>5959.9384381719674</c:v>
                </c:pt>
                <c:pt idx="41">
                  <c:v>5979.7934609994882</c:v>
                </c:pt>
                <c:pt idx="42">
                  <c:v>5994.455022003096</c:v>
                </c:pt>
                <c:pt idx="43">
                  <c:v>6005.3514719730956</c:v>
                </c:pt>
                <c:pt idx="44">
                  <c:v>6013.4404638718142</c:v>
                </c:pt>
                <c:pt idx="45">
                  <c:v>6019.3855105053781</c:v>
                </c:pt>
                <c:pt idx="46">
                  <c:v>6023.6653448695015</c:v>
                </c:pt>
                <c:pt idx="47">
                  <c:v>6026.6305312843588</c:v>
                </c:pt>
                <c:pt idx="48">
                  <c:v>6028.5469742650812</c:v>
                </c:pt>
                <c:pt idx="49">
                  <c:v>6029.6158534205979</c:v>
                </c:pt>
                <c:pt idx="50">
                  <c:v>6029.9953173024724</c:v>
                </c:pt>
                <c:pt idx="51">
                  <c:v>6029.8109842695594</c:v>
                </c:pt>
                <c:pt idx="52">
                  <c:v>6029.1619281925496</c:v>
                </c:pt>
                <c:pt idx="53">
                  <c:v>6028.1283364197825</c:v>
                </c:pt>
                <c:pt idx="54">
                  <c:v>6026.7760971740699</c:v>
                </c:pt>
                <c:pt idx="55">
                  <c:v>6025.1589945902933</c:v>
                </c:pt>
                <c:pt idx="56">
                  <c:v>6023.3203691863782</c:v>
                </c:pt>
                <c:pt idx="57">
                  <c:v>6021.2980199923495</c:v>
                </c:pt>
                <c:pt idx="58">
                  <c:v>6019.1228881955221</c:v>
                </c:pt>
                <c:pt idx="59">
                  <c:v>6016.820134124735</c:v>
                </c:pt>
                <c:pt idx="60">
                  <c:v>6014.4136311068705</c:v>
                </c:pt>
                <c:pt idx="61">
                  <c:v>6011.919881019181</c:v>
                </c:pt>
                <c:pt idx="62">
                  <c:v>4895.7359999999999</c:v>
                </c:pt>
                <c:pt idx="63">
                  <c:v>4835.7359999999999</c:v>
                </c:pt>
                <c:pt idx="64">
                  <c:v>4795.7359999999999</c:v>
                </c:pt>
                <c:pt idx="65">
                  <c:v>4745.7359999999999</c:v>
                </c:pt>
                <c:pt idx="66">
                  <c:v>4745.7359999999999</c:v>
                </c:pt>
                <c:pt idx="67">
                  <c:v>4745.7359999999999</c:v>
                </c:pt>
                <c:pt idx="68">
                  <c:v>4745.7359999999999</c:v>
                </c:pt>
                <c:pt idx="69">
                  <c:v>4745.7359999999999</c:v>
                </c:pt>
                <c:pt idx="70">
                  <c:v>4735.7359999999999</c:v>
                </c:pt>
                <c:pt idx="71">
                  <c:v>4645.7359999999999</c:v>
                </c:pt>
                <c:pt idx="72">
                  <c:v>4645.7359999999999</c:v>
                </c:pt>
                <c:pt idx="73">
                  <c:v>4669.2127441860403</c:v>
                </c:pt>
                <c:pt idx="74">
                  <c:v>4669.2127441860403</c:v>
                </c:pt>
                <c:pt idx="75">
                  <c:v>4669.2127441860403</c:v>
                </c:pt>
                <c:pt idx="76">
                  <c:v>4669.2127441860403</c:v>
                </c:pt>
                <c:pt idx="77">
                  <c:v>3369.2127441860403</c:v>
                </c:pt>
                <c:pt idx="78">
                  <c:v>3369.2127441860403</c:v>
                </c:pt>
                <c:pt idx="79">
                  <c:v>3369.2127441860403</c:v>
                </c:pt>
                <c:pt idx="80">
                  <c:v>3369.2127441860403</c:v>
                </c:pt>
                <c:pt idx="81">
                  <c:v>3369.2127441860403</c:v>
                </c:pt>
                <c:pt idx="82">
                  <c:v>3369.2127441860403</c:v>
                </c:pt>
                <c:pt idx="83">
                  <c:v>3369.2127441860403</c:v>
                </c:pt>
                <c:pt idx="84">
                  <c:v>3369.2127441860403</c:v>
                </c:pt>
                <c:pt idx="85">
                  <c:v>3369.2127441860403</c:v>
                </c:pt>
                <c:pt idx="86">
                  <c:v>3369.2127441860403</c:v>
                </c:pt>
                <c:pt idx="87">
                  <c:v>3369.2127441860403</c:v>
                </c:pt>
                <c:pt idx="88">
                  <c:v>3369.2127441860403</c:v>
                </c:pt>
                <c:pt idx="89">
                  <c:v>3369.2127441860403</c:v>
                </c:pt>
                <c:pt idx="90">
                  <c:v>3369.2127441860403</c:v>
                </c:pt>
                <c:pt idx="91">
                  <c:v>3369.2127441860403</c:v>
                </c:pt>
                <c:pt idx="92">
                  <c:v>3369.2127441860403</c:v>
                </c:pt>
                <c:pt idx="93">
                  <c:v>3369.2127441860403</c:v>
                </c:pt>
                <c:pt idx="94">
                  <c:v>3369.2127441860403</c:v>
                </c:pt>
                <c:pt idx="95">
                  <c:v>3369.2127441860403</c:v>
                </c:pt>
                <c:pt idx="96">
                  <c:v>3369.2127441860403</c:v>
                </c:pt>
                <c:pt idx="97">
                  <c:v>3369.2127441860403</c:v>
                </c:pt>
                <c:pt idx="98">
                  <c:v>3369.2127441860403</c:v>
                </c:pt>
                <c:pt idx="99">
                  <c:v>3369.2127441860403</c:v>
                </c:pt>
                <c:pt idx="100">
                  <c:v>3369.2127441860403</c:v>
                </c:pt>
                <c:pt idx="101">
                  <c:v>3369.2127441860403</c:v>
                </c:pt>
                <c:pt idx="102">
                  <c:v>3369.2127441860403</c:v>
                </c:pt>
                <c:pt idx="103">
                  <c:v>3369.2127441860403</c:v>
                </c:pt>
                <c:pt idx="104">
                  <c:v>3369.2127441860403</c:v>
                </c:pt>
                <c:pt idx="105">
                  <c:v>3369.2127441860403</c:v>
                </c:pt>
                <c:pt idx="106">
                  <c:v>3369.2127441860403</c:v>
                </c:pt>
                <c:pt idx="107">
                  <c:v>3369.2127441860403</c:v>
                </c:pt>
                <c:pt idx="108">
                  <c:v>3369.2127441860403</c:v>
                </c:pt>
                <c:pt idx="109">
                  <c:v>3369.2127441860403</c:v>
                </c:pt>
                <c:pt idx="110">
                  <c:v>3369.2127441860403</c:v>
                </c:pt>
                <c:pt idx="111">
                  <c:v>3369.2127441860403</c:v>
                </c:pt>
                <c:pt idx="112">
                  <c:v>3369.2127441860403</c:v>
                </c:pt>
                <c:pt idx="113">
                  <c:v>3369.2127441860403</c:v>
                </c:pt>
                <c:pt idx="114">
                  <c:v>3369.2127441860403</c:v>
                </c:pt>
                <c:pt idx="115">
                  <c:v>3369.2127441860403</c:v>
                </c:pt>
                <c:pt idx="116">
                  <c:v>3369.2127441860403</c:v>
                </c:pt>
                <c:pt idx="117">
                  <c:v>3369.2127441860403</c:v>
                </c:pt>
                <c:pt idx="118">
                  <c:v>3369.2127441860403</c:v>
                </c:pt>
                <c:pt idx="119">
                  <c:v>3369.2127441860403</c:v>
                </c:pt>
                <c:pt idx="120">
                  <c:v>3369.2127441860403</c:v>
                </c:pt>
                <c:pt idx="121">
                  <c:v>3369.2127441860403</c:v>
                </c:pt>
                <c:pt idx="122">
                  <c:v>3369.2127441860403</c:v>
                </c:pt>
                <c:pt idx="123">
                  <c:v>3369.2127441860403</c:v>
                </c:pt>
                <c:pt idx="124">
                  <c:v>3369.2127441860403</c:v>
                </c:pt>
                <c:pt idx="125">
                  <c:v>3369.2127441860403</c:v>
                </c:pt>
                <c:pt idx="126">
                  <c:v>3369.2127441860403</c:v>
                </c:pt>
                <c:pt idx="127">
                  <c:v>3369.2127441860403</c:v>
                </c:pt>
                <c:pt idx="128">
                  <c:v>3369.2127441860403</c:v>
                </c:pt>
                <c:pt idx="129">
                  <c:v>3369.2127441860403</c:v>
                </c:pt>
                <c:pt idx="130">
                  <c:v>3369.2127441860403</c:v>
                </c:pt>
                <c:pt idx="131">
                  <c:v>3369.2127441860403</c:v>
                </c:pt>
                <c:pt idx="132">
                  <c:v>3369.2127441860403</c:v>
                </c:pt>
                <c:pt idx="133">
                  <c:v>3369.2127441860403</c:v>
                </c:pt>
                <c:pt idx="134">
                  <c:v>3369.2127441860403</c:v>
                </c:pt>
                <c:pt idx="135">
                  <c:v>3369.2127441860403</c:v>
                </c:pt>
                <c:pt idx="136">
                  <c:v>3369.2127441860403</c:v>
                </c:pt>
                <c:pt idx="137">
                  <c:v>3369.2127441860403</c:v>
                </c:pt>
                <c:pt idx="138">
                  <c:v>3369.2127441860403</c:v>
                </c:pt>
                <c:pt idx="139">
                  <c:v>3369.2127441860403</c:v>
                </c:pt>
                <c:pt idx="140">
                  <c:v>3369.2127441860403</c:v>
                </c:pt>
                <c:pt idx="141">
                  <c:v>3369.2127441860403</c:v>
                </c:pt>
                <c:pt idx="142">
                  <c:v>3369.2127441860403</c:v>
                </c:pt>
                <c:pt idx="143">
                  <c:v>3369.2127441860403</c:v>
                </c:pt>
                <c:pt idx="144">
                  <c:v>3369.2127441860403</c:v>
                </c:pt>
                <c:pt idx="145">
                  <c:v>3369.2127441860403</c:v>
                </c:pt>
                <c:pt idx="146">
                  <c:v>3369.2127441860403</c:v>
                </c:pt>
                <c:pt idx="147">
                  <c:v>3369.2127441860403</c:v>
                </c:pt>
                <c:pt idx="148">
                  <c:v>3369.2127441860403</c:v>
                </c:pt>
                <c:pt idx="149">
                  <c:v>3369.2127441860403</c:v>
                </c:pt>
                <c:pt idx="150">
                  <c:v>3369.2127441860403</c:v>
                </c:pt>
                <c:pt idx="151">
                  <c:v>3369.2127441860403</c:v>
                </c:pt>
                <c:pt idx="152">
                  <c:v>3369.2127441860403</c:v>
                </c:pt>
                <c:pt idx="153">
                  <c:v>3369.2127441860403</c:v>
                </c:pt>
                <c:pt idx="154">
                  <c:v>3369.2127441860403</c:v>
                </c:pt>
                <c:pt idx="155">
                  <c:v>3369.2127441860403</c:v>
                </c:pt>
                <c:pt idx="156">
                  <c:v>3369.2127441860403</c:v>
                </c:pt>
                <c:pt idx="157">
                  <c:v>3369.2127441860403</c:v>
                </c:pt>
                <c:pt idx="158">
                  <c:v>3369.2127441860403</c:v>
                </c:pt>
                <c:pt idx="159">
                  <c:v>3369.2127441860403</c:v>
                </c:pt>
                <c:pt idx="160">
                  <c:v>3369.2127441860403</c:v>
                </c:pt>
                <c:pt idx="161">
                  <c:v>3369.2127441860403</c:v>
                </c:pt>
                <c:pt idx="162">
                  <c:v>3369.2127441860403</c:v>
                </c:pt>
                <c:pt idx="163">
                  <c:v>3369.2127441860403</c:v>
                </c:pt>
                <c:pt idx="164">
                  <c:v>3369.2127441860403</c:v>
                </c:pt>
                <c:pt idx="165">
                  <c:v>3369.2127441860403</c:v>
                </c:pt>
                <c:pt idx="166">
                  <c:v>3369.2127441860403</c:v>
                </c:pt>
                <c:pt idx="167">
                  <c:v>3357.7359999999999</c:v>
                </c:pt>
                <c:pt idx="168">
                  <c:v>3394</c:v>
                </c:pt>
                <c:pt idx="169">
                  <c:v>3394</c:v>
                </c:pt>
                <c:pt idx="170">
                  <c:v>3394</c:v>
                </c:pt>
                <c:pt idx="171">
                  <c:v>3394</c:v>
                </c:pt>
                <c:pt idx="172">
                  <c:v>3394</c:v>
                </c:pt>
                <c:pt idx="173">
                  <c:v>3394</c:v>
                </c:pt>
                <c:pt idx="174">
                  <c:v>3394</c:v>
                </c:pt>
                <c:pt idx="175">
                  <c:v>3394</c:v>
                </c:pt>
                <c:pt idx="176">
                  <c:v>3394</c:v>
                </c:pt>
                <c:pt idx="177">
                  <c:v>3394</c:v>
                </c:pt>
                <c:pt idx="178">
                  <c:v>3394</c:v>
                </c:pt>
                <c:pt idx="179">
                  <c:v>3394</c:v>
                </c:pt>
                <c:pt idx="180">
                  <c:v>3394</c:v>
                </c:pt>
                <c:pt idx="181">
                  <c:v>3394</c:v>
                </c:pt>
                <c:pt idx="182">
                  <c:v>3394</c:v>
                </c:pt>
                <c:pt idx="183">
                  <c:v>3394</c:v>
                </c:pt>
                <c:pt idx="184">
                  <c:v>3394</c:v>
                </c:pt>
                <c:pt idx="185">
                  <c:v>3394</c:v>
                </c:pt>
                <c:pt idx="186">
                  <c:v>3394</c:v>
                </c:pt>
                <c:pt idx="187">
                  <c:v>3394</c:v>
                </c:pt>
                <c:pt idx="188">
                  <c:v>3394</c:v>
                </c:pt>
                <c:pt idx="189">
                  <c:v>3394</c:v>
                </c:pt>
                <c:pt idx="190">
                  <c:v>3394</c:v>
                </c:pt>
                <c:pt idx="191">
                  <c:v>3394</c:v>
                </c:pt>
                <c:pt idx="192">
                  <c:v>3394</c:v>
                </c:pt>
                <c:pt idx="193">
                  <c:v>3394</c:v>
                </c:pt>
                <c:pt idx="194">
                  <c:v>3394</c:v>
                </c:pt>
                <c:pt idx="195">
                  <c:v>3394</c:v>
                </c:pt>
                <c:pt idx="196">
                  <c:v>3394</c:v>
                </c:pt>
                <c:pt idx="197">
                  <c:v>3394</c:v>
                </c:pt>
                <c:pt idx="198">
                  <c:v>3394</c:v>
                </c:pt>
                <c:pt idx="199">
                  <c:v>3394</c:v>
                </c:pt>
                <c:pt idx="200">
                  <c:v>3394</c:v>
                </c:pt>
                <c:pt idx="201">
                  <c:v>3394</c:v>
                </c:pt>
                <c:pt idx="202">
                  <c:v>3394</c:v>
                </c:pt>
                <c:pt idx="203">
                  <c:v>3394</c:v>
                </c:pt>
                <c:pt idx="204">
                  <c:v>3394</c:v>
                </c:pt>
                <c:pt idx="205">
                  <c:v>3394</c:v>
                </c:pt>
                <c:pt idx="206">
                  <c:v>3394</c:v>
                </c:pt>
                <c:pt idx="207">
                  <c:v>3394</c:v>
                </c:pt>
                <c:pt idx="208">
                  <c:v>3394</c:v>
                </c:pt>
                <c:pt idx="209">
                  <c:v>3394</c:v>
                </c:pt>
                <c:pt idx="210">
                  <c:v>3394</c:v>
                </c:pt>
                <c:pt idx="211">
                  <c:v>3394</c:v>
                </c:pt>
                <c:pt idx="212">
                  <c:v>3394</c:v>
                </c:pt>
                <c:pt idx="213">
                  <c:v>3394</c:v>
                </c:pt>
                <c:pt idx="214">
                  <c:v>3394</c:v>
                </c:pt>
                <c:pt idx="215">
                  <c:v>3394</c:v>
                </c:pt>
                <c:pt idx="216">
                  <c:v>3394</c:v>
                </c:pt>
                <c:pt idx="217">
                  <c:v>3394</c:v>
                </c:pt>
                <c:pt idx="218">
                  <c:v>3394</c:v>
                </c:pt>
                <c:pt idx="219">
                  <c:v>3394</c:v>
                </c:pt>
                <c:pt idx="220">
                  <c:v>3394</c:v>
                </c:pt>
                <c:pt idx="221">
                  <c:v>3394</c:v>
                </c:pt>
                <c:pt idx="222">
                  <c:v>3394</c:v>
                </c:pt>
                <c:pt idx="223">
                  <c:v>3394</c:v>
                </c:pt>
                <c:pt idx="224">
                  <c:v>3394</c:v>
                </c:pt>
                <c:pt idx="225">
                  <c:v>3394</c:v>
                </c:pt>
                <c:pt idx="226">
                  <c:v>3394</c:v>
                </c:pt>
                <c:pt idx="227">
                  <c:v>3394</c:v>
                </c:pt>
                <c:pt idx="228">
                  <c:v>3394</c:v>
                </c:pt>
                <c:pt idx="229">
                  <c:v>3394</c:v>
                </c:pt>
                <c:pt idx="230">
                  <c:v>3394</c:v>
                </c:pt>
                <c:pt idx="231">
                  <c:v>3394</c:v>
                </c:pt>
                <c:pt idx="232">
                  <c:v>3394</c:v>
                </c:pt>
                <c:pt idx="233">
                  <c:v>3394</c:v>
                </c:pt>
                <c:pt idx="234">
                  <c:v>3394</c:v>
                </c:pt>
                <c:pt idx="235">
                  <c:v>3394</c:v>
                </c:pt>
                <c:pt idx="236">
                  <c:v>3394</c:v>
                </c:pt>
                <c:pt idx="237">
                  <c:v>3394</c:v>
                </c:pt>
                <c:pt idx="238">
                  <c:v>3394</c:v>
                </c:pt>
                <c:pt idx="239">
                  <c:v>3394</c:v>
                </c:pt>
                <c:pt idx="240">
                  <c:v>3394</c:v>
                </c:pt>
                <c:pt idx="241">
                  <c:v>3394</c:v>
                </c:pt>
                <c:pt idx="242">
                  <c:v>3394</c:v>
                </c:pt>
                <c:pt idx="243">
                  <c:v>3394</c:v>
                </c:pt>
                <c:pt idx="244">
                  <c:v>3394</c:v>
                </c:pt>
                <c:pt idx="245">
                  <c:v>3394</c:v>
                </c:pt>
                <c:pt idx="246">
                  <c:v>3394</c:v>
                </c:pt>
                <c:pt idx="247">
                  <c:v>3394</c:v>
                </c:pt>
                <c:pt idx="248">
                  <c:v>3394</c:v>
                </c:pt>
                <c:pt idx="249">
                  <c:v>3394</c:v>
                </c:pt>
                <c:pt idx="250">
                  <c:v>3394</c:v>
                </c:pt>
                <c:pt idx="251">
                  <c:v>3394</c:v>
                </c:pt>
                <c:pt idx="252">
                  <c:v>3394</c:v>
                </c:pt>
                <c:pt idx="253">
                  <c:v>3394</c:v>
                </c:pt>
                <c:pt idx="254">
                  <c:v>3394</c:v>
                </c:pt>
                <c:pt idx="255">
                  <c:v>3394</c:v>
                </c:pt>
                <c:pt idx="256">
                  <c:v>3394</c:v>
                </c:pt>
                <c:pt idx="257">
                  <c:v>3394</c:v>
                </c:pt>
                <c:pt idx="258">
                  <c:v>3394</c:v>
                </c:pt>
                <c:pt idx="259">
                  <c:v>3394</c:v>
                </c:pt>
                <c:pt idx="260">
                  <c:v>3394</c:v>
                </c:pt>
                <c:pt idx="261">
                  <c:v>3394</c:v>
                </c:pt>
                <c:pt idx="262">
                  <c:v>3394</c:v>
                </c:pt>
                <c:pt idx="263">
                  <c:v>3394</c:v>
                </c:pt>
                <c:pt idx="264">
                  <c:v>3394</c:v>
                </c:pt>
                <c:pt idx="265">
                  <c:v>3394</c:v>
                </c:pt>
                <c:pt idx="266">
                  <c:v>3394</c:v>
                </c:pt>
                <c:pt idx="267">
                  <c:v>3394</c:v>
                </c:pt>
                <c:pt idx="268">
                  <c:v>3394</c:v>
                </c:pt>
                <c:pt idx="269">
                  <c:v>3394</c:v>
                </c:pt>
                <c:pt idx="270">
                  <c:v>3394</c:v>
                </c:pt>
                <c:pt idx="271">
                  <c:v>3394</c:v>
                </c:pt>
                <c:pt idx="272">
                  <c:v>3394</c:v>
                </c:pt>
                <c:pt idx="273">
                  <c:v>3394</c:v>
                </c:pt>
                <c:pt idx="274">
                  <c:v>3394</c:v>
                </c:pt>
                <c:pt idx="275">
                  <c:v>3394</c:v>
                </c:pt>
                <c:pt idx="276">
                  <c:v>3394</c:v>
                </c:pt>
                <c:pt idx="277">
                  <c:v>3394</c:v>
                </c:pt>
                <c:pt idx="278">
                  <c:v>3394</c:v>
                </c:pt>
                <c:pt idx="279">
                  <c:v>3394</c:v>
                </c:pt>
                <c:pt idx="280">
                  <c:v>3394</c:v>
                </c:pt>
                <c:pt idx="281">
                  <c:v>3394</c:v>
                </c:pt>
                <c:pt idx="282">
                  <c:v>3394</c:v>
                </c:pt>
                <c:pt idx="283">
                  <c:v>3394</c:v>
                </c:pt>
                <c:pt idx="284">
                  <c:v>3394</c:v>
                </c:pt>
                <c:pt idx="285">
                  <c:v>3394</c:v>
                </c:pt>
                <c:pt idx="286">
                  <c:v>3394</c:v>
                </c:pt>
                <c:pt idx="287">
                  <c:v>3394</c:v>
                </c:pt>
                <c:pt idx="288">
                  <c:v>3394</c:v>
                </c:pt>
                <c:pt idx="289">
                  <c:v>3600</c:v>
                </c:pt>
                <c:pt idx="290">
                  <c:v>3600</c:v>
                </c:pt>
                <c:pt idx="291">
                  <c:v>3600</c:v>
                </c:pt>
                <c:pt idx="292">
                  <c:v>3600</c:v>
                </c:pt>
                <c:pt idx="293">
                  <c:v>3600</c:v>
                </c:pt>
                <c:pt idx="294">
                  <c:v>3600</c:v>
                </c:pt>
                <c:pt idx="295">
                  <c:v>3600</c:v>
                </c:pt>
                <c:pt idx="296">
                  <c:v>3600</c:v>
                </c:pt>
                <c:pt idx="297">
                  <c:v>3391.7359999999999</c:v>
                </c:pt>
                <c:pt idx="298">
                  <c:v>3394.7359999999999</c:v>
                </c:pt>
                <c:pt idx="299">
                  <c:v>3398.7359999999999</c:v>
                </c:pt>
                <c:pt idx="300">
                  <c:v>3395.7359999999999</c:v>
                </c:pt>
                <c:pt idx="301">
                  <c:v>3395.7359999999999</c:v>
                </c:pt>
                <c:pt idx="302">
                  <c:v>3391.7359999999999</c:v>
                </c:pt>
                <c:pt idx="303">
                  <c:v>3398.7359999999999</c:v>
                </c:pt>
                <c:pt idx="304">
                  <c:v>3415.7359999999999</c:v>
                </c:pt>
                <c:pt idx="305">
                  <c:v>3397.7359999999999</c:v>
                </c:pt>
                <c:pt idx="306">
                  <c:v>3400.7359999999999</c:v>
                </c:pt>
                <c:pt idx="307">
                  <c:v>3399.7359999999999</c:v>
                </c:pt>
                <c:pt idx="308">
                  <c:v>3405.7359999999999</c:v>
                </c:pt>
                <c:pt idx="309">
                  <c:v>3402.7359999999999</c:v>
                </c:pt>
                <c:pt idx="310">
                  <c:v>3399.7359999999999</c:v>
                </c:pt>
                <c:pt idx="311">
                  <c:v>3399.7359999999999</c:v>
                </c:pt>
                <c:pt idx="312">
                  <c:v>3405.7359999999999</c:v>
                </c:pt>
                <c:pt idx="313">
                  <c:v>3401.7359999999999</c:v>
                </c:pt>
                <c:pt idx="314">
                  <c:v>3399.7359999999999</c:v>
                </c:pt>
                <c:pt idx="315">
                  <c:v>3399.7359999999999</c:v>
                </c:pt>
                <c:pt idx="316">
                  <c:v>3395.7359999999999</c:v>
                </c:pt>
                <c:pt idx="317">
                  <c:v>3403.7359999999999</c:v>
                </c:pt>
                <c:pt idx="318">
                  <c:v>3403.7359999999999</c:v>
                </c:pt>
                <c:pt idx="319">
                  <c:v>3402.7359999999999</c:v>
                </c:pt>
                <c:pt idx="320">
                  <c:v>3402.7359999999999</c:v>
                </c:pt>
                <c:pt idx="321">
                  <c:v>3400.7359999999999</c:v>
                </c:pt>
                <c:pt idx="322">
                  <c:v>3401.7359999999999</c:v>
                </c:pt>
                <c:pt idx="323">
                  <c:v>3398.7359999999999</c:v>
                </c:pt>
                <c:pt idx="324">
                  <c:v>3398.7359999999999</c:v>
                </c:pt>
                <c:pt idx="325">
                  <c:v>3397.7359999999999</c:v>
                </c:pt>
                <c:pt idx="326">
                  <c:v>3400.7359999999999</c:v>
                </c:pt>
                <c:pt idx="327">
                  <c:v>3396.7359999999999</c:v>
                </c:pt>
                <c:pt idx="328">
                  <c:v>3397.7359999999999</c:v>
                </c:pt>
                <c:pt idx="329">
                  <c:v>3393.7359999999999</c:v>
                </c:pt>
                <c:pt idx="330">
                  <c:v>3396.7359999999999</c:v>
                </c:pt>
                <c:pt idx="331">
                  <c:v>3397.7359999999999</c:v>
                </c:pt>
                <c:pt idx="332">
                  <c:v>3396.7359999999999</c:v>
                </c:pt>
                <c:pt idx="333">
                  <c:v>3399.7359999999999</c:v>
                </c:pt>
                <c:pt idx="334">
                  <c:v>3402.7359999999999</c:v>
                </c:pt>
                <c:pt idx="335">
                  <c:v>3396.7359999999999</c:v>
                </c:pt>
                <c:pt idx="336">
                  <c:v>3315.7359999999999</c:v>
                </c:pt>
                <c:pt idx="337">
                  <c:v>3304.7359999999999</c:v>
                </c:pt>
                <c:pt idx="338">
                  <c:v>3412.7359999999999</c:v>
                </c:pt>
                <c:pt idx="339">
                  <c:v>3403.7359999999999</c:v>
                </c:pt>
                <c:pt idx="340">
                  <c:v>3408.7359999999999</c:v>
                </c:pt>
                <c:pt idx="341">
                  <c:v>3464.7359999999999</c:v>
                </c:pt>
                <c:pt idx="342">
                  <c:v>3447.7359999999999</c:v>
                </c:pt>
                <c:pt idx="343">
                  <c:v>3431.7359999999999</c:v>
                </c:pt>
                <c:pt idx="344">
                  <c:v>3434.7359999999999</c:v>
                </c:pt>
                <c:pt idx="345">
                  <c:v>3434.7359999999999</c:v>
                </c:pt>
                <c:pt idx="346">
                  <c:v>3434.7359999999999</c:v>
                </c:pt>
                <c:pt idx="347">
                  <c:v>3420.7359999999999</c:v>
                </c:pt>
                <c:pt idx="348">
                  <c:v>3412.7359999999999</c:v>
                </c:pt>
                <c:pt idx="349">
                  <c:v>3420.7359999999999</c:v>
                </c:pt>
                <c:pt idx="350">
                  <c:v>3412.7359999999999</c:v>
                </c:pt>
                <c:pt idx="351">
                  <c:v>3424.7359999999999</c:v>
                </c:pt>
                <c:pt idx="352">
                  <c:v>3432.7359999999999</c:v>
                </c:pt>
                <c:pt idx="353">
                  <c:v>3432.7359999999999</c:v>
                </c:pt>
                <c:pt idx="354">
                  <c:v>3437.7359999999999</c:v>
                </c:pt>
                <c:pt idx="355">
                  <c:v>3444.7359999999999</c:v>
                </c:pt>
                <c:pt idx="356">
                  <c:v>3427.7359999999999</c:v>
                </c:pt>
                <c:pt idx="357">
                  <c:v>3416.7359999999999</c:v>
                </c:pt>
                <c:pt idx="358">
                  <c:v>3426.7359999999999</c:v>
                </c:pt>
                <c:pt idx="359">
                  <c:v>3442.7359999999999</c:v>
                </c:pt>
                <c:pt idx="360">
                  <c:v>3439.7359999999999</c:v>
                </c:pt>
                <c:pt idx="361">
                  <c:v>3433.7359999999999</c:v>
                </c:pt>
                <c:pt idx="362">
                  <c:v>3431.7359999999999</c:v>
                </c:pt>
                <c:pt idx="363">
                  <c:v>3438.7359999999999</c:v>
                </c:pt>
                <c:pt idx="364">
                  <c:v>3431.7359999999999</c:v>
                </c:pt>
                <c:pt idx="365">
                  <c:v>3436.7359999999999</c:v>
                </c:pt>
                <c:pt idx="366">
                  <c:v>3445.7359999999999</c:v>
                </c:pt>
                <c:pt idx="367">
                  <c:v>3433.7359999999999</c:v>
                </c:pt>
                <c:pt idx="368">
                  <c:v>3432.7359999999999</c:v>
                </c:pt>
                <c:pt idx="369">
                  <c:v>3430.7359999999999</c:v>
                </c:pt>
                <c:pt idx="370">
                  <c:v>3437.7359999999999</c:v>
                </c:pt>
                <c:pt idx="371">
                  <c:v>3426.7359999999999</c:v>
                </c:pt>
                <c:pt idx="372">
                  <c:v>3419.7359999999999</c:v>
                </c:pt>
                <c:pt idx="373">
                  <c:v>3434.7359999999999</c:v>
                </c:pt>
                <c:pt idx="374">
                  <c:v>3434.7359999999999</c:v>
                </c:pt>
                <c:pt idx="375">
                  <c:v>3413.7359999999999</c:v>
                </c:pt>
                <c:pt idx="376">
                  <c:v>3416.7359999999999</c:v>
                </c:pt>
                <c:pt idx="377">
                  <c:v>3413.7359999999999</c:v>
                </c:pt>
                <c:pt idx="378">
                  <c:v>3410.7359999999999</c:v>
                </c:pt>
                <c:pt idx="379">
                  <c:v>3419.7359999999999</c:v>
                </c:pt>
                <c:pt idx="380">
                  <c:v>3413.7359999999999</c:v>
                </c:pt>
                <c:pt idx="381">
                  <c:v>3426.7359999999999</c:v>
                </c:pt>
                <c:pt idx="382">
                  <c:v>3418.7359999999999</c:v>
                </c:pt>
                <c:pt idx="383">
                  <c:v>3418.7359999999999</c:v>
                </c:pt>
                <c:pt idx="384">
                  <c:v>3427.7359999999999</c:v>
                </c:pt>
                <c:pt idx="385">
                  <c:v>3425.7359999999999</c:v>
                </c:pt>
                <c:pt idx="386">
                  <c:v>3429.7359999999999</c:v>
                </c:pt>
                <c:pt idx="387">
                  <c:v>3422.7359999999999</c:v>
                </c:pt>
                <c:pt idx="388">
                  <c:v>3425.7359999999999</c:v>
                </c:pt>
                <c:pt idx="389">
                  <c:v>3426.7359999999999</c:v>
                </c:pt>
                <c:pt idx="390">
                  <c:v>3424.7359999999999</c:v>
                </c:pt>
                <c:pt idx="391">
                  <c:v>3409.7359999999999</c:v>
                </c:pt>
                <c:pt idx="392">
                  <c:v>3416.7359999999999</c:v>
                </c:pt>
                <c:pt idx="393">
                  <c:v>3248.7359999999999</c:v>
                </c:pt>
                <c:pt idx="394">
                  <c:v>3410.7359999999999</c:v>
                </c:pt>
                <c:pt idx="395">
                  <c:v>3412.7359999999999</c:v>
                </c:pt>
                <c:pt idx="396">
                  <c:v>3412.7359999999999</c:v>
                </c:pt>
                <c:pt idx="397">
                  <c:v>3413.7359999999999</c:v>
                </c:pt>
                <c:pt idx="398">
                  <c:v>3399.7359999999999</c:v>
                </c:pt>
                <c:pt idx="399">
                  <c:v>3399.7359999999999</c:v>
                </c:pt>
                <c:pt idx="400">
                  <c:v>3394.7359999999999</c:v>
                </c:pt>
                <c:pt idx="401">
                  <c:v>3402.7359999999999</c:v>
                </c:pt>
                <c:pt idx="402">
                  <c:v>3396.7359999999999</c:v>
                </c:pt>
                <c:pt idx="403">
                  <c:v>3397.7359999999999</c:v>
                </c:pt>
                <c:pt idx="404">
                  <c:v>3395.7359999999999</c:v>
                </c:pt>
                <c:pt idx="405">
                  <c:v>3397.7359999999999</c:v>
                </c:pt>
                <c:pt idx="406">
                  <c:v>3403.7359999999999</c:v>
                </c:pt>
                <c:pt idx="407">
                  <c:v>3406.7359999999999</c:v>
                </c:pt>
                <c:pt idx="408">
                  <c:v>3408.7359999999999</c:v>
                </c:pt>
                <c:pt idx="409">
                  <c:v>3406.7359999999999</c:v>
                </c:pt>
                <c:pt idx="410">
                  <c:v>3404.7359999999999</c:v>
                </c:pt>
                <c:pt idx="411">
                  <c:v>3446.7359999999999</c:v>
                </c:pt>
                <c:pt idx="412">
                  <c:v>3446.7359999999999</c:v>
                </c:pt>
                <c:pt idx="413">
                  <c:v>3402.7359999999999</c:v>
                </c:pt>
                <c:pt idx="414">
                  <c:v>3423.7359999999999</c:v>
                </c:pt>
                <c:pt idx="415">
                  <c:v>3417.7359999999999</c:v>
                </c:pt>
                <c:pt idx="416">
                  <c:v>3417.7359999999999</c:v>
                </c:pt>
                <c:pt idx="417">
                  <c:v>3407.7359999999999</c:v>
                </c:pt>
                <c:pt idx="418">
                  <c:v>3388.7359999999999</c:v>
                </c:pt>
                <c:pt idx="419">
                  <c:v>3387.7359999999999</c:v>
                </c:pt>
                <c:pt idx="420">
                  <c:v>3384.7359999999999</c:v>
                </c:pt>
                <c:pt idx="421">
                  <c:v>3404.7359999999999</c:v>
                </c:pt>
                <c:pt idx="422">
                  <c:v>3374.7359999999999</c:v>
                </c:pt>
                <c:pt idx="423">
                  <c:v>3357.7359999999999</c:v>
                </c:pt>
                <c:pt idx="424">
                  <c:v>3379.7359999999999</c:v>
                </c:pt>
                <c:pt idx="425">
                  <c:v>3383.7359999999999</c:v>
                </c:pt>
                <c:pt idx="426">
                  <c:v>3305.7359999999999</c:v>
                </c:pt>
                <c:pt idx="427">
                  <c:v>3383.7359999999999</c:v>
                </c:pt>
                <c:pt idx="428">
                  <c:v>3381.7359999999999</c:v>
                </c:pt>
                <c:pt idx="429">
                  <c:v>3381.7359999999999</c:v>
                </c:pt>
                <c:pt idx="430">
                  <c:v>3379.7359999999999</c:v>
                </c:pt>
                <c:pt idx="431">
                  <c:v>3379.7359999999999</c:v>
                </c:pt>
                <c:pt idx="432">
                  <c:v>3375.7359999999999</c:v>
                </c:pt>
                <c:pt idx="433">
                  <c:v>3367.7359999999999</c:v>
                </c:pt>
                <c:pt idx="434">
                  <c:v>3364.7359999999999</c:v>
                </c:pt>
                <c:pt idx="435">
                  <c:v>3365.7359999999999</c:v>
                </c:pt>
                <c:pt idx="436">
                  <c:v>3379.7359999999999</c:v>
                </c:pt>
                <c:pt idx="437">
                  <c:v>3387.7359999999999</c:v>
                </c:pt>
                <c:pt idx="438">
                  <c:v>3387.7359999999999</c:v>
                </c:pt>
                <c:pt idx="439">
                  <c:v>3390.7359999999999</c:v>
                </c:pt>
                <c:pt idx="440">
                  <c:v>3387.7359999999999</c:v>
                </c:pt>
                <c:pt idx="441">
                  <c:v>3382.7359999999999</c:v>
                </c:pt>
                <c:pt idx="442">
                  <c:v>3381.7359999999999</c:v>
                </c:pt>
                <c:pt idx="443">
                  <c:v>3380.7359999999999</c:v>
                </c:pt>
                <c:pt idx="444">
                  <c:v>3389.7359999999999</c:v>
                </c:pt>
                <c:pt idx="445">
                  <c:v>3391.7359999999999</c:v>
                </c:pt>
                <c:pt idx="446">
                  <c:v>3382.7359999999999</c:v>
                </c:pt>
                <c:pt idx="447">
                  <c:v>3382.7359999999999</c:v>
                </c:pt>
                <c:pt idx="448">
                  <c:v>3383.7359999999999</c:v>
                </c:pt>
                <c:pt idx="449">
                  <c:v>3383.7359999999999</c:v>
                </c:pt>
                <c:pt idx="450">
                  <c:v>3382.7359999999999</c:v>
                </c:pt>
                <c:pt idx="451">
                  <c:v>3387.7359999999999</c:v>
                </c:pt>
                <c:pt idx="452">
                  <c:v>3406.7359999999999</c:v>
                </c:pt>
                <c:pt idx="453">
                  <c:v>3385.7359999999999</c:v>
                </c:pt>
                <c:pt idx="454">
                  <c:v>3378.7359999999999</c:v>
                </c:pt>
                <c:pt idx="455">
                  <c:v>3384.7359999999999</c:v>
                </c:pt>
                <c:pt idx="456">
                  <c:v>3382.7359999999999</c:v>
                </c:pt>
                <c:pt idx="457">
                  <c:v>3392.7359999999999</c:v>
                </c:pt>
                <c:pt idx="458">
                  <c:v>3368.7359999999999</c:v>
                </c:pt>
                <c:pt idx="459">
                  <c:v>3381.7359999999999</c:v>
                </c:pt>
                <c:pt idx="460">
                  <c:v>3371.7359999999999</c:v>
                </c:pt>
                <c:pt idx="461">
                  <c:v>3376.7359999999999</c:v>
                </c:pt>
                <c:pt idx="462">
                  <c:v>3379.7359999999999</c:v>
                </c:pt>
                <c:pt idx="463">
                  <c:v>3377.7359999999999</c:v>
                </c:pt>
                <c:pt idx="464">
                  <c:v>3352.7359999999999</c:v>
                </c:pt>
                <c:pt idx="465">
                  <c:v>3366.7359999999999</c:v>
                </c:pt>
                <c:pt idx="466">
                  <c:v>3362.7359999999999</c:v>
                </c:pt>
                <c:pt idx="467">
                  <c:v>3371.7359999999999</c:v>
                </c:pt>
                <c:pt idx="468">
                  <c:v>3372.7359999999999</c:v>
                </c:pt>
                <c:pt idx="469">
                  <c:v>3367.7359999999999</c:v>
                </c:pt>
                <c:pt idx="470">
                  <c:v>3363.7359999999999</c:v>
                </c:pt>
                <c:pt idx="471">
                  <c:v>3367.7359999999999</c:v>
                </c:pt>
                <c:pt idx="472">
                  <c:v>3364.7359999999999</c:v>
                </c:pt>
                <c:pt idx="473">
                  <c:v>3367.7359999999999</c:v>
                </c:pt>
                <c:pt idx="474">
                  <c:v>3365.7359999999999</c:v>
                </c:pt>
                <c:pt idx="475">
                  <c:v>3346.7359999999999</c:v>
                </c:pt>
                <c:pt idx="476">
                  <c:v>3351.7359999999999</c:v>
                </c:pt>
                <c:pt idx="477">
                  <c:v>3352.7359999999999</c:v>
                </c:pt>
                <c:pt idx="478">
                  <c:v>3353.7359999999999</c:v>
                </c:pt>
                <c:pt idx="479">
                  <c:v>3352.7359999999999</c:v>
                </c:pt>
                <c:pt idx="480">
                  <c:v>3347.7359999999999</c:v>
                </c:pt>
                <c:pt idx="481">
                  <c:v>3351.7359999999999</c:v>
                </c:pt>
                <c:pt idx="482">
                  <c:v>3362.7359999999999</c:v>
                </c:pt>
                <c:pt idx="483">
                  <c:v>3352.7359999999999</c:v>
                </c:pt>
                <c:pt idx="484">
                  <c:v>3346.7359999999999</c:v>
                </c:pt>
                <c:pt idx="485">
                  <c:v>3353.7359999999999</c:v>
                </c:pt>
                <c:pt idx="486">
                  <c:v>3361.7359999999999</c:v>
                </c:pt>
                <c:pt idx="487">
                  <c:v>3364.7359999999999</c:v>
                </c:pt>
                <c:pt idx="488">
                  <c:v>3362.7359999999999</c:v>
                </c:pt>
                <c:pt idx="489">
                  <c:v>3358.7359999999999</c:v>
                </c:pt>
                <c:pt idx="490">
                  <c:v>3361.7359999999999</c:v>
                </c:pt>
                <c:pt idx="491">
                  <c:v>3359.7359999999999</c:v>
                </c:pt>
                <c:pt idx="492">
                  <c:v>3352.7359999999999</c:v>
                </c:pt>
                <c:pt idx="493">
                  <c:v>3353.7359999999999</c:v>
                </c:pt>
                <c:pt idx="494">
                  <c:v>3356.7359999999999</c:v>
                </c:pt>
                <c:pt idx="495">
                  <c:v>3352.7359999999999</c:v>
                </c:pt>
                <c:pt idx="496">
                  <c:v>3355.7359999999999</c:v>
                </c:pt>
                <c:pt idx="497">
                  <c:v>3345.7359999999999</c:v>
                </c:pt>
                <c:pt idx="498">
                  <c:v>3361.7359999999999</c:v>
                </c:pt>
                <c:pt idx="499">
                  <c:v>3358.7359999999999</c:v>
                </c:pt>
                <c:pt idx="500">
                  <c:v>3357.7359999999999</c:v>
                </c:pt>
                <c:pt idx="501">
                  <c:v>3365.7359999999999</c:v>
                </c:pt>
                <c:pt idx="502">
                  <c:v>3355.7359999999999</c:v>
                </c:pt>
                <c:pt idx="503">
                  <c:v>3366.7359999999999</c:v>
                </c:pt>
                <c:pt idx="504">
                  <c:v>3365.7359999999999</c:v>
                </c:pt>
                <c:pt idx="505">
                  <c:v>3358.7359999999999</c:v>
                </c:pt>
                <c:pt idx="506">
                  <c:v>3351.7359999999999</c:v>
                </c:pt>
                <c:pt idx="507">
                  <c:v>3354.7359999999999</c:v>
                </c:pt>
                <c:pt idx="508">
                  <c:v>3352.7359999999999</c:v>
                </c:pt>
                <c:pt idx="509">
                  <c:v>3358.7359999999999</c:v>
                </c:pt>
                <c:pt idx="510">
                  <c:v>3353.7359999999999</c:v>
                </c:pt>
                <c:pt idx="511">
                  <c:v>3352.7359999999999</c:v>
                </c:pt>
                <c:pt idx="512">
                  <c:v>3349.7359999999999</c:v>
                </c:pt>
                <c:pt idx="513">
                  <c:v>3353.7359999999999</c:v>
                </c:pt>
                <c:pt idx="514">
                  <c:v>3354.7359999999999</c:v>
                </c:pt>
                <c:pt idx="515">
                  <c:v>3295.7359999999999</c:v>
                </c:pt>
                <c:pt idx="516">
                  <c:v>3295.7359999999999</c:v>
                </c:pt>
                <c:pt idx="517">
                  <c:v>3354.7359999999999</c:v>
                </c:pt>
                <c:pt idx="518">
                  <c:v>3271.7359999999999</c:v>
                </c:pt>
                <c:pt idx="519">
                  <c:v>3284.7359999999999</c:v>
                </c:pt>
                <c:pt idx="520">
                  <c:v>3287.7359999999999</c:v>
                </c:pt>
                <c:pt idx="521">
                  <c:v>3287.7359999999999</c:v>
                </c:pt>
                <c:pt idx="522">
                  <c:v>3273.7359999999999</c:v>
                </c:pt>
                <c:pt idx="523">
                  <c:v>3273.7359999999999</c:v>
                </c:pt>
                <c:pt idx="524">
                  <c:v>3273.7359999999999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921560"/>
        <c:axId val="411921168"/>
      </c:scatterChart>
      <c:valAx>
        <c:axId val="411916072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411922344"/>
        <c:crosses val="autoZero"/>
        <c:crossBetween val="midCat"/>
      </c:valAx>
      <c:valAx>
        <c:axId val="411922344"/>
        <c:scaling>
          <c:orientation val="minMax"/>
          <c:max val="20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Oil Rate (bopd)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1916072"/>
        <c:crosses val="autoZero"/>
        <c:crossBetween val="midCat"/>
      </c:valAx>
      <c:valAx>
        <c:axId val="4119211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BHFP (psia)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1921560"/>
        <c:crosses val="max"/>
        <c:crossBetween val="midCat"/>
      </c:valAx>
      <c:valAx>
        <c:axId val="411921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1921168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Sheet4!$C$5</c:f>
              <c:strCache>
                <c:ptCount val="1"/>
                <c:pt idx="0">
                  <c:v>Sum(TUBING_PRESS)</c:v>
                </c:pt>
              </c:strCache>
            </c:strRef>
          </c:tx>
          <c:marker>
            <c:symbol val="none"/>
          </c:marker>
          <c:xVal>
            <c:numRef>
              <c:f>Sheet4!$B$6:$B$612</c:f>
              <c:numCache>
                <c:formatCode>General</c:formatCode>
                <c:ptCount val="607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  <c:pt idx="185">
                  <c:v>180</c:v>
                </c:pt>
                <c:pt idx="186">
                  <c:v>181</c:v>
                </c:pt>
                <c:pt idx="187">
                  <c:v>182</c:v>
                </c:pt>
                <c:pt idx="188">
                  <c:v>183</c:v>
                </c:pt>
                <c:pt idx="189">
                  <c:v>184</c:v>
                </c:pt>
                <c:pt idx="190">
                  <c:v>185</c:v>
                </c:pt>
                <c:pt idx="191">
                  <c:v>186</c:v>
                </c:pt>
                <c:pt idx="192">
                  <c:v>187</c:v>
                </c:pt>
                <c:pt idx="193">
                  <c:v>188</c:v>
                </c:pt>
                <c:pt idx="194">
                  <c:v>189</c:v>
                </c:pt>
                <c:pt idx="195">
                  <c:v>190</c:v>
                </c:pt>
                <c:pt idx="196">
                  <c:v>191</c:v>
                </c:pt>
                <c:pt idx="197">
                  <c:v>192</c:v>
                </c:pt>
                <c:pt idx="198">
                  <c:v>193</c:v>
                </c:pt>
                <c:pt idx="199">
                  <c:v>194</c:v>
                </c:pt>
                <c:pt idx="200">
                  <c:v>195</c:v>
                </c:pt>
                <c:pt idx="201">
                  <c:v>196</c:v>
                </c:pt>
                <c:pt idx="202">
                  <c:v>197</c:v>
                </c:pt>
                <c:pt idx="203">
                  <c:v>198</c:v>
                </c:pt>
                <c:pt idx="204">
                  <c:v>199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203</c:v>
                </c:pt>
                <c:pt idx="209">
                  <c:v>204</c:v>
                </c:pt>
                <c:pt idx="210">
                  <c:v>205</c:v>
                </c:pt>
                <c:pt idx="211">
                  <c:v>206</c:v>
                </c:pt>
                <c:pt idx="212">
                  <c:v>207</c:v>
                </c:pt>
                <c:pt idx="213">
                  <c:v>208</c:v>
                </c:pt>
                <c:pt idx="214">
                  <c:v>209</c:v>
                </c:pt>
                <c:pt idx="215">
                  <c:v>210</c:v>
                </c:pt>
                <c:pt idx="216">
                  <c:v>211</c:v>
                </c:pt>
                <c:pt idx="217">
                  <c:v>212</c:v>
                </c:pt>
                <c:pt idx="218">
                  <c:v>213</c:v>
                </c:pt>
                <c:pt idx="219">
                  <c:v>214</c:v>
                </c:pt>
                <c:pt idx="220">
                  <c:v>215</c:v>
                </c:pt>
                <c:pt idx="221">
                  <c:v>216</c:v>
                </c:pt>
                <c:pt idx="222">
                  <c:v>217</c:v>
                </c:pt>
                <c:pt idx="223">
                  <c:v>218</c:v>
                </c:pt>
                <c:pt idx="224">
                  <c:v>219</c:v>
                </c:pt>
                <c:pt idx="225">
                  <c:v>220</c:v>
                </c:pt>
                <c:pt idx="226">
                  <c:v>221</c:v>
                </c:pt>
                <c:pt idx="227">
                  <c:v>222</c:v>
                </c:pt>
                <c:pt idx="228">
                  <c:v>223</c:v>
                </c:pt>
                <c:pt idx="229">
                  <c:v>224</c:v>
                </c:pt>
                <c:pt idx="230">
                  <c:v>225</c:v>
                </c:pt>
                <c:pt idx="231">
                  <c:v>226</c:v>
                </c:pt>
                <c:pt idx="232">
                  <c:v>227</c:v>
                </c:pt>
                <c:pt idx="233">
                  <c:v>228</c:v>
                </c:pt>
                <c:pt idx="234">
                  <c:v>229</c:v>
                </c:pt>
                <c:pt idx="235">
                  <c:v>230</c:v>
                </c:pt>
                <c:pt idx="236">
                  <c:v>231</c:v>
                </c:pt>
                <c:pt idx="237">
                  <c:v>232</c:v>
                </c:pt>
                <c:pt idx="238">
                  <c:v>233</c:v>
                </c:pt>
                <c:pt idx="239">
                  <c:v>234</c:v>
                </c:pt>
                <c:pt idx="240">
                  <c:v>235</c:v>
                </c:pt>
                <c:pt idx="241">
                  <c:v>236</c:v>
                </c:pt>
                <c:pt idx="242">
                  <c:v>237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241</c:v>
                </c:pt>
                <c:pt idx="247">
                  <c:v>242</c:v>
                </c:pt>
                <c:pt idx="248">
                  <c:v>243</c:v>
                </c:pt>
                <c:pt idx="249">
                  <c:v>244</c:v>
                </c:pt>
                <c:pt idx="250">
                  <c:v>245</c:v>
                </c:pt>
                <c:pt idx="251">
                  <c:v>246</c:v>
                </c:pt>
                <c:pt idx="252">
                  <c:v>247</c:v>
                </c:pt>
                <c:pt idx="253">
                  <c:v>248</c:v>
                </c:pt>
                <c:pt idx="254">
                  <c:v>249</c:v>
                </c:pt>
                <c:pt idx="255">
                  <c:v>250</c:v>
                </c:pt>
                <c:pt idx="256">
                  <c:v>251</c:v>
                </c:pt>
                <c:pt idx="257">
                  <c:v>252</c:v>
                </c:pt>
                <c:pt idx="258">
                  <c:v>253</c:v>
                </c:pt>
                <c:pt idx="259">
                  <c:v>254</c:v>
                </c:pt>
                <c:pt idx="260">
                  <c:v>255</c:v>
                </c:pt>
                <c:pt idx="261">
                  <c:v>256</c:v>
                </c:pt>
                <c:pt idx="262">
                  <c:v>257</c:v>
                </c:pt>
                <c:pt idx="263">
                  <c:v>258</c:v>
                </c:pt>
                <c:pt idx="264">
                  <c:v>259</c:v>
                </c:pt>
                <c:pt idx="265">
                  <c:v>260</c:v>
                </c:pt>
                <c:pt idx="266">
                  <c:v>261</c:v>
                </c:pt>
                <c:pt idx="267">
                  <c:v>262</c:v>
                </c:pt>
                <c:pt idx="268">
                  <c:v>263</c:v>
                </c:pt>
                <c:pt idx="269">
                  <c:v>264</c:v>
                </c:pt>
                <c:pt idx="270">
                  <c:v>265</c:v>
                </c:pt>
                <c:pt idx="271">
                  <c:v>266</c:v>
                </c:pt>
                <c:pt idx="272">
                  <c:v>267</c:v>
                </c:pt>
                <c:pt idx="273">
                  <c:v>268</c:v>
                </c:pt>
                <c:pt idx="274">
                  <c:v>269</c:v>
                </c:pt>
                <c:pt idx="275">
                  <c:v>270</c:v>
                </c:pt>
                <c:pt idx="276">
                  <c:v>271</c:v>
                </c:pt>
                <c:pt idx="277">
                  <c:v>272</c:v>
                </c:pt>
                <c:pt idx="278">
                  <c:v>273</c:v>
                </c:pt>
                <c:pt idx="279">
                  <c:v>274</c:v>
                </c:pt>
                <c:pt idx="280">
                  <c:v>275</c:v>
                </c:pt>
                <c:pt idx="281">
                  <c:v>276</c:v>
                </c:pt>
                <c:pt idx="282">
                  <c:v>277</c:v>
                </c:pt>
                <c:pt idx="283">
                  <c:v>278</c:v>
                </c:pt>
                <c:pt idx="284">
                  <c:v>279</c:v>
                </c:pt>
                <c:pt idx="285">
                  <c:v>280</c:v>
                </c:pt>
                <c:pt idx="286">
                  <c:v>281</c:v>
                </c:pt>
                <c:pt idx="287">
                  <c:v>282</c:v>
                </c:pt>
                <c:pt idx="288">
                  <c:v>283</c:v>
                </c:pt>
                <c:pt idx="289">
                  <c:v>284</c:v>
                </c:pt>
                <c:pt idx="290">
                  <c:v>285</c:v>
                </c:pt>
                <c:pt idx="291">
                  <c:v>286</c:v>
                </c:pt>
                <c:pt idx="292">
                  <c:v>287</c:v>
                </c:pt>
                <c:pt idx="293">
                  <c:v>288</c:v>
                </c:pt>
                <c:pt idx="294">
                  <c:v>289</c:v>
                </c:pt>
                <c:pt idx="295">
                  <c:v>290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294</c:v>
                </c:pt>
                <c:pt idx="300">
                  <c:v>295</c:v>
                </c:pt>
                <c:pt idx="301">
                  <c:v>296</c:v>
                </c:pt>
                <c:pt idx="302">
                  <c:v>297</c:v>
                </c:pt>
              </c:numCache>
            </c:numRef>
          </c:xVal>
          <c:yVal>
            <c:numRef>
              <c:f>Sheet4!$C$6:$C$612</c:f>
              <c:numCache>
                <c:formatCode>General</c:formatCode>
                <c:ptCount val="6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71">
                  <c:v>180</c:v>
                </c:pt>
                <c:pt idx="72">
                  <c:v>180</c:v>
                </c:pt>
                <c:pt idx="73">
                  <c:v>160</c:v>
                </c:pt>
                <c:pt idx="74">
                  <c:v>175</c:v>
                </c:pt>
                <c:pt idx="75">
                  <c:v>150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2">
                  <c:v>0</c:v>
                </c:pt>
                <c:pt idx="84">
                  <c:v>0</c:v>
                </c:pt>
                <c:pt idx="85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9">
                  <c:v>14</c:v>
                </c:pt>
                <c:pt idx="110">
                  <c:v>168</c:v>
                </c:pt>
                <c:pt idx="111">
                  <c:v>61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110</c:v>
                </c:pt>
                <c:pt idx="116">
                  <c:v>218</c:v>
                </c:pt>
                <c:pt idx="117">
                  <c:v>156</c:v>
                </c:pt>
                <c:pt idx="118">
                  <c:v>63</c:v>
                </c:pt>
                <c:pt idx="119">
                  <c:v>212</c:v>
                </c:pt>
                <c:pt idx="120">
                  <c:v>204</c:v>
                </c:pt>
                <c:pt idx="121">
                  <c:v>202</c:v>
                </c:pt>
                <c:pt idx="122">
                  <c:v>37</c:v>
                </c:pt>
                <c:pt idx="123">
                  <c:v>32</c:v>
                </c:pt>
                <c:pt idx="124">
                  <c:v>211</c:v>
                </c:pt>
                <c:pt idx="125">
                  <c:v>201</c:v>
                </c:pt>
                <c:pt idx="126">
                  <c:v>25</c:v>
                </c:pt>
                <c:pt idx="127">
                  <c:v>181</c:v>
                </c:pt>
                <c:pt idx="128">
                  <c:v>15</c:v>
                </c:pt>
                <c:pt idx="129">
                  <c:v>177</c:v>
                </c:pt>
                <c:pt idx="130">
                  <c:v>185</c:v>
                </c:pt>
                <c:pt idx="131">
                  <c:v>172</c:v>
                </c:pt>
                <c:pt idx="132">
                  <c:v>172</c:v>
                </c:pt>
                <c:pt idx="133">
                  <c:v>168</c:v>
                </c:pt>
                <c:pt idx="134">
                  <c:v>167</c:v>
                </c:pt>
                <c:pt idx="135">
                  <c:v>163</c:v>
                </c:pt>
                <c:pt idx="136">
                  <c:v>28</c:v>
                </c:pt>
                <c:pt idx="137">
                  <c:v>161</c:v>
                </c:pt>
                <c:pt idx="138">
                  <c:v>157</c:v>
                </c:pt>
                <c:pt idx="139">
                  <c:v>158</c:v>
                </c:pt>
                <c:pt idx="140">
                  <c:v>156</c:v>
                </c:pt>
                <c:pt idx="141">
                  <c:v>36</c:v>
                </c:pt>
                <c:pt idx="142">
                  <c:v>43</c:v>
                </c:pt>
                <c:pt idx="143">
                  <c:v>156</c:v>
                </c:pt>
                <c:pt idx="144">
                  <c:v>151</c:v>
                </c:pt>
                <c:pt idx="145">
                  <c:v>148</c:v>
                </c:pt>
                <c:pt idx="146">
                  <c:v>150</c:v>
                </c:pt>
                <c:pt idx="147">
                  <c:v>149</c:v>
                </c:pt>
                <c:pt idx="148">
                  <c:v>158</c:v>
                </c:pt>
                <c:pt idx="149">
                  <c:v>153</c:v>
                </c:pt>
                <c:pt idx="150">
                  <c:v>156</c:v>
                </c:pt>
                <c:pt idx="151">
                  <c:v>148</c:v>
                </c:pt>
                <c:pt idx="152">
                  <c:v>145</c:v>
                </c:pt>
                <c:pt idx="153">
                  <c:v>9</c:v>
                </c:pt>
                <c:pt idx="154">
                  <c:v>169</c:v>
                </c:pt>
                <c:pt idx="155">
                  <c:v>168</c:v>
                </c:pt>
                <c:pt idx="156">
                  <c:v>161</c:v>
                </c:pt>
                <c:pt idx="157">
                  <c:v>157</c:v>
                </c:pt>
                <c:pt idx="158">
                  <c:v>159</c:v>
                </c:pt>
                <c:pt idx="159">
                  <c:v>147</c:v>
                </c:pt>
                <c:pt idx="160">
                  <c:v>145</c:v>
                </c:pt>
                <c:pt idx="161">
                  <c:v>160</c:v>
                </c:pt>
                <c:pt idx="162">
                  <c:v>166</c:v>
                </c:pt>
                <c:pt idx="163">
                  <c:v>155</c:v>
                </c:pt>
                <c:pt idx="164">
                  <c:v>44</c:v>
                </c:pt>
                <c:pt idx="165">
                  <c:v>158</c:v>
                </c:pt>
                <c:pt idx="166">
                  <c:v>129</c:v>
                </c:pt>
                <c:pt idx="167">
                  <c:v>143</c:v>
                </c:pt>
                <c:pt idx="168">
                  <c:v>146</c:v>
                </c:pt>
                <c:pt idx="169">
                  <c:v>143</c:v>
                </c:pt>
                <c:pt idx="170">
                  <c:v>141</c:v>
                </c:pt>
                <c:pt idx="171">
                  <c:v>140</c:v>
                </c:pt>
                <c:pt idx="172">
                  <c:v>139</c:v>
                </c:pt>
                <c:pt idx="173">
                  <c:v>136</c:v>
                </c:pt>
                <c:pt idx="174">
                  <c:v>131</c:v>
                </c:pt>
                <c:pt idx="175">
                  <c:v>143</c:v>
                </c:pt>
                <c:pt idx="176">
                  <c:v>140</c:v>
                </c:pt>
                <c:pt idx="177">
                  <c:v>132</c:v>
                </c:pt>
                <c:pt idx="178">
                  <c:v>136</c:v>
                </c:pt>
                <c:pt idx="179">
                  <c:v>132</c:v>
                </c:pt>
                <c:pt idx="180">
                  <c:v>130</c:v>
                </c:pt>
                <c:pt idx="181">
                  <c:v>128</c:v>
                </c:pt>
                <c:pt idx="182">
                  <c:v>142</c:v>
                </c:pt>
                <c:pt idx="183">
                  <c:v>141</c:v>
                </c:pt>
                <c:pt idx="184">
                  <c:v>140</c:v>
                </c:pt>
                <c:pt idx="185">
                  <c:v>136</c:v>
                </c:pt>
                <c:pt idx="186">
                  <c:v>119</c:v>
                </c:pt>
                <c:pt idx="187">
                  <c:v>125</c:v>
                </c:pt>
                <c:pt idx="188">
                  <c:v>119</c:v>
                </c:pt>
                <c:pt idx="189">
                  <c:v>132</c:v>
                </c:pt>
                <c:pt idx="190">
                  <c:v>122</c:v>
                </c:pt>
                <c:pt idx="191">
                  <c:v>120</c:v>
                </c:pt>
                <c:pt idx="192">
                  <c:v>126</c:v>
                </c:pt>
                <c:pt idx="193">
                  <c:v>121</c:v>
                </c:pt>
                <c:pt idx="194">
                  <c:v>110</c:v>
                </c:pt>
                <c:pt idx="195">
                  <c:v>100</c:v>
                </c:pt>
                <c:pt idx="196">
                  <c:v>145</c:v>
                </c:pt>
                <c:pt idx="197">
                  <c:v>119</c:v>
                </c:pt>
                <c:pt idx="198">
                  <c:v>126</c:v>
                </c:pt>
                <c:pt idx="199">
                  <c:v>131</c:v>
                </c:pt>
                <c:pt idx="200">
                  <c:v>67</c:v>
                </c:pt>
                <c:pt idx="201">
                  <c:v>123</c:v>
                </c:pt>
                <c:pt idx="202">
                  <c:v>119</c:v>
                </c:pt>
                <c:pt idx="203">
                  <c:v>100</c:v>
                </c:pt>
                <c:pt idx="204">
                  <c:v>100</c:v>
                </c:pt>
                <c:pt idx="205">
                  <c:v>101</c:v>
                </c:pt>
                <c:pt idx="206">
                  <c:v>138</c:v>
                </c:pt>
                <c:pt idx="207">
                  <c:v>104</c:v>
                </c:pt>
                <c:pt idx="208">
                  <c:v>110</c:v>
                </c:pt>
                <c:pt idx="209">
                  <c:v>90</c:v>
                </c:pt>
                <c:pt idx="210">
                  <c:v>99</c:v>
                </c:pt>
                <c:pt idx="211">
                  <c:v>93</c:v>
                </c:pt>
                <c:pt idx="212">
                  <c:v>99</c:v>
                </c:pt>
                <c:pt idx="213">
                  <c:v>120</c:v>
                </c:pt>
                <c:pt idx="214">
                  <c:v>103</c:v>
                </c:pt>
                <c:pt idx="215">
                  <c:v>91</c:v>
                </c:pt>
                <c:pt idx="216">
                  <c:v>112</c:v>
                </c:pt>
                <c:pt idx="217">
                  <c:v>123</c:v>
                </c:pt>
                <c:pt idx="218">
                  <c:v>107</c:v>
                </c:pt>
                <c:pt idx="219">
                  <c:v>99</c:v>
                </c:pt>
                <c:pt idx="220">
                  <c:v>108</c:v>
                </c:pt>
                <c:pt idx="221">
                  <c:v>83</c:v>
                </c:pt>
                <c:pt idx="222">
                  <c:v>102</c:v>
                </c:pt>
                <c:pt idx="223">
                  <c:v>102</c:v>
                </c:pt>
                <c:pt idx="224">
                  <c:v>95</c:v>
                </c:pt>
                <c:pt idx="225">
                  <c:v>99</c:v>
                </c:pt>
                <c:pt idx="226">
                  <c:v>97</c:v>
                </c:pt>
                <c:pt idx="227">
                  <c:v>95</c:v>
                </c:pt>
                <c:pt idx="228">
                  <c:v>59</c:v>
                </c:pt>
                <c:pt idx="229">
                  <c:v>106</c:v>
                </c:pt>
                <c:pt idx="230">
                  <c:v>106</c:v>
                </c:pt>
                <c:pt idx="231">
                  <c:v>105</c:v>
                </c:pt>
                <c:pt idx="232">
                  <c:v>96</c:v>
                </c:pt>
                <c:pt idx="233">
                  <c:v>104</c:v>
                </c:pt>
                <c:pt idx="234">
                  <c:v>97</c:v>
                </c:pt>
                <c:pt idx="235">
                  <c:v>95</c:v>
                </c:pt>
                <c:pt idx="236">
                  <c:v>96</c:v>
                </c:pt>
                <c:pt idx="237">
                  <c:v>91</c:v>
                </c:pt>
                <c:pt idx="238">
                  <c:v>92</c:v>
                </c:pt>
                <c:pt idx="239">
                  <c:v>95</c:v>
                </c:pt>
                <c:pt idx="240">
                  <c:v>87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94</c:v>
                </c:pt>
                <c:pt idx="245">
                  <c:v>94</c:v>
                </c:pt>
                <c:pt idx="246">
                  <c:v>88</c:v>
                </c:pt>
                <c:pt idx="247">
                  <c:v>88</c:v>
                </c:pt>
                <c:pt idx="248">
                  <c:v>89</c:v>
                </c:pt>
                <c:pt idx="249">
                  <c:v>91</c:v>
                </c:pt>
                <c:pt idx="250">
                  <c:v>84</c:v>
                </c:pt>
                <c:pt idx="251">
                  <c:v>80</c:v>
                </c:pt>
                <c:pt idx="252">
                  <c:v>90</c:v>
                </c:pt>
                <c:pt idx="253">
                  <c:v>82</c:v>
                </c:pt>
                <c:pt idx="254">
                  <c:v>82</c:v>
                </c:pt>
                <c:pt idx="255">
                  <c:v>86</c:v>
                </c:pt>
                <c:pt idx="256">
                  <c:v>90</c:v>
                </c:pt>
                <c:pt idx="257">
                  <c:v>5</c:v>
                </c:pt>
                <c:pt idx="258">
                  <c:v>99</c:v>
                </c:pt>
                <c:pt idx="259">
                  <c:v>181</c:v>
                </c:pt>
                <c:pt idx="260">
                  <c:v>67</c:v>
                </c:pt>
                <c:pt idx="261">
                  <c:v>55</c:v>
                </c:pt>
                <c:pt idx="262">
                  <c:v>92</c:v>
                </c:pt>
                <c:pt idx="263">
                  <c:v>102</c:v>
                </c:pt>
                <c:pt idx="264">
                  <c:v>184</c:v>
                </c:pt>
                <c:pt idx="265">
                  <c:v>97</c:v>
                </c:pt>
                <c:pt idx="266">
                  <c:v>93</c:v>
                </c:pt>
                <c:pt idx="267">
                  <c:v>103</c:v>
                </c:pt>
                <c:pt idx="268">
                  <c:v>95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6">
                  <c:v>98</c:v>
                </c:pt>
                <c:pt idx="277">
                  <c:v>95</c:v>
                </c:pt>
                <c:pt idx="278">
                  <c:v>93</c:v>
                </c:pt>
                <c:pt idx="279">
                  <c:v>94</c:v>
                </c:pt>
                <c:pt idx="280">
                  <c:v>96</c:v>
                </c:pt>
                <c:pt idx="281">
                  <c:v>97</c:v>
                </c:pt>
                <c:pt idx="282">
                  <c:v>98</c:v>
                </c:pt>
                <c:pt idx="283">
                  <c:v>91</c:v>
                </c:pt>
                <c:pt idx="284">
                  <c:v>69</c:v>
                </c:pt>
                <c:pt idx="285">
                  <c:v>81</c:v>
                </c:pt>
                <c:pt idx="286">
                  <c:v>97</c:v>
                </c:pt>
                <c:pt idx="287">
                  <c:v>64</c:v>
                </c:pt>
                <c:pt idx="288">
                  <c:v>93</c:v>
                </c:pt>
                <c:pt idx="289">
                  <c:v>103</c:v>
                </c:pt>
                <c:pt idx="290">
                  <c:v>12</c:v>
                </c:pt>
                <c:pt idx="291">
                  <c:v>13</c:v>
                </c:pt>
                <c:pt idx="292">
                  <c:v>92</c:v>
                </c:pt>
                <c:pt idx="293">
                  <c:v>90</c:v>
                </c:pt>
                <c:pt idx="294">
                  <c:v>91</c:v>
                </c:pt>
                <c:pt idx="295">
                  <c:v>7</c:v>
                </c:pt>
                <c:pt idx="296">
                  <c:v>84</c:v>
                </c:pt>
                <c:pt idx="297">
                  <c:v>84</c:v>
                </c:pt>
                <c:pt idx="298">
                  <c:v>89</c:v>
                </c:pt>
                <c:pt idx="299">
                  <c:v>81</c:v>
                </c:pt>
                <c:pt idx="300">
                  <c:v>72</c:v>
                </c:pt>
                <c:pt idx="301">
                  <c:v>74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Sheet4!$D$5</c:f>
              <c:strCache>
                <c:ptCount val="1"/>
                <c:pt idx="0">
                  <c:v>Sum(CASING_PRESS)</c:v>
                </c:pt>
              </c:strCache>
            </c:strRef>
          </c:tx>
          <c:marker>
            <c:symbol val="none"/>
          </c:marker>
          <c:xVal>
            <c:numRef>
              <c:f>Sheet4!$B$6:$B$612</c:f>
              <c:numCache>
                <c:formatCode>General</c:formatCode>
                <c:ptCount val="607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  <c:pt idx="185">
                  <c:v>180</c:v>
                </c:pt>
                <c:pt idx="186">
                  <c:v>181</c:v>
                </c:pt>
                <c:pt idx="187">
                  <c:v>182</c:v>
                </c:pt>
                <c:pt idx="188">
                  <c:v>183</c:v>
                </c:pt>
                <c:pt idx="189">
                  <c:v>184</c:v>
                </c:pt>
                <c:pt idx="190">
                  <c:v>185</c:v>
                </c:pt>
                <c:pt idx="191">
                  <c:v>186</c:v>
                </c:pt>
                <c:pt idx="192">
                  <c:v>187</c:v>
                </c:pt>
                <c:pt idx="193">
                  <c:v>188</c:v>
                </c:pt>
                <c:pt idx="194">
                  <c:v>189</c:v>
                </c:pt>
                <c:pt idx="195">
                  <c:v>190</c:v>
                </c:pt>
                <c:pt idx="196">
                  <c:v>191</c:v>
                </c:pt>
                <c:pt idx="197">
                  <c:v>192</c:v>
                </c:pt>
                <c:pt idx="198">
                  <c:v>193</c:v>
                </c:pt>
                <c:pt idx="199">
                  <c:v>194</c:v>
                </c:pt>
                <c:pt idx="200">
                  <c:v>195</c:v>
                </c:pt>
                <c:pt idx="201">
                  <c:v>196</c:v>
                </c:pt>
                <c:pt idx="202">
                  <c:v>197</c:v>
                </c:pt>
                <c:pt idx="203">
                  <c:v>198</c:v>
                </c:pt>
                <c:pt idx="204">
                  <c:v>199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203</c:v>
                </c:pt>
                <c:pt idx="209">
                  <c:v>204</c:v>
                </c:pt>
                <c:pt idx="210">
                  <c:v>205</c:v>
                </c:pt>
                <c:pt idx="211">
                  <c:v>206</c:v>
                </c:pt>
                <c:pt idx="212">
                  <c:v>207</c:v>
                </c:pt>
                <c:pt idx="213">
                  <c:v>208</c:v>
                </c:pt>
                <c:pt idx="214">
                  <c:v>209</c:v>
                </c:pt>
                <c:pt idx="215">
                  <c:v>210</c:v>
                </c:pt>
                <c:pt idx="216">
                  <c:v>211</c:v>
                </c:pt>
                <c:pt idx="217">
                  <c:v>212</c:v>
                </c:pt>
                <c:pt idx="218">
                  <c:v>213</c:v>
                </c:pt>
                <c:pt idx="219">
                  <c:v>214</c:v>
                </c:pt>
                <c:pt idx="220">
                  <c:v>215</c:v>
                </c:pt>
                <c:pt idx="221">
                  <c:v>216</c:v>
                </c:pt>
                <c:pt idx="222">
                  <c:v>217</c:v>
                </c:pt>
                <c:pt idx="223">
                  <c:v>218</c:v>
                </c:pt>
                <c:pt idx="224">
                  <c:v>219</c:v>
                </c:pt>
                <c:pt idx="225">
                  <c:v>220</c:v>
                </c:pt>
                <c:pt idx="226">
                  <c:v>221</c:v>
                </c:pt>
                <c:pt idx="227">
                  <c:v>222</c:v>
                </c:pt>
                <c:pt idx="228">
                  <c:v>223</c:v>
                </c:pt>
                <c:pt idx="229">
                  <c:v>224</c:v>
                </c:pt>
                <c:pt idx="230">
                  <c:v>225</c:v>
                </c:pt>
                <c:pt idx="231">
                  <c:v>226</c:v>
                </c:pt>
                <c:pt idx="232">
                  <c:v>227</c:v>
                </c:pt>
                <c:pt idx="233">
                  <c:v>228</c:v>
                </c:pt>
                <c:pt idx="234">
                  <c:v>229</c:v>
                </c:pt>
                <c:pt idx="235">
                  <c:v>230</c:v>
                </c:pt>
                <c:pt idx="236">
                  <c:v>231</c:v>
                </c:pt>
                <c:pt idx="237">
                  <c:v>232</c:v>
                </c:pt>
                <c:pt idx="238">
                  <c:v>233</c:v>
                </c:pt>
                <c:pt idx="239">
                  <c:v>234</c:v>
                </c:pt>
                <c:pt idx="240">
                  <c:v>235</c:v>
                </c:pt>
                <c:pt idx="241">
                  <c:v>236</c:v>
                </c:pt>
                <c:pt idx="242">
                  <c:v>237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241</c:v>
                </c:pt>
                <c:pt idx="247">
                  <c:v>242</c:v>
                </c:pt>
                <c:pt idx="248">
                  <c:v>243</c:v>
                </c:pt>
                <c:pt idx="249">
                  <c:v>244</c:v>
                </c:pt>
                <c:pt idx="250">
                  <c:v>245</c:v>
                </c:pt>
                <c:pt idx="251">
                  <c:v>246</c:v>
                </c:pt>
                <c:pt idx="252">
                  <c:v>247</c:v>
                </c:pt>
                <c:pt idx="253">
                  <c:v>248</c:v>
                </c:pt>
                <c:pt idx="254">
                  <c:v>249</c:v>
                </c:pt>
                <c:pt idx="255">
                  <c:v>250</c:v>
                </c:pt>
                <c:pt idx="256">
                  <c:v>251</c:v>
                </c:pt>
                <c:pt idx="257">
                  <c:v>252</c:v>
                </c:pt>
                <c:pt idx="258">
                  <c:v>253</c:v>
                </c:pt>
                <c:pt idx="259">
                  <c:v>254</c:v>
                </c:pt>
                <c:pt idx="260">
                  <c:v>255</c:v>
                </c:pt>
                <c:pt idx="261">
                  <c:v>256</c:v>
                </c:pt>
                <c:pt idx="262">
                  <c:v>257</c:v>
                </c:pt>
                <c:pt idx="263">
                  <c:v>258</c:v>
                </c:pt>
                <c:pt idx="264">
                  <c:v>259</c:v>
                </c:pt>
                <c:pt idx="265">
                  <c:v>260</c:v>
                </c:pt>
                <c:pt idx="266">
                  <c:v>261</c:v>
                </c:pt>
                <c:pt idx="267">
                  <c:v>262</c:v>
                </c:pt>
                <c:pt idx="268">
                  <c:v>263</c:v>
                </c:pt>
                <c:pt idx="269">
                  <c:v>264</c:v>
                </c:pt>
                <c:pt idx="270">
                  <c:v>265</c:v>
                </c:pt>
                <c:pt idx="271">
                  <c:v>266</c:v>
                </c:pt>
                <c:pt idx="272">
                  <c:v>267</c:v>
                </c:pt>
                <c:pt idx="273">
                  <c:v>268</c:v>
                </c:pt>
                <c:pt idx="274">
                  <c:v>269</c:v>
                </c:pt>
                <c:pt idx="275">
                  <c:v>270</c:v>
                </c:pt>
                <c:pt idx="276">
                  <c:v>271</c:v>
                </c:pt>
                <c:pt idx="277">
                  <c:v>272</c:v>
                </c:pt>
                <c:pt idx="278">
                  <c:v>273</c:v>
                </c:pt>
                <c:pt idx="279">
                  <c:v>274</c:v>
                </c:pt>
                <c:pt idx="280">
                  <c:v>275</c:v>
                </c:pt>
                <c:pt idx="281">
                  <c:v>276</c:v>
                </c:pt>
                <c:pt idx="282">
                  <c:v>277</c:v>
                </c:pt>
                <c:pt idx="283">
                  <c:v>278</c:v>
                </c:pt>
                <c:pt idx="284">
                  <c:v>279</c:v>
                </c:pt>
                <c:pt idx="285">
                  <c:v>280</c:v>
                </c:pt>
                <c:pt idx="286">
                  <c:v>281</c:v>
                </c:pt>
                <c:pt idx="287">
                  <c:v>282</c:v>
                </c:pt>
                <c:pt idx="288">
                  <c:v>283</c:v>
                </c:pt>
                <c:pt idx="289">
                  <c:v>284</c:v>
                </c:pt>
                <c:pt idx="290">
                  <c:v>285</c:v>
                </c:pt>
                <c:pt idx="291">
                  <c:v>286</c:v>
                </c:pt>
                <c:pt idx="292">
                  <c:v>287</c:v>
                </c:pt>
                <c:pt idx="293">
                  <c:v>288</c:v>
                </c:pt>
                <c:pt idx="294">
                  <c:v>289</c:v>
                </c:pt>
                <c:pt idx="295">
                  <c:v>290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294</c:v>
                </c:pt>
                <c:pt idx="300">
                  <c:v>295</c:v>
                </c:pt>
                <c:pt idx="301">
                  <c:v>296</c:v>
                </c:pt>
                <c:pt idx="302">
                  <c:v>297</c:v>
                </c:pt>
              </c:numCache>
            </c:numRef>
          </c:xVal>
          <c:yVal>
            <c:numRef>
              <c:f>Sheet4!$D$6:$D$612</c:f>
              <c:numCache>
                <c:formatCode>General</c:formatCode>
                <c:ptCount val="607"/>
                <c:pt idx="0">
                  <c:v>2825</c:v>
                </c:pt>
                <c:pt idx="1">
                  <c:v>2275</c:v>
                </c:pt>
                <c:pt idx="2">
                  <c:v>1575</c:v>
                </c:pt>
                <c:pt idx="3">
                  <c:v>1525</c:v>
                </c:pt>
                <c:pt idx="4">
                  <c:v>1398</c:v>
                </c:pt>
                <c:pt idx="5">
                  <c:v>1295</c:v>
                </c:pt>
                <c:pt idx="6">
                  <c:v>1195</c:v>
                </c:pt>
                <c:pt idx="7">
                  <c:v>980</c:v>
                </c:pt>
                <c:pt idx="8">
                  <c:v>950</c:v>
                </c:pt>
                <c:pt idx="9">
                  <c:v>900</c:v>
                </c:pt>
                <c:pt idx="10">
                  <c:v>900</c:v>
                </c:pt>
                <c:pt idx="11">
                  <c:v>975</c:v>
                </c:pt>
                <c:pt idx="12">
                  <c:v>950</c:v>
                </c:pt>
                <c:pt idx="13">
                  <c:v>925</c:v>
                </c:pt>
                <c:pt idx="14">
                  <c:v>900</c:v>
                </c:pt>
                <c:pt idx="15">
                  <c:v>890</c:v>
                </c:pt>
                <c:pt idx="16">
                  <c:v>870</c:v>
                </c:pt>
                <c:pt idx="17">
                  <c:v>850</c:v>
                </c:pt>
                <c:pt idx="18">
                  <c:v>850</c:v>
                </c:pt>
                <c:pt idx="19">
                  <c:v>845</c:v>
                </c:pt>
                <c:pt idx="20">
                  <c:v>840</c:v>
                </c:pt>
                <c:pt idx="21">
                  <c:v>836</c:v>
                </c:pt>
                <c:pt idx="22">
                  <c:v>835</c:v>
                </c:pt>
                <c:pt idx="23">
                  <c:v>830</c:v>
                </c:pt>
                <c:pt idx="24">
                  <c:v>835</c:v>
                </c:pt>
                <c:pt idx="25">
                  <c:v>795</c:v>
                </c:pt>
                <c:pt idx="26">
                  <c:v>790</c:v>
                </c:pt>
                <c:pt idx="27">
                  <c:v>775</c:v>
                </c:pt>
                <c:pt idx="28">
                  <c:v>760</c:v>
                </c:pt>
                <c:pt idx="29">
                  <c:v>765</c:v>
                </c:pt>
                <c:pt idx="30">
                  <c:v>750</c:v>
                </c:pt>
                <c:pt idx="31">
                  <c:v>760</c:v>
                </c:pt>
                <c:pt idx="32">
                  <c:v>750</c:v>
                </c:pt>
                <c:pt idx="33">
                  <c:v>750</c:v>
                </c:pt>
                <c:pt idx="34">
                  <c:v>725</c:v>
                </c:pt>
                <c:pt idx="35">
                  <c:v>720</c:v>
                </c:pt>
                <c:pt idx="36">
                  <c:v>720</c:v>
                </c:pt>
                <c:pt idx="37">
                  <c:v>710</c:v>
                </c:pt>
                <c:pt idx="38">
                  <c:v>710</c:v>
                </c:pt>
                <c:pt idx="39">
                  <c:v>695</c:v>
                </c:pt>
                <c:pt idx="40">
                  <c:v>690</c:v>
                </c:pt>
                <c:pt idx="41">
                  <c:v>690</c:v>
                </c:pt>
                <c:pt idx="42">
                  <c:v>660</c:v>
                </c:pt>
                <c:pt idx="43">
                  <c:v>660</c:v>
                </c:pt>
                <c:pt idx="44">
                  <c:v>660</c:v>
                </c:pt>
                <c:pt idx="45">
                  <c:v>660</c:v>
                </c:pt>
                <c:pt idx="46">
                  <c:v>660</c:v>
                </c:pt>
                <c:pt idx="47">
                  <c:v>660</c:v>
                </c:pt>
                <c:pt idx="48">
                  <c:v>660</c:v>
                </c:pt>
                <c:pt idx="49">
                  <c:v>660</c:v>
                </c:pt>
                <c:pt idx="50">
                  <c:v>650</c:v>
                </c:pt>
                <c:pt idx="51">
                  <c:v>650</c:v>
                </c:pt>
                <c:pt idx="52">
                  <c:v>160</c:v>
                </c:pt>
                <c:pt idx="53">
                  <c:v>620</c:v>
                </c:pt>
                <c:pt idx="54">
                  <c:v>620</c:v>
                </c:pt>
                <c:pt idx="55">
                  <c:v>620</c:v>
                </c:pt>
                <c:pt idx="56">
                  <c:v>620</c:v>
                </c:pt>
                <c:pt idx="57">
                  <c:v>620</c:v>
                </c:pt>
                <c:pt idx="58">
                  <c:v>620</c:v>
                </c:pt>
                <c:pt idx="59">
                  <c:v>620</c:v>
                </c:pt>
                <c:pt idx="60">
                  <c:v>610</c:v>
                </c:pt>
                <c:pt idx="61">
                  <c:v>625</c:v>
                </c:pt>
                <c:pt idx="62">
                  <c:v>600</c:v>
                </c:pt>
                <c:pt idx="63">
                  <c:v>600</c:v>
                </c:pt>
                <c:pt idx="64">
                  <c:v>590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100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50</c:v>
                </c:pt>
                <c:pt idx="82">
                  <c:v>50</c:v>
                </c:pt>
                <c:pt idx="84">
                  <c:v>70</c:v>
                </c:pt>
                <c:pt idx="85">
                  <c:v>50</c:v>
                </c:pt>
                <c:pt idx="93">
                  <c:v>250</c:v>
                </c:pt>
                <c:pt idx="94">
                  <c:v>1100</c:v>
                </c:pt>
                <c:pt idx="95">
                  <c:v>500</c:v>
                </c:pt>
                <c:pt idx="97">
                  <c:v>300</c:v>
                </c:pt>
                <c:pt idx="98">
                  <c:v>250</c:v>
                </c:pt>
                <c:pt idx="99">
                  <c:v>200</c:v>
                </c:pt>
                <c:pt idx="100">
                  <c:v>150</c:v>
                </c:pt>
                <c:pt idx="109">
                  <c:v>100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50</c:v>
                </c:pt>
                <c:pt idx="114">
                  <c:v>50</c:v>
                </c:pt>
                <c:pt idx="115">
                  <c:v>10</c:v>
                </c:pt>
                <c:pt idx="116">
                  <c:v>100</c:v>
                </c:pt>
                <c:pt idx="117">
                  <c:v>400</c:v>
                </c:pt>
                <c:pt idx="118">
                  <c:v>205</c:v>
                </c:pt>
                <c:pt idx="119">
                  <c:v>109</c:v>
                </c:pt>
                <c:pt idx="120">
                  <c:v>110</c:v>
                </c:pt>
                <c:pt idx="121">
                  <c:v>100</c:v>
                </c:pt>
                <c:pt idx="122">
                  <c:v>210</c:v>
                </c:pt>
                <c:pt idx="123">
                  <c:v>190</c:v>
                </c:pt>
                <c:pt idx="124">
                  <c:v>100</c:v>
                </c:pt>
                <c:pt idx="125">
                  <c:v>90</c:v>
                </c:pt>
                <c:pt idx="126">
                  <c:v>0</c:v>
                </c:pt>
                <c:pt idx="127">
                  <c:v>100</c:v>
                </c:pt>
                <c:pt idx="128">
                  <c:v>0</c:v>
                </c:pt>
                <c:pt idx="129">
                  <c:v>60</c:v>
                </c:pt>
                <c:pt idx="130">
                  <c:v>65</c:v>
                </c:pt>
                <c:pt idx="131">
                  <c:v>60</c:v>
                </c:pt>
                <c:pt idx="132">
                  <c:v>65</c:v>
                </c:pt>
                <c:pt idx="133">
                  <c:v>70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68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50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65</c:v>
                </c:pt>
                <c:pt idx="148">
                  <c:v>60</c:v>
                </c:pt>
                <c:pt idx="149">
                  <c:v>62</c:v>
                </c:pt>
                <c:pt idx="150">
                  <c:v>60</c:v>
                </c:pt>
                <c:pt idx="151">
                  <c:v>90</c:v>
                </c:pt>
                <c:pt idx="152">
                  <c:v>90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70</c:v>
                </c:pt>
                <c:pt idx="167">
                  <c:v>70</c:v>
                </c:pt>
                <c:pt idx="168">
                  <c:v>75</c:v>
                </c:pt>
                <c:pt idx="169">
                  <c:v>75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70</c:v>
                </c:pt>
                <c:pt idx="178">
                  <c:v>74</c:v>
                </c:pt>
                <c:pt idx="179">
                  <c:v>70</c:v>
                </c:pt>
                <c:pt idx="180">
                  <c:v>71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50</c:v>
                </c:pt>
                <c:pt idx="190">
                  <c:v>65</c:v>
                </c:pt>
                <c:pt idx="191">
                  <c:v>70</c:v>
                </c:pt>
                <c:pt idx="192">
                  <c:v>90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50</c:v>
                </c:pt>
                <c:pt idx="202">
                  <c:v>65</c:v>
                </c:pt>
                <c:pt idx="203">
                  <c:v>150</c:v>
                </c:pt>
                <c:pt idx="204">
                  <c:v>150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150</c:v>
                </c:pt>
                <c:pt idx="209">
                  <c:v>150</c:v>
                </c:pt>
                <c:pt idx="210">
                  <c:v>75</c:v>
                </c:pt>
                <c:pt idx="211">
                  <c:v>110</c:v>
                </c:pt>
                <c:pt idx="212">
                  <c:v>150</c:v>
                </c:pt>
                <c:pt idx="213">
                  <c:v>125</c:v>
                </c:pt>
                <c:pt idx="214">
                  <c:v>150</c:v>
                </c:pt>
                <c:pt idx="215">
                  <c:v>150</c:v>
                </c:pt>
                <c:pt idx="216">
                  <c:v>75</c:v>
                </c:pt>
                <c:pt idx="217">
                  <c:v>150</c:v>
                </c:pt>
                <c:pt idx="218">
                  <c:v>140</c:v>
                </c:pt>
                <c:pt idx="219">
                  <c:v>150</c:v>
                </c:pt>
                <c:pt idx="220">
                  <c:v>150</c:v>
                </c:pt>
                <c:pt idx="221">
                  <c:v>175</c:v>
                </c:pt>
                <c:pt idx="222">
                  <c:v>150</c:v>
                </c:pt>
                <c:pt idx="223">
                  <c:v>75</c:v>
                </c:pt>
                <c:pt idx="224">
                  <c:v>150</c:v>
                </c:pt>
                <c:pt idx="225">
                  <c:v>150</c:v>
                </c:pt>
                <c:pt idx="226">
                  <c:v>150</c:v>
                </c:pt>
                <c:pt idx="227">
                  <c:v>150</c:v>
                </c:pt>
                <c:pt idx="228">
                  <c:v>50</c:v>
                </c:pt>
                <c:pt idx="229">
                  <c:v>50</c:v>
                </c:pt>
                <c:pt idx="230">
                  <c:v>100</c:v>
                </c:pt>
                <c:pt idx="231">
                  <c:v>100</c:v>
                </c:pt>
                <c:pt idx="232">
                  <c:v>125</c:v>
                </c:pt>
                <c:pt idx="233">
                  <c:v>150</c:v>
                </c:pt>
                <c:pt idx="234">
                  <c:v>150</c:v>
                </c:pt>
                <c:pt idx="235">
                  <c:v>125</c:v>
                </c:pt>
                <c:pt idx="236">
                  <c:v>150</c:v>
                </c:pt>
                <c:pt idx="237">
                  <c:v>150</c:v>
                </c:pt>
                <c:pt idx="238">
                  <c:v>140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150</c:v>
                </c:pt>
                <c:pt idx="244">
                  <c:v>150</c:v>
                </c:pt>
                <c:pt idx="245">
                  <c:v>150</c:v>
                </c:pt>
                <c:pt idx="246">
                  <c:v>100</c:v>
                </c:pt>
                <c:pt idx="247">
                  <c:v>125</c:v>
                </c:pt>
                <c:pt idx="248">
                  <c:v>125</c:v>
                </c:pt>
                <c:pt idx="249">
                  <c:v>125</c:v>
                </c:pt>
                <c:pt idx="250">
                  <c:v>125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60</c:v>
                </c:pt>
                <c:pt idx="258">
                  <c:v>90</c:v>
                </c:pt>
                <c:pt idx="259">
                  <c:v>100</c:v>
                </c:pt>
                <c:pt idx="260">
                  <c:v>150</c:v>
                </c:pt>
                <c:pt idx="261">
                  <c:v>150</c:v>
                </c:pt>
                <c:pt idx="262">
                  <c:v>250</c:v>
                </c:pt>
                <c:pt idx="263">
                  <c:v>300</c:v>
                </c:pt>
                <c:pt idx="264">
                  <c:v>290</c:v>
                </c:pt>
                <c:pt idx="265">
                  <c:v>250</c:v>
                </c:pt>
                <c:pt idx="266">
                  <c:v>175</c:v>
                </c:pt>
                <c:pt idx="267">
                  <c:v>190</c:v>
                </c:pt>
                <c:pt idx="268">
                  <c:v>190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6">
                  <c:v>80</c:v>
                </c:pt>
                <c:pt idx="277">
                  <c:v>90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110</c:v>
                </c:pt>
                <c:pt idx="282">
                  <c:v>150</c:v>
                </c:pt>
                <c:pt idx="283">
                  <c:v>150</c:v>
                </c:pt>
                <c:pt idx="284">
                  <c:v>50</c:v>
                </c:pt>
                <c:pt idx="285">
                  <c:v>50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120</c:v>
                </c:pt>
                <c:pt idx="294">
                  <c:v>120</c:v>
                </c:pt>
                <c:pt idx="295">
                  <c:v>150</c:v>
                </c:pt>
                <c:pt idx="296">
                  <c:v>80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Sheet4!$E$5</c:f>
              <c:strCache>
                <c:ptCount val="1"/>
                <c:pt idx="0">
                  <c:v>Sum(Oil Prod (NULL))</c:v>
                </c:pt>
              </c:strCache>
            </c:strRef>
          </c:tx>
          <c:marker>
            <c:symbol val="none"/>
          </c:marker>
          <c:xVal>
            <c:numRef>
              <c:f>Sheet4!$B$6:$B$612</c:f>
              <c:numCache>
                <c:formatCode>General</c:formatCode>
                <c:ptCount val="607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  <c:pt idx="185">
                  <c:v>180</c:v>
                </c:pt>
                <c:pt idx="186">
                  <c:v>181</c:v>
                </c:pt>
                <c:pt idx="187">
                  <c:v>182</c:v>
                </c:pt>
                <c:pt idx="188">
                  <c:v>183</c:v>
                </c:pt>
                <c:pt idx="189">
                  <c:v>184</c:v>
                </c:pt>
                <c:pt idx="190">
                  <c:v>185</c:v>
                </c:pt>
                <c:pt idx="191">
                  <c:v>186</c:v>
                </c:pt>
                <c:pt idx="192">
                  <c:v>187</c:v>
                </c:pt>
                <c:pt idx="193">
                  <c:v>188</c:v>
                </c:pt>
                <c:pt idx="194">
                  <c:v>189</c:v>
                </c:pt>
                <c:pt idx="195">
                  <c:v>190</c:v>
                </c:pt>
                <c:pt idx="196">
                  <c:v>191</c:v>
                </c:pt>
                <c:pt idx="197">
                  <c:v>192</c:v>
                </c:pt>
                <c:pt idx="198">
                  <c:v>193</c:v>
                </c:pt>
                <c:pt idx="199">
                  <c:v>194</c:v>
                </c:pt>
                <c:pt idx="200">
                  <c:v>195</c:v>
                </c:pt>
                <c:pt idx="201">
                  <c:v>196</c:v>
                </c:pt>
                <c:pt idx="202">
                  <c:v>197</c:v>
                </c:pt>
                <c:pt idx="203">
                  <c:v>198</c:v>
                </c:pt>
                <c:pt idx="204">
                  <c:v>199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203</c:v>
                </c:pt>
                <c:pt idx="209">
                  <c:v>204</c:v>
                </c:pt>
                <c:pt idx="210">
                  <c:v>205</c:v>
                </c:pt>
                <c:pt idx="211">
                  <c:v>206</c:v>
                </c:pt>
                <c:pt idx="212">
                  <c:v>207</c:v>
                </c:pt>
                <c:pt idx="213">
                  <c:v>208</c:v>
                </c:pt>
                <c:pt idx="214">
                  <c:v>209</c:v>
                </c:pt>
                <c:pt idx="215">
                  <c:v>210</c:v>
                </c:pt>
                <c:pt idx="216">
                  <c:v>211</c:v>
                </c:pt>
                <c:pt idx="217">
                  <c:v>212</c:v>
                </c:pt>
                <c:pt idx="218">
                  <c:v>213</c:v>
                </c:pt>
                <c:pt idx="219">
                  <c:v>214</c:v>
                </c:pt>
                <c:pt idx="220">
                  <c:v>215</c:v>
                </c:pt>
                <c:pt idx="221">
                  <c:v>216</c:v>
                </c:pt>
                <c:pt idx="222">
                  <c:v>217</c:v>
                </c:pt>
                <c:pt idx="223">
                  <c:v>218</c:v>
                </c:pt>
                <c:pt idx="224">
                  <c:v>219</c:v>
                </c:pt>
                <c:pt idx="225">
                  <c:v>220</c:v>
                </c:pt>
                <c:pt idx="226">
                  <c:v>221</c:v>
                </c:pt>
                <c:pt idx="227">
                  <c:v>222</c:v>
                </c:pt>
                <c:pt idx="228">
                  <c:v>223</c:v>
                </c:pt>
                <c:pt idx="229">
                  <c:v>224</c:v>
                </c:pt>
                <c:pt idx="230">
                  <c:v>225</c:v>
                </c:pt>
                <c:pt idx="231">
                  <c:v>226</c:v>
                </c:pt>
                <c:pt idx="232">
                  <c:v>227</c:v>
                </c:pt>
                <c:pt idx="233">
                  <c:v>228</c:v>
                </c:pt>
                <c:pt idx="234">
                  <c:v>229</c:v>
                </c:pt>
                <c:pt idx="235">
                  <c:v>230</c:v>
                </c:pt>
                <c:pt idx="236">
                  <c:v>231</c:v>
                </c:pt>
                <c:pt idx="237">
                  <c:v>232</c:v>
                </c:pt>
                <c:pt idx="238">
                  <c:v>233</c:v>
                </c:pt>
                <c:pt idx="239">
                  <c:v>234</c:v>
                </c:pt>
                <c:pt idx="240">
                  <c:v>235</c:v>
                </c:pt>
                <c:pt idx="241">
                  <c:v>236</c:v>
                </c:pt>
                <c:pt idx="242">
                  <c:v>237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241</c:v>
                </c:pt>
                <c:pt idx="247">
                  <c:v>242</c:v>
                </c:pt>
                <c:pt idx="248">
                  <c:v>243</c:v>
                </c:pt>
                <c:pt idx="249">
                  <c:v>244</c:v>
                </c:pt>
                <c:pt idx="250">
                  <c:v>245</c:v>
                </c:pt>
                <c:pt idx="251">
                  <c:v>246</c:v>
                </c:pt>
                <c:pt idx="252">
                  <c:v>247</c:v>
                </c:pt>
                <c:pt idx="253">
                  <c:v>248</c:v>
                </c:pt>
                <c:pt idx="254">
                  <c:v>249</c:v>
                </c:pt>
                <c:pt idx="255">
                  <c:v>250</c:v>
                </c:pt>
                <c:pt idx="256">
                  <c:v>251</c:v>
                </c:pt>
                <c:pt idx="257">
                  <c:v>252</c:v>
                </c:pt>
                <c:pt idx="258">
                  <c:v>253</c:v>
                </c:pt>
                <c:pt idx="259">
                  <c:v>254</c:v>
                </c:pt>
                <c:pt idx="260">
                  <c:v>255</c:v>
                </c:pt>
                <c:pt idx="261">
                  <c:v>256</c:v>
                </c:pt>
                <c:pt idx="262">
                  <c:v>257</c:v>
                </c:pt>
                <c:pt idx="263">
                  <c:v>258</c:v>
                </c:pt>
                <c:pt idx="264">
                  <c:v>259</c:v>
                </c:pt>
                <c:pt idx="265">
                  <c:v>260</c:v>
                </c:pt>
                <c:pt idx="266">
                  <c:v>261</c:v>
                </c:pt>
                <c:pt idx="267">
                  <c:v>262</c:v>
                </c:pt>
                <c:pt idx="268">
                  <c:v>263</c:v>
                </c:pt>
                <c:pt idx="269">
                  <c:v>264</c:v>
                </c:pt>
                <c:pt idx="270">
                  <c:v>265</c:v>
                </c:pt>
                <c:pt idx="271">
                  <c:v>266</c:v>
                </c:pt>
                <c:pt idx="272">
                  <c:v>267</c:v>
                </c:pt>
                <c:pt idx="273">
                  <c:v>268</c:v>
                </c:pt>
                <c:pt idx="274">
                  <c:v>269</c:v>
                </c:pt>
                <c:pt idx="275">
                  <c:v>270</c:v>
                </c:pt>
                <c:pt idx="276">
                  <c:v>271</c:v>
                </c:pt>
                <c:pt idx="277">
                  <c:v>272</c:v>
                </c:pt>
                <c:pt idx="278">
                  <c:v>273</c:v>
                </c:pt>
                <c:pt idx="279">
                  <c:v>274</c:v>
                </c:pt>
                <c:pt idx="280">
                  <c:v>275</c:v>
                </c:pt>
                <c:pt idx="281">
                  <c:v>276</c:v>
                </c:pt>
                <c:pt idx="282">
                  <c:v>277</c:v>
                </c:pt>
                <c:pt idx="283">
                  <c:v>278</c:v>
                </c:pt>
                <c:pt idx="284">
                  <c:v>279</c:v>
                </c:pt>
                <c:pt idx="285">
                  <c:v>280</c:v>
                </c:pt>
                <c:pt idx="286">
                  <c:v>281</c:v>
                </c:pt>
                <c:pt idx="287">
                  <c:v>282</c:v>
                </c:pt>
                <c:pt idx="288">
                  <c:v>283</c:v>
                </c:pt>
                <c:pt idx="289">
                  <c:v>284</c:v>
                </c:pt>
                <c:pt idx="290">
                  <c:v>285</c:v>
                </c:pt>
                <c:pt idx="291">
                  <c:v>286</c:v>
                </c:pt>
                <c:pt idx="292">
                  <c:v>287</c:v>
                </c:pt>
                <c:pt idx="293">
                  <c:v>288</c:v>
                </c:pt>
                <c:pt idx="294">
                  <c:v>289</c:v>
                </c:pt>
                <c:pt idx="295">
                  <c:v>290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294</c:v>
                </c:pt>
                <c:pt idx="300">
                  <c:v>295</c:v>
                </c:pt>
                <c:pt idx="301">
                  <c:v>296</c:v>
                </c:pt>
                <c:pt idx="302">
                  <c:v>297</c:v>
                </c:pt>
              </c:numCache>
            </c:numRef>
          </c:xVal>
          <c:yVal>
            <c:numRef>
              <c:f>Sheet4!$E$6:$E$612</c:f>
              <c:numCache>
                <c:formatCode>General</c:formatCode>
                <c:ptCount val="607"/>
                <c:pt idx="1">
                  <c:v>297.26</c:v>
                </c:pt>
                <c:pt idx="2">
                  <c:v>819.97</c:v>
                </c:pt>
                <c:pt idx="3">
                  <c:v>1032</c:v>
                </c:pt>
                <c:pt idx="4">
                  <c:v>414.16</c:v>
                </c:pt>
                <c:pt idx="5">
                  <c:v>1040</c:v>
                </c:pt>
                <c:pt idx="6">
                  <c:v>954.6</c:v>
                </c:pt>
                <c:pt idx="7">
                  <c:v>877.1</c:v>
                </c:pt>
                <c:pt idx="8">
                  <c:v>887.5</c:v>
                </c:pt>
                <c:pt idx="9">
                  <c:v>788.8</c:v>
                </c:pt>
                <c:pt idx="10">
                  <c:v>689.2</c:v>
                </c:pt>
                <c:pt idx="11">
                  <c:v>744.2</c:v>
                </c:pt>
                <c:pt idx="12">
                  <c:v>608.79999999999995</c:v>
                </c:pt>
                <c:pt idx="13">
                  <c:v>623.79999999999995</c:v>
                </c:pt>
                <c:pt idx="14">
                  <c:v>633.29999999999995</c:v>
                </c:pt>
                <c:pt idx="15">
                  <c:v>805</c:v>
                </c:pt>
                <c:pt idx="16">
                  <c:v>567.5</c:v>
                </c:pt>
                <c:pt idx="17">
                  <c:v>542.9</c:v>
                </c:pt>
                <c:pt idx="18">
                  <c:v>528.79999999999995</c:v>
                </c:pt>
                <c:pt idx="19">
                  <c:v>521.70000000000005</c:v>
                </c:pt>
                <c:pt idx="20">
                  <c:v>542.1</c:v>
                </c:pt>
                <c:pt idx="21">
                  <c:v>507.5</c:v>
                </c:pt>
                <c:pt idx="22">
                  <c:v>455.4</c:v>
                </c:pt>
                <c:pt idx="23">
                  <c:v>513.70000000000005</c:v>
                </c:pt>
                <c:pt idx="24">
                  <c:v>449.6</c:v>
                </c:pt>
                <c:pt idx="25">
                  <c:v>463.8</c:v>
                </c:pt>
                <c:pt idx="26">
                  <c:v>541.20000000000005</c:v>
                </c:pt>
                <c:pt idx="27">
                  <c:v>466.7</c:v>
                </c:pt>
                <c:pt idx="28">
                  <c:v>365.8</c:v>
                </c:pt>
                <c:pt idx="29">
                  <c:v>536.29999999999995</c:v>
                </c:pt>
                <c:pt idx="30">
                  <c:v>436.7</c:v>
                </c:pt>
                <c:pt idx="31">
                  <c:v>436.2</c:v>
                </c:pt>
                <c:pt idx="32">
                  <c:v>443.8</c:v>
                </c:pt>
                <c:pt idx="33">
                  <c:v>348.3</c:v>
                </c:pt>
                <c:pt idx="34">
                  <c:v>395.4</c:v>
                </c:pt>
                <c:pt idx="35">
                  <c:v>429.6</c:v>
                </c:pt>
                <c:pt idx="36">
                  <c:v>377.5</c:v>
                </c:pt>
                <c:pt idx="37">
                  <c:v>381.6</c:v>
                </c:pt>
                <c:pt idx="38">
                  <c:v>418.5</c:v>
                </c:pt>
                <c:pt idx="39">
                  <c:v>433.7</c:v>
                </c:pt>
                <c:pt idx="40">
                  <c:v>398.4</c:v>
                </c:pt>
                <c:pt idx="41">
                  <c:v>364.9</c:v>
                </c:pt>
                <c:pt idx="42">
                  <c:v>378.7</c:v>
                </c:pt>
                <c:pt idx="43">
                  <c:v>371.2</c:v>
                </c:pt>
                <c:pt idx="44">
                  <c:v>368</c:v>
                </c:pt>
                <c:pt idx="45">
                  <c:v>338.3</c:v>
                </c:pt>
                <c:pt idx="46">
                  <c:v>343.3</c:v>
                </c:pt>
                <c:pt idx="47">
                  <c:v>334.3</c:v>
                </c:pt>
                <c:pt idx="48">
                  <c:v>336.3</c:v>
                </c:pt>
                <c:pt idx="49">
                  <c:v>331.1</c:v>
                </c:pt>
                <c:pt idx="50">
                  <c:v>292.5</c:v>
                </c:pt>
                <c:pt idx="51">
                  <c:v>327.39999999999998</c:v>
                </c:pt>
                <c:pt idx="52">
                  <c:v>373.2</c:v>
                </c:pt>
                <c:pt idx="53">
                  <c:v>351.4</c:v>
                </c:pt>
                <c:pt idx="54">
                  <c:v>367.5</c:v>
                </c:pt>
                <c:pt idx="55">
                  <c:v>298.10000000000002</c:v>
                </c:pt>
                <c:pt idx="56">
                  <c:v>339.2</c:v>
                </c:pt>
                <c:pt idx="57">
                  <c:v>327.9</c:v>
                </c:pt>
                <c:pt idx="58">
                  <c:v>279</c:v>
                </c:pt>
                <c:pt idx="59">
                  <c:v>276.2</c:v>
                </c:pt>
                <c:pt idx="60">
                  <c:v>310.89999999999998</c:v>
                </c:pt>
                <c:pt idx="61">
                  <c:v>269.3</c:v>
                </c:pt>
                <c:pt idx="62">
                  <c:v>302.39999999999998</c:v>
                </c:pt>
                <c:pt idx="63">
                  <c:v>276.5</c:v>
                </c:pt>
                <c:pt idx="64">
                  <c:v>253.4</c:v>
                </c:pt>
                <c:pt idx="65">
                  <c:v>290.8</c:v>
                </c:pt>
                <c:pt idx="66">
                  <c:v>257</c:v>
                </c:pt>
                <c:pt idx="67">
                  <c:v>238.8</c:v>
                </c:pt>
                <c:pt idx="68">
                  <c:v>315.39999999999998</c:v>
                </c:pt>
                <c:pt idx="69">
                  <c:v>261.3</c:v>
                </c:pt>
                <c:pt idx="70">
                  <c:v>257.89999999999998</c:v>
                </c:pt>
                <c:pt idx="71">
                  <c:v>226</c:v>
                </c:pt>
                <c:pt idx="72">
                  <c:v>235.7</c:v>
                </c:pt>
                <c:pt idx="73">
                  <c:v>331.1</c:v>
                </c:pt>
                <c:pt idx="74">
                  <c:v>253.1</c:v>
                </c:pt>
                <c:pt idx="75">
                  <c:v>185.5</c:v>
                </c:pt>
                <c:pt idx="76">
                  <c:v>196.8</c:v>
                </c:pt>
                <c:pt idx="77">
                  <c:v>162.9</c:v>
                </c:pt>
                <c:pt idx="78">
                  <c:v>30</c:v>
                </c:pt>
                <c:pt idx="79">
                  <c:v>6.7</c:v>
                </c:pt>
                <c:pt idx="81">
                  <c:v>18.3</c:v>
                </c:pt>
                <c:pt idx="82">
                  <c:v>10</c:v>
                </c:pt>
                <c:pt idx="83">
                  <c:v>11.7</c:v>
                </c:pt>
                <c:pt idx="85">
                  <c:v>25</c:v>
                </c:pt>
                <c:pt idx="86">
                  <c:v>15</c:v>
                </c:pt>
                <c:pt idx="87">
                  <c:v>15</c:v>
                </c:pt>
                <c:pt idx="94">
                  <c:v>968.7</c:v>
                </c:pt>
                <c:pt idx="95">
                  <c:v>58.2</c:v>
                </c:pt>
                <c:pt idx="96">
                  <c:v>453.9</c:v>
                </c:pt>
                <c:pt idx="97">
                  <c:v>137.30000000000001</c:v>
                </c:pt>
                <c:pt idx="98">
                  <c:v>511.6</c:v>
                </c:pt>
                <c:pt idx="99">
                  <c:v>519.29999999999995</c:v>
                </c:pt>
                <c:pt idx="100">
                  <c:v>398.2</c:v>
                </c:pt>
                <c:pt idx="101">
                  <c:v>261.2</c:v>
                </c:pt>
                <c:pt idx="102">
                  <c:v>263.8</c:v>
                </c:pt>
                <c:pt idx="104">
                  <c:v>48.3</c:v>
                </c:pt>
                <c:pt idx="110">
                  <c:v>6.7</c:v>
                </c:pt>
                <c:pt idx="111">
                  <c:v>26.6</c:v>
                </c:pt>
                <c:pt idx="112">
                  <c:v>86.6</c:v>
                </c:pt>
                <c:pt idx="113">
                  <c:v>108.5</c:v>
                </c:pt>
                <c:pt idx="116">
                  <c:v>557.70000000000005</c:v>
                </c:pt>
                <c:pt idx="117">
                  <c:v>377.5</c:v>
                </c:pt>
                <c:pt idx="118">
                  <c:v>246.5</c:v>
                </c:pt>
                <c:pt idx="119">
                  <c:v>459.7</c:v>
                </c:pt>
                <c:pt idx="120">
                  <c:v>326.8</c:v>
                </c:pt>
                <c:pt idx="121">
                  <c:v>622.4</c:v>
                </c:pt>
                <c:pt idx="122">
                  <c:v>342.6</c:v>
                </c:pt>
                <c:pt idx="123">
                  <c:v>344.2</c:v>
                </c:pt>
                <c:pt idx="124">
                  <c:v>17.5</c:v>
                </c:pt>
                <c:pt idx="125">
                  <c:v>240.3</c:v>
                </c:pt>
                <c:pt idx="126">
                  <c:v>446.2</c:v>
                </c:pt>
                <c:pt idx="127">
                  <c:v>277.89999999999998</c:v>
                </c:pt>
                <c:pt idx="128">
                  <c:v>432.2</c:v>
                </c:pt>
                <c:pt idx="129">
                  <c:v>358.6</c:v>
                </c:pt>
                <c:pt idx="130">
                  <c:v>323.60000000000002</c:v>
                </c:pt>
                <c:pt idx="131">
                  <c:v>391.2</c:v>
                </c:pt>
                <c:pt idx="132">
                  <c:v>353.1</c:v>
                </c:pt>
                <c:pt idx="133">
                  <c:v>424.7</c:v>
                </c:pt>
                <c:pt idx="134">
                  <c:v>329.8</c:v>
                </c:pt>
                <c:pt idx="135">
                  <c:v>423.3</c:v>
                </c:pt>
                <c:pt idx="136">
                  <c:v>411</c:v>
                </c:pt>
                <c:pt idx="137">
                  <c:v>335.1</c:v>
                </c:pt>
                <c:pt idx="138">
                  <c:v>313</c:v>
                </c:pt>
                <c:pt idx="139">
                  <c:v>412.8</c:v>
                </c:pt>
                <c:pt idx="140">
                  <c:v>336.6</c:v>
                </c:pt>
                <c:pt idx="141">
                  <c:v>319.7</c:v>
                </c:pt>
                <c:pt idx="142">
                  <c:v>238.2</c:v>
                </c:pt>
                <c:pt idx="143">
                  <c:v>205.6</c:v>
                </c:pt>
                <c:pt idx="144">
                  <c:v>347.3</c:v>
                </c:pt>
                <c:pt idx="145">
                  <c:v>368.4</c:v>
                </c:pt>
                <c:pt idx="146">
                  <c:v>380.8</c:v>
                </c:pt>
                <c:pt idx="147">
                  <c:v>364.6</c:v>
                </c:pt>
                <c:pt idx="148">
                  <c:v>303</c:v>
                </c:pt>
                <c:pt idx="149">
                  <c:v>304.60000000000002</c:v>
                </c:pt>
                <c:pt idx="150">
                  <c:v>355.4</c:v>
                </c:pt>
                <c:pt idx="151">
                  <c:v>360</c:v>
                </c:pt>
                <c:pt idx="152">
                  <c:v>366.4</c:v>
                </c:pt>
                <c:pt idx="153">
                  <c:v>341.4</c:v>
                </c:pt>
                <c:pt idx="154">
                  <c:v>218.9</c:v>
                </c:pt>
                <c:pt idx="155">
                  <c:v>161.6</c:v>
                </c:pt>
                <c:pt idx="156">
                  <c:v>399.2</c:v>
                </c:pt>
                <c:pt idx="157">
                  <c:v>385</c:v>
                </c:pt>
                <c:pt idx="158">
                  <c:v>356.8</c:v>
                </c:pt>
                <c:pt idx="159">
                  <c:v>331.7</c:v>
                </c:pt>
                <c:pt idx="160">
                  <c:v>399.8</c:v>
                </c:pt>
                <c:pt idx="161">
                  <c:v>317.2</c:v>
                </c:pt>
                <c:pt idx="162">
                  <c:v>429.2</c:v>
                </c:pt>
                <c:pt idx="163">
                  <c:v>310.7</c:v>
                </c:pt>
                <c:pt idx="164">
                  <c:v>393.8</c:v>
                </c:pt>
                <c:pt idx="165">
                  <c:v>366.6</c:v>
                </c:pt>
                <c:pt idx="166">
                  <c:v>293.39999999999998</c:v>
                </c:pt>
                <c:pt idx="167">
                  <c:v>351.3</c:v>
                </c:pt>
                <c:pt idx="168">
                  <c:v>358.6</c:v>
                </c:pt>
                <c:pt idx="169">
                  <c:v>335.3</c:v>
                </c:pt>
                <c:pt idx="170">
                  <c:v>323</c:v>
                </c:pt>
                <c:pt idx="171">
                  <c:v>304.5</c:v>
                </c:pt>
                <c:pt idx="172">
                  <c:v>326.89999999999998</c:v>
                </c:pt>
                <c:pt idx="173">
                  <c:v>313.39999999999998</c:v>
                </c:pt>
                <c:pt idx="174">
                  <c:v>294.3</c:v>
                </c:pt>
                <c:pt idx="175">
                  <c:v>337.8</c:v>
                </c:pt>
                <c:pt idx="176">
                  <c:v>348.6</c:v>
                </c:pt>
                <c:pt idx="177">
                  <c:v>326.10000000000002</c:v>
                </c:pt>
                <c:pt idx="178">
                  <c:v>328.5</c:v>
                </c:pt>
                <c:pt idx="179">
                  <c:v>335.8</c:v>
                </c:pt>
                <c:pt idx="180">
                  <c:v>280.7</c:v>
                </c:pt>
                <c:pt idx="181">
                  <c:v>326.7</c:v>
                </c:pt>
                <c:pt idx="182">
                  <c:v>301.2</c:v>
                </c:pt>
                <c:pt idx="183">
                  <c:v>296.5</c:v>
                </c:pt>
                <c:pt idx="184">
                  <c:v>324</c:v>
                </c:pt>
                <c:pt idx="185">
                  <c:v>480.9</c:v>
                </c:pt>
                <c:pt idx="186">
                  <c:v>315.7</c:v>
                </c:pt>
                <c:pt idx="187">
                  <c:v>128.5</c:v>
                </c:pt>
                <c:pt idx="188">
                  <c:v>281.39999999999998</c:v>
                </c:pt>
                <c:pt idx="189">
                  <c:v>276.5</c:v>
                </c:pt>
                <c:pt idx="190">
                  <c:v>306.8</c:v>
                </c:pt>
                <c:pt idx="191">
                  <c:v>304.60000000000002</c:v>
                </c:pt>
                <c:pt idx="192">
                  <c:v>106.4</c:v>
                </c:pt>
                <c:pt idx="193">
                  <c:v>499.4</c:v>
                </c:pt>
                <c:pt idx="194">
                  <c:v>238</c:v>
                </c:pt>
                <c:pt idx="195">
                  <c:v>252.1</c:v>
                </c:pt>
                <c:pt idx="196">
                  <c:v>244.5</c:v>
                </c:pt>
                <c:pt idx="197">
                  <c:v>280.89999999999998</c:v>
                </c:pt>
                <c:pt idx="198">
                  <c:v>336.5</c:v>
                </c:pt>
                <c:pt idx="199">
                  <c:v>312.10000000000002</c:v>
                </c:pt>
                <c:pt idx="200">
                  <c:v>349.5</c:v>
                </c:pt>
                <c:pt idx="201">
                  <c:v>307.10000000000002</c:v>
                </c:pt>
                <c:pt idx="202">
                  <c:v>223.1</c:v>
                </c:pt>
                <c:pt idx="203">
                  <c:v>319.39999999999998</c:v>
                </c:pt>
                <c:pt idx="204">
                  <c:v>316.2</c:v>
                </c:pt>
                <c:pt idx="205">
                  <c:v>344.7</c:v>
                </c:pt>
                <c:pt idx="206">
                  <c:v>325.39999999999998</c:v>
                </c:pt>
                <c:pt idx="207">
                  <c:v>302.60000000000002</c:v>
                </c:pt>
                <c:pt idx="208">
                  <c:v>303.2</c:v>
                </c:pt>
                <c:pt idx="209">
                  <c:v>326.2</c:v>
                </c:pt>
                <c:pt idx="210">
                  <c:v>285.89999999999998</c:v>
                </c:pt>
                <c:pt idx="211">
                  <c:v>292</c:v>
                </c:pt>
                <c:pt idx="212">
                  <c:v>301.2</c:v>
                </c:pt>
                <c:pt idx="213">
                  <c:v>309.10000000000002</c:v>
                </c:pt>
                <c:pt idx="214">
                  <c:v>308.7</c:v>
                </c:pt>
                <c:pt idx="215">
                  <c:v>318.39999999999998</c:v>
                </c:pt>
                <c:pt idx="216">
                  <c:v>319.8</c:v>
                </c:pt>
                <c:pt idx="217">
                  <c:v>307.8</c:v>
                </c:pt>
                <c:pt idx="218">
                  <c:v>300.3</c:v>
                </c:pt>
                <c:pt idx="219">
                  <c:v>227.6</c:v>
                </c:pt>
                <c:pt idx="220">
                  <c:v>367.1</c:v>
                </c:pt>
                <c:pt idx="221">
                  <c:v>289.89999999999998</c:v>
                </c:pt>
                <c:pt idx="222">
                  <c:v>305</c:v>
                </c:pt>
                <c:pt idx="223">
                  <c:v>310.2</c:v>
                </c:pt>
                <c:pt idx="224">
                  <c:v>293</c:v>
                </c:pt>
                <c:pt idx="225">
                  <c:v>324.7</c:v>
                </c:pt>
                <c:pt idx="226">
                  <c:v>279.39999999999998</c:v>
                </c:pt>
                <c:pt idx="227">
                  <c:v>294.8</c:v>
                </c:pt>
                <c:pt idx="228">
                  <c:v>259.7</c:v>
                </c:pt>
                <c:pt idx="229">
                  <c:v>43.3</c:v>
                </c:pt>
                <c:pt idx="230">
                  <c:v>108.2</c:v>
                </c:pt>
                <c:pt idx="231">
                  <c:v>390.9</c:v>
                </c:pt>
                <c:pt idx="232">
                  <c:v>202.5</c:v>
                </c:pt>
                <c:pt idx="233">
                  <c:v>414</c:v>
                </c:pt>
                <c:pt idx="234">
                  <c:v>291.60000000000002</c:v>
                </c:pt>
                <c:pt idx="235">
                  <c:v>297.3</c:v>
                </c:pt>
                <c:pt idx="236">
                  <c:v>275.39999999999998</c:v>
                </c:pt>
                <c:pt idx="237">
                  <c:v>286.5</c:v>
                </c:pt>
                <c:pt idx="238">
                  <c:v>259.60000000000002</c:v>
                </c:pt>
                <c:pt idx="239">
                  <c:v>274.60000000000002</c:v>
                </c:pt>
                <c:pt idx="240">
                  <c:v>239.7</c:v>
                </c:pt>
                <c:pt idx="241">
                  <c:v>257.7</c:v>
                </c:pt>
                <c:pt idx="242">
                  <c:v>236.3</c:v>
                </c:pt>
                <c:pt idx="243">
                  <c:v>222.7</c:v>
                </c:pt>
                <c:pt idx="244">
                  <c:v>228.1</c:v>
                </c:pt>
                <c:pt idx="245">
                  <c:v>280.2</c:v>
                </c:pt>
                <c:pt idx="246">
                  <c:v>468.7</c:v>
                </c:pt>
                <c:pt idx="247">
                  <c:v>254.7</c:v>
                </c:pt>
                <c:pt idx="248">
                  <c:v>264.89999999999998</c:v>
                </c:pt>
                <c:pt idx="249">
                  <c:v>246.4</c:v>
                </c:pt>
                <c:pt idx="250">
                  <c:v>246.2</c:v>
                </c:pt>
                <c:pt idx="251">
                  <c:v>286.10000000000002</c:v>
                </c:pt>
                <c:pt idx="252">
                  <c:v>212.4</c:v>
                </c:pt>
                <c:pt idx="253">
                  <c:v>263.7</c:v>
                </c:pt>
                <c:pt idx="254">
                  <c:v>251.1</c:v>
                </c:pt>
                <c:pt idx="255">
                  <c:v>226.5</c:v>
                </c:pt>
                <c:pt idx="256">
                  <c:v>229.5</c:v>
                </c:pt>
                <c:pt idx="257">
                  <c:v>195.2</c:v>
                </c:pt>
                <c:pt idx="258">
                  <c:v>91.9</c:v>
                </c:pt>
                <c:pt idx="259">
                  <c:v>213.2</c:v>
                </c:pt>
                <c:pt idx="260">
                  <c:v>276.60000000000002</c:v>
                </c:pt>
                <c:pt idx="261">
                  <c:v>204.3</c:v>
                </c:pt>
                <c:pt idx="262">
                  <c:v>94.4</c:v>
                </c:pt>
                <c:pt idx="263">
                  <c:v>221.4</c:v>
                </c:pt>
                <c:pt idx="264">
                  <c:v>302</c:v>
                </c:pt>
                <c:pt idx="265">
                  <c:v>238.1</c:v>
                </c:pt>
                <c:pt idx="266">
                  <c:v>272</c:v>
                </c:pt>
                <c:pt idx="267">
                  <c:v>273.39999999999998</c:v>
                </c:pt>
                <c:pt idx="268">
                  <c:v>268.8</c:v>
                </c:pt>
                <c:pt idx="269">
                  <c:v>116.5</c:v>
                </c:pt>
                <c:pt idx="271">
                  <c:v>1.2</c:v>
                </c:pt>
                <c:pt idx="277">
                  <c:v>253</c:v>
                </c:pt>
                <c:pt idx="278">
                  <c:v>287</c:v>
                </c:pt>
                <c:pt idx="279">
                  <c:v>329.8</c:v>
                </c:pt>
                <c:pt idx="280">
                  <c:v>319.60000000000002</c:v>
                </c:pt>
                <c:pt idx="281">
                  <c:v>366.7</c:v>
                </c:pt>
                <c:pt idx="282">
                  <c:v>331</c:v>
                </c:pt>
                <c:pt idx="283">
                  <c:v>321.39999999999998</c:v>
                </c:pt>
                <c:pt idx="284">
                  <c:v>248.1</c:v>
                </c:pt>
                <c:pt idx="285">
                  <c:v>235.4</c:v>
                </c:pt>
                <c:pt idx="286">
                  <c:v>263.10000000000002</c:v>
                </c:pt>
                <c:pt idx="287">
                  <c:v>219.9</c:v>
                </c:pt>
                <c:pt idx="288">
                  <c:v>190.8</c:v>
                </c:pt>
                <c:pt idx="289">
                  <c:v>181.9</c:v>
                </c:pt>
                <c:pt idx="290">
                  <c:v>223</c:v>
                </c:pt>
                <c:pt idx="291">
                  <c:v>256.5</c:v>
                </c:pt>
                <c:pt idx="292">
                  <c:v>220.5</c:v>
                </c:pt>
                <c:pt idx="293">
                  <c:v>219.8</c:v>
                </c:pt>
                <c:pt idx="294">
                  <c:v>221.3</c:v>
                </c:pt>
                <c:pt idx="295">
                  <c:v>194.2</c:v>
                </c:pt>
                <c:pt idx="296">
                  <c:v>194.7</c:v>
                </c:pt>
                <c:pt idx="297">
                  <c:v>186.1</c:v>
                </c:pt>
                <c:pt idx="298">
                  <c:v>230.2</c:v>
                </c:pt>
                <c:pt idx="299">
                  <c:v>165.7</c:v>
                </c:pt>
                <c:pt idx="300">
                  <c:v>222.9</c:v>
                </c:pt>
                <c:pt idx="301">
                  <c:v>177.1</c:v>
                </c:pt>
                <c:pt idx="302">
                  <c:v>239.7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Sheet4!$F$5</c:f>
              <c:strCache>
                <c:ptCount val="1"/>
                <c:pt idx="0">
                  <c:v>Sum(Water Prod (Null))</c:v>
                </c:pt>
              </c:strCache>
            </c:strRef>
          </c:tx>
          <c:marker>
            <c:symbol val="none"/>
          </c:marker>
          <c:xVal>
            <c:numRef>
              <c:f>Sheet4!$B$6:$B$612</c:f>
              <c:numCache>
                <c:formatCode>General</c:formatCode>
                <c:ptCount val="607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  <c:pt idx="185">
                  <c:v>180</c:v>
                </c:pt>
                <c:pt idx="186">
                  <c:v>181</c:v>
                </c:pt>
                <c:pt idx="187">
                  <c:v>182</c:v>
                </c:pt>
                <c:pt idx="188">
                  <c:v>183</c:v>
                </c:pt>
                <c:pt idx="189">
                  <c:v>184</c:v>
                </c:pt>
                <c:pt idx="190">
                  <c:v>185</c:v>
                </c:pt>
                <c:pt idx="191">
                  <c:v>186</c:v>
                </c:pt>
                <c:pt idx="192">
                  <c:v>187</c:v>
                </c:pt>
                <c:pt idx="193">
                  <c:v>188</c:v>
                </c:pt>
                <c:pt idx="194">
                  <c:v>189</c:v>
                </c:pt>
                <c:pt idx="195">
                  <c:v>190</c:v>
                </c:pt>
                <c:pt idx="196">
                  <c:v>191</c:v>
                </c:pt>
                <c:pt idx="197">
                  <c:v>192</c:v>
                </c:pt>
                <c:pt idx="198">
                  <c:v>193</c:v>
                </c:pt>
                <c:pt idx="199">
                  <c:v>194</c:v>
                </c:pt>
                <c:pt idx="200">
                  <c:v>195</c:v>
                </c:pt>
                <c:pt idx="201">
                  <c:v>196</c:v>
                </c:pt>
                <c:pt idx="202">
                  <c:v>197</c:v>
                </c:pt>
                <c:pt idx="203">
                  <c:v>198</c:v>
                </c:pt>
                <c:pt idx="204">
                  <c:v>199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203</c:v>
                </c:pt>
                <c:pt idx="209">
                  <c:v>204</c:v>
                </c:pt>
                <c:pt idx="210">
                  <c:v>205</c:v>
                </c:pt>
                <c:pt idx="211">
                  <c:v>206</c:v>
                </c:pt>
                <c:pt idx="212">
                  <c:v>207</c:v>
                </c:pt>
                <c:pt idx="213">
                  <c:v>208</c:v>
                </c:pt>
                <c:pt idx="214">
                  <c:v>209</c:v>
                </c:pt>
                <c:pt idx="215">
                  <c:v>210</c:v>
                </c:pt>
                <c:pt idx="216">
                  <c:v>211</c:v>
                </c:pt>
                <c:pt idx="217">
                  <c:v>212</c:v>
                </c:pt>
                <c:pt idx="218">
                  <c:v>213</c:v>
                </c:pt>
                <c:pt idx="219">
                  <c:v>214</c:v>
                </c:pt>
                <c:pt idx="220">
                  <c:v>215</c:v>
                </c:pt>
                <c:pt idx="221">
                  <c:v>216</c:v>
                </c:pt>
                <c:pt idx="222">
                  <c:v>217</c:v>
                </c:pt>
                <c:pt idx="223">
                  <c:v>218</c:v>
                </c:pt>
                <c:pt idx="224">
                  <c:v>219</c:v>
                </c:pt>
                <c:pt idx="225">
                  <c:v>220</c:v>
                </c:pt>
                <c:pt idx="226">
                  <c:v>221</c:v>
                </c:pt>
                <c:pt idx="227">
                  <c:v>222</c:v>
                </c:pt>
                <c:pt idx="228">
                  <c:v>223</c:v>
                </c:pt>
                <c:pt idx="229">
                  <c:v>224</c:v>
                </c:pt>
                <c:pt idx="230">
                  <c:v>225</c:v>
                </c:pt>
                <c:pt idx="231">
                  <c:v>226</c:v>
                </c:pt>
                <c:pt idx="232">
                  <c:v>227</c:v>
                </c:pt>
                <c:pt idx="233">
                  <c:v>228</c:v>
                </c:pt>
                <c:pt idx="234">
                  <c:v>229</c:v>
                </c:pt>
                <c:pt idx="235">
                  <c:v>230</c:v>
                </c:pt>
                <c:pt idx="236">
                  <c:v>231</c:v>
                </c:pt>
                <c:pt idx="237">
                  <c:v>232</c:v>
                </c:pt>
                <c:pt idx="238">
                  <c:v>233</c:v>
                </c:pt>
                <c:pt idx="239">
                  <c:v>234</c:v>
                </c:pt>
                <c:pt idx="240">
                  <c:v>235</c:v>
                </c:pt>
                <c:pt idx="241">
                  <c:v>236</c:v>
                </c:pt>
                <c:pt idx="242">
                  <c:v>237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241</c:v>
                </c:pt>
                <c:pt idx="247">
                  <c:v>242</c:v>
                </c:pt>
                <c:pt idx="248">
                  <c:v>243</c:v>
                </c:pt>
                <c:pt idx="249">
                  <c:v>244</c:v>
                </c:pt>
                <c:pt idx="250">
                  <c:v>245</c:v>
                </c:pt>
                <c:pt idx="251">
                  <c:v>246</c:v>
                </c:pt>
                <c:pt idx="252">
                  <c:v>247</c:v>
                </c:pt>
                <c:pt idx="253">
                  <c:v>248</c:v>
                </c:pt>
                <c:pt idx="254">
                  <c:v>249</c:v>
                </c:pt>
                <c:pt idx="255">
                  <c:v>250</c:v>
                </c:pt>
                <c:pt idx="256">
                  <c:v>251</c:v>
                </c:pt>
                <c:pt idx="257">
                  <c:v>252</c:v>
                </c:pt>
                <c:pt idx="258">
                  <c:v>253</c:v>
                </c:pt>
                <c:pt idx="259">
                  <c:v>254</c:v>
                </c:pt>
                <c:pt idx="260">
                  <c:v>255</c:v>
                </c:pt>
                <c:pt idx="261">
                  <c:v>256</c:v>
                </c:pt>
                <c:pt idx="262">
                  <c:v>257</c:v>
                </c:pt>
                <c:pt idx="263">
                  <c:v>258</c:v>
                </c:pt>
                <c:pt idx="264">
                  <c:v>259</c:v>
                </c:pt>
                <c:pt idx="265">
                  <c:v>260</c:v>
                </c:pt>
                <c:pt idx="266">
                  <c:v>261</c:v>
                </c:pt>
                <c:pt idx="267">
                  <c:v>262</c:v>
                </c:pt>
                <c:pt idx="268">
                  <c:v>263</c:v>
                </c:pt>
                <c:pt idx="269">
                  <c:v>264</c:v>
                </c:pt>
                <c:pt idx="270">
                  <c:v>265</c:v>
                </c:pt>
                <c:pt idx="271">
                  <c:v>266</c:v>
                </c:pt>
                <c:pt idx="272">
                  <c:v>267</c:v>
                </c:pt>
                <c:pt idx="273">
                  <c:v>268</c:v>
                </c:pt>
                <c:pt idx="274">
                  <c:v>269</c:v>
                </c:pt>
                <c:pt idx="275">
                  <c:v>270</c:v>
                </c:pt>
                <c:pt idx="276">
                  <c:v>271</c:v>
                </c:pt>
                <c:pt idx="277">
                  <c:v>272</c:v>
                </c:pt>
                <c:pt idx="278">
                  <c:v>273</c:v>
                </c:pt>
                <c:pt idx="279">
                  <c:v>274</c:v>
                </c:pt>
                <c:pt idx="280">
                  <c:v>275</c:v>
                </c:pt>
                <c:pt idx="281">
                  <c:v>276</c:v>
                </c:pt>
                <c:pt idx="282">
                  <c:v>277</c:v>
                </c:pt>
                <c:pt idx="283">
                  <c:v>278</c:v>
                </c:pt>
                <c:pt idx="284">
                  <c:v>279</c:v>
                </c:pt>
                <c:pt idx="285">
                  <c:v>280</c:v>
                </c:pt>
                <c:pt idx="286">
                  <c:v>281</c:v>
                </c:pt>
                <c:pt idx="287">
                  <c:v>282</c:v>
                </c:pt>
                <c:pt idx="288">
                  <c:v>283</c:v>
                </c:pt>
                <c:pt idx="289">
                  <c:v>284</c:v>
                </c:pt>
                <c:pt idx="290">
                  <c:v>285</c:v>
                </c:pt>
                <c:pt idx="291">
                  <c:v>286</c:v>
                </c:pt>
                <c:pt idx="292">
                  <c:v>287</c:v>
                </c:pt>
                <c:pt idx="293">
                  <c:v>288</c:v>
                </c:pt>
                <c:pt idx="294">
                  <c:v>289</c:v>
                </c:pt>
                <c:pt idx="295">
                  <c:v>290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294</c:v>
                </c:pt>
                <c:pt idx="300">
                  <c:v>295</c:v>
                </c:pt>
                <c:pt idx="301">
                  <c:v>296</c:v>
                </c:pt>
                <c:pt idx="302">
                  <c:v>297</c:v>
                </c:pt>
              </c:numCache>
            </c:numRef>
          </c:xVal>
          <c:yVal>
            <c:numRef>
              <c:f>Sheet4!$F$6:$F$612</c:f>
              <c:numCache>
                <c:formatCode>General</c:formatCode>
                <c:ptCount val="607"/>
                <c:pt idx="1">
                  <c:v>2837</c:v>
                </c:pt>
                <c:pt idx="2">
                  <c:v>2341</c:v>
                </c:pt>
                <c:pt idx="3">
                  <c:v>2034</c:v>
                </c:pt>
                <c:pt idx="4">
                  <c:v>751</c:v>
                </c:pt>
                <c:pt idx="5">
                  <c:v>1726.7</c:v>
                </c:pt>
                <c:pt idx="6">
                  <c:v>1576.7</c:v>
                </c:pt>
                <c:pt idx="7">
                  <c:v>1266.7</c:v>
                </c:pt>
                <c:pt idx="8">
                  <c:v>727.4</c:v>
                </c:pt>
                <c:pt idx="9">
                  <c:v>977</c:v>
                </c:pt>
                <c:pt idx="10">
                  <c:v>756.1</c:v>
                </c:pt>
                <c:pt idx="11">
                  <c:v>933</c:v>
                </c:pt>
                <c:pt idx="12">
                  <c:v>740</c:v>
                </c:pt>
                <c:pt idx="13">
                  <c:v>696</c:v>
                </c:pt>
                <c:pt idx="14">
                  <c:v>507.3</c:v>
                </c:pt>
                <c:pt idx="15">
                  <c:v>716</c:v>
                </c:pt>
                <c:pt idx="16">
                  <c:v>550</c:v>
                </c:pt>
                <c:pt idx="17">
                  <c:v>598</c:v>
                </c:pt>
                <c:pt idx="18">
                  <c:v>466.3</c:v>
                </c:pt>
                <c:pt idx="19">
                  <c:v>473.7</c:v>
                </c:pt>
                <c:pt idx="20">
                  <c:v>539</c:v>
                </c:pt>
                <c:pt idx="21">
                  <c:v>550</c:v>
                </c:pt>
                <c:pt idx="22">
                  <c:v>560.29999999999995</c:v>
                </c:pt>
                <c:pt idx="23">
                  <c:v>413.3</c:v>
                </c:pt>
                <c:pt idx="24">
                  <c:v>316.3</c:v>
                </c:pt>
                <c:pt idx="25">
                  <c:v>526.29999999999995</c:v>
                </c:pt>
                <c:pt idx="26">
                  <c:v>323</c:v>
                </c:pt>
                <c:pt idx="27">
                  <c:v>570</c:v>
                </c:pt>
                <c:pt idx="28">
                  <c:v>380.7</c:v>
                </c:pt>
                <c:pt idx="29">
                  <c:v>534.70000000000005</c:v>
                </c:pt>
                <c:pt idx="30">
                  <c:v>403.3</c:v>
                </c:pt>
                <c:pt idx="31">
                  <c:v>430.7</c:v>
                </c:pt>
                <c:pt idx="32">
                  <c:v>354.7</c:v>
                </c:pt>
                <c:pt idx="33">
                  <c:v>326.7</c:v>
                </c:pt>
                <c:pt idx="34">
                  <c:v>537.29999999999995</c:v>
                </c:pt>
                <c:pt idx="35">
                  <c:v>442.3</c:v>
                </c:pt>
                <c:pt idx="36">
                  <c:v>314.3</c:v>
                </c:pt>
                <c:pt idx="37">
                  <c:v>448.3</c:v>
                </c:pt>
                <c:pt idx="38">
                  <c:v>290</c:v>
                </c:pt>
                <c:pt idx="39">
                  <c:v>386.7</c:v>
                </c:pt>
                <c:pt idx="40">
                  <c:v>280.7</c:v>
                </c:pt>
                <c:pt idx="41">
                  <c:v>330</c:v>
                </c:pt>
                <c:pt idx="42">
                  <c:v>340</c:v>
                </c:pt>
                <c:pt idx="43">
                  <c:v>345.7</c:v>
                </c:pt>
                <c:pt idx="44">
                  <c:v>323.3</c:v>
                </c:pt>
                <c:pt idx="45">
                  <c:v>316.7</c:v>
                </c:pt>
                <c:pt idx="46">
                  <c:v>290</c:v>
                </c:pt>
                <c:pt idx="47">
                  <c:v>290.3</c:v>
                </c:pt>
                <c:pt idx="48">
                  <c:v>306.7</c:v>
                </c:pt>
                <c:pt idx="49">
                  <c:v>277</c:v>
                </c:pt>
                <c:pt idx="50">
                  <c:v>253.3</c:v>
                </c:pt>
                <c:pt idx="51">
                  <c:v>280</c:v>
                </c:pt>
                <c:pt idx="52">
                  <c:v>377.7</c:v>
                </c:pt>
                <c:pt idx="53">
                  <c:v>286</c:v>
                </c:pt>
                <c:pt idx="54">
                  <c:v>326.7</c:v>
                </c:pt>
                <c:pt idx="55">
                  <c:v>270</c:v>
                </c:pt>
                <c:pt idx="56">
                  <c:v>317.3</c:v>
                </c:pt>
                <c:pt idx="57">
                  <c:v>270</c:v>
                </c:pt>
                <c:pt idx="58">
                  <c:v>234.3</c:v>
                </c:pt>
                <c:pt idx="59">
                  <c:v>247</c:v>
                </c:pt>
                <c:pt idx="60">
                  <c:v>274</c:v>
                </c:pt>
                <c:pt idx="61">
                  <c:v>230.7</c:v>
                </c:pt>
                <c:pt idx="62">
                  <c:v>223.3</c:v>
                </c:pt>
                <c:pt idx="63">
                  <c:v>246.7</c:v>
                </c:pt>
                <c:pt idx="64">
                  <c:v>240</c:v>
                </c:pt>
                <c:pt idx="65">
                  <c:v>246</c:v>
                </c:pt>
                <c:pt idx="66">
                  <c:v>239</c:v>
                </c:pt>
                <c:pt idx="67">
                  <c:v>210</c:v>
                </c:pt>
                <c:pt idx="68">
                  <c:v>273.3</c:v>
                </c:pt>
                <c:pt idx="69">
                  <c:v>223.7</c:v>
                </c:pt>
                <c:pt idx="70">
                  <c:v>216.7</c:v>
                </c:pt>
                <c:pt idx="71">
                  <c:v>210.7</c:v>
                </c:pt>
                <c:pt idx="72">
                  <c:v>226.7</c:v>
                </c:pt>
                <c:pt idx="73">
                  <c:v>63.3</c:v>
                </c:pt>
                <c:pt idx="74">
                  <c:v>190.7</c:v>
                </c:pt>
                <c:pt idx="75">
                  <c:v>177.7</c:v>
                </c:pt>
                <c:pt idx="76">
                  <c:v>246.7</c:v>
                </c:pt>
                <c:pt idx="77">
                  <c:v>70</c:v>
                </c:pt>
                <c:pt idx="85">
                  <c:v>80</c:v>
                </c:pt>
                <c:pt idx="86">
                  <c:v>3.3</c:v>
                </c:pt>
                <c:pt idx="94">
                  <c:v>583.29999999999995</c:v>
                </c:pt>
                <c:pt idx="96">
                  <c:v>432.7</c:v>
                </c:pt>
                <c:pt idx="97">
                  <c:v>3.3</c:v>
                </c:pt>
                <c:pt idx="98">
                  <c:v>535.70000000000005</c:v>
                </c:pt>
                <c:pt idx="99">
                  <c:v>599</c:v>
                </c:pt>
                <c:pt idx="100">
                  <c:v>240</c:v>
                </c:pt>
                <c:pt idx="101">
                  <c:v>270.7</c:v>
                </c:pt>
                <c:pt idx="102">
                  <c:v>217.3</c:v>
                </c:pt>
                <c:pt idx="107">
                  <c:v>33.299999999999997</c:v>
                </c:pt>
                <c:pt idx="111">
                  <c:v>13.3</c:v>
                </c:pt>
                <c:pt idx="112">
                  <c:v>3.3</c:v>
                </c:pt>
                <c:pt idx="113">
                  <c:v>50</c:v>
                </c:pt>
                <c:pt idx="116">
                  <c:v>573.29999999999995</c:v>
                </c:pt>
                <c:pt idx="117">
                  <c:v>410.7</c:v>
                </c:pt>
                <c:pt idx="118">
                  <c:v>297.3</c:v>
                </c:pt>
                <c:pt idx="119">
                  <c:v>306.7</c:v>
                </c:pt>
                <c:pt idx="120">
                  <c:v>328.3</c:v>
                </c:pt>
                <c:pt idx="121">
                  <c:v>786.7</c:v>
                </c:pt>
                <c:pt idx="122">
                  <c:v>426.7</c:v>
                </c:pt>
                <c:pt idx="123">
                  <c:v>81.3</c:v>
                </c:pt>
                <c:pt idx="125">
                  <c:v>300</c:v>
                </c:pt>
                <c:pt idx="126">
                  <c:v>485</c:v>
                </c:pt>
                <c:pt idx="127">
                  <c:v>176</c:v>
                </c:pt>
                <c:pt idx="128">
                  <c:v>426.3</c:v>
                </c:pt>
                <c:pt idx="129">
                  <c:v>223.3</c:v>
                </c:pt>
                <c:pt idx="130">
                  <c:v>380</c:v>
                </c:pt>
                <c:pt idx="131">
                  <c:v>597.70000000000005</c:v>
                </c:pt>
                <c:pt idx="132">
                  <c:v>377.7</c:v>
                </c:pt>
                <c:pt idx="133">
                  <c:v>430.3</c:v>
                </c:pt>
                <c:pt idx="134">
                  <c:v>310</c:v>
                </c:pt>
                <c:pt idx="135">
                  <c:v>412</c:v>
                </c:pt>
                <c:pt idx="136">
                  <c:v>374</c:v>
                </c:pt>
                <c:pt idx="137">
                  <c:v>209.7</c:v>
                </c:pt>
                <c:pt idx="138">
                  <c:v>46.7</c:v>
                </c:pt>
                <c:pt idx="139">
                  <c:v>399.7</c:v>
                </c:pt>
                <c:pt idx="140">
                  <c:v>280.3</c:v>
                </c:pt>
                <c:pt idx="141">
                  <c:v>297.3</c:v>
                </c:pt>
                <c:pt idx="142">
                  <c:v>226.7</c:v>
                </c:pt>
                <c:pt idx="143">
                  <c:v>196</c:v>
                </c:pt>
                <c:pt idx="144">
                  <c:v>366.3</c:v>
                </c:pt>
                <c:pt idx="145">
                  <c:v>367</c:v>
                </c:pt>
                <c:pt idx="146">
                  <c:v>388.7</c:v>
                </c:pt>
                <c:pt idx="147">
                  <c:v>350</c:v>
                </c:pt>
                <c:pt idx="148">
                  <c:v>313.7</c:v>
                </c:pt>
                <c:pt idx="149">
                  <c:v>306.3</c:v>
                </c:pt>
                <c:pt idx="150">
                  <c:v>343.7</c:v>
                </c:pt>
                <c:pt idx="151">
                  <c:v>373.3</c:v>
                </c:pt>
                <c:pt idx="152">
                  <c:v>337</c:v>
                </c:pt>
                <c:pt idx="153">
                  <c:v>326.7</c:v>
                </c:pt>
                <c:pt idx="154">
                  <c:v>40</c:v>
                </c:pt>
                <c:pt idx="155">
                  <c:v>63.5</c:v>
                </c:pt>
                <c:pt idx="156">
                  <c:v>96.3</c:v>
                </c:pt>
                <c:pt idx="157">
                  <c:v>387.3</c:v>
                </c:pt>
                <c:pt idx="158">
                  <c:v>343.3</c:v>
                </c:pt>
                <c:pt idx="159">
                  <c:v>354.3</c:v>
                </c:pt>
                <c:pt idx="160">
                  <c:v>376.7</c:v>
                </c:pt>
                <c:pt idx="161">
                  <c:v>391.3</c:v>
                </c:pt>
                <c:pt idx="162">
                  <c:v>509.7</c:v>
                </c:pt>
                <c:pt idx="163">
                  <c:v>317.3</c:v>
                </c:pt>
                <c:pt idx="164">
                  <c:v>403.7</c:v>
                </c:pt>
                <c:pt idx="165">
                  <c:v>383.3</c:v>
                </c:pt>
                <c:pt idx="166">
                  <c:v>276.7</c:v>
                </c:pt>
                <c:pt idx="167">
                  <c:v>346.3</c:v>
                </c:pt>
                <c:pt idx="168">
                  <c:v>356.7</c:v>
                </c:pt>
                <c:pt idx="169">
                  <c:v>333</c:v>
                </c:pt>
                <c:pt idx="170">
                  <c:v>313.7</c:v>
                </c:pt>
                <c:pt idx="171">
                  <c:v>329.7</c:v>
                </c:pt>
                <c:pt idx="172">
                  <c:v>307</c:v>
                </c:pt>
                <c:pt idx="173">
                  <c:v>304</c:v>
                </c:pt>
                <c:pt idx="174">
                  <c:v>290</c:v>
                </c:pt>
                <c:pt idx="175">
                  <c:v>339.7</c:v>
                </c:pt>
                <c:pt idx="176">
                  <c:v>346.3</c:v>
                </c:pt>
                <c:pt idx="177">
                  <c:v>300.7</c:v>
                </c:pt>
                <c:pt idx="178">
                  <c:v>313.3</c:v>
                </c:pt>
                <c:pt idx="179">
                  <c:v>323.3</c:v>
                </c:pt>
                <c:pt idx="180">
                  <c:v>243.7</c:v>
                </c:pt>
                <c:pt idx="181">
                  <c:v>313.7</c:v>
                </c:pt>
                <c:pt idx="182">
                  <c:v>383.3</c:v>
                </c:pt>
                <c:pt idx="183">
                  <c:v>156.69999999999999</c:v>
                </c:pt>
                <c:pt idx="184">
                  <c:v>443.3</c:v>
                </c:pt>
                <c:pt idx="185">
                  <c:v>313</c:v>
                </c:pt>
                <c:pt idx="186">
                  <c:v>330</c:v>
                </c:pt>
                <c:pt idx="187">
                  <c:v>160</c:v>
                </c:pt>
                <c:pt idx="188">
                  <c:v>280</c:v>
                </c:pt>
                <c:pt idx="189">
                  <c:v>250</c:v>
                </c:pt>
                <c:pt idx="190">
                  <c:v>323.3</c:v>
                </c:pt>
                <c:pt idx="191">
                  <c:v>294.3</c:v>
                </c:pt>
                <c:pt idx="192">
                  <c:v>177</c:v>
                </c:pt>
                <c:pt idx="193">
                  <c:v>361.3</c:v>
                </c:pt>
                <c:pt idx="194">
                  <c:v>301.3</c:v>
                </c:pt>
                <c:pt idx="195">
                  <c:v>203.3</c:v>
                </c:pt>
                <c:pt idx="196">
                  <c:v>313.3</c:v>
                </c:pt>
                <c:pt idx="197">
                  <c:v>286.7</c:v>
                </c:pt>
                <c:pt idx="198">
                  <c:v>306.7</c:v>
                </c:pt>
                <c:pt idx="199">
                  <c:v>300</c:v>
                </c:pt>
                <c:pt idx="200">
                  <c:v>323.3</c:v>
                </c:pt>
                <c:pt idx="201">
                  <c:v>259.7</c:v>
                </c:pt>
                <c:pt idx="202">
                  <c:v>276.7</c:v>
                </c:pt>
                <c:pt idx="203">
                  <c:v>270.3</c:v>
                </c:pt>
                <c:pt idx="204">
                  <c:v>274.3</c:v>
                </c:pt>
                <c:pt idx="205">
                  <c:v>283.3</c:v>
                </c:pt>
                <c:pt idx="206">
                  <c:v>263.3</c:v>
                </c:pt>
                <c:pt idx="207">
                  <c:v>266.7</c:v>
                </c:pt>
                <c:pt idx="208">
                  <c:v>270</c:v>
                </c:pt>
                <c:pt idx="209">
                  <c:v>266.7</c:v>
                </c:pt>
                <c:pt idx="210">
                  <c:v>276.7</c:v>
                </c:pt>
                <c:pt idx="211">
                  <c:v>245.7</c:v>
                </c:pt>
                <c:pt idx="212">
                  <c:v>270</c:v>
                </c:pt>
                <c:pt idx="213">
                  <c:v>273.7</c:v>
                </c:pt>
                <c:pt idx="214">
                  <c:v>326.7</c:v>
                </c:pt>
                <c:pt idx="215">
                  <c:v>281</c:v>
                </c:pt>
                <c:pt idx="216">
                  <c:v>247</c:v>
                </c:pt>
                <c:pt idx="217">
                  <c:v>256.7</c:v>
                </c:pt>
                <c:pt idx="218">
                  <c:v>263.3</c:v>
                </c:pt>
                <c:pt idx="219">
                  <c:v>246.7</c:v>
                </c:pt>
                <c:pt idx="220">
                  <c:v>270</c:v>
                </c:pt>
                <c:pt idx="221">
                  <c:v>300</c:v>
                </c:pt>
                <c:pt idx="222">
                  <c:v>263.3</c:v>
                </c:pt>
                <c:pt idx="223">
                  <c:v>243.3</c:v>
                </c:pt>
                <c:pt idx="224">
                  <c:v>266.7</c:v>
                </c:pt>
                <c:pt idx="225">
                  <c:v>276.7</c:v>
                </c:pt>
                <c:pt idx="226">
                  <c:v>246.3</c:v>
                </c:pt>
                <c:pt idx="227">
                  <c:v>230.7</c:v>
                </c:pt>
                <c:pt idx="228">
                  <c:v>70</c:v>
                </c:pt>
                <c:pt idx="229">
                  <c:v>23.3</c:v>
                </c:pt>
                <c:pt idx="230">
                  <c:v>246.7</c:v>
                </c:pt>
                <c:pt idx="231">
                  <c:v>266.7</c:v>
                </c:pt>
                <c:pt idx="232">
                  <c:v>260.3</c:v>
                </c:pt>
                <c:pt idx="233">
                  <c:v>270</c:v>
                </c:pt>
                <c:pt idx="234">
                  <c:v>283.3</c:v>
                </c:pt>
                <c:pt idx="235">
                  <c:v>246.7</c:v>
                </c:pt>
                <c:pt idx="236">
                  <c:v>260</c:v>
                </c:pt>
                <c:pt idx="237">
                  <c:v>240</c:v>
                </c:pt>
                <c:pt idx="238">
                  <c:v>223</c:v>
                </c:pt>
                <c:pt idx="239">
                  <c:v>236.7</c:v>
                </c:pt>
                <c:pt idx="240">
                  <c:v>220</c:v>
                </c:pt>
                <c:pt idx="241">
                  <c:v>219.3</c:v>
                </c:pt>
                <c:pt idx="242">
                  <c:v>256.7</c:v>
                </c:pt>
                <c:pt idx="243">
                  <c:v>200</c:v>
                </c:pt>
                <c:pt idx="244">
                  <c:v>276.7</c:v>
                </c:pt>
                <c:pt idx="245">
                  <c:v>216.7</c:v>
                </c:pt>
                <c:pt idx="246">
                  <c:v>226.7</c:v>
                </c:pt>
                <c:pt idx="247">
                  <c:v>229.3</c:v>
                </c:pt>
                <c:pt idx="248">
                  <c:v>223.3</c:v>
                </c:pt>
                <c:pt idx="249">
                  <c:v>223.3</c:v>
                </c:pt>
                <c:pt idx="250">
                  <c:v>230</c:v>
                </c:pt>
                <c:pt idx="251">
                  <c:v>266.7</c:v>
                </c:pt>
                <c:pt idx="252">
                  <c:v>186.7</c:v>
                </c:pt>
                <c:pt idx="253">
                  <c:v>230</c:v>
                </c:pt>
                <c:pt idx="254">
                  <c:v>240</c:v>
                </c:pt>
                <c:pt idx="255">
                  <c:v>206.7</c:v>
                </c:pt>
                <c:pt idx="256">
                  <c:v>226.7</c:v>
                </c:pt>
                <c:pt idx="257">
                  <c:v>156.69999999999999</c:v>
                </c:pt>
                <c:pt idx="258">
                  <c:v>80</c:v>
                </c:pt>
                <c:pt idx="259">
                  <c:v>250</c:v>
                </c:pt>
                <c:pt idx="260">
                  <c:v>250</c:v>
                </c:pt>
                <c:pt idx="261">
                  <c:v>182.7</c:v>
                </c:pt>
                <c:pt idx="262">
                  <c:v>90</c:v>
                </c:pt>
                <c:pt idx="263">
                  <c:v>263.3</c:v>
                </c:pt>
                <c:pt idx="264">
                  <c:v>283.3</c:v>
                </c:pt>
                <c:pt idx="265">
                  <c:v>213.3</c:v>
                </c:pt>
                <c:pt idx="266">
                  <c:v>240.7</c:v>
                </c:pt>
                <c:pt idx="267">
                  <c:v>239.7</c:v>
                </c:pt>
                <c:pt idx="268">
                  <c:v>237</c:v>
                </c:pt>
                <c:pt idx="269">
                  <c:v>113.3</c:v>
                </c:pt>
                <c:pt idx="273">
                  <c:v>3</c:v>
                </c:pt>
                <c:pt idx="277">
                  <c:v>386.7</c:v>
                </c:pt>
                <c:pt idx="278">
                  <c:v>340</c:v>
                </c:pt>
                <c:pt idx="279">
                  <c:v>306.7</c:v>
                </c:pt>
                <c:pt idx="280">
                  <c:v>273.3</c:v>
                </c:pt>
                <c:pt idx="281">
                  <c:v>306.7</c:v>
                </c:pt>
                <c:pt idx="282">
                  <c:v>273.3</c:v>
                </c:pt>
                <c:pt idx="283">
                  <c:v>250</c:v>
                </c:pt>
                <c:pt idx="284">
                  <c:v>210</c:v>
                </c:pt>
                <c:pt idx="285">
                  <c:v>200</c:v>
                </c:pt>
                <c:pt idx="286">
                  <c:v>240</c:v>
                </c:pt>
                <c:pt idx="287">
                  <c:v>242.9</c:v>
                </c:pt>
                <c:pt idx="288">
                  <c:v>73.7</c:v>
                </c:pt>
                <c:pt idx="289">
                  <c:v>144.19999999999999</c:v>
                </c:pt>
                <c:pt idx="290">
                  <c:v>269.2</c:v>
                </c:pt>
                <c:pt idx="291">
                  <c:v>220</c:v>
                </c:pt>
                <c:pt idx="292">
                  <c:v>40</c:v>
                </c:pt>
                <c:pt idx="293">
                  <c:v>220</c:v>
                </c:pt>
                <c:pt idx="294">
                  <c:v>180</c:v>
                </c:pt>
                <c:pt idx="295">
                  <c:v>180</c:v>
                </c:pt>
                <c:pt idx="296">
                  <c:v>166</c:v>
                </c:pt>
                <c:pt idx="297">
                  <c:v>170</c:v>
                </c:pt>
                <c:pt idx="298">
                  <c:v>210</c:v>
                </c:pt>
                <c:pt idx="299">
                  <c:v>167</c:v>
                </c:pt>
                <c:pt idx="300">
                  <c:v>200</c:v>
                </c:pt>
                <c:pt idx="301">
                  <c:v>186</c:v>
                </c:pt>
                <c:pt idx="302">
                  <c:v>230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918424"/>
        <c:axId val="411917248"/>
      </c:scatterChart>
      <c:scatterChart>
        <c:scatterStyle val="smoothMarker"/>
        <c:varyColors val="0"/>
        <c:ser>
          <c:idx val="4"/>
          <c:order val="4"/>
          <c:tx>
            <c:strRef>
              <c:f>Sheet4!$G$5</c:f>
              <c:strCache>
                <c:ptCount val="1"/>
                <c:pt idx="0">
                  <c:v>Sum(CHOKE)</c:v>
                </c:pt>
              </c:strCache>
            </c:strRef>
          </c:tx>
          <c:marker>
            <c:symbol val="none"/>
          </c:marker>
          <c:xVal>
            <c:numRef>
              <c:f>Sheet4!$B$6:$B$612</c:f>
              <c:numCache>
                <c:formatCode>General</c:formatCode>
                <c:ptCount val="607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  <c:pt idx="185">
                  <c:v>180</c:v>
                </c:pt>
                <c:pt idx="186">
                  <c:v>181</c:v>
                </c:pt>
                <c:pt idx="187">
                  <c:v>182</c:v>
                </c:pt>
                <c:pt idx="188">
                  <c:v>183</c:v>
                </c:pt>
                <c:pt idx="189">
                  <c:v>184</c:v>
                </c:pt>
                <c:pt idx="190">
                  <c:v>185</c:v>
                </c:pt>
                <c:pt idx="191">
                  <c:v>186</c:v>
                </c:pt>
                <c:pt idx="192">
                  <c:v>187</c:v>
                </c:pt>
                <c:pt idx="193">
                  <c:v>188</c:v>
                </c:pt>
                <c:pt idx="194">
                  <c:v>189</c:v>
                </c:pt>
                <c:pt idx="195">
                  <c:v>190</c:v>
                </c:pt>
                <c:pt idx="196">
                  <c:v>191</c:v>
                </c:pt>
                <c:pt idx="197">
                  <c:v>192</c:v>
                </c:pt>
                <c:pt idx="198">
                  <c:v>193</c:v>
                </c:pt>
                <c:pt idx="199">
                  <c:v>194</c:v>
                </c:pt>
                <c:pt idx="200">
                  <c:v>195</c:v>
                </c:pt>
                <c:pt idx="201">
                  <c:v>196</c:v>
                </c:pt>
                <c:pt idx="202">
                  <c:v>197</c:v>
                </c:pt>
                <c:pt idx="203">
                  <c:v>198</c:v>
                </c:pt>
                <c:pt idx="204">
                  <c:v>199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203</c:v>
                </c:pt>
                <c:pt idx="209">
                  <c:v>204</c:v>
                </c:pt>
                <c:pt idx="210">
                  <c:v>205</c:v>
                </c:pt>
                <c:pt idx="211">
                  <c:v>206</c:v>
                </c:pt>
                <c:pt idx="212">
                  <c:v>207</c:v>
                </c:pt>
                <c:pt idx="213">
                  <c:v>208</c:v>
                </c:pt>
                <c:pt idx="214">
                  <c:v>209</c:v>
                </c:pt>
                <c:pt idx="215">
                  <c:v>210</c:v>
                </c:pt>
                <c:pt idx="216">
                  <c:v>211</c:v>
                </c:pt>
                <c:pt idx="217">
                  <c:v>212</c:v>
                </c:pt>
                <c:pt idx="218">
                  <c:v>213</c:v>
                </c:pt>
                <c:pt idx="219">
                  <c:v>214</c:v>
                </c:pt>
                <c:pt idx="220">
                  <c:v>215</c:v>
                </c:pt>
                <c:pt idx="221">
                  <c:v>216</c:v>
                </c:pt>
                <c:pt idx="222">
                  <c:v>217</c:v>
                </c:pt>
                <c:pt idx="223">
                  <c:v>218</c:v>
                </c:pt>
                <c:pt idx="224">
                  <c:v>219</c:v>
                </c:pt>
                <c:pt idx="225">
                  <c:v>220</c:v>
                </c:pt>
                <c:pt idx="226">
                  <c:v>221</c:v>
                </c:pt>
                <c:pt idx="227">
                  <c:v>222</c:v>
                </c:pt>
                <c:pt idx="228">
                  <c:v>223</c:v>
                </c:pt>
                <c:pt idx="229">
                  <c:v>224</c:v>
                </c:pt>
                <c:pt idx="230">
                  <c:v>225</c:v>
                </c:pt>
                <c:pt idx="231">
                  <c:v>226</c:v>
                </c:pt>
                <c:pt idx="232">
                  <c:v>227</c:v>
                </c:pt>
                <c:pt idx="233">
                  <c:v>228</c:v>
                </c:pt>
                <c:pt idx="234">
                  <c:v>229</c:v>
                </c:pt>
                <c:pt idx="235">
                  <c:v>230</c:v>
                </c:pt>
                <c:pt idx="236">
                  <c:v>231</c:v>
                </c:pt>
                <c:pt idx="237">
                  <c:v>232</c:v>
                </c:pt>
                <c:pt idx="238">
                  <c:v>233</c:v>
                </c:pt>
                <c:pt idx="239">
                  <c:v>234</c:v>
                </c:pt>
                <c:pt idx="240">
                  <c:v>235</c:v>
                </c:pt>
                <c:pt idx="241">
                  <c:v>236</c:v>
                </c:pt>
                <c:pt idx="242">
                  <c:v>237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241</c:v>
                </c:pt>
                <c:pt idx="247">
                  <c:v>242</c:v>
                </c:pt>
                <c:pt idx="248">
                  <c:v>243</c:v>
                </c:pt>
                <c:pt idx="249">
                  <c:v>244</c:v>
                </c:pt>
                <c:pt idx="250">
                  <c:v>245</c:v>
                </c:pt>
                <c:pt idx="251">
                  <c:v>246</c:v>
                </c:pt>
                <c:pt idx="252">
                  <c:v>247</c:v>
                </c:pt>
                <c:pt idx="253">
                  <c:v>248</c:v>
                </c:pt>
                <c:pt idx="254">
                  <c:v>249</c:v>
                </c:pt>
                <c:pt idx="255">
                  <c:v>250</c:v>
                </c:pt>
                <c:pt idx="256">
                  <c:v>251</c:v>
                </c:pt>
                <c:pt idx="257">
                  <c:v>252</c:v>
                </c:pt>
                <c:pt idx="258">
                  <c:v>253</c:v>
                </c:pt>
                <c:pt idx="259">
                  <c:v>254</c:v>
                </c:pt>
                <c:pt idx="260">
                  <c:v>255</c:v>
                </c:pt>
                <c:pt idx="261">
                  <c:v>256</c:v>
                </c:pt>
                <c:pt idx="262">
                  <c:v>257</c:v>
                </c:pt>
                <c:pt idx="263">
                  <c:v>258</c:v>
                </c:pt>
                <c:pt idx="264">
                  <c:v>259</c:v>
                </c:pt>
                <c:pt idx="265">
                  <c:v>260</c:v>
                </c:pt>
                <c:pt idx="266">
                  <c:v>261</c:v>
                </c:pt>
                <c:pt idx="267">
                  <c:v>262</c:v>
                </c:pt>
                <c:pt idx="268">
                  <c:v>263</c:v>
                </c:pt>
                <c:pt idx="269">
                  <c:v>264</c:v>
                </c:pt>
                <c:pt idx="270">
                  <c:v>265</c:v>
                </c:pt>
                <c:pt idx="271">
                  <c:v>266</c:v>
                </c:pt>
                <c:pt idx="272">
                  <c:v>267</c:v>
                </c:pt>
                <c:pt idx="273">
                  <c:v>268</c:v>
                </c:pt>
                <c:pt idx="274">
                  <c:v>269</c:v>
                </c:pt>
                <c:pt idx="275">
                  <c:v>270</c:v>
                </c:pt>
                <c:pt idx="276">
                  <c:v>271</c:v>
                </c:pt>
                <c:pt idx="277">
                  <c:v>272</c:v>
                </c:pt>
                <c:pt idx="278">
                  <c:v>273</c:v>
                </c:pt>
                <c:pt idx="279">
                  <c:v>274</c:v>
                </c:pt>
                <c:pt idx="280">
                  <c:v>275</c:v>
                </c:pt>
                <c:pt idx="281">
                  <c:v>276</c:v>
                </c:pt>
                <c:pt idx="282">
                  <c:v>277</c:v>
                </c:pt>
                <c:pt idx="283">
                  <c:v>278</c:v>
                </c:pt>
                <c:pt idx="284">
                  <c:v>279</c:v>
                </c:pt>
                <c:pt idx="285">
                  <c:v>280</c:v>
                </c:pt>
                <c:pt idx="286">
                  <c:v>281</c:v>
                </c:pt>
                <c:pt idx="287">
                  <c:v>282</c:v>
                </c:pt>
                <c:pt idx="288">
                  <c:v>283</c:v>
                </c:pt>
                <c:pt idx="289">
                  <c:v>284</c:v>
                </c:pt>
                <c:pt idx="290">
                  <c:v>285</c:v>
                </c:pt>
                <c:pt idx="291">
                  <c:v>286</c:v>
                </c:pt>
                <c:pt idx="292">
                  <c:v>287</c:v>
                </c:pt>
                <c:pt idx="293">
                  <c:v>288</c:v>
                </c:pt>
                <c:pt idx="294">
                  <c:v>289</c:v>
                </c:pt>
                <c:pt idx="295">
                  <c:v>290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294</c:v>
                </c:pt>
                <c:pt idx="300">
                  <c:v>295</c:v>
                </c:pt>
                <c:pt idx="301">
                  <c:v>296</c:v>
                </c:pt>
                <c:pt idx="302">
                  <c:v>297</c:v>
                </c:pt>
              </c:numCache>
            </c:numRef>
          </c:xVal>
          <c:yVal>
            <c:numRef>
              <c:f>Sheet4!$G$6:$G$612</c:f>
              <c:numCache>
                <c:formatCode>General</c:formatCode>
                <c:ptCount val="607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20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24</c:v>
                </c:pt>
                <c:pt idx="51">
                  <c:v>24</c:v>
                </c:pt>
                <c:pt idx="52">
                  <c:v>20</c:v>
                </c:pt>
                <c:pt idx="53">
                  <c:v>24</c:v>
                </c:pt>
                <c:pt idx="54">
                  <c:v>24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27</c:v>
                </c:pt>
                <c:pt idx="76">
                  <c:v>29</c:v>
                </c:pt>
                <c:pt idx="77">
                  <c:v>29</c:v>
                </c:pt>
                <c:pt idx="78">
                  <c:v>29</c:v>
                </c:pt>
                <c:pt idx="79">
                  <c:v>29</c:v>
                </c:pt>
                <c:pt idx="80">
                  <c:v>29</c:v>
                </c:pt>
                <c:pt idx="82">
                  <c:v>29</c:v>
                </c:pt>
                <c:pt idx="84">
                  <c:v>24</c:v>
                </c:pt>
                <c:pt idx="85">
                  <c:v>26</c:v>
                </c:pt>
                <c:pt idx="93">
                  <c:v>26</c:v>
                </c:pt>
                <c:pt idx="94">
                  <c:v>10</c:v>
                </c:pt>
                <c:pt idx="95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915288"/>
        <c:axId val="411918816"/>
      </c:scatterChart>
      <c:valAx>
        <c:axId val="411918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1917248"/>
        <c:crosses val="autoZero"/>
        <c:crossBetween val="midCat"/>
      </c:valAx>
      <c:valAx>
        <c:axId val="411917248"/>
        <c:scaling>
          <c:logBase val="10"/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1918424"/>
        <c:crosses val="autoZero"/>
        <c:crossBetween val="midCat"/>
      </c:valAx>
      <c:valAx>
        <c:axId val="411918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11915288"/>
        <c:crosses val="max"/>
        <c:crossBetween val="midCat"/>
      </c:valAx>
      <c:valAx>
        <c:axId val="411915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19188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211795</xdr:colOff>
      <xdr:row>1</xdr:row>
      <xdr:rowOff>81037</xdr:rowOff>
    </xdr:from>
    <xdr:to>
      <xdr:col>29</xdr:col>
      <xdr:colOff>316535</xdr:colOff>
      <xdr:row>31</xdr:row>
      <xdr:rowOff>155181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971338" y="276980"/>
          <a:ext cx="6200740" cy="56258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576943</xdr:colOff>
      <xdr:row>1</xdr:row>
      <xdr:rowOff>76198</xdr:rowOff>
    </xdr:from>
    <xdr:to>
      <xdr:col>12</xdr:col>
      <xdr:colOff>283029</xdr:colOff>
      <xdr:row>18</xdr:row>
      <xdr:rowOff>119741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21168</xdr:colOff>
      <xdr:row>2</xdr:row>
      <xdr:rowOff>56444</xdr:rowOff>
    </xdr:from>
    <xdr:to>
      <xdr:col>9</xdr:col>
      <xdr:colOff>486834</xdr:colOff>
      <xdr:row>3</xdr:row>
      <xdr:rowOff>141111</xdr:rowOff>
    </xdr:to>
    <xdr:sp macro="" textlink="$C$2">
      <xdr:nvSpPr>
        <xdr:cNvPr id="2" name="TextBox 1"/>
        <xdr:cNvSpPr txBox="1"/>
      </xdr:nvSpPr>
      <xdr:spPr>
        <a:xfrm>
          <a:off x="5214057" y="437444"/>
          <a:ext cx="1926166" cy="2681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7E5B8F-8C37-4042-80F0-FF2067B63029}" type="TxLink">
            <a:rPr lang="en-US" sz="1100" b="1" i="0" u="none" strike="noStrike">
              <a:solidFill>
                <a:srgbClr val="000000"/>
              </a:solidFill>
              <a:latin typeface="Calibri"/>
            </a:rPr>
            <a:pPr/>
            <a:t>EMERSON 3-24-25H-143-96</a:t>
          </a:fld>
          <a:endParaRPr lang="en-US" sz="1100" b="1"/>
        </a:p>
      </xdr:txBody>
    </xdr:sp>
    <xdr:clientData/>
  </xdr:twoCellAnchor>
  <xdr:twoCellAnchor editAs="oneCell">
    <xdr:from>
      <xdr:col>10</xdr:col>
      <xdr:colOff>84667</xdr:colOff>
      <xdr:row>2</xdr:row>
      <xdr:rowOff>80943</xdr:rowOff>
    </xdr:from>
    <xdr:to>
      <xdr:col>11</xdr:col>
      <xdr:colOff>109435</xdr:colOff>
      <xdr:row>5</xdr:row>
      <xdr:rowOff>133865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34111" y="461943"/>
          <a:ext cx="878491" cy="603255"/>
        </a:xfrm>
        <a:prstGeom prst="rect">
          <a:avLst/>
        </a:prstGeom>
      </xdr:spPr>
    </xdr:pic>
    <xdr:clientData/>
  </xdr:twoCellAnchor>
  <xdr:twoCellAnchor>
    <xdr:from>
      <xdr:col>7</xdr:col>
      <xdr:colOff>373945</xdr:colOff>
      <xdr:row>8</xdr:row>
      <xdr:rowOff>134054</xdr:rowOff>
    </xdr:from>
    <xdr:to>
      <xdr:col>8</xdr:col>
      <xdr:colOff>762001</xdr:colOff>
      <xdr:row>10</xdr:row>
      <xdr:rowOff>0</xdr:rowOff>
    </xdr:to>
    <xdr:sp macro="" textlink="">
      <xdr:nvSpPr>
        <xdr:cNvPr id="4" name="TextBox 3"/>
        <xdr:cNvSpPr txBox="1"/>
      </xdr:nvSpPr>
      <xdr:spPr>
        <a:xfrm>
          <a:off x="5566834" y="1615721"/>
          <a:ext cx="994834" cy="2328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ESP Installed</a:t>
          </a:r>
        </a:p>
      </xdr:txBody>
    </xdr:sp>
    <xdr:clientData/>
  </xdr:twoCellAnchor>
  <xdr:twoCellAnchor>
    <xdr:from>
      <xdr:col>7</xdr:col>
      <xdr:colOff>56445</xdr:colOff>
      <xdr:row>9</xdr:row>
      <xdr:rowOff>172861</xdr:rowOff>
    </xdr:from>
    <xdr:to>
      <xdr:col>7</xdr:col>
      <xdr:colOff>458612</xdr:colOff>
      <xdr:row>12</xdr:row>
      <xdr:rowOff>42333</xdr:rowOff>
    </xdr:to>
    <xdr:cxnSp macro="">
      <xdr:nvCxnSpPr>
        <xdr:cNvPr id="7" name="Straight Arrow Connector 6"/>
        <xdr:cNvCxnSpPr/>
      </xdr:nvCxnSpPr>
      <xdr:spPr>
        <a:xfrm flipH="1">
          <a:off x="5249334" y="1837972"/>
          <a:ext cx="402167" cy="4198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296333</xdr:colOff>
      <xdr:row>10</xdr:row>
      <xdr:rowOff>112888</xdr:rowOff>
    </xdr:from>
    <xdr:to>
      <xdr:col>10</xdr:col>
      <xdr:colOff>395112</xdr:colOff>
      <xdr:row>11</xdr:row>
      <xdr:rowOff>162279</xdr:rowOff>
    </xdr:to>
    <xdr:sp macro="" textlink="">
      <xdr:nvSpPr>
        <xdr:cNvPr id="9" name="TextBox 8"/>
        <xdr:cNvSpPr txBox="1"/>
      </xdr:nvSpPr>
      <xdr:spPr>
        <a:xfrm>
          <a:off x="6949722" y="1961444"/>
          <a:ext cx="994834" cy="2328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BPU Installed</a:t>
          </a:r>
        </a:p>
      </xdr:txBody>
    </xdr:sp>
    <xdr:clientData/>
  </xdr:twoCellAnchor>
  <xdr:twoCellAnchor>
    <xdr:from>
      <xdr:col>9</xdr:col>
      <xdr:colOff>239890</xdr:colOff>
      <xdr:row>11</xdr:row>
      <xdr:rowOff>155222</xdr:rowOff>
    </xdr:from>
    <xdr:to>
      <xdr:col>9</xdr:col>
      <xdr:colOff>381000</xdr:colOff>
      <xdr:row>13</xdr:row>
      <xdr:rowOff>70555</xdr:rowOff>
    </xdr:to>
    <xdr:cxnSp macro="">
      <xdr:nvCxnSpPr>
        <xdr:cNvPr id="10" name="Straight Arrow Connector 9"/>
        <xdr:cNvCxnSpPr/>
      </xdr:nvCxnSpPr>
      <xdr:spPr>
        <a:xfrm flipH="1">
          <a:off x="6893279" y="2187222"/>
          <a:ext cx="141110" cy="2822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</xdr:row>
          <xdr:rowOff>38100</xdr:rowOff>
        </xdr:from>
        <xdr:to>
          <xdr:col>17</xdr:col>
          <xdr:colOff>355600</xdr:colOff>
          <xdr:row>34</xdr:row>
          <xdr:rowOff>38100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1</xdr:colOff>
      <xdr:row>0</xdr:row>
      <xdr:rowOff>1</xdr:rowOff>
    </xdr:from>
    <xdr:to>
      <xdr:col>8</xdr:col>
      <xdr:colOff>572813</xdr:colOff>
      <xdr:row>13</xdr:row>
      <xdr:rowOff>6350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1" y="1"/>
          <a:ext cx="4230412" cy="24002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40"/>
  <sheetViews>
    <sheetView tabSelected="1" zoomScale="60" zoomScaleNormal="60" workbookViewId="0">
      <selection activeCell="D9" sqref="D9"/>
    </sheetView>
  </sheetViews>
  <sheetFormatPr defaultRowHeight="14.5" x14ac:dyDescent="0.35"/>
  <cols>
    <col min="2" max="2" width="21.90625" customWidth="1"/>
    <col min="6" max="6" width="8.08984375" customWidth="1"/>
    <col min="7" max="7" width="9.54296875" customWidth="1"/>
    <col min="9" max="9" width="12.1796875" bestFit="1" customWidth="1"/>
    <col min="10" max="10" width="12.81640625" bestFit="1" customWidth="1"/>
    <col min="11" max="11" width="12.1796875" bestFit="1" customWidth="1"/>
  </cols>
  <sheetData>
    <row r="1" spans="1:30" ht="15.5" x14ac:dyDescent="0.35">
      <c r="A1" s="2"/>
      <c r="B1" s="3" t="s">
        <v>71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x14ac:dyDescent="0.35">
      <c r="A2" s="2"/>
      <c r="B2" s="2" t="s">
        <v>102</v>
      </c>
      <c r="C2" s="2" t="s">
        <v>96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35">
      <c r="A3" s="2"/>
      <c r="B3" s="4" t="s">
        <v>28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"/>
      <c r="O3" s="8" t="s">
        <v>87</v>
      </c>
      <c r="P3" s="1"/>
      <c r="Q3" s="1"/>
      <c r="R3" s="1"/>
      <c r="S3" s="1"/>
    </row>
    <row r="4" spans="1:30" x14ac:dyDescent="0.35">
      <c r="A4" s="2"/>
      <c r="B4" s="5" t="s">
        <v>0</v>
      </c>
      <c r="C4" s="4" t="s">
        <v>15</v>
      </c>
      <c r="D4" s="2">
        <v>7500</v>
      </c>
      <c r="E4" s="2" t="s">
        <v>66</v>
      </c>
      <c r="F4" s="2"/>
      <c r="G4" s="2"/>
      <c r="H4" s="2"/>
      <c r="I4" s="2"/>
      <c r="J4" s="2"/>
      <c r="K4" s="2"/>
      <c r="L4" s="2"/>
      <c r="M4" s="2"/>
      <c r="N4" s="1"/>
      <c r="O4" s="1" t="s">
        <v>78</v>
      </c>
      <c r="P4" s="1" t="s">
        <v>81</v>
      </c>
      <c r="Q4" s="1">
        <f>D14</f>
        <v>0.08</v>
      </c>
      <c r="R4" s="1"/>
      <c r="S4" s="1"/>
    </row>
    <row r="5" spans="1:30" x14ac:dyDescent="0.35">
      <c r="A5" s="2"/>
      <c r="B5" s="2" t="s">
        <v>16</v>
      </c>
      <c r="C5" s="2" t="s">
        <v>100</v>
      </c>
      <c r="D5" s="2">
        <v>300</v>
      </c>
      <c r="E5" s="2" t="s">
        <v>67</v>
      </c>
      <c r="F5" s="2"/>
      <c r="G5" s="2"/>
      <c r="H5" s="2"/>
      <c r="I5" s="2"/>
      <c r="J5" s="2"/>
      <c r="K5" s="2"/>
      <c r="L5" s="2"/>
      <c r="M5" s="2"/>
      <c r="N5" s="1"/>
      <c r="O5" s="1" t="s">
        <v>79</v>
      </c>
      <c r="P5" s="1" t="s">
        <v>80</v>
      </c>
      <c r="Q5" s="1">
        <f>D19</f>
        <v>1.2450000000000001E-5</v>
      </c>
      <c r="R5" s="1"/>
      <c r="S5" s="1"/>
    </row>
    <row r="6" spans="1:30" x14ac:dyDescent="0.35">
      <c r="A6" s="2"/>
      <c r="B6" s="2" t="s">
        <v>14</v>
      </c>
      <c r="C6" s="2" t="s">
        <v>17</v>
      </c>
      <c r="D6" s="2">
        <v>750</v>
      </c>
      <c r="E6" s="2" t="s">
        <v>67</v>
      </c>
      <c r="F6" s="2"/>
      <c r="G6" s="2"/>
      <c r="H6" s="2"/>
      <c r="I6" s="2"/>
      <c r="J6" s="2"/>
      <c r="K6" s="2"/>
      <c r="L6" s="2"/>
      <c r="M6" s="2"/>
      <c r="N6" s="1"/>
      <c r="O6" s="1" t="s">
        <v>32</v>
      </c>
      <c r="P6" s="1" t="s">
        <v>33</v>
      </c>
      <c r="Q6" s="9">
        <v>2.0000000000000001E-4</v>
      </c>
      <c r="R6" s="1" t="s">
        <v>70</v>
      </c>
      <c r="S6" s="1"/>
    </row>
    <row r="7" spans="1:30" x14ac:dyDescent="0.35">
      <c r="A7" s="2"/>
      <c r="B7" s="2" t="s">
        <v>1</v>
      </c>
      <c r="C7" s="2" t="s">
        <v>18</v>
      </c>
      <c r="D7" s="2">
        <v>9500</v>
      </c>
      <c r="E7" s="2" t="s">
        <v>67</v>
      </c>
      <c r="F7" s="2"/>
      <c r="G7" s="2"/>
      <c r="H7" s="2"/>
      <c r="I7" s="2"/>
      <c r="J7" s="2"/>
      <c r="K7" s="2"/>
      <c r="L7" s="2"/>
      <c r="M7" s="2"/>
      <c r="N7" s="1"/>
      <c r="O7" s="1" t="s">
        <v>30</v>
      </c>
      <c r="P7" s="1" t="s">
        <v>26</v>
      </c>
      <c r="Q7" s="9">
        <v>1.0000000000000001E-5</v>
      </c>
      <c r="R7" s="1" t="s">
        <v>70</v>
      </c>
      <c r="S7" s="1"/>
    </row>
    <row r="8" spans="1:30" x14ac:dyDescent="0.35">
      <c r="A8" s="2"/>
      <c r="B8" s="2" t="s">
        <v>72</v>
      </c>
      <c r="C8" s="2" t="s">
        <v>19</v>
      </c>
      <c r="D8" s="2">
        <v>45</v>
      </c>
      <c r="E8" s="2"/>
      <c r="F8" s="2"/>
      <c r="G8" s="2"/>
      <c r="H8" s="2"/>
      <c r="I8" s="2"/>
      <c r="J8" s="2"/>
      <c r="K8" s="2"/>
      <c r="L8" s="2"/>
      <c r="M8" s="2"/>
      <c r="N8" s="1"/>
      <c r="O8" s="1" t="s">
        <v>31</v>
      </c>
      <c r="P8" s="1" t="s">
        <v>27</v>
      </c>
      <c r="Q8" s="9">
        <v>3.9999999999999998E-6</v>
      </c>
      <c r="R8" s="1" t="s">
        <v>70</v>
      </c>
      <c r="S8" s="1"/>
    </row>
    <row r="9" spans="1:30" x14ac:dyDescent="0.35">
      <c r="A9" s="2"/>
      <c r="B9" s="2" t="s">
        <v>2</v>
      </c>
      <c r="C9" s="2" t="s">
        <v>99</v>
      </c>
      <c r="D9" s="2">
        <v>40</v>
      </c>
      <c r="E9" s="2"/>
      <c r="F9" s="2"/>
      <c r="G9" s="2"/>
      <c r="H9" s="2"/>
      <c r="I9" s="2"/>
      <c r="J9" s="2"/>
      <c r="K9" s="2"/>
      <c r="L9" s="2"/>
      <c r="M9" s="2"/>
      <c r="N9" s="1"/>
      <c r="O9" s="1" t="s">
        <v>34</v>
      </c>
      <c r="P9" s="1" t="s">
        <v>29</v>
      </c>
      <c r="Q9" s="9">
        <v>0.1</v>
      </c>
      <c r="R9" s="1" t="s">
        <v>67</v>
      </c>
      <c r="S9" s="1"/>
    </row>
    <row r="10" spans="1:30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"/>
      <c r="O10" s="1" t="s">
        <v>88</v>
      </c>
      <c r="P10" s="1" t="s">
        <v>89</v>
      </c>
      <c r="Q10" s="1">
        <f>FcD*kI*Xf/WF</f>
        <v>540</v>
      </c>
      <c r="R10" s="1" t="s">
        <v>68</v>
      </c>
      <c r="S10" s="1"/>
    </row>
    <row r="11" spans="1:30" x14ac:dyDescent="0.35">
      <c r="A11" s="2"/>
      <c r="B11" s="2" t="s">
        <v>3</v>
      </c>
      <c r="C11" s="2" t="s">
        <v>21</v>
      </c>
      <c r="D11" s="2">
        <v>4.0000000000000001E-3</v>
      </c>
      <c r="E11" s="2" t="s">
        <v>68</v>
      </c>
      <c r="F11" s="2"/>
      <c r="G11" s="2"/>
      <c r="H11" s="2"/>
      <c r="I11" s="2"/>
      <c r="J11" s="2"/>
      <c r="K11" s="2"/>
      <c r="L11" s="2"/>
      <c r="M11" s="2"/>
      <c r="N11" s="1"/>
      <c r="O11" s="1" t="s">
        <v>35</v>
      </c>
      <c r="P11" s="1" t="s">
        <v>36</v>
      </c>
      <c r="Q11" s="1">
        <v>0.16</v>
      </c>
      <c r="R11" s="1"/>
      <c r="S11" s="1"/>
    </row>
    <row r="12" spans="1:30" x14ac:dyDescent="0.35">
      <c r="A12" s="2"/>
      <c r="B12" s="2" t="s">
        <v>4</v>
      </c>
      <c r="C12" s="2" t="s">
        <v>20</v>
      </c>
      <c r="D12" s="2">
        <f>D11</f>
        <v>4.0000000000000001E-3</v>
      </c>
      <c r="E12" s="2" t="s">
        <v>68</v>
      </c>
      <c r="F12" s="2"/>
      <c r="G12" s="2"/>
      <c r="H12" s="2"/>
      <c r="I12" s="2"/>
      <c r="J12" s="2"/>
      <c r="K12" s="2"/>
      <c r="L12" s="2"/>
      <c r="M12" s="2"/>
      <c r="N12" s="1"/>
      <c r="O12" s="1" t="s">
        <v>37</v>
      </c>
      <c r="P12" s="1" t="s">
        <v>39</v>
      </c>
      <c r="Q12" s="1">
        <f>Ct</f>
        <v>1.2450000000000001E-5</v>
      </c>
      <c r="R12" s="1" t="s">
        <v>70</v>
      </c>
      <c r="S12" s="1"/>
    </row>
    <row r="13" spans="1:30" x14ac:dyDescent="0.35">
      <c r="A13" s="2"/>
      <c r="B13" s="2" t="s">
        <v>5</v>
      </c>
      <c r="C13" s="2" t="s">
        <v>22</v>
      </c>
      <c r="D13" s="2">
        <v>30</v>
      </c>
      <c r="E13" s="2" t="s">
        <v>67</v>
      </c>
      <c r="F13" s="2"/>
      <c r="G13" s="2"/>
      <c r="H13" s="2"/>
      <c r="I13" s="2"/>
      <c r="J13" s="2"/>
      <c r="K13" s="2"/>
      <c r="L13" s="2"/>
      <c r="M13" s="2"/>
      <c r="N13" s="1"/>
      <c r="O13" s="1"/>
      <c r="P13" s="1"/>
      <c r="Q13" s="1"/>
      <c r="R13" s="1"/>
      <c r="S13" s="1"/>
    </row>
    <row r="14" spans="1:30" x14ac:dyDescent="0.35">
      <c r="A14" s="2"/>
      <c r="B14" s="2" t="s">
        <v>6</v>
      </c>
      <c r="C14" s="2" t="s">
        <v>23</v>
      </c>
      <c r="D14" s="2">
        <v>0.08</v>
      </c>
      <c r="E14" s="2"/>
      <c r="F14" s="2"/>
      <c r="G14" s="2"/>
      <c r="H14" s="2"/>
      <c r="I14" s="2"/>
      <c r="J14" s="2"/>
      <c r="K14" s="2"/>
      <c r="L14" s="2"/>
      <c r="M14" s="2"/>
      <c r="N14" s="1"/>
      <c r="O14" s="1"/>
      <c r="P14" s="1"/>
      <c r="Q14" s="1"/>
      <c r="R14" s="1"/>
      <c r="S14" s="1"/>
    </row>
    <row r="15" spans="1:30" x14ac:dyDescent="0.35">
      <c r="A15" s="2"/>
      <c r="B15" s="2" t="s">
        <v>9</v>
      </c>
      <c r="C15" s="2" t="s">
        <v>7</v>
      </c>
      <c r="D15" s="2">
        <v>0</v>
      </c>
      <c r="E15" s="2"/>
      <c r="F15" s="2"/>
      <c r="G15" s="2"/>
      <c r="H15" s="2"/>
      <c r="I15" s="2"/>
      <c r="J15" s="2"/>
      <c r="K15" s="2"/>
      <c r="L15" s="2"/>
      <c r="M15" s="2"/>
      <c r="N15" s="1"/>
      <c r="O15" s="8" t="s">
        <v>55</v>
      </c>
      <c r="P15" s="1"/>
      <c r="Q15" s="1"/>
      <c r="R15" s="1"/>
      <c r="S15" s="1"/>
    </row>
    <row r="16" spans="1:30" x14ac:dyDescent="0.35">
      <c r="A16" s="2"/>
      <c r="B16" s="2" t="s">
        <v>10</v>
      </c>
      <c r="C16" s="2" t="s">
        <v>8</v>
      </c>
      <c r="D16" s="2">
        <v>0.8</v>
      </c>
      <c r="E16" s="2"/>
      <c r="F16" s="2"/>
      <c r="G16" s="2"/>
      <c r="H16" s="2"/>
      <c r="I16" s="2"/>
      <c r="J16" s="2"/>
      <c r="K16" s="2"/>
      <c r="L16" s="2"/>
      <c r="M16" s="2"/>
      <c r="N16" s="1"/>
      <c r="O16" s="1" t="s">
        <v>64</v>
      </c>
      <c r="P16" s="1" t="s">
        <v>56</v>
      </c>
      <c r="Q16" s="1">
        <f>(Xe/2)/Xf</f>
        <v>1.25</v>
      </c>
      <c r="R16" s="1"/>
      <c r="S16" s="1"/>
    </row>
    <row r="17" spans="1:29" x14ac:dyDescent="0.35">
      <c r="A17" s="2"/>
      <c r="B17" s="2" t="s">
        <v>11</v>
      </c>
      <c r="C17" s="2" t="s">
        <v>24</v>
      </c>
      <c r="D17" s="2">
        <v>0.2</v>
      </c>
      <c r="E17" s="2"/>
      <c r="F17" s="2"/>
      <c r="G17" s="2"/>
      <c r="H17" s="2"/>
      <c r="I17" s="2"/>
      <c r="J17" s="2"/>
      <c r="K17" s="2"/>
      <c r="L17" s="2"/>
      <c r="M17" s="2"/>
      <c r="N17" s="1"/>
      <c r="O17" s="1" t="s">
        <v>65</v>
      </c>
      <c r="P17" s="1" t="s">
        <v>57</v>
      </c>
      <c r="Q17" s="1">
        <f>(Ye/nF)/2/Xf</f>
        <v>0.39583333333333331</v>
      </c>
      <c r="R17" s="1"/>
      <c r="S17" s="1"/>
    </row>
    <row r="18" spans="1:29" x14ac:dyDescent="0.35">
      <c r="A18" s="2"/>
      <c r="B18" s="2" t="s">
        <v>69</v>
      </c>
      <c r="C18" s="2" t="s">
        <v>25</v>
      </c>
      <c r="D18" s="6">
        <v>3.6500000000000002E-6</v>
      </c>
      <c r="E18" s="2" t="s">
        <v>70</v>
      </c>
      <c r="F18" s="2"/>
      <c r="G18" s="2"/>
      <c r="H18" s="2"/>
      <c r="I18" s="2"/>
      <c r="J18" s="2"/>
      <c r="K18" s="2"/>
      <c r="L18" s="2"/>
      <c r="M18" s="2"/>
      <c r="N18" s="1"/>
      <c r="O18" s="1" t="s">
        <v>63</v>
      </c>
      <c r="P18" s="1" t="s">
        <v>58</v>
      </c>
      <c r="Q18" s="1">
        <f>WF/Xf/2</f>
        <v>1.6666666666666669E-4</v>
      </c>
      <c r="R18" s="1"/>
      <c r="S18" s="1"/>
    </row>
    <row r="19" spans="1:29" x14ac:dyDescent="0.35">
      <c r="A19" s="2"/>
      <c r="B19" s="2" t="s">
        <v>12</v>
      </c>
      <c r="C19" s="2" t="s">
        <v>38</v>
      </c>
      <c r="D19" s="7">
        <f>Cg*Sg+Co*So+Cw*Sw+Cf</f>
        <v>1.2450000000000001E-5</v>
      </c>
      <c r="E19" s="2" t="s">
        <v>70</v>
      </c>
      <c r="F19" s="2"/>
      <c r="G19" s="2"/>
      <c r="H19" s="2"/>
      <c r="I19" s="2"/>
      <c r="J19" s="2"/>
      <c r="K19" s="2"/>
      <c r="L19" s="2"/>
      <c r="M19" s="2"/>
      <c r="N19" s="1"/>
      <c r="O19" s="1" t="s">
        <v>62</v>
      </c>
      <c r="P19" s="1" t="s">
        <v>59</v>
      </c>
      <c r="Q19" s="1">
        <f>(ko/(phio*Cto))/(kI/(storaI))</f>
        <v>1</v>
      </c>
      <c r="R19" s="1"/>
      <c r="S19" s="1"/>
    </row>
    <row r="20" spans="1:29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1"/>
      <c r="O20" s="1" t="s">
        <v>61</v>
      </c>
      <c r="P20" s="1" t="s">
        <v>60</v>
      </c>
      <c r="Q20" s="1">
        <f>(kF_/(phi_F*Ct_F))/(kI/(storaI))</f>
        <v>67500</v>
      </c>
      <c r="R20" s="1"/>
      <c r="S20" s="1"/>
    </row>
    <row r="21" spans="1:29" x14ac:dyDescent="0.35">
      <c r="A21" s="2"/>
      <c r="B21" s="2" t="s">
        <v>40</v>
      </c>
      <c r="C21" s="2" t="s">
        <v>43</v>
      </c>
      <c r="D21" s="2">
        <v>0.55000000000000004</v>
      </c>
      <c r="E21" s="2" t="s">
        <v>82</v>
      </c>
      <c r="F21" s="2"/>
      <c r="G21" s="2"/>
      <c r="H21" s="2"/>
      <c r="I21" s="2"/>
      <c r="J21" s="2"/>
      <c r="K21" s="2"/>
      <c r="L21" s="2"/>
      <c r="M21" s="2"/>
      <c r="N21" s="1"/>
      <c r="O21" s="1" t="s">
        <v>73</v>
      </c>
      <c r="P21" s="1"/>
      <c r="Q21" s="1">
        <f>kI*Xf/(ko*(Ye/nF)/2)</f>
        <v>2.5263157894736841</v>
      </c>
      <c r="R21" s="1"/>
      <c r="S21" s="1"/>
    </row>
    <row r="22" spans="1:29" x14ac:dyDescent="0.35">
      <c r="A22" s="2"/>
      <c r="B22" s="2" t="s">
        <v>41</v>
      </c>
      <c r="C22" s="2" t="s">
        <v>42</v>
      </c>
      <c r="D22" s="2">
        <v>1.2</v>
      </c>
      <c r="E22" s="2" t="s">
        <v>98</v>
      </c>
      <c r="F22" s="2"/>
      <c r="G22" s="2"/>
      <c r="H22" s="2"/>
      <c r="I22" s="2"/>
      <c r="J22" s="2"/>
      <c r="K22" s="2"/>
      <c r="L22" s="2"/>
      <c r="M22" s="2"/>
      <c r="N22" s="1"/>
      <c r="O22" s="1"/>
      <c r="P22" s="1"/>
      <c r="Q22" s="1"/>
      <c r="R22" s="1"/>
      <c r="S22" s="1"/>
    </row>
    <row r="23" spans="1:29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1"/>
      <c r="O23" s="1"/>
      <c r="P23" s="1"/>
      <c r="Q23" s="1"/>
      <c r="R23" s="1"/>
      <c r="S23" s="1"/>
    </row>
    <row r="24" spans="1:29" x14ac:dyDescent="0.35">
      <c r="A24" s="2"/>
      <c r="B24" s="2" t="s">
        <v>13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1"/>
      <c r="O24" s="8" t="s">
        <v>74</v>
      </c>
      <c r="P24" s="1"/>
      <c r="Q24" s="1"/>
      <c r="R24" s="1"/>
      <c r="S24" s="1"/>
    </row>
    <row r="25" spans="1:29" x14ac:dyDescent="0.35">
      <c r="A25" s="2"/>
      <c r="B25" s="2" t="s">
        <v>86</v>
      </c>
      <c r="C25" s="2"/>
      <c r="D25" s="2" t="s">
        <v>85</v>
      </c>
      <c r="E25" s="2" t="s">
        <v>107</v>
      </c>
      <c r="F25" s="2" t="s">
        <v>108</v>
      </c>
      <c r="G25" s="2"/>
      <c r="H25" s="2"/>
      <c r="I25" s="2"/>
      <c r="J25" s="2"/>
      <c r="K25" s="2"/>
      <c r="L25" s="2"/>
      <c r="M25" s="2"/>
      <c r="N25" s="1"/>
      <c r="O25" s="1"/>
      <c r="P25" s="10" t="s">
        <v>75</v>
      </c>
      <c r="Q25" s="10" t="s">
        <v>44</v>
      </c>
      <c r="R25" s="10" t="s">
        <v>45</v>
      </c>
      <c r="S25" s="10" t="s">
        <v>84</v>
      </c>
    </row>
    <row r="26" spans="1:29" x14ac:dyDescent="0.35">
      <c r="A26" s="2"/>
      <c r="B26" s="2" t="s">
        <v>46</v>
      </c>
      <c r="C26" s="2" t="s">
        <v>47</v>
      </c>
      <c r="D26" s="6">
        <v>1E-4</v>
      </c>
      <c r="E26" s="2"/>
      <c r="F26" s="2"/>
      <c r="G26" s="2"/>
      <c r="H26" s="2"/>
      <c r="I26" s="2"/>
      <c r="J26" s="2"/>
      <c r="K26" s="2"/>
      <c r="L26" s="2"/>
      <c r="M26" s="2"/>
      <c r="N26" s="1"/>
      <c r="O26" s="1" t="s">
        <v>76</v>
      </c>
      <c r="P26" s="1">
        <f>D11</f>
        <v>4.0000000000000001E-3</v>
      </c>
      <c r="Q26" s="1"/>
      <c r="R26" s="1"/>
      <c r="S26" s="10">
        <f>P26</f>
        <v>4.0000000000000001E-3</v>
      </c>
    </row>
    <row r="27" spans="1:29" x14ac:dyDescent="0.35">
      <c r="A27" s="2"/>
      <c r="B27" s="2" t="s">
        <v>48</v>
      </c>
      <c r="C27" s="2" t="s">
        <v>49</v>
      </c>
      <c r="D27" s="2">
        <v>0.1</v>
      </c>
      <c r="E27" s="2"/>
      <c r="F27" s="2"/>
      <c r="G27" s="2"/>
      <c r="H27" s="2"/>
      <c r="I27" s="2"/>
      <c r="J27" s="2"/>
      <c r="K27" s="2"/>
      <c r="L27" s="2"/>
      <c r="M27" s="2"/>
      <c r="N27" s="1"/>
      <c r="O27" s="1" t="s">
        <v>77</v>
      </c>
      <c r="P27" s="1">
        <f>D13</f>
        <v>30</v>
      </c>
      <c r="Q27" s="1"/>
      <c r="R27" s="1"/>
      <c r="S27" s="10">
        <f>D13</f>
        <v>30</v>
      </c>
    </row>
    <row r="28" spans="1:29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"/>
      <c r="O28" s="1"/>
      <c r="P28" s="1"/>
      <c r="Q28" s="1"/>
      <c r="R28" s="1"/>
      <c r="S28" s="1"/>
    </row>
    <row r="29" spans="1:29" x14ac:dyDescent="0.35">
      <c r="A29" s="2"/>
      <c r="B29" s="2" t="s">
        <v>51</v>
      </c>
      <c r="C29" s="2" t="s">
        <v>53</v>
      </c>
      <c r="D29" s="2">
        <v>0</v>
      </c>
      <c r="E29" s="2"/>
      <c r="F29" s="2"/>
      <c r="G29" s="2"/>
      <c r="H29" s="2"/>
      <c r="I29" s="2"/>
      <c r="J29" s="2"/>
      <c r="K29" s="2"/>
      <c r="L29" s="2"/>
      <c r="M29" s="2"/>
      <c r="N29" s="1"/>
      <c r="O29" s="1" t="s">
        <v>83</v>
      </c>
      <c r="P29" s="1">
        <f>phim*Ct</f>
        <v>9.9600000000000008E-7</v>
      </c>
      <c r="Q29" s="1"/>
      <c r="R29" s="1"/>
      <c r="S29" s="11">
        <f>P29</f>
        <v>9.9600000000000008E-7</v>
      </c>
    </row>
    <row r="30" spans="1:29" x14ac:dyDescent="0.35">
      <c r="A30" s="2"/>
      <c r="B30" s="2" t="s">
        <v>52</v>
      </c>
      <c r="C30" s="2" t="s">
        <v>54</v>
      </c>
      <c r="D30" s="2">
        <v>0</v>
      </c>
      <c r="E30" s="2"/>
      <c r="F30" s="2"/>
      <c r="G30" s="2"/>
      <c r="H30" s="2"/>
      <c r="I30" s="2"/>
      <c r="J30" s="2"/>
      <c r="K30" s="2">
        <f>D11*K31</f>
        <v>4.0000000000000001E-3</v>
      </c>
      <c r="L30" s="2">
        <f>D11*L31</f>
        <v>4.2000000000000006E-3</v>
      </c>
      <c r="M30" s="2"/>
      <c r="N30" s="1"/>
      <c r="O30" s="1"/>
      <c r="P30" s="1"/>
      <c r="Q30" s="1"/>
      <c r="R30" s="1"/>
      <c r="S30" s="1"/>
    </row>
    <row r="31" spans="1:29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>
        <v>1</v>
      </c>
      <c r="L31" s="2">
        <f>K31+K32</f>
        <v>1.05</v>
      </c>
      <c r="M31" s="2"/>
      <c r="N31" s="2">
        <f>K31</f>
        <v>1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>
        <v>0.05</v>
      </c>
      <c r="L32" s="2"/>
      <c r="M32" s="2"/>
      <c r="N32" s="2">
        <v>0.05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35">
      <c r="A33" s="4"/>
      <c r="B33" s="4" t="s">
        <v>97</v>
      </c>
      <c r="C33" s="4" t="s">
        <v>50</v>
      </c>
      <c r="D33" s="4" t="s">
        <v>106</v>
      </c>
      <c r="E33" s="4" t="s">
        <v>101</v>
      </c>
      <c r="F33" s="4"/>
      <c r="G33" s="4"/>
      <c r="H33" s="2" t="s">
        <v>103</v>
      </c>
      <c r="I33" s="2" t="s">
        <v>104</v>
      </c>
      <c r="J33" s="2"/>
      <c r="K33" s="2" t="s">
        <v>109</v>
      </c>
      <c r="L33" s="2"/>
      <c r="M33" s="2"/>
      <c r="N33" s="2" t="s">
        <v>110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35">
      <c r="A34" s="2"/>
      <c r="B34" s="15">
        <v>1</v>
      </c>
      <c r="C34" s="2">
        <v>5025.7359999999999</v>
      </c>
      <c r="D34" s="2">
        <f t="array" ref="D34:D200">qDHMFTL_TSP(B34:B200,C34:C200,Pi,XeD,YeD,WFD,etaOD,etaFD,CRD,FcD,dpm,w,lambda,CD,s,kI,hI,Bo,mu,storaI,Xf,nF)</f>
        <v>1744.2495441730155</v>
      </c>
      <c r="E34" s="2">
        <v>842</v>
      </c>
      <c r="F34" s="2"/>
      <c r="G34" s="2"/>
      <c r="H34" s="2">
        <v>1977.507799666944</v>
      </c>
      <c r="I34" s="2">
        <v>1977.507799666944</v>
      </c>
      <c r="J34" s="2"/>
      <c r="K34" s="2">
        <f t="array" ref="K34:K200">qDHMFTL_TSP(B34:B200,C34:C200,Pi,XeD,YeD,WFD,etaOD,etaFD,CRD,FcD,dpm,w,lambda,CD,s,K30,hI,Bo,mu,storaI,Xf,nF)</f>
        <v>1744.2495441730155</v>
      </c>
      <c r="L34" s="2">
        <f t="array" ref="L34:L200">qDHMFTL_TSP(B34:B200,C34:C200,Pi,XeD,YeD,WFD,etaOD,etaFD,CRD,FcD,dpm,w,lambda,CD,s,L30,hI,Bo,mu,storaI,Xf,nF)</f>
        <v>1797.5153214736415</v>
      </c>
      <c r="M34" s="2">
        <f>(L34-K34)/$K$32</f>
        <v>1065.3155460125208</v>
      </c>
      <c r="N34" s="2">
        <f>1/($N$32*E34)^2</f>
        <v>5.6420354206983703E-4</v>
      </c>
      <c r="O34" s="2">
        <f t="array" ref="O34:Q37">diagMat(N34:N37)</f>
        <v>5.6420354206983703E-4</v>
      </c>
      <c r="P34" s="2">
        <v>5.6420354206983703E-4</v>
      </c>
      <c r="Q34" s="2">
        <v>5.6420354206983703E-4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35">
      <c r="A35" s="2"/>
      <c r="B35" s="15">
        <v>2</v>
      </c>
      <c r="C35" s="2">
        <v>4875.7359999999999</v>
      </c>
      <c r="D35" s="2">
        <v>1428.7095247729353</v>
      </c>
      <c r="E35" s="2">
        <v>1788</v>
      </c>
      <c r="F35" s="16"/>
      <c r="G35" s="2"/>
      <c r="H35" s="2">
        <v>1590.4641508100785</v>
      </c>
      <c r="I35" s="2">
        <v>1590.4641508100785</v>
      </c>
      <c r="J35" s="2"/>
      <c r="K35" s="2">
        <v>1428.7095247729353</v>
      </c>
      <c r="L35" s="2">
        <v>1470.2302458915301</v>
      </c>
      <c r="M35" s="2">
        <f t="shared" ref="M35:M98" si="0">(L35-K35)/$K$32</f>
        <v>830.41442237189585</v>
      </c>
      <c r="N35" s="2">
        <f t="shared" ref="N35:N98" si="1">1/($N$32*E35)^2</f>
        <v>1.2511948911210204E-4</v>
      </c>
      <c r="O35" s="2">
        <v>1.2511948911210204E-4</v>
      </c>
      <c r="P35" s="2">
        <v>1.2511948911210204E-4</v>
      </c>
      <c r="Q35" s="2">
        <v>1.2511948911210204E-4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35">
      <c r="A36" s="2"/>
      <c r="B36" s="15">
        <v>3</v>
      </c>
      <c r="C36" s="2">
        <v>4795.7359999999999</v>
      </c>
      <c r="D36" s="2">
        <v>1251.5909875388063</v>
      </c>
      <c r="E36" s="2">
        <v>1529</v>
      </c>
      <c r="F36" s="2"/>
      <c r="G36" s="2"/>
      <c r="H36" s="2">
        <v>1382.1210627656501</v>
      </c>
      <c r="I36" s="2">
        <v>1382.1210627656501</v>
      </c>
      <c r="J36" s="2"/>
      <c r="K36" s="2">
        <v>1251.5909875388063</v>
      </c>
      <c r="L36" s="2">
        <v>1287.1020023780948</v>
      </c>
      <c r="M36" s="2">
        <f t="shared" si="0"/>
        <v>710.22029678576928</v>
      </c>
      <c r="N36" s="2">
        <f t="shared" si="1"/>
        <v>1.7109803446855451E-4</v>
      </c>
      <c r="O36" s="2">
        <v>1.7109803446855451E-4</v>
      </c>
      <c r="P36" s="2">
        <v>1.7109803446855451E-4</v>
      </c>
      <c r="Q36" s="2">
        <v>1.7109803446855451E-4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35">
      <c r="A37" s="2"/>
      <c r="B37" s="15">
        <v>4</v>
      </c>
      <c r="C37" s="2">
        <v>4795.7359999999999</v>
      </c>
      <c r="D37" s="2">
        <v>1094.7596362166057</v>
      </c>
      <c r="E37" s="2">
        <v>1352.4</v>
      </c>
      <c r="F37" s="2"/>
      <c r="G37" s="2"/>
      <c r="H37" s="2">
        <v>1202.30440350253</v>
      </c>
      <c r="I37" s="2">
        <v>1202.30440350253</v>
      </c>
      <c r="J37" s="2"/>
      <c r="K37" s="2">
        <v>1094.7596362166057</v>
      </c>
      <c r="L37" s="2">
        <v>1125.2927961414143</v>
      </c>
      <c r="M37" s="2">
        <f t="shared" si="0"/>
        <v>610.6631984961723</v>
      </c>
      <c r="N37" s="2">
        <f t="shared" si="1"/>
        <v>2.1870044521287029E-4</v>
      </c>
      <c r="O37" s="2">
        <v>2.1870044521287029E-4</v>
      </c>
      <c r="P37" s="2">
        <v>2.1870044521287029E-4</v>
      </c>
      <c r="Q37" s="2">
        <v>2.1870044521287029E-4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35">
      <c r="A38" s="2"/>
      <c r="B38" s="15">
        <v>5</v>
      </c>
      <c r="C38" s="2">
        <v>4795.7359999999999</v>
      </c>
      <c r="D38" s="2">
        <v>988.14883400239728</v>
      </c>
      <c r="E38" s="2">
        <v>1277.5999999999999</v>
      </c>
      <c r="F38" s="2"/>
      <c r="G38" s="2"/>
      <c r="H38" s="2">
        <v>1081.9911629116468</v>
      </c>
      <c r="I38" s="2">
        <v>1081.9911629116468</v>
      </c>
      <c r="J38" s="2"/>
      <c r="K38" s="2">
        <v>988.14883400239728</v>
      </c>
      <c r="L38" s="2">
        <v>1015.4366105704162</v>
      </c>
      <c r="M38" s="2">
        <f t="shared" si="0"/>
        <v>545.75553136037797</v>
      </c>
      <c r="N38" s="2">
        <f t="shared" si="1"/>
        <v>2.450587337168274E-4</v>
      </c>
    </row>
    <row r="39" spans="1:29" x14ac:dyDescent="0.35">
      <c r="A39" s="2"/>
      <c r="B39" s="15">
        <v>6</v>
      </c>
      <c r="C39" s="2">
        <v>4795.7359999999999</v>
      </c>
      <c r="D39" s="2">
        <v>909.00884122503112</v>
      </c>
      <c r="E39" s="2">
        <v>1035</v>
      </c>
      <c r="F39" s="2"/>
      <c r="G39" s="2"/>
      <c r="H39" s="2">
        <v>993.55509655199432</v>
      </c>
      <c r="I39" s="2">
        <v>993.55506989579226</v>
      </c>
      <c r="J39" s="2"/>
      <c r="K39" s="2">
        <v>909.00884122503112</v>
      </c>
      <c r="L39" s="2">
        <v>933.95405546352401</v>
      </c>
      <c r="M39" s="2">
        <f t="shared" si="0"/>
        <v>498.9042847698579</v>
      </c>
      <c r="N39" s="2">
        <f t="shared" si="1"/>
        <v>3.734042801465612E-4</v>
      </c>
    </row>
    <row r="40" spans="1:29" x14ac:dyDescent="0.35">
      <c r="A40" s="2"/>
      <c r="B40" s="15">
        <v>7</v>
      </c>
      <c r="C40" s="2">
        <v>4745.7359999999999</v>
      </c>
      <c r="D40" s="2">
        <v>882.3537728083121</v>
      </c>
      <c r="E40" s="2">
        <v>973</v>
      </c>
      <c r="F40" s="2"/>
      <c r="G40" s="2"/>
      <c r="H40" s="2">
        <v>964.82395120859201</v>
      </c>
      <c r="I40" s="2">
        <v>964.82394959258409</v>
      </c>
      <c r="J40" s="2"/>
      <c r="K40" s="2">
        <v>882.3537728083121</v>
      </c>
      <c r="L40" s="2">
        <v>906.58190632329035</v>
      </c>
      <c r="M40" s="2">
        <f t="shared" si="0"/>
        <v>484.56267029956507</v>
      </c>
      <c r="N40" s="2">
        <f t="shared" si="1"/>
        <v>4.2250739123867538E-4</v>
      </c>
    </row>
    <row r="41" spans="1:29" x14ac:dyDescent="0.35">
      <c r="A41" s="2"/>
      <c r="B41" s="15">
        <v>8</v>
      </c>
      <c r="C41" s="2">
        <v>4745.7359999999999</v>
      </c>
      <c r="D41" s="2">
        <v>823.6516156297198</v>
      </c>
      <c r="E41" s="2">
        <v>841.5</v>
      </c>
      <c r="F41" s="2"/>
      <c r="G41" s="2"/>
      <c r="H41" s="2">
        <v>899.17643616324494</v>
      </c>
      <c r="I41" s="2">
        <v>899.176435301374</v>
      </c>
      <c r="J41" s="2"/>
      <c r="K41" s="2">
        <v>823.6516156297198</v>
      </c>
      <c r="L41" s="2">
        <v>846.14546960726568</v>
      </c>
      <c r="M41" s="2">
        <f t="shared" si="0"/>
        <v>449.87707955091764</v>
      </c>
      <c r="N41" s="2">
        <f t="shared" si="1"/>
        <v>5.6487421486897205E-4</v>
      </c>
    </row>
    <row r="42" spans="1:29" x14ac:dyDescent="0.35">
      <c r="A42" s="2"/>
      <c r="B42" s="15">
        <v>9</v>
      </c>
      <c r="C42" s="2">
        <v>4745.7359999999999</v>
      </c>
      <c r="D42" s="2">
        <v>777.6663158886729</v>
      </c>
      <c r="E42" s="2">
        <v>838.6</v>
      </c>
      <c r="F42" s="2"/>
      <c r="G42" s="2"/>
      <c r="H42" s="2">
        <v>848.36132603117665</v>
      </c>
      <c r="I42" s="2">
        <v>848.36124073133021</v>
      </c>
      <c r="J42" s="2"/>
      <c r="K42" s="2">
        <v>777.6663158886729</v>
      </c>
      <c r="L42" s="2">
        <v>798.84610433480657</v>
      </c>
      <c r="M42" s="2">
        <f t="shared" si="0"/>
        <v>423.59576892267341</v>
      </c>
      <c r="N42" s="2">
        <f t="shared" si="1"/>
        <v>5.6878780341487669E-4</v>
      </c>
    </row>
    <row r="43" spans="1:29" x14ac:dyDescent="0.35">
      <c r="A43" s="2"/>
      <c r="B43" s="15">
        <v>10</v>
      </c>
      <c r="C43" s="2">
        <v>4745.7359999999999</v>
      </c>
      <c r="D43" s="2">
        <v>739.52684141900704</v>
      </c>
      <c r="E43" s="2">
        <v>706.4</v>
      </c>
      <c r="F43" s="2"/>
      <c r="G43" s="2"/>
      <c r="H43" s="2">
        <v>806.4565201738144</v>
      </c>
      <c r="I43" s="2">
        <v>806.45651500258896</v>
      </c>
      <c r="J43" s="2"/>
      <c r="K43" s="2">
        <v>739.52684141900704</v>
      </c>
      <c r="L43" s="2">
        <v>759.63487280535162</v>
      </c>
      <c r="M43" s="2">
        <f t="shared" si="0"/>
        <v>402.16062772689156</v>
      </c>
      <c r="N43" s="2">
        <f t="shared" si="1"/>
        <v>8.0160166425331119E-4</v>
      </c>
    </row>
    <row r="44" spans="1:29" x14ac:dyDescent="0.35">
      <c r="A44" s="2"/>
      <c r="B44" s="15">
        <v>11</v>
      </c>
      <c r="C44" s="2">
        <v>4735.7359999999999</v>
      </c>
      <c r="D44" s="2">
        <v>707.0116296783583</v>
      </c>
      <c r="E44" s="2">
        <v>629.70000000000005</v>
      </c>
      <c r="F44" s="2"/>
      <c r="G44" s="2"/>
      <c r="H44" s="2">
        <v>770.86524307576929</v>
      </c>
      <c r="I44" s="2">
        <v>770.86522432406116</v>
      </c>
      <c r="J44" s="2"/>
      <c r="K44" s="2">
        <v>707.0116296783583</v>
      </c>
      <c r="L44" s="2">
        <v>726.21740331553724</v>
      </c>
      <c r="M44" s="2">
        <f t="shared" si="0"/>
        <v>384.11547274357872</v>
      </c>
      <c r="N44" s="2">
        <f t="shared" si="1"/>
        <v>1.0087710371949263E-3</v>
      </c>
    </row>
    <row r="45" spans="1:29" x14ac:dyDescent="0.35">
      <c r="A45" s="2"/>
      <c r="B45" s="15">
        <v>12</v>
      </c>
      <c r="C45" s="2">
        <v>4705.7359999999999</v>
      </c>
      <c r="D45" s="2">
        <v>678.78338474975862</v>
      </c>
      <c r="E45" s="2">
        <v>665.2</v>
      </c>
      <c r="F45" s="2"/>
      <c r="G45" s="2"/>
      <c r="H45" s="2">
        <v>740.05348181706518</v>
      </c>
      <c r="I45" s="2">
        <v>740.05348030879111</v>
      </c>
      <c r="J45" s="2"/>
      <c r="K45" s="2">
        <v>678.78338474975862</v>
      </c>
      <c r="L45" s="2">
        <v>697.21269278337763</v>
      </c>
      <c r="M45" s="2">
        <f t="shared" si="0"/>
        <v>368.58616067238017</v>
      </c>
      <c r="N45" s="2">
        <f t="shared" si="1"/>
        <v>9.0397310643849384E-4</v>
      </c>
    </row>
    <row r="46" spans="1:29" x14ac:dyDescent="0.35">
      <c r="A46" s="2"/>
      <c r="B46" s="15">
        <v>13</v>
      </c>
      <c r="C46" s="2">
        <v>4745.7359999999999</v>
      </c>
      <c r="D46" s="2">
        <v>653.94062938512991</v>
      </c>
      <c r="E46" s="2">
        <v>630.70000000000005</v>
      </c>
      <c r="F46" s="2"/>
      <c r="G46" s="2"/>
      <c r="H46" s="2">
        <v>712.99938086708937</v>
      </c>
      <c r="I46" s="2">
        <v>712.99946893057665</v>
      </c>
      <c r="J46" s="2"/>
      <c r="K46" s="2">
        <v>653.94062938512991</v>
      </c>
      <c r="L46" s="2">
        <v>671.69222727495287</v>
      </c>
      <c r="M46" s="2">
        <f t="shared" si="0"/>
        <v>355.03195779645921</v>
      </c>
      <c r="N46" s="2">
        <f t="shared" si="1"/>
        <v>1.0055746797703435E-3</v>
      </c>
    </row>
    <row r="47" spans="1:29" x14ac:dyDescent="0.35">
      <c r="A47" s="2"/>
      <c r="B47" s="15">
        <v>14</v>
      </c>
      <c r="C47" s="2">
        <v>4695.7359999999999</v>
      </c>
      <c r="D47" s="2">
        <v>667.08728794905267</v>
      </c>
      <c r="E47" s="2">
        <v>592.1</v>
      </c>
      <c r="F47" s="2"/>
      <c r="G47" s="2"/>
      <c r="H47" s="2">
        <v>728.93684890150223</v>
      </c>
      <c r="I47" s="2">
        <v>728.93685427162097</v>
      </c>
      <c r="J47" s="2"/>
      <c r="K47" s="2">
        <v>667.08728794905267</v>
      </c>
      <c r="L47" s="2">
        <v>685.31554745122241</v>
      </c>
      <c r="M47" s="2">
        <f t="shared" si="0"/>
        <v>364.56519004339498</v>
      </c>
      <c r="N47" s="2">
        <f t="shared" si="1"/>
        <v>1.1409585552224367E-3</v>
      </c>
    </row>
    <row r="48" spans="1:29" x14ac:dyDescent="0.35">
      <c r="A48" s="2"/>
      <c r="B48" s="15">
        <v>15</v>
      </c>
      <c r="C48" s="2">
        <v>4645.7359999999999</v>
      </c>
      <c r="D48" s="2">
        <v>673.98293661109324</v>
      </c>
      <c r="E48" s="2">
        <v>564.5</v>
      </c>
      <c r="F48" s="2"/>
      <c r="G48" s="2"/>
      <c r="H48" s="2">
        <v>737.1239647472853</v>
      </c>
      <c r="I48" s="2">
        <v>737.12396588760691</v>
      </c>
      <c r="J48" s="2"/>
      <c r="K48" s="2">
        <v>673.98293661109324</v>
      </c>
      <c r="L48" s="2">
        <v>692.44895606164005</v>
      </c>
      <c r="M48" s="2">
        <f t="shared" si="0"/>
        <v>369.3203890109362</v>
      </c>
      <c r="N48" s="2">
        <f t="shared" si="1"/>
        <v>1.2552554013247649E-3</v>
      </c>
    </row>
    <row r="49" spans="1:14" x14ac:dyDescent="0.35">
      <c r="A49" s="2"/>
      <c r="B49" s="15">
        <v>16</v>
      </c>
      <c r="C49" s="2">
        <v>4645.7359999999999</v>
      </c>
      <c r="D49" s="2">
        <v>643.32206211075504</v>
      </c>
      <c r="E49" s="2">
        <v>556.6</v>
      </c>
      <c r="F49" s="2"/>
      <c r="G49" s="2"/>
      <c r="H49" s="2">
        <v>702.55115616349485</v>
      </c>
      <c r="I49" s="2">
        <v>702.55115616349485</v>
      </c>
      <c r="J49" s="2"/>
      <c r="K49" s="2">
        <v>643.32206211075504</v>
      </c>
      <c r="L49" s="2">
        <v>660.86507887054563</v>
      </c>
      <c r="M49" s="2">
        <f t="shared" si="0"/>
        <v>350.86033519581179</v>
      </c>
      <c r="N49" s="2">
        <f t="shared" si="1"/>
        <v>1.291140747381986E-3</v>
      </c>
    </row>
    <row r="50" spans="1:14" x14ac:dyDescent="0.35">
      <c r="A50" s="2"/>
      <c r="B50" s="15">
        <v>17</v>
      </c>
      <c r="C50" s="2">
        <v>4705.7359999999999</v>
      </c>
      <c r="D50" s="2">
        <v>577.84491998259841</v>
      </c>
      <c r="E50" s="2">
        <v>503.8</v>
      </c>
      <c r="F50" s="2"/>
      <c r="G50" s="2"/>
      <c r="H50" s="2">
        <v>629.02577071306143</v>
      </c>
      <c r="I50" s="2">
        <v>629.02577038985987</v>
      </c>
      <c r="J50" s="2"/>
      <c r="K50" s="2">
        <v>577.84491998259841</v>
      </c>
      <c r="L50" s="2">
        <v>593.43797608109162</v>
      </c>
      <c r="M50" s="2">
        <f t="shared" si="0"/>
        <v>311.86112196986414</v>
      </c>
      <c r="N50" s="2">
        <f t="shared" si="1"/>
        <v>1.5759544650020699E-3</v>
      </c>
    </row>
    <row r="51" spans="1:14" x14ac:dyDescent="0.35">
      <c r="A51" s="2"/>
      <c r="B51" s="15">
        <v>18</v>
      </c>
      <c r="C51" s="2">
        <v>4695.7359999999999</v>
      </c>
      <c r="D51" s="2">
        <v>568.60316581391385</v>
      </c>
      <c r="E51" s="2">
        <v>418.6</v>
      </c>
      <c r="F51" s="2"/>
      <c r="G51" s="2"/>
      <c r="H51" s="2">
        <v>620.04641098062984</v>
      </c>
      <c r="I51" s="2">
        <v>620.04630345297176</v>
      </c>
      <c r="J51" s="2"/>
      <c r="K51" s="2">
        <v>568.60316581391385</v>
      </c>
      <c r="L51" s="2">
        <v>584.02062980792209</v>
      </c>
      <c r="M51" s="2">
        <f t="shared" si="0"/>
        <v>308.34927988016489</v>
      </c>
      <c r="N51" s="2">
        <f t="shared" si="1"/>
        <v>2.2827667772514978E-3</v>
      </c>
    </row>
    <row r="52" spans="1:14" x14ac:dyDescent="0.35">
      <c r="A52" s="2"/>
      <c r="B52" s="15">
        <v>19</v>
      </c>
      <c r="C52" s="2">
        <v>4685.7359999999999</v>
      </c>
      <c r="D52" s="2">
        <v>556.61888543258021</v>
      </c>
      <c r="E52" s="2">
        <v>441.4</v>
      </c>
      <c r="F52" s="2"/>
      <c r="G52" s="2"/>
      <c r="H52" s="2">
        <v>607.37951470725329</v>
      </c>
      <c r="I52" s="2">
        <v>607.37950906365631</v>
      </c>
      <c r="J52" s="2"/>
      <c r="K52" s="2">
        <v>556.61888543258021</v>
      </c>
      <c r="L52" s="2">
        <v>571.73683781307716</v>
      </c>
      <c r="M52" s="2">
        <f t="shared" si="0"/>
        <v>302.3590476099389</v>
      </c>
      <c r="N52" s="2">
        <f t="shared" si="1"/>
        <v>2.0530301801595574E-3</v>
      </c>
    </row>
    <row r="53" spans="1:14" x14ac:dyDescent="0.35">
      <c r="A53" s="2"/>
      <c r="B53" s="15">
        <v>20</v>
      </c>
      <c r="C53" s="2">
        <v>4745.7359999999999</v>
      </c>
      <c r="D53" s="2">
        <v>502.25330589051202</v>
      </c>
      <c r="E53" s="2">
        <v>507.1</v>
      </c>
      <c r="F53" s="2"/>
      <c r="G53" s="2"/>
      <c r="H53" s="2">
        <v>546.51134896467124</v>
      </c>
      <c r="I53" s="2">
        <v>546.51134474868593</v>
      </c>
      <c r="J53" s="2"/>
      <c r="K53" s="2">
        <v>502.25330589051202</v>
      </c>
      <c r="L53" s="2">
        <v>515.76576355078066</v>
      </c>
      <c r="M53" s="2">
        <f t="shared" si="0"/>
        <v>270.24915320537275</v>
      </c>
      <c r="N53" s="2">
        <f t="shared" si="1"/>
        <v>1.5555098667740792E-3</v>
      </c>
    </row>
    <row r="54" spans="1:14" x14ac:dyDescent="0.35">
      <c r="A54" s="2"/>
      <c r="B54" s="15">
        <v>21</v>
      </c>
      <c r="C54" s="2">
        <v>4745.7359999999999</v>
      </c>
      <c r="D54" s="2">
        <v>500.87759624040063</v>
      </c>
      <c r="E54" s="2">
        <v>389.5</v>
      </c>
      <c r="F54" s="2"/>
      <c r="G54" s="2"/>
      <c r="H54" s="2">
        <v>546.35780419091304</v>
      </c>
      <c r="I54" s="2">
        <v>546.35780419091304</v>
      </c>
      <c r="J54" s="2"/>
      <c r="K54" s="2">
        <v>500.87759624040063</v>
      </c>
      <c r="L54" s="2">
        <v>514.44747860081429</v>
      </c>
      <c r="M54" s="2">
        <f t="shared" si="0"/>
        <v>271.39764720827316</v>
      </c>
      <c r="N54" s="2">
        <f t="shared" si="1"/>
        <v>2.6366049756031641E-3</v>
      </c>
    </row>
    <row r="55" spans="1:14" x14ac:dyDescent="0.35">
      <c r="A55" s="2"/>
      <c r="B55" s="15">
        <v>22</v>
      </c>
      <c r="C55" s="2">
        <v>4745.7359999999999</v>
      </c>
      <c r="D55" s="2">
        <v>494.94009049626447</v>
      </c>
      <c r="E55" s="2">
        <v>424.7</v>
      </c>
      <c r="F55" s="2"/>
      <c r="G55" s="2"/>
      <c r="H55" s="2">
        <v>540.4145976477289</v>
      </c>
      <c r="I55" s="2">
        <v>540.41459657039024</v>
      </c>
      <c r="J55" s="2"/>
      <c r="K55" s="2">
        <v>494.94009049626447</v>
      </c>
      <c r="L55" s="2">
        <v>508.38439346923428</v>
      </c>
      <c r="M55" s="2">
        <f t="shared" si="0"/>
        <v>268.88605945939617</v>
      </c>
      <c r="N55" s="2">
        <f t="shared" si="1"/>
        <v>2.2176625847445106E-3</v>
      </c>
    </row>
    <row r="56" spans="1:14" x14ac:dyDescent="0.35">
      <c r="A56" s="2"/>
      <c r="B56" s="15">
        <v>23</v>
      </c>
      <c r="C56" s="2">
        <v>4745.7359999999999</v>
      </c>
      <c r="D56" s="2">
        <v>487.74984750030012</v>
      </c>
      <c r="E56" s="2">
        <v>319.7</v>
      </c>
      <c r="F56" s="2"/>
      <c r="G56" s="2"/>
      <c r="H56" s="2">
        <v>532.89214147000018</v>
      </c>
      <c r="I56" s="2">
        <v>532.89213974625841</v>
      </c>
      <c r="J56" s="2"/>
      <c r="K56" s="2">
        <v>487.74984750030012</v>
      </c>
      <c r="L56" s="2">
        <v>501.01712472371759</v>
      </c>
      <c r="M56" s="2">
        <f t="shared" si="0"/>
        <v>265.34554446834932</v>
      </c>
      <c r="N56" s="2">
        <f t="shared" si="1"/>
        <v>3.913584531322325E-3</v>
      </c>
    </row>
    <row r="57" spans="1:14" x14ac:dyDescent="0.35">
      <c r="A57" s="2"/>
      <c r="B57" s="15">
        <v>24</v>
      </c>
      <c r="C57" s="2">
        <v>4745.7359999999999</v>
      </c>
      <c r="D57" s="2">
        <v>480.21799059828987</v>
      </c>
      <c r="E57" s="2">
        <v>201.5</v>
      </c>
      <c r="F57" s="2"/>
      <c r="G57" s="2"/>
      <c r="H57" s="2">
        <v>524.91534864752339</v>
      </c>
      <c r="I57" s="2">
        <v>524.91533209988222</v>
      </c>
      <c r="J57" s="2"/>
      <c r="K57" s="2">
        <v>480.21799059828987</v>
      </c>
      <c r="L57" s="2">
        <v>493.29183672478928</v>
      </c>
      <c r="M57" s="2">
        <f t="shared" si="0"/>
        <v>261.47692252998809</v>
      </c>
      <c r="N57" s="2">
        <f t="shared" si="1"/>
        <v>9.8516707817916469E-3</v>
      </c>
    </row>
    <row r="58" spans="1:14" x14ac:dyDescent="0.35">
      <c r="A58" s="2"/>
      <c r="B58" s="15">
        <v>25</v>
      </c>
      <c r="C58" s="2">
        <v>4745.7359999999999</v>
      </c>
      <c r="D58" s="2">
        <v>472.69175886651357</v>
      </c>
      <c r="E58" s="2">
        <v>614.6</v>
      </c>
      <c r="F58" s="2"/>
      <c r="G58" s="2"/>
      <c r="H58" s="2">
        <v>516.90689539986818</v>
      </c>
      <c r="I58" s="2">
        <v>516.90688984460678</v>
      </c>
      <c r="J58" s="2"/>
      <c r="K58" s="2">
        <v>472.69175886651357</v>
      </c>
      <c r="L58" s="2">
        <v>485.56828006868335</v>
      </c>
      <c r="M58" s="2">
        <f t="shared" si="0"/>
        <v>257.53042404339567</v>
      </c>
      <c r="N58" s="2">
        <f t="shared" si="1"/>
        <v>1.0589485974702351E-3</v>
      </c>
    </row>
    <row r="59" spans="1:14" x14ac:dyDescent="0.35">
      <c r="A59" s="2"/>
      <c r="B59" s="15">
        <v>26</v>
      </c>
      <c r="C59" s="2">
        <v>4725.7359999999999</v>
      </c>
      <c r="D59" s="2">
        <v>465.32161322446814</v>
      </c>
      <c r="E59" s="2">
        <v>346.5</v>
      </c>
      <c r="F59" s="2"/>
      <c r="G59" s="2"/>
      <c r="H59" s="2">
        <v>509.04973908576756</v>
      </c>
      <c r="I59" s="2">
        <v>509.04970314420194</v>
      </c>
      <c r="J59" s="2"/>
      <c r="K59" s="2">
        <v>465.32161322446814</v>
      </c>
      <c r="L59" s="2">
        <v>478.00248263010747</v>
      </c>
      <c r="M59" s="2">
        <f t="shared" si="0"/>
        <v>253.61738811278656</v>
      </c>
      <c r="N59" s="2">
        <f t="shared" si="1"/>
        <v>3.3316050632067949E-3</v>
      </c>
    </row>
    <row r="60" spans="1:14" x14ac:dyDescent="0.35">
      <c r="A60" s="2"/>
      <c r="B60" s="15">
        <v>27</v>
      </c>
      <c r="C60" s="2">
        <v>4725.7359999999999</v>
      </c>
      <c r="D60" s="2">
        <v>458.1759765420399</v>
      </c>
      <c r="E60" s="2">
        <v>374.3</v>
      </c>
      <c r="F60" s="2"/>
      <c r="G60" s="2"/>
      <c r="H60" s="2">
        <v>501.42605984023857</v>
      </c>
      <c r="I60" s="2">
        <v>501.4259644400957</v>
      </c>
      <c r="J60" s="2"/>
      <c r="K60" s="2">
        <v>458.1759765420399</v>
      </c>
      <c r="L60" s="2">
        <v>470.66486191020584</v>
      </c>
      <c r="M60" s="2">
        <f t="shared" si="0"/>
        <v>249.77770736331877</v>
      </c>
      <c r="N60" s="2">
        <f t="shared" si="1"/>
        <v>2.8550935118071322E-3</v>
      </c>
    </row>
    <row r="61" spans="1:14" x14ac:dyDescent="0.35">
      <c r="A61" s="2"/>
      <c r="B61" s="15">
        <v>28</v>
      </c>
      <c r="C61" s="2">
        <v>4695.7359999999999</v>
      </c>
      <c r="D61" s="2">
        <v>451.28219514912644</v>
      </c>
      <c r="E61" s="2">
        <v>403.2</v>
      </c>
      <c r="F61" s="2"/>
      <c r="G61" s="2"/>
      <c r="H61" s="2">
        <v>494.07196268272088</v>
      </c>
      <c r="I61" s="2">
        <v>494.07195773248799</v>
      </c>
      <c r="J61" s="2"/>
      <c r="K61" s="2">
        <v>451.28219514912644</v>
      </c>
      <c r="L61" s="2">
        <v>463.58492373384945</v>
      </c>
      <c r="M61" s="2">
        <f t="shared" si="0"/>
        <v>246.05457169446026</v>
      </c>
      <c r="N61" s="2">
        <f t="shared" si="1"/>
        <v>2.4604749307130256E-3</v>
      </c>
    </row>
    <row r="62" spans="1:14" x14ac:dyDescent="0.35">
      <c r="A62" s="2"/>
      <c r="B62" s="15">
        <v>29</v>
      </c>
      <c r="C62" s="2">
        <v>4695.7359999999999</v>
      </c>
      <c r="D62" s="2">
        <v>444.64938559037722</v>
      </c>
      <c r="E62" s="2">
        <v>396.1</v>
      </c>
      <c r="F62" s="2"/>
      <c r="G62" s="2"/>
      <c r="H62" s="2">
        <v>486.99889288285959</v>
      </c>
      <c r="I62" s="2">
        <v>486.99886561007719</v>
      </c>
      <c r="J62" s="2"/>
      <c r="K62" s="2">
        <v>444.64938559037722</v>
      </c>
      <c r="L62" s="2">
        <v>456.77091871760479</v>
      </c>
      <c r="M62" s="2">
        <f t="shared" si="0"/>
        <v>242.4306625445513</v>
      </c>
      <c r="N62" s="2">
        <f t="shared" si="1"/>
        <v>2.5494723516415823E-3</v>
      </c>
    </row>
    <row r="63" spans="1:14" x14ac:dyDescent="0.35">
      <c r="A63" s="2"/>
      <c r="B63" s="15">
        <v>30</v>
      </c>
      <c r="C63" s="2">
        <v>4695.7359999999999</v>
      </c>
      <c r="D63" s="2">
        <v>438.27526318740792</v>
      </c>
      <c r="E63" s="2">
        <v>430.5</v>
      </c>
      <c r="F63" s="2"/>
      <c r="G63" s="2"/>
      <c r="H63" s="2">
        <v>480.20675690113063</v>
      </c>
      <c r="I63" s="2">
        <v>480.20682569973775</v>
      </c>
      <c r="J63" s="2"/>
      <c r="K63" s="2">
        <v>438.27526318740792</v>
      </c>
      <c r="L63" s="2">
        <v>450.22139597720883</v>
      </c>
      <c r="M63" s="2">
        <f t="shared" si="0"/>
        <v>238.92265579601826</v>
      </c>
      <c r="N63" s="2">
        <f t="shared" si="1"/>
        <v>2.1583092884189165E-3</v>
      </c>
    </row>
    <row r="64" spans="1:14" x14ac:dyDescent="0.35">
      <c r="A64" s="2"/>
      <c r="B64" s="15">
        <v>31</v>
      </c>
      <c r="C64" s="2">
        <v>4685.7359999999999</v>
      </c>
      <c r="D64" s="2">
        <v>432.15165571409182</v>
      </c>
      <c r="E64" s="2">
        <v>397.1</v>
      </c>
      <c r="F64" s="2"/>
      <c r="G64" s="2"/>
      <c r="H64" s="2">
        <v>473.6882938854194</v>
      </c>
      <c r="I64" s="2">
        <v>473.68829475224356</v>
      </c>
      <c r="J64" s="2"/>
      <c r="K64" s="2">
        <v>432.15165571409182</v>
      </c>
      <c r="L64" s="2">
        <v>443.92788715752971</v>
      </c>
      <c r="M64" s="2">
        <f t="shared" si="0"/>
        <v>235.52462886875787</v>
      </c>
      <c r="N64" s="2">
        <f t="shared" si="1"/>
        <v>2.5366480643694727E-3</v>
      </c>
    </row>
    <row r="65" spans="1:14" x14ac:dyDescent="0.35">
      <c r="A65" s="2"/>
      <c r="B65" s="15">
        <v>32</v>
      </c>
      <c r="C65" s="2">
        <v>4685.7359999999999</v>
      </c>
      <c r="D65" s="2">
        <v>426.26889766859239</v>
      </c>
      <c r="E65" s="2">
        <v>378</v>
      </c>
      <c r="F65" s="2"/>
      <c r="G65" s="2"/>
      <c r="H65" s="2">
        <v>467.43310622899611</v>
      </c>
      <c r="I65" s="2">
        <v>467.43306021031685</v>
      </c>
      <c r="J65" s="2"/>
      <c r="K65" s="2">
        <v>426.26889766859239</v>
      </c>
      <c r="L65" s="2">
        <v>437.87990035388799</v>
      </c>
      <c r="M65" s="2">
        <f t="shared" si="0"/>
        <v>232.22005370591205</v>
      </c>
      <c r="N65" s="2">
        <f t="shared" si="1"/>
        <v>2.7994736989445978E-3</v>
      </c>
    </row>
    <row r="66" spans="1:14" x14ac:dyDescent="0.35">
      <c r="A66" s="2"/>
      <c r="B66" s="15">
        <v>33</v>
      </c>
      <c r="C66" s="2">
        <v>4595.7359999999999</v>
      </c>
      <c r="D66" s="2">
        <v>484.06060637731929</v>
      </c>
      <c r="E66" s="2">
        <v>215.5</v>
      </c>
      <c r="F66" s="2"/>
      <c r="G66" s="2"/>
      <c r="H66" s="2">
        <v>533.35970747069655</v>
      </c>
      <c r="I66" s="2">
        <v>533.35973396774102</v>
      </c>
      <c r="J66" s="2"/>
      <c r="K66" s="2">
        <v>484.06060637731929</v>
      </c>
      <c r="L66" s="2">
        <v>497.44876164891247</v>
      </c>
      <c r="M66" s="2">
        <f t="shared" si="0"/>
        <v>267.76310543186355</v>
      </c>
      <c r="N66" s="2">
        <f t="shared" si="1"/>
        <v>8.6132180597649662E-3</v>
      </c>
    </row>
    <row r="67" spans="1:14" x14ac:dyDescent="0.35">
      <c r="A67" s="2"/>
      <c r="B67" s="15">
        <v>34</v>
      </c>
      <c r="C67" s="2">
        <v>4595.7359999999999</v>
      </c>
      <c r="D67" s="2">
        <v>463.29840402105799</v>
      </c>
      <c r="E67" s="2">
        <v>48</v>
      </c>
      <c r="F67" s="2"/>
      <c r="G67" s="2"/>
      <c r="H67" s="2">
        <v>509.15470862114086</v>
      </c>
      <c r="I67" s="2">
        <v>509.15494518997428</v>
      </c>
      <c r="J67" s="2"/>
      <c r="K67" s="2">
        <v>463.29840402105799</v>
      </c>
      <c r="L67" s="2">
        <v>475.98636449343525</v>
      </c>
      <c r="M67" s="2">
        <f t="shared" si="0"/>
        <v>253.75920944754512</v>
      </c>
      <c r="N67" s="2">
        <f t="shared" si="1"/>
        <v>0.17361111111111108</v>
      </c>
    </row>
    <row r="68" spans="1:14" x14ac:dyDescent="0.35">
      <c r="A68" s="2">
        <v>6000</v>
      </c>
      <c r="B68" s="15">
        <v>35</v>
      </c>
      <c r="C68" s="2">
        <v>5250</v>
      </c>
      <c r="D68" s="2">
        <v>-10.728366849800631</v>
      </c>
      <c r="E68" s="2"/>
      <c r="F68" s="2"/>
      <c r="G68" s="2"/>
      <c r="H68" s="2">
        <v>-28.079430631350188</v>
      </c>
      <c r="I68" s="2">
        <v>-28.079415929418683</v>
      </c>
      <c r="J68" s="2"/>
      <c r="K68" s="2">
        <v>-10.728366849800631</v>
      </c>
      <c r="L68" s="2">
        <v>-12.525625562960375</v>
      </c>
      <c r="M68" s="2">
        <f t="shared" si="0"/>
        <v>-35.945174263194879</v>
      </c>
      <c r="N68" s="2" t="e">
        <f t="shared" si="1"/>
        <v>#DIV/0!</v>
      </c>
    </row>
    <row r="69" spans="1:14" x14ac:dyDescent="0.35">
      <c r="A69" s="2">
        <v>136.77011747604425</v>
      </c>
      <c r="B69" s="15">
        <v>36</v>
      </c>
      <c r="C69" s="2">
        <v>5591.9252936901103</v>
      </c>
      <c r="D69" s="2">
        <v>-150.1643112266072</v>
      </c>
      <c r="E69" s="2"/>
      <c r="F69" s="2"/>
      <c r="G69" s="2"/>
      <c r="H69" s="2">
        <v>-178.04978723858446</v>
      </c>
      <c r="I69" s="2">
        <v>-178.04977831568567</v>
      </c>
      <c r="J69" s="2"/>
      <c r="K69" s="2">
        <v>-150.1643112266072</v>
      </c>
      <c r="L69" s="2">
        <v>-155.65899617262772</v>
      </c>
      <c r="M69" s="2">
        <f t="shared" si="0"/>
        <v>-109.89369892041054</v>
      </c>
      <c r="N69" s="2" t="e">
        <f t="shared" si="1"/>
        <v>#DIV/0!</v>
      </c>
    </row>
    <row r="70" spans="1:14" x14ac:dyDescent="0.35">
      <c r="A70" s="2">
        <v>199.56640979731421</v>
      </c>
      <c r="B70" s="15">
        <v>37</v>
      </c>
      <c r="C70" s="2">
        <v>5748.9160244932855</v>
      </c>
      <c r="D70" s="2">
        <v>-155.82927246130524</v>
      </c>
      <c r="E70" s="2"/>
      <c r="F70" s="2"/>
      <c r="G70" s="2"/>
      <c r="H70" s="2">
        <v>-178.48503752670587</v>
      </c>
      <c r="I70" s="2">
        <v>-178.48503489965799</v>
      </c>
      <c r="J70" s="2"/>
      <c r="K70" s="2">
        <v>-155.82927246130524</v>
      </c>
      <c r="L70" s="2">
        <v>-161.07562365851751</v>
      </c>
      <c r="M70" s="2">
        <f t="shared" si="0"/>
        <v>-104.92702394424555</v>
      </c>
      <c r="N70" s="2" t="e">
        <f t="shared" si="1"/>
        <v>#DIV/0!</v>
      </c>
    </row>
    <row r="71" spans="1:14" x14ac:dyDescent="0.35">
      <c r="A71" s="2">
        <v>235.0646335471946</v>
      </c>
      <c r="B71" s="15">
        <v>38</v>
      </c>
      <c r="C71" s="2">
        <v>5837.6615838679863</v>
      </c>
      <c r="D71" s="2">
        <v>-135.59807633237548</v>
      </c>
      <c r="E71" s="2"/>
      <c r="F71" s="2"/>
      <c r="G71" s="2"/>
      <c r="H71" s="2">
        <v>-152.27545039714175</v>
      </c>
      <c r="I71" s="2">
        <v>-152.27550485922507</v>
      </c>
      <c r="J71" s="2"/>
      <c r="K71" s="2">
        <v>-135.59807633237548</v>
      </c>
      <c r="L71" s="2">
        <v>-139.9987727515805</v>
      </c>
      <c r="M71" s="2">
        <f t="shared" si="0"/>
        <v>-88.013928384100382</v>
      </c>
      <c r="N71" s="2" t="e">
        <f t="shared" si="1"/>
        <v>#DIV/0!</v>
      </c>
    </row>
    <row r="72" spans="1:14" x14ac:dyDescent="0.35">
      <c r="A72" s="2">
        <v>257.66970121124882</v>
      </c>
      <c r="B72" s="15">
        <v>39</v>
      </c>
      <c r="C72" s="2">
        <v>5894.1742530281217</v>
      </c>
      <c r="D72" s="2">
        <v>-111.28418377948938</v>
      </c>
      <c r="E72" s="2"/>
      <c r="F72" s="2"/>
      <c r="G72" s="2"/>
      <c r="H72" s="2">
        <v>-122.97138537133023</v>
      </c>
      <c r="I72" s="2">
        <v>-122.97138906468658</v>
      </c>
      <c r="J72" s="2"/>
      <c r="K72" s="2">
        <v>-111.28418377948938</v>
      </c>
      <c r="L72" s="2">
        <v>-114.82958748415372</v>
      </c>
      <c r="M72" s="2">
        <f t="shared" si="0"/>
        <v>-70.908074093286757</v>
      </c>
      <c r="N72" s="2" t="e">
        <f t="shared" si="1"/>
        <v>#DIV/0!</v>
      </c>
    </row>
    <row r="73" spans="1:14" x14ac:dyDescent="0.35">
      <c r="A73" s="2">
        <v>273.05984225752854</v>
      </c>
      <c r="B73" s="15">
        <v>40</v>
      </c>
      <c r="C73" s="2">
        <v>5932.6496056438209</v>
      </c>
      <c r="D73" s="2">
        <v>-60.873360572493972</v>
      </c>
      <c r="E73" s="2"/>
      <c r="F73" s="2"/>
      <c r="G73" s="2"/>
      <c r="H73" s="2">
        <v>-64.911557682300852</v>
      </c>
      <c r="I73" s="2">
        <v>-64.911457818423415</v>
      </c>
      <c r="J73" s="2"/>
      <c r="K73" s="2">
        <v>-60.873360572493972</v>
      </c>
      <c r="L73" s="2">
        <v>-62.831877366437126</v>
      </c>
      <c r="M73" s="2">
        <f t="shared" si="0"/>
        <v>-39.170335878863085</v>
      </c>
      <c r="N73" s="2" t="e">
        <f t="shared" si="1"/>
        <v>#DIV/0!</v>
      </c>
    </row>
    <row r="74" spans="1:14" x14ac:dyDescent="0.35">
      <c r="A74" s="2">
        <v>283.9753752687871</v>
      </c>
      <c r="B74" s="15">
        <v>41</v>
      </c>
      <c r="C74" s="2">
        <v>5959.9384381719674</v>
      </c>
      <c r="D74" s="2">
        <v>-27.144574438537099</v>
      </c>
      <c r="E74" s="2"/>
      <c r="F74" s="2"/>
      <c r="G74" s="2"/>
      <c r="H74" s="2">
        <v>-26.680176527943122</v>
      </c>
      <c r="I74" s="2">
        <v>-26.680166345119773</v>
      </c>
      <c r="J74" s="2"/>
      <c r="K74" s="2">
        <v>-27.144574438537099</v>
      </c>
      <c r="L74" s="2">
        <v>-28.096679586069079</v>
      </c>
      <c r="M74" s="2">
        <f t="shared" si="0"/>
        <v>-19.042102950639617</v>
      </c>
      <c r="N74" s="2" t="e">
        <f t="shared" si="1"/>
        <v>#DIV/0!</v>
      </c>
    </row>
    <row r="75" spans="1:14" x14ac:dyDescent="0.35">
      <c r="A75">
        <v>291.9173843997952</v>
      </c>
      <c r="B75" s="12">
        <v>42</v>
      </c>
      <c r="C75">
        <v>5979.7934609994882</v>
      </c>
      <c r="D75">
        <v>-2.3602936099641725</v>
      </c>
      <c r="H75">
        <v>1.1951028610992982</v>
      </c>
      <c r="I75">
        <v>1.1951081123365728</v>
      </c>
      <c r="J75" s="2"/>
      <c r="K75">
        <v>-2.3602936099641725</v>
      </c>
      <c r="L75">
        <v>-2.5998884017572488</v>
      </c>
      <c r="M75" s="2">
        <f t="shared" si="0"/>
        <v>-4.791895835861526</v>
      </c>
      <c r="N75" s="2" t="e">
        <f t="shared" si="1"/>
        <v>#DIV/0!</v>
      </c>
    </row>
    <row r="76" spans="1:14" x14ac:dyDescent="0.35">
      <c r="A76">
        <v>297.78200880123831</v>
      </c>
      <c r="B76" s="12">
        <v>43</v>
      </c>
      <c r="C76">
        <v>5994.455022003096</v>
      </c>
      <c r="D76">
        <v>16.752809027524279</v>
      </c>
      <c r="H76">
        <v>22.597936706810838</v>
      </c>
      <c r="I76">
        <v>22.59793908449269</v>
      </c>
      <c r="J76" s="2"/>
      <c r="K76">
        <v>16.752809027524279</v>
      </c>
      <c r="L76">
        <v>17.045158492789952</v>
      </c>
      <c r="M76" s="2">
        <f t="shared" si="0"/>
        <v>5.846989305313457</v>
      </c>
      <c r="N76" s="2" t="e">
        <f t="shared" si="1"/>
        <v>#DIV/0!</v>
      </c>
    </row>
    <row r="77" spans="1:14" x14ac:dyDescent="0.35">
      <c r="A77">
        <v>302.14058878923822</v>
      </c>
      <c r="B77" s="12">
        <v>44</v>
      </c>
      <c r="C77">
        <v>6005.3514719730956</v>
      </c>
      <c r="D77">
        <v>31.95721883824935</v>
      </c>
      <c r="H77">
        <v>39.583711101578281</v>
      </c>
      <c r="I77">
        <v>39.583725438249765</v>
      </c>
      <c r="J77" s="2"/>
      <c r="K77">
        <v>31.95721883824935</v>
      </c>
      <c r="L77">
        <v>32.659567721344338</v>
      </c>
      <c r="M77" s="2">
        <f t="shared" si="0"/>
        <v>14.04697766189976</v>
      </c>
      <c r="N77" s="2" t="e">
        <f t="shared" si="1"/>
        <v>#DIV/0!</v>
      </c>
    </row>
    <row r="78" spans="1:14" x14ac:dyDescent="0.35">
      <c r="A78">
        <v>305.3761855487258</v>
      </c>
      <c r="B78" s="12">
        <v>45</v>
      </c>
      <c r="C78">
        <v>6013.4404638718142</v>
      </c>
      <c r="D78">
        <v>44.321409407067641</v>
      </c>
      <c r="H78">
        <v>53.384376232084442</v>
      </c>
      <c r="I78">
        <v>53.384493808322027</v>
      </c>
      <c r="J78" s="2"/>
      <c r="K78">
        <v>44.321409407067641</v>
      </c>
      <c r="L78">
        <v>45.346480863075911</v>
      </c>
      <c r="M78" s="2">
        <f t="shared" si="0"/>
        <v>20.501429120165398</v>
      </c>
      <c r="N78" s="2" t="e">
        <f t="shared" si="1"/>
        <v>#DIV/0!</v>
      </c>
    </row>
    <row r="79" spans="1:14" x14ac:dyDescent="0.35">
      <c r="A79">
        <v>307.7542042021513</v>
      </c>
      <c r="B79" s="12">
        <v>46</v>
      </c>
      <c r="C79">
        <v>6019.3855105053781</v>
      </c>
      <c r="D79">
        <v>54.542528242818847</v>
      </c>
      <c r="H79">
        <v>64.797365793186373</v>
      </c>
      <c r="I79">
        <v>64.797380266488858</v>
      </c>
      <c r="J79" s="2"/>
      <c r="K79">
        <v>54.542528242818847</v>
      </c>
      <c r="L79">
        <v>55.825729672112601</v>
      </c>
      <c r="M79" s="2">
        <f t="shared" si="0"/>
        <v>25.664028585875087</v>
      </c>
      <c r="N79" s="2" t="e">
        <f t="shared" si="1"/>
        <v>#DIV/0!</v>
      </c>
    </row>
    <row r="80" spans="1:14" x14ac:dyDescent="0.35">
      <c r="A80">
        <v>309.46613794780063</v>
      </c>
      <c r="B80" s="12">
        <v>47</v>
      </c>
      <c r="C80">
        <v>6023.6653448695015</v>
      </c>
      <c r="D80">
        <v>63.101578668749816</v>
      </c>
      <c r="H80">
        <v>74.367383709832168</v>
      </c>
      <c r="I80">
        <v>74.367262360579304</v>
      </c>
      <c r="J80" s="2"/>
      <c r="K80">
        <v>63.101578668749816</v>
      </c>
      <c r="L80">
        <v>64.592219636197399</v>
      </c>
      <c r="M80" s="2">
        <f t="shared" si="0"/>
        <v>29.812819348951649</v>
      </c>
      <c r="N80" s="2" t="e">
        <f t="shared" si="1"/>
        <v>#DIV/0!</v>
      </c>
    </row>
    <row r="81" spans="1:14" x14ac:dyDescent="0.35">
      <c r="A81">
        <v>310.65221251374345</v>
      </c>
      <c r="B81" s="12">
        <v>48</v>
      </c>
      <c r="C81">
        <v>6026.6305312843588</v>
      </c>
      <c r="D81">
        <v>70.340741532049776</v>
      </c>
      <c r="H81">
        <v>82.481669520443134</v>
      </c>
      <c r="I81">
        <v>82.481508268825934</v>
      </c>
      <c r="J81" s="2"/>
      <c r="K81">
        <v>70.340741532049776</v>
      </c>
      <c r="L81">
        <v>71.999560705482978</v>
      </c>
      <c r="M81" s="2">
        <f t="shared" si="0"/>
        <v>33.176383468664028</v>
      </c>
      <c r="N81" s="2" t="e">
        <f t="shared" si="1"/>
        <v>#DIV/0!</v>
      </c>
    </row>
    <row r="82" spans="1:14" x14ac:dyDescent="0.35">
      <c r="A82">
        <v>311.41878970603256</v>
      </c>
      <c r="B82" s="12">
        <v>49</v>
      </c>
      <c r="C82">
        <v>6028.5469742650812</v>
      </c>
      <c r="D82">
        <v>76.513466152973507</v>
      </c>
      <c r="H82">
        <v>89.424974314087464</v>
      </c>
      <c r="I82">
        <v>89.424954915083063</v>
      </c>
      <c r="J82" s="2"/>
      <c r="K82">
        <v>76.513466152973507</v>
      </c>
      <c r="L82">
        <v>78.30844736694236</v>
      </c>
      <c r="M82" s="2">
        <f t="shared" si="0"/>
        <v>35.899624279377065</v>
      </c>
      <c r="N82" s="2" t="e">
        <f t="shared" si="1"/>
        <v>#DIV/0!</v>
      </c>
    </row>
    <row r="83" spans="1:14" x14ac:dyDescent="0.35">
      <c r="A83">
        <v>311.84634136823928</v>
      </c>
      <c r="B83" s="12">
        <v>50</v>
      </c>
      <c r="C83">
        <v>6029.6158534205979</v>
      </c>
      <c r="D83">
        <v>81.811452059052598</v>
      </c>
      <c r="H83">
        <v>95.411170317789484</v>
      </c>
      <c r="I83">
        <v>95.411254929589774</v>
      </c>
      <c r="J83" s="2"/>
      <c r="K83">
        <v>81.811452059052598</v>
      </c>
      <c r="L83">
        <v>83.716438696850744</v>
      </c>
      <c r="M83" s="2">
        <f t="shared" si="0"/>
        <v>38.099732755962918</v>
      </c>
      <c r="N83" s="2" t="e">
        <f t="shared" si="1"/>
        <v>#DIV/0!</v>
      </c>
    </row>
    <row r="84" spans="1:14" x14ac:dyDescent="0.35">
      <c r="A84">
        <v>311.9981269209888</v>
      </c>
      <c r="B84" s="12">
        <v>51</v>
      </c>
      <c r="C84">
        <v>6029.9953173024724</v>
      </c>
      <c r="D84">
        <v>86.381920584996294</v>
      </c>
      <c r="H84">
        <v>100.60562934110844</v>
      </c>
      <c r="I84">
        <v>100.60547523788314</v>
      </c>
      <c r="J84" s="2"/>
      <c r="K84">
        <v>86.381920584996294</v>
      </c>
      <c r="L84">
        <v>88.375217055329486</v>
      </c>
      <c r="M84" s="2">
        <f t="shared" si="0"/>
        <v>39.865929406663838</v>
      </c>
      <c r="N84" s="2" t="e">
        <f t="shared" si="1"/>
        <v>#DIV/0!</v>
      </c>
    </row>
    <row r="85" spans="1:14" x14ac:dyDescent="0.35">
      <c r="A85">
        <v>311.92439370782358</v>
      </c>
      <c r="B85" s="12">
        <v>52</v>
      </c>
      <c r="C85">
        <v>6029.8109842695594</v>
      </c>
      <c r="D85">
        <v>90.341233835908668</v>
      </c>
      <c r="H85">
        <v>105.13697276494179</v>
      </c>
      <c r="I85">
        <v>105.13703886409469</v>
      </c>
      <c r="J85" s="2"/>
      <c r="K85">
        <v>90.341233835908668</v>
      </c>
      <c r="L85">
        <v>92.404664746289782</v>
      </c>
      <c r="M85" s="2">
        <f t="shared" si="0"/>
        <v>41.268618207622296</v>
      </c>
      <c r="N85" s="2" t="e">
        <f t="shared" si="1"/>
        <v>#DIV/0!</v>
      </c>
    </row>
    <row r="86" spans="1:14" x14ac:dyDescent="0.35">
      <c r="A86">
        <v>311.66477127701978</v>
      </c>
      <c r="B86" s="12">
        <v>53</v>
      </c>
      <c r="C86">
        <v>6029.1619281925496</v>
      </c>
      <c r="D86">
        <v>93.782332733712153</v>
      </c>
      <c r="H86">
        <v>109.10807102558083</v>
      </c>
      <c r="I86">
        <v>109.10807741202139</v>
      </c>
      <c r="J86" s="2"/>
      <c r="K86">
        <v>93.782332733712153</v>
      </c>
      <c r="L86">
        <v>95.900091260200512</v>
      </c>
      <c r="M86" s="2">
        <f t="shared" si="0"/>
        <v>42.355170529767179</v>
      </c>
      <c r="N86" s="2" t="e">
        <f t="shared" si="1"/>
        <v>#DIV/0!</v>
      </c>
    </row>
    <row r="87" spans="1:14" x14ac:dyDescent="0.35">
      <c r="A87">
        <v>311.25133456791303</v>
      </c>
      <c r="B87" s="12">
        <v>54</v>
      </c>
      <c r="C87">
        <v>6028.1283364197825</v>
      </c>
      <c r="D87">
        <v>96.779536173633275</v>
      </c>
      <c r="H87">
        <v>112.60189555961188</v>
      </c>
      <c r="I87">
        <v>112.60190440470586</v>
      </c>
      <c r="J87" s="2"/>
      <c r="K87">
        <v>96.779536173633275</v>
      </c>
      <c r="L87">
        <v>98.938751269264898</v>
      </c>
      <c r="M87" s="2">
        <f t="shared" si="0"/>
        <v>43.184301912632463</v>
      </c>
      <c r="N87" s="2" t="e">
        <f t="shared" si="1"/>
        <v>#DIV/0!</v>
      </c>
    </row>
    <row r="88" spans="1:14" x14ac:dyDescent="0.35">
      <c r="A88">
        <v>310.71043886962815</v>
      </c>
      <c r="B88" s="12">
        <v>55</v>
      </c>
      <c r="C88">
        <v>6026.7760971740699</v>
      </c>
      <c r="D88">
        <v>99.394259330381246</v>
      </c>
      <c r="H88">
        <v>115.6859365433087</v>
      </c>
      <c r="I88">
        <v>115.68590341771987</v>
      </c>
      <c r="J88" s="2"/>
      <c r="K88">
        <v>99.394259330381246</v>
      </c>
      <c r="L88">
        <v>101.58345759928652</v>
      </c>
      <c r="M88" s="2">
        <f t="shared" si="0"/>
        <v>43.783965378105449</v>
      </c>
      <c r="N88" s="2" t="e">
        <f t="shared" si="1"/>
        <v>#DIV/0!</v>
      </c>
    </row>
    <row r="89" spans="1:14" x14ac:dyDescent="0.35">
      <c r="A89">
        <v>310.0635978361172</v>
      </c>
      <c r="B89" s="12">
        <v>56</v>
      </c>
      <c r="C89">
        <v>6025.1589945902933</v>
      </c>
      <c r="D89">
        <v>101.67727038288037</v>
      </c>
      <c r="H89">
        <v>118.41549956883883</v>
      </c>
      <c r="I89">
        <v>118.4154994545236</v>
      </c>
      <c r="J89" s="2"/>
      <c r="K89">
        <v>101.67727038288037</v>
      </c>
      <c r="L89">
        <v>103.88696804981305</v>
      </c>
      <c r="M89" s="2">
        <f t="shared" si="0"/>
        <v>44.193953338653671</v>
      </c>
      <c r="N89" s="2" t="e">
        <f t="shared" si="1"/>
        <v>#DIV/0!</v>
      </c>
    </row>
    <row r="90" spans="1:14" x14ac:dyDescent="0.35">
      <c r="A90">
        <v>309.32814767455125</v>
      </c>
      <c r="B90" s="12">
        <v>57</v>
      </c>
      <c r="C90">
        <v>6023.3203691863782</v>
      </c>
      <c r="D90">
        <v>103.67095205156068</v>
      </c>
      <c r="H90">
        <v>120.8370385911679</v>
      </c>
      <c r="I90">
        <v>120.83707538918718</v>
      </c>
      <c r="J90" s="2"/>
      <c r="K90">
        <v>103.67095205156068</v>
      </c>
      <c r="L90">
        <v>105.89211045138633</v>
      </c>
      <c r="M90" s="2">
        <f t="shared" si="0"/>
        <v>44.423167996513087</v>
      </c>
      <c r="N90" s="2" t="e">
        <f t="shared" si="1"/>
        <v>#DIV/0!</v>
      </c>
    </row>
    <row r="91" spans="1:14" x14ac:dyDescent="0.35">
      <c r="A91">
        <v>308.51920799693971</v>
      </c>
      <c r="B91" s="12">
        <v>58</v>
      </c>
      <c r="C91">
        <v>6021.2980199923495</v>
      </c>
      <c r="D91">
        <v>105.41052850061682</v>
      </c>
      <c r="E91">
        <v>2.1</v>
      </c>
      <c r="H91">
        <v>122.98915961585676</v>
      </c>
      <c r="I91">
        <v>122.98923613304474</v>
      </c>
      <c r="J91" s="2"/>
      <c r="K91">
        <v>105.41052850061682</v>
      </c>
      <c r="L91">
        <v>107.63560271346944</v>
      </c>
      <c r="M91" s="2">
        <f t="shared" si="0"/>
        <v>44.501484257052368</v>
      </c>
      <c r="N91" s="2">
        <f t="shared" si="1"/>
        <v>90.702947845804971</v>
      </c>
    </row>
    <row r="92" spans="1:14" x14ac:dyDescent="0.35">
      <c r="A92">
        <v>307.64915527820875</v>
      </c>
      <c r="B92" s="12">
        <v>59</v>
      </c>
      <c r="C92">
        <v>6019.1228881955221</v>
      </c>
      <c r="D92">
        <v>106.92594952988986</v>
      </c>
      <c r="H92">
        <v>124.90523285061113</v>
      </c>
      <c r="I92">
        <v>124.90523927800602</v>
      </c>
      <c r="J92" s="2"/>
      <c r="K92">
        <v>106.92594952988986</v>
      </c>
      <c r="L92">
        <v>109.14856459718219</v>
      </c>
      <c r="M92" s="2">
        <f t="shared" si="0"/>
        <v>44.452301345846479</v>
      </c>
      <c r="N92" s="2" t="e">
        <f t="shared" si="1"/>
        <v>#DIV/0!</v>
      </c>
    </row>
    <row r="93" spans="1:14" x14ac:dyDescent="0.35">
      <c r="A93">
        <v>306.72805364989415</v>
      </c>
      <c r="B93" s="12">
        <v>60</v>
      </c>
      <c r="C93">
        <v>6016.820134124735</v>
      </c>
      <c r="D93">
        <v>108.24316687824223</v>
      </c>
      <c r="H93">
        <v>126.61277866709392</v>
      </c>
      <c r="I93">
        <v>126.61281566097367</v>
      </c>
      <c r="J93" s="2"/>
      <c r="K93">
        <v>108.24316687824223</v>
      </c>
      <c r="L93">
        <v>110.45722995043585</v>
      </c>
      <c r="M93" s="2">
        <f t="shared" si="0"/>
        <v>44.281261443872211</v>
      </c>
      <c r="N93" s="2" t="e">
        <f t="shared" si="1"/>
        <v>#DIV/0!</v>
      </c>
    </row>
    <row r="94" spans="1:14" x14ac:dyDescent="0.35">
      <c r="A94">
        <v>305.76545244274831</v>
      </c>
      <c r="B94" s="12">
        <v>61</v>
      </c>
      <c r="C94">
        <v>6014.4136311068705</v>
      </c>
      <c r="D94">
        <v>109.38391563864143</v>
      </c>
      <c r="H94">
        <v>128.13560649347869</v>
      </c>
      <c r="I94">
        <v>128.13556317576086</v>
      </c>
      <c r="J94" s="2"/>
      <c r="K94">
        <v>109.38391563864143</v>
      </c>
      <c r="L94">
        <v>111.58446980224217</v>
      </c>
      <c r="M94" s="2">
        <f t="shared" si="0"/>
        <v>44.011083272014844</v>
      </c>
      <c r="N94" s="2" t="e">
        <f t="shared" si="1"/>
        <v>#DIV/0!</v>
      </c>
    </row>
    <row r="95" spans="1:14" x14ac:dyDescent="0.35">
      <c r="A95">
        <v>304.76795240767223</v>
      </c>
      <c r="B95" s="12">
        <v>62</v>
      </c>
      <c r="C95">
        <v>6011.919881019181</v>
      </c>
      <c r="D95">
        <v>110.36696788665469</v>
      </c>
      <c r="H95">
        <v>129.49425036501412</v>
      </c>
      <c r="I95">
        <v>129.49442803008171</v>
      </c>
      <c r="J95" s="2"/>
      <c r="K95">
        <v>110.36696788665469</v>
      </c>
      <c r="L95">
        <v>112.54959088591416</v>
      </c>
      <c r="M95" s="2">
        <f t="shared" si="0"/>
        <v>43.652459985189296</v>
      </c>
      <c r="N95" s="2" t="e">
        <f t="shared" si="1"/>
        <v>#DIV/0!</v>
      </c>
    </row>
    <row r="96" spans="1:14" x14ac:dyDescent="0.35">
      <c r="B96" s="12">
        <v>63</v>
      </c>
      <c r="C96">
        <v>4895.7359999999999</v>
      </c>
      <c r="D96">
        <v>898.07105081606937</v>
      </c>
      <c r="E96">
        <v>875.3</v>
      </c>
      <c r="H96">
        <v>1022.7947598586984</v>
      </c>
      <c r="I96">
        <v>1022.7947867910282</v>
      </c>
      <c r="J96" s="2"/>
      <c r="K96">
        <v>898.07105081606937</v>
      </c>
      <c r="L96">
        <v>924.26070322407338</v>
      </c>
      <c r="M96" s="2">
        <f t="shared" si="0"/>
        <v>523.79304816008016</v>
      </c>
      <c r="N96" s="2">
        <f t="shared" si="1"/>
        <v>5.220909130220164E-4</v>
      </c>
    </row>
    <row r="97" spans="1:14" x14ac:dyDescent="0.35">
      <c r="B97" s="12">
        <v>64</v>
      </c>
      <c r="C97">
        <v>4835.7359999999999</v>
      </c>
      <c r="D97">
        <v>751.03595900975472</v>
      </c>
      <c r="E97">
        <v>457.2</v>
      </c>
      <c r="H97">
        <v>843.14640779477509</v>
      </c>
      <c r="I97">
        <v>843.14649794655861</v>
      </c>
      <c r="J97" s="2"/>
      <c r="K97">
        <v>751.03595900975472</v>
      </c>
      <c r="L97">
        <v>771.73646705181488</v>
      </c>
      <c r="M97" s="2">
        <f t="shared" si="0"/>
        <v>414.01016084120329</v>
      </c>
      <c r="N97" s="2">
        <f t="shared" si="1"/>
        <v>1.9135840740817282E-3</v>
      </c>
    </row>
    <row r="98" spans="1:14" x14ac:dyDescent="0.35">
      <c r="B98" s="12">
        <v>65</v>
      </c>
      <c r="C98">
        <v>4795.7359999999999</v>
      </c>
      <c r="D98">
        <v>647.60069478423054</v>
      </c>
      <c r="E98">
        <v>418.1</v>
      </c>
      <c r="H98">
        <v>722.85051991974535</v>
      </c>
      <c r="I98">
        <v>722.85051862995635</v>
      </c>
      <c r="J98" s="2"/>
      <c r="K98">
        <v>647.60069478423054</v>
      </c>
      <c r="L98">
        <v>664.83073562202389</v>
      </c>
      <c r="M98" s="2">
        <f t="shared" si="0"/>
        <v>344.60081675586707</v>
      </c>
      <c r="N98" s="2">
        <f t="shared" si="1"/>
        <v>2.2882299002886658E-3</v>
      </c>
    </row>
    <row r="99" spans="1:14" x14ac:dyDescent="0.35">
      <c r="B99" s="12">
        <v>66</v>
      </c>
      <c r="C99">
        <v>4745.7359999999999</v>
      </c>
      <c r="D99">
        <v>619.38754717456675</v>
      </c>
      <c r="E99">
        <v>417.5</v>
      </c>
      <c r="H99">
        <v>690.6948048169827</v>
      </c>
      <c r="I99">
        <v>690.69486077836757</v>
      </c>
      <c r="J99" s="2"/>
      <c r="K99">
        <v>619.38754717456675</v>
      </c>
      <c r="L99">
        <v>635.65671179254446</v>
      </c>
      <c r="M99" s="2">
        <f t="shared" ref="M99:M162" si="2">(L99-K99)/$K$32</f>
        <v>325.38329235955416</v>
      </c>
      <c r="N99" s="2">
        <f t="shared" ref="N99:N162" si="3">1/($N$32*E99)^2</f>
        <v>2.2948115744558786E-3</v>
      </c>
    </row>
    <row r="100" spans="1:14" x14ac:dyDescent="0.35">
      <c r="B100" s="12">
        <v>67</v>
      </c>
      <c r="C100">
        <v>4745.7359999999999</v>
      </c>
      <c r="D100">
        <v>566.62433383612847</v>
      </c>
      <c r="E100">
        <v>391.5</v>
      </c>
      <c r="H100">
        <v>630.92339231020935</v>
      </c>
      <c r="I100">
        <v>630.92331998906184</v>
      </c>
      <c r="J100" s="2"/>
      <c r="K100">
        <v>566.62433383612847</v>
      </c>
      <c r="L100">
        <v>581.2053801992796</v>
      </c>
      <c r="M100" s="2">
        <f t="shared" si="2"/>
        <v>291.62092726302262</v>
      </c>
      <c r="N100" s="2">
        <f t="shared" si="3"/>
        <v>2.6097352912872345E-3</v>
      </c>
    </row>
    <row r="101" spans="1:14" x14ac:dyDescent="0.35">
      <c r="B101" s="12">
        <v>68</v>
      </c>
      <c r="C101">
        <v>4745.7359999999999</v>
      </c>
      <c r="D101">
        <v>529.23180236063274</v>
      </c>
      <c r="E101">
        <v>233.1</v>
      </c>
      <c r="H101">
        <v>589.31536766190231</v>
      </c>
      <c r="I101">
        <v>589.31526235466822</v>
      </c>
      <c r="J101" s="2"/>
      <c r="K101">
        <v>529.23180236063274</v>
      </c>
      <c r="L101">
        <v>542.6504500765684</v>
      </c>
      <c r="M101" s="2">
        <f t="shared" si="2"/>
        <v>268.37295431871325</v>
      </c>
      <c r="N101" s="2">
        <f t="shared" si="3"/>
        <v>7.3616547233020836E-3</v>
      </c>
    </row>
    <row r="102" spans="1:14" x14ac:dyDescent="0.35">
      <c r="B102" s="12">
        <v>69</v>
      </c>
      <c r="C102">
        <v>4745.7359999999999</v>
      </c>
      <c r="D102">
        <v>500.46895376246755</v>
      </c>
      <c r="E102">
        <v>309.8</v>
      </c>
      <c r="H102">
        <v>557.66930789178525</v>
      </c>
      <c r="I102">
        <v>557.66909085456734</v>
      </c>
      <c r="J102" s="2"/>
      <c r="K102">
        <v>500.46895376246755</v>
      </c>
      <c r="L102">
        <v>513.00486471794966</v>
      </c>
      <c r="M102" s="2">
        <f t="shared" si="2"/>
        <v>250.71821910964218</v>
      </c>
      <c r="N102" s="2">
        <f t="shared" si="3"/>
        <v>4.1677068568363512E-3</v>
      </c>
    </row>
    <row r="103" spans="1:14" x14ac:dyDescent="0.35">
      <c r="B103" s="12">
        <v>70</v>
      </c>
      <c r="C103">
        <v>4745.7359999999999</v>
      </c>
      <c r="D103">
        <v>477.32573560506347</v>
      </c>
      <c r="E103">
        <v>277.89999999999998</v>
      </c>
      <c r="H103">
        <v>532.4300462454122</v>
      </c>
      <c r="I103">
        <v>532.43005445383767</v>
      </c>
      <c r="J103" s="2"/>
      <c r="K103">
        <v>477.32573560506347</v>
      </c>
      <c r="L103">
        <v>489.15529270382478</v>
      </c>
      <c r="M103" s="2">
        <f t="shared" si="2"/>
        <v>236.59114197522626</v>
      </c>
      <c r="N103" s="2">
        <f t="shared" si="3"/>
        <v>5.1794410891017962E-3</v>
      </c>
    </row>
    <row r="104" spans="1:14" x14ac:dyDescent="0.35">
      <c r="B104" s="12">
        <v>71</v>
      </c>
      <c r="C104">
        <v>4735.7359999999999</v>
      </c>
      <c r="D104">
        <v>458.12441614167943</v>
      </c>
      <c r="E104">
        <v>250.9</v>
      </c>
      <c r="H104">
        <v>511.64794341642158</v>
      </c>
      <c r="I104">
        <v>511.64794135060282</v>
      </c>
      <c r="J104" s="2"/>
      <c r="K104">
        <v>458.12441614167943</v>
      </c>
      <c r="L104">
        <v>469.36846950358466</v>
      </c>
      <c r="M104" s="2">
        <f t="shared" si="2"/>
        <v>224.88106723810461</v>
      </c>
      <c r="N104" s="2">
        <f t="shared" si="3"/>
        <v>6.3541676429580479E-3</v>
      </c>
    </row>
    <row r="105" spans="1:14" x14ac:dyDescent="0.35">
      <c r="A105">
        <f>AVERAGE(A107:A200)</f>
        <v>4669.2127441860403</v>
      </c>
      <c r="B105" s="12">
        <v>72</v>
      </c>
      <c r="C105">
        <v>4645.7359999999999</v>
      </c>
      <c r="D105">
        <v>505.27066321730695</v>
      </c>
      <c r="E105">
        <v>239.6</v>
      </c>
      <c r="H105">
        <v>566.05678402974343</v>
      </c>
      <c r="I105">
        <v>566.05678998030589</v>
      </c>
      <c r="J105" s="2"/>
      <c r="K105">
        <v>505.27066321730695</v>
      </c>
      <c r="L105">
        <v>517.95419189094366</v>
      </c>
      <c r="M105" s="2">
        <f t="shared" si="2"/>
        <v>253.6705734727343</v>
      </c>
      <c r="N105" s="2">
        <f t="shared" si="3"/>
        <v>6.96765059183224E-3</v>
      </c>
    </row>
    <row r="106" spans="1:14" x14ac:dyDescent="0.35">
      <c r="B106" s="12">
        <v>73</v>
      </c>
      <c r="C106" s="14">
        <v>4645.7359999999999</v>
      </c>
      <c r="D106">
        <v>475.85922756417131</v>
      </c>
      <c r="H106">
        <v>532.56951362725886</v>
      </c>
      <c r="I106">
        <v>532.5695678499261</v>
      </c>
      <c r="J106" s="2"/>
      <c r="K106">
        <v>475.85922756417131</v>
      </c>
      <c r="L106">
        <v>487.56608724451314</v>
      </c>
      <c r="M106" s="2">
        <f t="shared" si="2"/>
        <v>234.13719360683672</v>
      </c>
      <c r="N106" s="2" t="e">
        <f t="shared" si="3"/>
        <v>#DIV/0!</v>
      </c>
    </row>
    <row r="107" spans="1:14" x14ac:dyDescent="0.35">
      <c r="A107" s="13">
        <v>4615.7359999999999</v>
      </c>
      <c r="B107" s="12">
        <v>74</v>
      </c>
      <c r="C107">
        <v>4669.2127441860403</v>
      </c>
      <c r="D107" s="13">
        <v>455.94069616504186</v>
      </c>
      <c r="E107" s="13">
        <v>256.5</v>
      </c>
      <c r="H107">
        <v>510.66642307121441</v>
      </c>
      <c r="I107">
        <v>510.66640299763122</v>
      </c>
      <c r="J107" s="2"/>
      <c r="K107">
        <v>455.94069616504186</v>
      </c>
      <c r="L107">
        <v>467.01827248331256</v>
      </c>
      <c r="M107" s="2">
        <f t="shared" si="2"/>
        <v>221.55152636541402</v>
      </c>
      <c r="N107" s="2">
        <f t="shared" si="3"/>
        <v>6.0797434348270488E-3</v>
      </c>
    </row>
    <row r="108" spans="1:14" x14ac:dyDescent="0.35">
      <c r="A108" s="13">
        <v>4600.7359999999999</v>
      </c>
      <c r="B108" s="12">
        <v>75</v>
      </c>
      <c r="C108">
        <v>4669.2127441860403</v>
      </c>
      <c r="D108" s="13">
        <v>440.22483410560505</v>
      </c>
      <c r="E108" s="13">
        <v>219.6</v>
      </c>
      <c r="H108">
        <v>493.67969877766757</v>
      </c>
      <c r="I108">
        <v>493.67980981417418</v>
      </c>
      <c r="J108" s="2"/>
      <c r="K108">
        <v>440.22483410560505</v>
      </c>
      <c r="L108">
        <v>450.81404404317453</v>
      </c>
      <c r="M108" s="2">
        <f t="shared" si="2"/>
        <v>211.78419875138957</v>
      </c>
      <c r="N108" s="2">
        <f t="shared" si="3"/>
        <v>8.2945975627154514E-3</v>
      </c>
    </row>
    <row r="109" spans="1:14" x14ac:dyDescent="0.35">
      <c r="A109" s="13">
        <v>4598.7359999999999</v>
      </c>
      <c r="B109" s="12">
        <v>76</v>
      </c>
      <c r="C109">
        <v>4669.2127441860403</v>
      </c>
      <c r="D109" s="13">
        <v>427.04684371722703</v>
      </c>
      <c r="E109" s="13">
        <v>334.3</v>
      </c>
      <c r="H109">
        <v>479.59504112924327</v>
      </c>
      <c r="I109">
        <v>479.59495149246811</v>
      </c>
      <c r="J109" s="2"/>
      <c r="K109">
        <v>427.04684371722703</v>
      </c>
      <c r="L109">
        <v>437.22789644387279</v>
      </c>
      <c r="M109" s="2">
        <f t="shared" si="2"/>
        <v>203.6210545329152</v>
      </c>
      <c r="N109" s="2">
        <f t="shared" si="3"/>
        <v>3.57921047806709E-3</v>
      </c>
    </row>
    <row r="110" spans="1:14" x14ac:dyDescent="0.35">
      <c r="A110" s="13">
        <v>4685.7359999999999</v>
      </c>
      <c r="B110" s="12">
        <v>77</v>
      </c>
      <c r="C110">
        <v>4669.2127441860403</v>
      </c>
      <c r="D110" s="13">
        <v>415.63047222701942</v>
      </c>
      <c r="E110" s="13">
        <v>356.1</v>
      </c>
      <c r="H110">
        <v>467.49701816267697</v>
      </c>
      <c r="I110">
        <v>467.4969908134421</v>
      </c>
      <c r="J110" s="2"/>
      <c r="K110">
        <v>415.63047222701942</v>
      </c>
      <c r="L110">
        <v>425.45696856956596</v>
      </c>
      <c r="M110" s="2">
        <f t="shared" si="2"/>
        <v>196.52992685093068</v>
      </c>
      <c r="N110" s="2">
        <f t="shared" si="3"/>
        <v>3.1543947698242066E-3</v>
      </c>
    </row>
    <row r="111" spans="1:14" x14ac:dyDescent="0.35">
      <c r="A111" s="13">
        <v>4685.7359999999999</v>
      </c>
      <c r="B111" s="12">
        <v>78</v>
      </c>
      <c r="C111">
        <v>3369.2127441860403</v>
      </c>
      <c r="D111" s="13">
        <v>1321.9769578126038</v>
      </c>
      <c r="E111" s="13">
        <v>444.5</v>
      </c>
      <c r="H111">
        <v>456.87451433832484</v>
      </c>
      <c r="I111">
        <v>456.87451342972832</v>
      </c>
      <c r="J111" s="2"/>
      <c r="K111">
        <v>1321.9769578126038</v>
      </c>
      <c r="L111">
        <v>1359.4748206059594</v>
      </c>
      <c r="M111" s="2">
        <f t="shared" si="2"/>
        <v>749.9572558671116</v>
      </c>
      <c r="N111" s="2">
        <f t="shared" si="3"/>
        <v>2.024493844906057E-3</v>
      </c>
    </row>
    <row r="112" spans="1:14" x14ac:dyDescent="0.35">
      <c r="A112" s="13">
        <v>4691.7359999999999</v>
      </c>
      <c r="B112" s="12">
        <v>79</v>
      </c>
      <c r="C112">
        <v>3369.2127441860403</v>
      </c>
      <c r="D112" s="13">
        <v>1091.5683771181102</v>
      </c>
      <c r="E112" s="13">
        <v>462.4</v>
      </c>
      <c r="H112">
        <v>447.40327972479844</v>
      </c>
      <c r="I112">
        <v>447.40329885006929</v>
      </c>
      <c r="J112" s="2"/>
      <c r="K112">
        <v>1091.5683771181102</v>
      </c>
      <c r="L112">
        <v>1120.9145688373494</v>
      </c>
      <c r="M112" s="2">
        <f t="shared" si="2"/>
        <v>586.92383438478373</v>
      </c>
      <c r="N112" s="2">
        <f t="shared" si="3"/>
        <v>1.8707869877036913E-3</v>
      </c>
    </row>
    <row r="113" spans="1:14" x14ac:dyDescent="0.35">
      <c r="A113" s="13">
        <v>4689.7359999999999</v>
      </c>
      <c r="B113" s="12">
        <v>80</v>
      </c>
      <c r="C113">
        <v>3369.2127441860403</v>
      </c>
      <c r="D113" s="13">
        <v>974.07324557385573</v>
      </c>
      <c r="E113" s="13">
        <v>508.1</v>
      </c>
      <c r="H113">
        <v>438.86129758338006</v>
      </c>
      <c r="I113">
        <v>438.86130151779116</v>
      </c>
      <c r="J113" s="2"/>
      <c r="K113">
        <v>974.07324557385573</v>
      </c>
      <c r="L113">
        <v>999.57405842818093</v>
      </c>
      <c r="M113" s="2">
        <f t="shared" si="2"/>
        <v>510.01625708650408</v>
      </c>
      <c r="N113" s="2">
        <f t="shared" si="3"/>
        <v>1.5493930427061915E-3</v>
      </c>
    </row>
    <row r="114" spans="1:14" x14ac:dyDescent="0.35">
      <c r="A114" s="13">
        <v>4689.7359999999999</v>
      </c>
      <c r="B114" s="12">
        <v>81</v>
      </c>
      <c r="C114">
        <v>3369.2127441860403</v>
      </c>
      <c r="D114" s="13">
        <v>897.92674325985581</v>
      </c>
      <c r="E114" s="13">
        <v>465.3</v>
      </c>
      <c r="H114">
        <v>431.08734759277257</v>
      </c>
      <c r="I114">
        <v>431.08743689996794</v>
      </c>
      <c r="J114" s="2"/>
      <c r="K114">
        <v>897.92674325985581</v>
      </c>
      <c r="L114">
        <v>921.04445468280255</v>
      </c>
      <c r="M114" s="2">
        <f t="shared" si="2"/>
        <v>462.35422845893481</v>
      </c>
      <c r="N114" s="2">
        <f t="shared" si="3"/>
        <v>1.8475401550150853E-3</v>
      </c>
    </row>
    <row r="115" spans="1:14" x14ac:dyDescent="0.35">
      <c r="A115" s="13">
        <v>4690.7359999999999</v>
      </c>
      <c r="B115" s="12">
        <v>82</v>
      </c>
      <c r="C115">
        <v>3369.2127441860403</v>
      </c>
      <c r="D115" s="13">
        <v>842.66564543376626</v>
      </c>
      <c r="E115" s="13">
        <v>778.3</v>
      </c>
      <c r="H115">
        <v>423.96021400179603</v>
      </c>
      <c r="I115">
        <v>423.96030589939068</v>
      </c>
      <c r="J115" s="2"/>
      <c r="K115">
        <v>842.66564543376626</v>
      </c>
      <c r="L115">
        <v>864.10178229128064</v>
      </c>
      <c r="M115" s="2">
        <f t="shared" si="2"/>
        <v>428.72273715028768</v>
      </c>
      <c r="N115" s="2">
        <f t="shared" si="3"/>
        <v>6.6033745323923509E-4</v>
      </c>
    </row>
    <row r="116" spans="1:14" x14ac:dyDescent="0.35">
      <c r="A116" s="13">
        <v>4690.7359999999999</v>
      </c>
      <c r="B116" s="12">
        <v>83</v>
      </c>
      <c r="C116">
        <v>3369.2127441860403</v>
      </c>
      <c r="D116" s="13">
        <v>799.79579777142192</v>
      </c>
      <c r="E116" s="13">
        <v>452.1</v>
      </c>
      <c r="H116">
        <v>417.3854574273646</v>
      </c>
      <c r="I116">
        <v>417.38557313806473</v>
      </c>
      <c r="J116" s="2"/>
      <c r="K116">
        <v>799.79579777142192</v>
      </c>
      <c r="L116">
        <v>819.95055592524398</v>
      </c>
      <c r="M116" s="2">
        <f t="shared" si="2"/>
        <v>403.09516307644117</v>
      </c>
      <c r="N116" s="2">
        <f t="shared" si="3"/>
        <v>1.9570006831400128E-3</v>
      </c>
    </row>
    <row r="117" spans="1:14" x14ac:dyDescent="0.35">
      <c r="A117" s="13">
        <v>4690.7359999999999</v>
      </c>
      <c r="B117" s="12">
        <v>84</v>
      </c>
      <c r="C117">
        <v>3369.2127441860403</v>
      </c>
      <c r="D117" s="13">
        <v>765.0405013682481</v>
      </c>
      <c r="E117" s="13">
        <v>449.3</v>
      </c>
      <c r="H117">
        <v>411.28839390282525</v>
      </c>
      <c r="I117">
        <v>411.28829580055339</v>
      </c>
      <c r="J117" s="2"/>
      <c r="K117">
        <v>765.0405013682481</v>
      </c>
      <c r="L117">
        <v>784.16927796536709</v>
      </c>
      <c r="M117" s="2">
        <f t="shared" si="2"/>
        <v>382.57553194237971</v>
      </c>
      <c r="N117" s="2">
        <f t="shared" si="3"/>
        <v>1.9814684157154414E-3</v>
      </c>
    </row>
    <row r="118" spans="1:14" x14ac:dyDescent="0.35">
      <c r="A118" s="13">
        <v>4745.7359999999999</v>
      </c>
      <c r="B118" s="12">
        <v>85</v>
      </c>
      <c r="C118">
        <v>3369.2127441860403</v>
      </c>
      <c r="D118" s="13">
        <v>735.96954213554625</v>
      </c>
      <c r="E118" s="13">
        <v>481.1</v>
      </c>
      <c r="H118">
        <v>405.60733773400932</v>
      </c>
      <c r="I118">
        <v>405.60744638259519</v>
      </c>
      <c r="J118" s="2"/>
      <c r="K118">
        <v>735.96954213554625</v>
      </c>
      <c r="L118">
        <v>754.24667227704606</v>
      </c>
      <c r="M118" s="2">
        <f t="shared" si="2"/>
        <v>365.54260282999621</v>
      </c>
      <c r="N118" s="2">
        <f t="shared" si="3"/>
        <v>1.7281812046382131E-3</v>
      </c>
    </row>
    <row r="119" spans="1:14" x14ac:dyDescent="0.35">
      <c r="A119" s="13">
        <v>4676.7359999999999</v>
      </c>
      <c r="B119" s="12">
        <v>86</v>
      </c>
      <c r="C119">
        <v>3369.2127441860403</v>
      </c>
      <c r="D119" s="13">
        <v>711.08076037022693</v>
      </c>
      <c r="E119" s="13">
        <v>607</v>
      </c>
      <c r="H119">
        <v>400.29327141121604</v>
      </c>
      <c r="I119">
        <v>400.29334257381373</v>
      </c>
      <c r="J119" s="2"/>
      <c r="K119">
        <v>711.08076037022693</v>
      </c>
      <c r="L119">
        <v>728.63200650855515</v>
      </c>
      <c r="M119" s="2">
        <f t="shared" si="2"/>
        <v>351.02492276656449</v>
      </c>
      <c r="N119" s="2">
        <f t="shared" si="3"/>
        <v>1.0856319327776707E-3</v>
      </c>
    </row>
    <row r="120" spans="1:14" x14ac:dyDescent="0.35">
      <c r="A120" s="13">
        <v>4690.7359999999999</v>
      </c>
      <c r="B120" s="12">
        <v>87</v>
      </c>
      <c r="C120">
        <v>3369.2127441860403</v>
      </c>
      <c r="D120" s="13">
        <v>689.38470128273821</v>
      </c>
      <c r="E120" s="13">
        <v>390.1</v>
      </c>
      <c r="H120">
        <v>395.30395163659438</v>
      </c>
      <c r="I120">
        <v>395.30391215691191</v>
      </c>
      <c r="J120" s="2"/>
      <c r="K120">
        <v>689.38470128273821</v>
      </c>
      <c r="L120">
        <v>706.30469925490922</v>
      </c>
      <c r="M120" s="2">
        <f t="shared" si="2"/>
        <v>338.39995944342036</v>
      </c>
      <c r="N120" s="2">
        <f t="shared" si="3"/>
        <v>2.6285006618236096E-3</v>
      </c>
    </row>
    <row r="121" spans="1:14" x14ac:dyDescent="0.35">
      <c r="A121" s="13">
        <v>4681.7359999999999</v>
      </c>
      <c r="B121" s="12">
        <v>88</v>
      </c>
      <c r="C121">
        <v>3369.2127441860403</v>
      </c>
      <c r="D121" s="13">
        <v>670.1986115573784</v>
      </c>
      <c r="E121" s="13">
        <v>396.6</v>
      </c>
      <c r="H121">
        <v>390.6043717829923</v>
      </c>
      <c r="I121">
        <v>390.60433641745846</v>
      </c>
      <c r="J121" s="2"/>
      <c r="K121">
        <v>670.1986115573784</v>
      </c>
      <c r="L121">
        <v>686.5612050912855</v>
      </c>
      <c r="M121" s="2">
        <f t="shared" si="2"/>
        <v>327.25187067814204</v>
      </c>
      <c r="N121" s="2">
        <f t="shared" si="3"/>
        <v>2.5430480821730037E-3</v>
      </c>
    </row>
    <row r="122" spans="1:14" x14ac:dyDescent="0.35">
      <c r="A122" s="13">
        <v>4683.7359999999999</v>
      </c>
      <c r="B122" s="12">
        <v>89</v>
      </c>
      <c r="C122">
        <v>3369.2127441860403</v>
      </c>
      <c r="D122" s="13">
        <v>653.0332574142883</v>
      </c>
      <c r="E122" s="13">
        <v>530.1</v>
      </c>
      <c r="H122">
        <v>386.16481618436057</v>
      </c>
      <c r="I122">
        <v>386.16465237636561</v>
      </c>
      <c r="J122" s="2"/>
      <c r="K122">
        <v>653.0332574142883</v>
      </c>
      <c r="L122">
        <v>668.89654019814293</v>
      </c>
      <c r="M122" s="2">
        <f t="shared" si="2"/>
        <v>317.26565567709258</v>
      </c>
      <c r="N122" s="2">
        <f t="shared" si="3"/>
        <v>1.4234570997253757E-3</v>
      </c>
    </row>
    <row r="123" spans="1:14" x14ac:dyDescent="0.35">
      <c r="A123" s="13">
        <v>4680.7359999999999</v>
      </c>
      <c r="B123" s="12">
        <v>90</v>
      </c>
      <c r="C123">
        <v>3369.2127441860403</v>
      </c>
      <c r="D123" s="13">
        <v>637.52539681737869</v>
      </c>
      <c r="E123" s="13">
        <v>533.4</v>
      </c>
      <c r="H123">
        <v>381.95970140915529</v>
      </c>
      <c r="I123">
        <v>381.95983171945767</v>
      </c>
      <c r="J123" s="2"/>
      <c r="K123">
        <v>637.52539681737869</v>
      </c>
      <c r="L123">
        <v>652.93763915434636</v>
      </c>
      <c r="M123" s="2">
        <f t="shared" si="2"/>
        <v>308.24484673935331</v>
      </c>
      <c r="N123" s="2">
        <f t="shared" si="3"/>
        <v>1.4058985034069839E-3</v>
      </c>
    </row>
    <row r="124" spans="1:14" x14ac:dyDescent="0.35">
      <c r="A124" s="13">
        <v>4685.7359999999999</v>
      </c>
      <c r="B124" s="12">
        <v>91</v>
      </c>
      <c r="C124">
        <v>3369.2127441860403</v>
      </c>
      <c r="D124" s="13">
        <v>623.40029411253408</v>
      </c>
      <c r="E124" s="13">
        <v>547.9</v>
      </c>
      <c r="H124">
        <v>377.9672416054957</v>
      </c>
      <c r="I124">
        <v>377.96721085814784</v>
      </c>
      <c r="J124" s="2"/>
      <c r="K124">
        <v>623.40029411253408</v>
      </c>
      <c r="L124">
        <v>638.39994153851364</v>
      </c>
      <c r="M124" s="2">
        <f t="shared" si="2"/>
        <v>299.99294851959121</v>
      </c>
      <c r="N124" s="2">
        <f t="shared" si="3"/>
        <v>1.3324698484558724E-3</v>
      </c>
    </row>
    <row r="125" spans="1:14" x14ac:dyDescent="0.35">
      <c r="A125" s="13">
        <v>4714.7359999999999</v>
      </c>
      <c r="B125" s="12">
        <v>92</v>
      </c>
      <c r="C125">
        <v>3369.2127441860403</v>
      </c>
      <c r="D125" s="13">
        <v>610.44437374247809</v>
      </c>
      <c r="E125" s="13">
        <v>636.9</v>
      </c>
      <c r="H125">
        <v>374.16799525688066</v>
      </c>
      <c r="I125">
        <v>374.1679710546523</v>
      </c>
      <c r="J125" s="2"/>
      <c r="K125">
        <v>610.44437374247809</v>
      </c>
      <c r="L125">
        <v>625.0645522324163</v>
      </c>
      <c r="M125" s="2">
        <f t="shared" si="2"/>
        <v>292.40356979876424</v>
      </c>
      <c r="N125" s="2">
        <f t="shared" si="3"/>
        <v>9.8609213191910958E-4</v>
      </c>
    </row>
    <row r="126" spans="1:14" x14ac:dyDescent="0.35">
      <c r="A126" s="13">
        <v>4707.7359999999999</v>
      </c>
      <c r="B126" s="12">
        <v>93</v>
      </c>
      <c r="C126">
        <v>3369.2127441860403</v>
      </c>
      <c r="D126" s="13">
        <v>598.48791735337898</v>
      </c>
      <c r="E126" s="13">
        <v>409.4</v>
      </c>
      <c r="H126">
        <v>370.54505621667897</v>
      </c>
      <c r="I126">
        <v>370.54507480288686</v>
      </c>
      <c r="J126" s="2"/>
      <c r="K126">
        <v>598.48791735337898</v>
      </c>
      <c r="L126">
        <v>612.75686557107031</v>
      </c>
      <c r="M126" s="2">
        <f t="shared" si="2"/>
        <v>285.37896435382663</v>
      </c>
      <c r="N126" s="2">
        <f t="shared" si="3"/>
        <v>2.3865158038656308E-3</v>
      </c>
    </row>
    <row r="127" spans="1:14" x14ac:dyDescent="0.35">
      <c r="A127" s="13">
        <v>4707.7359999999999</v>
      </c>
      <c r="B127" s="12">
        <v>94</v>
      </c>
      <c r="C127">
        <v>3369.2127441860403</v>
      </c>
      <c r="D127" s="13">
        <v>587.39607464586879</v>
      </c>
      <c r="E127" s="13">
        <v>561.9</v>
      </c>
      <c r="H127">
        <v>367.08395459864954</v>
      </c>
      <c r="I127">
        <v>367.08384133070518</v>
      </c>
      <c r="J127" s="2"/>
      <c r="K127">
        <v>587.39607464586879</v>
      </c>
      <c r="L127">
        <v>601.33752974431934</v>
      </c>
      <c r="M127" s="2">
        <f t="shared" si="2"/>
        <v>278.82910196901094</v>
      </c>
      <c r="N127" s="2">
        <f t="shared" si="3"/>
        <v>1.2668988068695436E-3</v>
      </c>
    </row>
    <row r="128" spans="1:14" x14ac:dyDescent="0.35">
      <c r="A128" s="13">
        <v>4615.7359999999999</v>
      </c>
      <c r="B128" s="12">
        <v>95</v>
      </c>
      <c r="C128">
        <v>3369.2127441860403</v>
      </c>
      <c r="D128" s="13">
        <v>577.05765841185712</v>
      </c>
      <c r="E128" s="13">
        <v>509.5</v>
      </c>
      <c r="H128">
        <v>363.7715446120913</v>
      </c>
      <c r="I128">
        <v>363.7715044445402</v>
      </c>
      <c r="J128" s="2"/>
      <c r="K128">
        <v>577.05765841185712</v>
      </c>
      <c r="L128">
        <v>590.69230111204399</v>
      </c>
      <c r="M128" s="2">
        <f t="shared" si="2"/>
        <v>272.69285400373747</v>
      </c>
      <c r="N128" s="2">
        <f t="shared" si="3"/>
        <v>1.5408899217131612E-3</v>
      </c>
    </row>
    <row r="129" spans="1:14" x14ac:dyDescent="0.35">
      <c r="A129" s="13">
        <v>4655.7359999999999</v>
      </c>
      <c r="B129" s="12">
        <v>96</v>
      </c>
      <c r="C129">
        <v>3369.2127441860403</v>
      </c>
      <c r="D129" s="13">
        <v>567.38126053046244</v>
      </c>
      <c r="E129" s="13">
        <v>478.5</v>
      </c>
      <c r="H129">
        <v>360.59628072054568</v>
      </c>
      <c r="I129">
        <v>360.59632889206239</v>
      </c>
      <c r="J129" s="2"/>
      <c r="K129">
        <v>567.38126053046244</v>
      </c>
      <c r="L129">
        <v>580.72730703363311</v>
      </c>
      <c r="M129" s="2">
        <f t="shared" si="2"/>
        <v>266.92093006341338</v>
      </c>
      <c r="N129" s="2">
        <f t="shared" si="3"/>
        <v>1.7470128809443479E-3</v>
      </c>
    </row>
    <row r="130" spans="1:14" x14ac:dyDescent="0.35">
      <c r="A130" s="13">
        <v>4645.7359999999999</v>
      </c>
      <c r="B130" s="12">
        <v>97</v>
      </c>
      <c r="C130">
        <v>3369.2127441860403</v>
      </c>
      <c r="D130" s="13">
        <v>558.29062128717544</v>
      </c>
      <c r="E130" s="13">
        <v>380.7</v>
      </c>
      <c r="H130">
        <v>357.54778990216374</v>
      </c>
      <c r="I130">
        <v>357.54777133228725</v>
      </c>
      <c r="J130" s="2"/>
      <c r="K130">
        <v>558.29062128717544</v>
      </c>
      <c r="L130">
        <v>571.36394565258081</v>
      </c>
      <c r="M130" s="2">
        <f t="shared" si="2"/>
        <v>261.46648730810739</v>
      </c>
      <c r="N130" s="2">
        <f t="shared" si="3"/>
        <v>2.7599056636645101E-3</v>
      </c>
    </row>
    <row r="131" spans="1:14" x14ac:dyDescent="0.35">
      <c r="A131" s="13">
        <v>4655.7359999999999</v>
      </c>
      <c r="B131" s="12">
        <v>98</v>
      </c>
      <c r="C131">
        <v>3369.2127441860403</v>
      </c>
      <c r="D131" s="13">
        <v>549.72196534087493</v>
      </c>
      <c r="E131" s="13">
        <v>486.5</v>
      </c>
      <c r="H131">
        <v>354.61691832895468</v>
      </c>
      <c r="I131">
        <v>354.61694104984281</v>
      </c>
      <c r="J131" s="2"/>
      <c r="K131">
        <v>549.72196534087493</v>
      </c>
      <c r="L131">
        <v>562.53605658969218</v>
      </c>
      <c r="M131" s="2">
        <f t="shared" si="2"/>
        <v>256.28182497634498</v>
      </c>
      <c r="N131" s="2">
        <f t="shared" si="3"/>
        <v>1.6900295649547015E-3</v>
      </c>
    </row>
    <row r="132" spans="1:14" x14ac:dyDescent="0.35">
      <c r="A132" s="13">
        <v>4680.7359999999999</v>
      </c>
      <c r="B132" s="12">
        <v>99</v>
      </c>
      <c r="C132">
        <v>3369.2127441860403</v>
      </c>
      <c r="D132" s="13">
        <v>541.62014845667534</v>
      </c>
      <c r="E132" s="13">
        <v>519.5</v>
      </c>
      <c r="H132">
        <v>351.79550817518736</v>
      </c>
      <c r="I132">
        <v>351.79547386071408</v>
      </c>
      <c r="J132" s="2"/>
      <c r="K132">
        <v>541.62014845667534</v>
      </c>
      <c r="L132">
        <v>554.18759055503381</v>
      </c>
      <c r="M132" s="2">
        <f t="shared" si="2"/>
        <v>251.34884196716939</v>
      </c>
      <c r="N132" s="2">
        <f t="shared" si="3"/>
        <v>1.4821388375029295E-3</v>
      </c>
    </row>
    <row r="133" spans="1:14" x14ac:dyDescent="0.35">
      <c r="A133" s="13">
        <v>4680.7359999999999</v>
      </c>
      <c r="B133" s="12">
        <v>100</v>
      </c>
      <c r="C133">
        <v>3369.2127441860403</v>
      </c>
      <c r="D133" s="13">
        <v>533.9385633328485</v>
      </c>
      <c r="E133" s="13">
        <v>530.70000000000005</v>
      </c>
      <c r="H133">
        <v>349.07601406768993</v>
      </c>
      <c r="I133">
        <v>349.07592837373795</v>
      </c>
      <c r="J133" s="2"/>
      <c r="K133">
        <v>533.9385633328485</v>
      </c>
      <c r="L133">
        <v>546.27050643347025</v>
      </c>
      <c r="M133" s="2">
        <f t="shared" si="2"/>
        <v>246.63886201243486</v>
      </c>
      <c r="N133" s="2">
        <f t="shared" si="3"/>
        <v>1.4202402485505646E-3</v>
      </c>
    </row>
    <row r="134" spans="1:14" x14ac:dyDescent="0.35">
      <c r="A134" s="13">
        <v>4705.7359999999999</v>
      </c>
      <c r="B134" s="12">
        <v>101</v>
      </c>
      <c r="C134">
        <v>3369.2127441860403</v>
      </c>
      <c r="D134" s="13">
        <v>526.6371956244061</v>
      </c>
      <c r="E134" s="13">
        <v>517</v>
      </c>
      <c r="H134">
        <v>346.45172959956193</v>
      </c>
      <c r="I134">
        <v>346.45174658975554</v>
      </c>
      <c r="J134" s="2"/>
      <c r="K134">
        <v>526.6371956244061</v>
      </c>
      <c r="L134">
        <v>538.74333480982762</v>
      </c>
      <c r="M134" s="2">
        <f t="shared" si="2"/>
        <v>242.12278370843023</v>
      </c>
      <c r="N134" s="2">
        <f t="shared" si="3"/>
        <v>1.496507525562219E-3</v>
      </c>
    </row>
    <row r="135" spans="1:14" x14ac:dyDescent="0.35">
      <c r="A135" s="13">
        <v>4700.7359999999999</v>
      </c>
      <c r="B135" s="12">
        <v>102</v>
      </c>
      <c r="C135">
        <v>3369.2127441860403</v>
      </c>
      <c r="D135" s="13">
        <v>519.68050341944354</v>
      </c>
      <c r="E135" s="13">
        <v>531</v>
      </c>
      <c r="H135">
        <v>343.91631998224955</v>
      </c>
      <c r="I135">
        <v>343.91644906770728</v>
      </c>
      <c r="J135" s="2"/>
      <c r="K135">
        <v>519.68050341944354</v>
      </c>
      <c r="L135">
        <v>531.56986619260795</v>
      </c>
      <c r="M135" s="2">
        <f t="shared" si="2"/>
        <v>237.78725546328815</v>
      </c>
      <c r="N135" s="2">
        <f t="shared" si="3"/>
        <v>1.418635910640124E-3</v>
      </c>
    </row>
    <row r="136" spans="1:14" x14ac:dyDescent="0.35">
      <c r="A136" s="13">
        <v>4695.7359999999999</v>
      </c>
      <c r="B136" s="12">
        <v>103</v>
      </c>
      <c r="C136">
        <v>3369.2127441860403</v>
      </c>
      <c r="D136" s="13">
        <v>513.03801965709056</v>
      </c>
      <c r="E136" s="13">
        <v>556.9</v>
      </c>
      <c r="H136">
        <v>341.46471509744794</v>
      </c>
      <c r="I136">
        <v>341.46471675131033</v>
      </c>
      <c r="J136" s="2"/>
      <c r="K136">
        <v>513.03801965709056</v>
      </c>
      <c r="L136">
        <v>524.71867326803147</v>
      </c>
      <c r="M136" s="2">
        <f t="shared" si="2"/>
        <v>233.61307221881816</v>
      </c>
      <c r="N136" s="2">
        <f t="shared" si="3"/>
        <v>1.289750056434626E-3</v>
      </c>
    </row>
    <row r="137" spans="1:14" x14ac:dyDescent="0.35">
      <c r="A137" s="13">
        <v>4700.7359999999999</v>
      </c>
      <c r="B137" s="12">
        <v>104</v>
      </c>
      <c r="C137">
        <v>3369.2127441860403</v>
      </c>
      <c r="D137" s="13">
        <v>506.68310450893841</v>
      </c>
      <c r="E137" s="13">
        <v>571.1</v>
      </c>
      <c r="H137">
        <v>339.09135904134462</v>
      </c>
      <c r="I137">
        <v>339.09136820826154</v>
      </c>
      <c r="J137" s="2"/>
      <c r="K137">
        <v>506.68310450893841</v>
      </c>
      <c r="L137">
        <v>518.16177132418136</v>
      </c>
      <c r="M137" s="2">
        <f t="shared" si="2"/>
        <v>229.57333630485891</v>
      </c>
      <c r="N137" s="2">
        <f t="shared" si="3"/>
        <v>1.2264099659790807E-3</v>
      </c>
    </row>
    <row r="138" spans="1:14" x14ac:dyDescent="0.35">
      <c r="A138" s="13">
        <v>4695.7359999999999</v>
      </c>
      <c r="B138" s="12">
        <v>105</v>
      </c>
      <c r="C138">
        <v>3369.2127441860403</v>
      </c>
      <c r="D138" s="13">
        <v>500.59125740817791</v>
      </c>
      <c r="E138" s="13">
        <v>448</v>
      </c>
      <c r="H138">
        <v>336.79198471448814</v>
      </c>
      <c r="I138">
        <v>336.79198226113425</v>
      </c>
      <c r="J138" s="2"/>
      <c r="K138">
        <v>500.59125740817791</v>
      </c>
      <c r="L138">
        <v>511.87486388533875</v>
      </c>
      <c r="M138" s="2">
        <f t="shared" si="2"/>
        <v>225.6721295432169</v>
      </c>
      <c r="N138" s="2">
        <f t="shared" si="3"/>
        <v>1.9929846938775506E-3</v>
      </c>
    </row>
    <row r="139" spans="1:14" x14ac:dyDescent="0.35">
      <c r="A139" s="13">
        <v>4695.7359999999999</v>
      </c>
      <c r="B139" s="12">
        <v>106</v>
      </c>
      <c r="C139">
        <v>3369.2127441860403</v>
      </c>
      <c r="D139" s="13">
        <v>494.74232835521906</v>
      </c>
      <c r="E139" s="13">
        <v>518.4</v>
      </c>
      <c r="H139">
        <v>334.56208547118598</v>
      </c>
      <c r="I139">
        <v>334.56206162641143</v>
      </c>
      <c r="J139" s="2"/>
      <c r="K139">
        <v>494.74232835521906</v>
      </c>
      <c r="L139">
        <v>505.83635157502937</v>
      </c>
      <c r="M139" s="2">
        <f t="shared" si="2"/>
        <v>221.88046439620621</v>
      </c>
      <c r="N139" s="2">
        <f t="shared" si="3"/>
        <v>1.4884354519128179E-3</v>
      </c>
    </row>
    <row r="140" spans="1:14" x14ac:dyDescent="0.35">
      <c r="A140" s="13">
        <v>4702.7359999999999</v>
      </c>
      <c r="B140" s="12">
        <v>107</v>
      </c>
      <c r="C140">
        <v>3369.2127441860403</v>
      </c>
      <c r="D140" s="13">
        <v>489.1170322336028</v>
      </c>
      <c r="E140" s="13">
        <v>410.2</v>
      </c>
      <c r="H140">
        <v>332.39787598621609</v>
      </c>
      <c r="I140">
        <v>332.39804803692897</v>
      </c>
      <c r="J140" s="2"/>
      <c r="K140">
        <v>489.1170322336028</v>
      </c>
      <c r="L140">
        <v>500.02692248778499</v>
      </c>
      <c r="M140" s="2">
        <f t="shared" si="2"/>
        <v>218.19780508364374</v>
      </c>
      <c r="N140" s="2">
        <f t="shared" si="3"/>
        <v>2.3772161895078709E-3</v>
      </c>
    </row>
    <row r="141" spans="1:14" x14ac:dyDescent="0.35">
      <c r="A141" s="13">
        <v>4700.7359999999999</v>
      </c>
      <c r="B141" s="12">
        <v>108</v>
      </c>
      <c r="C141">
        <v>3369.2127441860403</v>
      </c>
      <c r="D141" s="13">
        <v>483.69822910689487</v>
      </c>
      <c r="E141" s="13">
        <v>588.4</v>
      </c>
      <c r="H141">
        <v>330.29598396206529</v>
      </c>
      <c r="I141">
        <v>330.29593349971896</v>
      </c>
      <c r="J141" s="2"/>
      <c r="K141">
        <v>483.69822910689487</v>
      </c>
      <c r="L141">
        <v>494.42901915930457</v>
      </c>
      <c r="M141" s="2">
        <f t="shared" si="2"/>
        <v>214.61580104819404</v>
      </c>
      <c r="N141" s="2">
        <f t="shared" si="3"/>
        <v>1.1553529117897293E-3</v>
      </c>
    </row>
    <row r="142" spans="1:14" x14ac:dyDescent="0.35">
      <c r="A142" s="13">
        <v>4615.7359999999999</v>
      </c>
      <c r="B142" s="12">
        <v>109</v>
      </c>
      <c r="C142">
        <v>3369.2127441860403</v>
      </c>
      <c r="D142" s="13">
        <v>478.4715054701731</v>
      </c>
      <c r="E142" s="13">
        <v>468.3</v>
      </c>
      <c r="H142">
        <v>328.25298007906804</v>
      </c>
      <c r="I142">
        <v>328.25282455873202</v>
      </c>
      <c r="J142" s="2"/>
      <c r="K142">
        <v>478.4715054701731</v>
      </c>
      <c r="L142">
        <v>489.02735427198206</v>
      </c>
      <c r="M142" s="2">
        <f t="shared" si="2"/>
        <v>211.11697603617927</v>
      </c>
      <c r="N142" s="2">
        <f t="shared" si="3"/>
        <v>1.823944737392768E-3</v>
      </c>
    </row>
    <row r="143" spans="1:14" x14ac:dyDescent="0.35">
      <c r="A143" s="13">
        <v>4693.7359999999999</v>
      </c>
      <c r="B143" s="12">
        <v>110</v>
      </c>
      <c r="C143">
        <v>3369.2127441860403</v>
      </c>
      <c r="D143" s="13">
        <v>473.42270181873943</v>
      </c>
      <c r="E143" s="13">
        <v>115.4</v>
      </c>
      <c r="H143">
        <v>326.26524120029865</v>
      </c>
      <c r="I143">
        <v>326.26525704222217</v>
      </c>
      <c r="J143" s="2"/>
      <c r="K143">
        <v>473.42270181873943</v>
      </c>
      <c r="L143">
        <v>483.80753315356839</v>
      </c>
      <c r="M143" s="2">
        <f t="shared" si="2"/>
        <v>207.69662669657919</v>
      </c>
      <c r="N143" s="2">
        <f t="shared" si="3"/>
        <v>3.0036434194678142E-2</v>
      </c>
    </row>
    <row r="144" spans="1:14" x14ac:dyDescent="0.35">
      <c r="A144" s="13">
        <v>4693.7359999999999</v>
      </c>
      <c r="B144" s="12">
        <v>111</v>
      </c>
      <c r="C144">
        <v>3369.2127441860403</v>
      </c>
      <c r="D144" s="13">
        <v>468.53966516181589</v>
      </c>
      <c r="E144" s="13">
        <v>428.6</v>
      </c>
      <c r="H144">
        <v>324.3309097127073</v>
      </c>
      <c r="I144">
        <v>324.33093801167814</v>
      </c>
      <c r="J144" s="2"/>
      <c r="K144">
        <v>468.53966516181589</v>
      </c>
      <c r="L144">
        <v>478.75725711442084</v>
      </c>
      <c r="M144" s="2">
        <f t="shared" si="2"/>
        <v>204.35183905209897</v>
      </c>
      <c r="N144" s="2">
        <f t="shared" si="3"/>
        <v>2.1774874364418628E-3</v>
      </c>
    </row>
    <row r="145" spans="1:14" x14ac:dyDescent="0.35">
      <c r="A145" s="13">
        <v>4675.7359999999999</v>
      </c>
      <c r="B145" s="12">
        <v>112</v>
      </c>
      <c r="C145">
        <v>3369.2127441860403</v>
      </c>
      <c r="D145" s="13">
        <v>463.81140584480556</v>
      </c>
      <c r="E145" s="13">
        <v>495.5</v>
      </c>
      <c r="H145">
        <v>322.44661351935957</v>
      </c>
      <c r="I145">
        <v>322.44677972730568</v>
      </c>
      <c r="J145" s="2"/>
      <c r="K145">
        <v>463.81140584480556</v>
      </c>
      <c r="L145">
        <v>473.86519747200839</v>
      </c>
      <c r="M145" s="2">
        <f t="shared" si="2"/>
        <v>201.07583254405654</v>
      </c>
      <c r="N145" s="2">
        <f t="shared" si="3"/>
        <v>1.6291935186608841E-3</v>
      </c>
    </row>
    <row r="146" spans="1:14" x14ac:dyDescent="0.35">
      <c r="A146" s="13">
        <v>4605.7359999999999</v>
      </c>
      <c r="B146" s="12">
        <v>113</v>
      </c>
      <c r="C146">
        <v>3369.2127441860403</v>
      </c>
      <c r="D146" s="13">
        <v>459.22725514588041</v>
      </c>
      <c r="E146" s="13">
        <v>237.4</v>
      </c>
      <c r="H146">
        <v>320.6105415053878</v>
      </c>
      <c r="I146">
        <v>320.61047066504619</v>
      </c>
      <c r="J146" s="2"/>
      <c r="K146">
        <v>459.22725514588041</v>
      </c>
      <c r="L146">
        <v>469.12044791849689</v>
      </c>
      <c r="M146" s="2">
        <f t="shared" si="2"/>
        <v>197.86385545232974</v>
      </c>
      <c r="N146" s="2">
        <f t="shared" si="3"/>
        <v>7.0973882321044672E-3</v>
      </c>
    </row>
    <row r="147" spans="1:14" x14ac:dyDescent="0.35">
      <c r="A147" s="13"/>
      <c r="B147" s="12">
        <v>114</v>
      </c>
      <c r="C147">
        <v>3369.2127441860403</v>
      </c>
      <c r="D147" s="13">
        <v>454.77842601857867</v>
      </c>
      <c r="E147" s="13">
        <v>15</v>
      </c>
      <c r="H147">
        <v>318.81995227119245</v>
      </c>
      <c r="I147">
        <v>318.81986583822896</v>
      </c>
      <c r="J147" s="2"/>
      <c r="K147">
        <v>454.77842601857867</v>
      </c>
      <c r="L147">
        <v>464.51350429829188</v>
      </c>
      <c r="M147" s="2">
        <f t="shared" si="2"/>
        <v>194.70156559426414</v>
      </c>
      <c r="N147" s="2">
        <f t="shared" si="3"/>
        <v>1.7777777777777777</v>
      </c>
    </row>
    <row r="148" spans="1:14" x14ac:dyDescent="0.35">
      <c r="A148" s="13"/>
      <c r="B148" s="12">
        <v>115</v>
      </c>
      <c r="C148">
        <v>3369.2127441860403</v>
      </c>
      <c r="D148" s="13">
        <v>450.45634529892544</v>
      </c>
      <c r="E148" s="13"/>
      <c r="H148">
        <v>317.07283050137949</v>
      </c>
      <c r="I148">
        <v>317.07280289076886</v>
      </c>
      <c r="J148" s="2"/>
      <c r="K148">
        <v>450.45634529892544</v>
      </c>
      <c r="L148">
        <v>460.03586742105722</v>
      </c>
      <c r="M148" s="2">
        <f t="shared" si="2"/>
        <v>191.59044244263555</v>
      </c>
      <c r="N148" s="2" t="e">
        <f t="shared" si="3"/>
        <v>#DIV/0!</v>
      </c>
    </row>
    <row r="149" spans="1:14" x14ac:dyDescent="0.35">
      <c r="A149" s="13"/>
      <c r="B149" s="12">
        <v>116</v>
      </c>
      <c r="C149">
        <v>3369.2127441860403</v>
      </c>
      <c r="D149" s="13">
        <v>446.25330025654478</v>
      </c>
      <c r="E149" s="13"/>
      <c r="H149">
        <v>315.3672098538637</v>
      </c>
      <c r="I149">
        <v>315.36730543964205</v>
      </c>
      <c r="J149" s="2"/>
      <c r="K149">
        <v>446.25330025654478</v>
      </c>
      <c r="L149">
        <v>455.67965755166927</v>
      </c>
      <c r="M149" s="2">
        <f t="shared" si="2"/>
        <v>188.52714590248979</v>
      </c>
      <c r="N149" s="2" t="e">
        <f t="shared" si="3"/>
        <v>#DIV/0!</v>
      </c>
    </row>
    <row r="150" spans="1:14" x14ac:dyDescent="0.35">
      <c r="A150" s="13"/>
      <c r="B150" s="12">
        <v>117</v>
      </c>
      <c r="C150">
        <v>3369.2127441860403</v>
      </c>
      <c r="D150" s="13">
        <v>442.16174378270165</v>
      </c>
      <c r="E150" s="13"/>
      <c r="H150">
        <v>313.70189484032437</v>
      </c>
      <c r="I150">
        <v>313.7016887852987</v>
      </c>
      <c r="J150" s="2"/>
      <c r="K150">
        <v>442.16174378270165</v>
      </c>
      <c r="L150">
        <v>451.43702249591399</v>
      </c>
      <c r="M150" s="2">
        <f t="shared" si="2"/>
        <v>185.50557426424689</v>
      </c>
      <c r="N150" s="2" t="e">
        <f t="shared" si="3"/>
        <v>#DIV/0!</v>
      </c>
    </row>
    <row r="151" spans="1:14" x14ac:dyDescent="0.35">
      <c r="A151" s="13"/>
      <c r="B151" s="12">
        <v>118</v>
      </c>
      <c r="C151">
        <v>3369.2127441860403</v>
      </c>
      <c r="D151" s="13">
        <v>438.17550078343493</v>
      </c>
      <c r="E151" s="13"/>
      <c r="H151">
        <v>312.0741464976262</v>
      </c>
      <c r="I151">
        <v>312.07397888903563</v>
      </c>
      <c r="J151" s="2"/>
      <c r="K151">
        <v>438.17550078343493</v>
      </c>
      <c r="L151">
        <v>447.30208308974062</v>
      </c>
      <c r="M151" s="2">
        <f t="shared" si="2"/>
        <v>182.53164612611386</v>
      </c>
      <c r="N151" s="2" t="e">
        <f t="shared" si="3"/>
        <v>#DIV/0!</v>
      </c>
    </row>
    <row r="152" spans="1:14" x14ac:dyDescent="0.35">
      <c r="A152" s="13"/>
      <c r="B152" s="12">
        <v>119</v>
      </c>
      <c r="C152">
        <v>3369.2127441860403</v>
      </c>
      <c r="D152" s="13">
        <v>434.28859815275092</v>
      </c>
      <c r="E152" s="13"/>
      <c r="H152">
        <v>310.48296431570742</v>
      </c>
      <c r="I152">
        <v>310.4828269229593</v>
      </c>
      <c r="J152" s="2"/>
      <c r="K152">
        <v>434.28859815275092</v>
      </c>
      <c r="L152">
        <v>443.26795124983562</v>
      </c>
      <c r="M152" s="2">
        <f t="shared" si="2"/>
        <v>179.58706194169395</v>
      </c>
      <c r="N152" s="2" t="e">
        <f t="shared" si="3"/>
        <v>#DIV/0!</v>
      </c>
    </row>
    <row r="153" spans="1:14" x14ac:dyDescent="0.35">
      <c r="A153" s="13"/>
      <c r="B153" s="12">
        <v>120</v>
      </c>
      <c r="C153">
        <v>3369.2127441860403</v>
      </c>
      <c r="D153" s="13">
        <v>430.49504017402114</v>
      </c>
      <c r="E153" s="13"/>
      <c r="H153">
        <v>308.92619625142248</v>
      </c>
      <c r="I153">
        <v>308.92619713822711</v>
      </c>
      <c r="J153" s="2"/>
      <c r="K153">
        <v>430.49504017402114</v>
      </c>
      <c r="L153">
        <v>439.32906659535729</v>
      </c>
      <c r="M153" s="2">
        <f t="shared" si="2"/>
        <v>176.68052842672296</v>
      </c>
      <c r="N153" s="2" t="e">
        <f t="shared" si="3"/>
        <v>#DIV/0!</v>
      </c>
    </row>
    <row r="154" spans="1:14" x14ac:dyDescent="0.35">
      <c r="A154" s="13"/>
      <c r="B154" s="12">
        <v>121</v>
      </c>
      <c r="C154">
        <v>3369.2127441860403</v>
      </c>
      <c r="D154" s="13">
        <v>426.79032838671992</v>
      </c>
      <c r="E154" s="13"/>
      <c r="H154">
        <v>307.40328381810292</v>
      </c>
      <c r="I154">
        <v>307.40328410834337</v>
      </c>
      <c r="J154" s="2"/>
      <c r="K154">
        <v>426.79032838671992</v>
      </c>
      <c r="L154">
        <v>435.48029197027529</v>
      </c>
      <c r="M154" s="2">
        <f t="shared" si="2"/>
        <v>173.79927167110736</v>
      </c>
      <c r="N154" s="2" t="e">
        <f t="shared" si="3"/>
        <v>#DIV/0!</v>
      </c>
    </row>
    <row r="155" spans="1:14" x14ac:dyDescent="0.35">
      <c r="A155" s="13">
        <v>4605.7359999999999</v>
      </c>
      <c r="B155" s="12">
        <v>122</v>
      </c>
      <c r="C155">
        <v>3369.2127441860403</v>
      </c>
      <c r="D155" s="13">
        <v>423.16927297988713</v>
      </c>
      <c r="E155" s="13"/>
      <c r="H155">
        <v>305.91255117784823</v>
      </c>
      <c r="I155">
        <v>305.91264455202156</v>
      </c>
      <c r="J155" s="2"/>
      <c r="K155">
        <v>423.16927297988713</v>
      </c>
      <c r="L155">
        <v>431.71680268236486</v>
      </c>
      <c r="M155" s="2">
        <f t="shared" si="2"/>
        <v>170.95059404955464</v>
      </c>
      <c r="N155" s="2" t="e">
        <f t="shared" si="3"/>
        <v>#DIV/0!</v>
      </c>
    </row>
    <row r="156" spans="1:14" x14ac:dyDescent="0.35">
      <c r="A156" s="13">
        <v>4605.7359999999999</v>
      </c>
      <c r="B156" s="12">
        <v>123</v>
      </c>
      <c r="C156">
        <v>3369.2127441860403</v>
      </c>
      <c r="D156" s="13">
        <v>419.62723895727919</v>
      </c>
      <c r="E156" s="13">
        <v>252.9</v>
      </c>
      <c r="H156">
        <v>304.45265698641123</v>
      </c>
      <c r="I156">
        <v>304.45256920765098</v>
      </c>
      <c r="J156" s="2"/>
      <c r="K156">
        <v>419.62723895727919</v>
      </c>
      <c r="L156">
        <v>428.03411523281193</v>
      </c>
      <c r="M156" s="2">
        <f t="shared" si="2"/>
        <v>168.13752551065477</v>
      </c>
      <c r="N156" s="2">
        <f t="shared" si="3"/>
        <v>6.2540641645094036E-3</v>
      </c>
    </row>
    <row r="157" spans="1:14" x14ac:dyDescent="0.35">
      <c r="A157" s="13">
        <v>4660.7359999999999</v>
      </c>
      <c r="B157" s="12">
        <v>124</v>
      </c>
      <c r="C157">
        <v>3369.2127441860403</v>
      </c>
      <c r="D157" s="13">
        <v>416.16041956297238</v>
      </c>
      <c r="E157" s="13">
        <v>178.1</v>
      </c>
      <c r="H157">
        <v>303.02248646432901</v>
      </c>
      <c r="I157">
        <v>303.02252504341908</v>
      </c>
      <c r="J157" s="2"/>
      <c r="K157">
        <v>416.16041956297238</v>
      </c>
      <c r="L157">
        <v>424.42764106091465</v>
      </c>
      <c r="M157" s="2">
        <f t="shared" si="2"/>
        <v>165.34442995884547</v>
      </c>
      <c r="N157" s="2">
        <f t="shared" si="3"/>
        <v>1.2610495526269083E-2</v>
      </c>
    </row>
    <row r="158" spans="1:14" x14ac:dyDescent="0.35">
      <c r="A158" s="13">
        <v>4574.7359999999999</v>
      </c>
      <c r="B158" s="12">
        <v>125</v>
      </c>
      <c r="C158">
        <v>3369.2127441860403</v>
      </c>
      <c r="D158" s="13">
        <v>412.76515199606229</v>
      </c>
      <c r="E158" s="13">
        <v>465.7</v>
      </c>
      <c r="H158">
        <v>301.62079105876336</v>
      </c>
      <c r="I158">
        <v>301.62077945163031</v>
      </c>
      <c r="J158" s="2"/>
      <c r="K158">
        <v>412.76515199606229</v>
      </c>
      <c r="L158">
        <v>420.89373860162721</v>
      </c>
      <c r="M158" s="2">
        <f t="shared" si="2"/>
        <v>162.57173211129839</v>
      </c>
      <c r="N158" s="2">
        <f t="shared" si="3"/>
        <v>1.8443677320672239E-3</v>
      </c>
    </row>
    <row r="159" spans="1:14" x14ac:dyDescent="0.35">
      <c r="A159" s="13">
        <v>4645.7359999999999</v>
      </c>
      <c r="B159" s="12">
        <v>126</v>
      </c>
      <c r="C159">
        <v>3369.2127441860403</v>
      </c>
      <c r="D159" s="13">
        <v>409.43754286877953</v>
      </c>
      <c r="E159" s="13">
        <v>394.7</v>
      </c>
      <c r="H159">
        <v>300.24660718313521</v>
      </c>
      <c r="I159">
        <v>300.24680681747407</v>
      </c>
      <c r="J159" s="2"/>
      <c r="K159">
        <v>409.43754286877953</v>
      </c>
      <c r="L159">
        <v>417.42897624375496</v>
      </c>
      <c r="M159" s="2">
        <f t="shared" si="2"/>
        <v>159.82866749950858</v>
      </c>
      <c r="N159" s="2">
        <f t="shared" si="3"/>
        <v>2.5675903722807052E-3</v>
      </c>
    </row>
    <row r="160" spans="1:14" x14ac:dyDescent="0.35">
      <c r="A160" s="13">
        <v>4695.7359999999999</v>
      </c>
      <c r="B160" s="12">
        <v>127</v>
      </c>
      <c r="C160">
        <v>3369.2127441860403</v>
      </c>
      <c r="D160" s="13">
        <v>406.17454442768246</v>
      </c>
      <c r="E160" s="13">
        <v>262.10000000000002</v>
      </c>
      <c r="H160">
        <v>298.89905412738489</v>
      </c>
      <c r="I160">
        <v>298.89905728237892</v>
      </c>
      <c r="J160" s="2"/>
      <c r="K160">
        <v>406.17454442768246</v>
      </c>
      <c r="L160">
        <v>414.03010353525059</v>
      </c>
      <c r="M160" s="2">
        <f t="shared" si="2"/>
        <v>157.11118215136253</v>
      </c>
      <c r="N160" s="2">
        <f t="shared" si="3"/>
        <v>5.8227205759369353E-3</v>
      </c>
    </row>
    <row r="161" spans="1:14" x14ac:dyDescent="0.35">
      <c r="A161" s="13">
        <v>4690.7359999999999</v>
      </c>
      <c r="B161" s="12">
        <v>128</v>
      </c>
      <c r="C161">
        <v>3369.2127441860403</v>
      </c>
      <c r="D161" s="13">
        <v>402.9729324115421</v>
      </c>
      <c r="E161" s="13">
        <v>454.4</v>
      </c>
      <c r="H161">
        <v>297.57690778779829</v>
      </c>
      <c r="I161">
        <v>297.57684248462056</v>
      </c>
      <c r="J161" s="2"/>
      <c r="K161">
        <v>402.9729324115421</v>
      </c>
      <c r="L161">
        <v>410.69337606661014</v>
      </c>
      <c r="M161" s="2">
        <f t="shared" si="2"/>
        <v>154.40887310136077</v>
      </c>
      <c r="N161" s="2">
        <f t="shared" si="3"/>
        <v>1.9372396349930569E-3</v>
      </c>
    </row>
    <row r="162" spans="1:14" x14ac:dyDescent="0.35">
      <c r="A162" s="13">
        <v>4685.7359999999999</v>
      </c>
      <c r="B162" s="12">
        <v>129</v>
      </c>
      <c r="C162">
        <v>3369.2127441860403</v>
      </c>
      <c r="D162" s="13">
        <v>399.82972516122919</v>
      </c>
      <c r="E162" s="13">
        <v>489.4</v>
      </c>
      <c r="H162">
        <v>296.27938630988746</v>
      </c>
      <c r="I162">
        <v>296.27930224399461</v>
      </c>
      <c r="J162" s="2"/>
      <c r="K162">
        <v>399.82972516122919</v>
      </c>
      <c r="L162">
        <v>407.41638897646448</v>
      </c>
      <c r="M162" s="2">
        <f t="shared" si="2"/>
        <v>151.73327630470567</v>
      </c>
      <c r="N162" s="2">
        <f t="shared" si="3"/>
        <v>1.6700599501420304E-3</v>
      </c>
    </row>
    <row r="163" spans="1:14" x14ac:dyDescent="0.35">
      <c r="A163" s="13">
        <v>4683.7359999999999</v>
      </c>
      <c r="B163" s="12">
        <v>130</v>
      </c>
      <c r="C163">
        <v>3369.2127441860403</v>
      </c>
      <c r="D163" s="13">
        <v>396.74274933633865</v>
      </c>
      <c r="E163" s="13">
        <v>483.2</v>
      </c>
      <c r="H163">
        <v>295.00576473465418</v>
      </c>
      <c r="I163">
        <v>295.0057968038621</v>
      </c>
      <c r="J163" s="2"/>
      <c r="K163">
        <v>396.74274933633865</v>
      </c>
      <c r="L163">
        <v>404.1962139562354</v>
      </c>
      <c r="M163" s="2">
        <f t="shared" ref="M163:M226" si="4">(L163-K163)/$K$32</f>
        <v>149.06929239793499</v>
      </c>
      <c r="N163" s="2">
        <f t="shared" ref="N163:N200" si="5">1/($N$32*E163)^2</f>
        <v>1.7131924038419368E-3</v>
      </c>
    </row>
    <row r="164" spans="1:14" x14ac:dyDescent="0.35">
      <c r="A164" s="13">
        <v>4687.7359999999999</v>
      </c>
      <c r="B164" s="12">
        <v>131</v>
      </c>
      <c r="C164">
        <v>3369.2127441860403</v>
      </c>
      <c r="D164" s="13">
        <v>393.7088404560306</v>
      </c>
      <c r="E164" s="13">
        <v>441.2</v>
      </c>
      <c r="H164">
        <v>293.75524061390854</v>
      </c>
      <c r="I164">
        <v>293.75511340551287</v>
      </c>
      <c r="J164" s="2"/>
      <c r="K164">
        <v>393.7088404560306</v>
      </c>
      <c r="L164">
        <v>401.03055200337718</v>
      </c>
      <c r="M164" s="2">
        <f t="shared" si="4"/>
        <v>146.43423094693162</v>
      </c>
      <c r="N164" s="2">
        <f t="shared" si="5"/>
        <v>2.0548919167949599E-3</v>
      </c>
    </row>
    <row r="165" spans="1:14" x14ac:dyDescent="0.35">
      <c r="A165" s="13">
        <v>4685.7359999999999</v>
      </c>
      <c r="B165" s="12">
        <v>132</v>
      </c>
      <c r="C165">
        <v>3369.2127441860403</v>
      </c>
      <c r="D165" s="13">
        <v>390.72593576801643</v>
      </c>
      <c r="E165" s="13">
        <v>362.2</v>
      </c>
      <c r="H165">
        <v>292.52686971383218</v>
      </c>
      <c r="I165">
        <v>292.52685469155591</v>
      </c>
      <c r="J165" s="2"/>
      <c r="K165">
        <v>390.72593576801643</v>
      </c>
      <c r="L165">
        <v>397.9165427240174</v>
      </c>
      <c r="M165" s="2">
        <f t="shared" si="4"/>
        <v>143.81213912001954</v>
      </c>
      <c r="N165" s="2">
        <f t="shared" si="5"/>
        <v>3.0490398421085213E-3</v>
      </c>
    </row>
    <row r="166" spans="1:14" x14ac:dyDescent="0.35">
      <c r="A166" s="13">
        <v>4585.7359999999999</v>
      </c>
      <c r="B166" s="12">
        <v>133</v>
      </c>
      <c r="C166">
        <v>3369.2127441860403</v>
      </c>
      <c r="D166" s="13">
        <v>387.79171087640526</v>
      </c>
      <c r="E166" s="13">
        <v>478.2</v>
      </c>
      <c r="H166">
        <v>291.31982535287239</v>
      </c>
      <c r="I166">
        <v>291.31979725464419</v>
      </c>
      <c r="J166" s="2"/>
      <c r="K166">
        <v>387.79171087640526</v>
      </c>
      <c r="L166">
        <v>394.85268611400238</v>
      </c>
      <c r="M166" s="2">
        <f t="shared" si="4"/>
        <v>141.2195047519424</v>
      </c>
      <c r="N166" s="2">
        <f t="shared" si="5"/>
        <v>1.7492055545672545E-3</v>
      </c>
    </row>
    <row r="167" spans="1:14" x14ac:dyDescent="0.35">
      <c r="A167" s="13">
        <v>4682.7359999999999</v>
      </c>
      <c r="B167" s="12">
        <v>134</v>
      </c>
      <c r="C167">
        <v>3369.2127441860403</v>
      </c>
      <c r="D167" s="13">
        <v>384.90455540253339</v>
      </c>
      <c r="E167" s="13">
        <v>316.3</v>
      </c>
      <c r="H167">
        <v>290.1337789461823</v>
      </c>
      <c r="I167">
        <v>290.13378553693286</v>
      </c>
      <c r="J167" s="2"/>
      <c r="K167">
        <v>384.90455540253339</v>
      </c>
      <c r="L167">
        <v>391.83632200507708</v>
      </c>
      <c r="M167" s="2">
        <f t="shared" si="4"/>
        <v>138.63533205087379</v>
      </c>
      <c r="N167" s="2">
        <f t="shared" si="5"/>
        <v>3.9981732346490882E-3</v>
      </c>
    </row>
    <row r="168" spans="1:14" x14ac:dyDescent="0.35">
      <c r="A168" s="13">
        <v>4690.7359999999999</v>
      </c>
      <c r="B168" s="12">
        <v>135</v>
      </c>
      <c r="C168">
        <v>3369.2127441860403</v>
      </c>
      <c r="D168" s="13">
        <v>382.06209943418827</v>
      </c>
      <c r="E168" s="13">
        <v>322.60000000000002</v>
      </c>
      <c r="H168">
        <v>288.96798146999117</v>
      </c>
      <c r="I168">
        <v>288.9680379136318</v>
      </c>
      <c r="J168" s="2"/>
      <c r="K168">
        <v>382.06209943418827</v>
      </c>
      <c r="L168">
        <v>388.86567866184265</v>
      </c>
      <c r="M168" s="2">
        <f t="shared" si="4"/>
        <v>136.07158455308763</v>
      </c>
      <c r="N168" s="2">
        <f t="shared" si="5"/>
        <v>3.8435387615118775E-3</v>
      </c>
    </row>
    <row r="169" spans="1:14" x14ac:dyDescent="0.35">
      <c r="A169" s="13">
        <v>4687.7359999999999</v>
      </c>
      <c r="B169" s="12">
        <v>136</v>
      </c>
      <c r="C169">
        <v>3369.2127441860403</v>
      </c>
      <c r="D169" s="13">
        <v>379.26284464535752</v>
      </c>
      <c r="E169" s="13">
        <v>458.1</v>
      </c>
      <c r="H169">
        <v>287.82159232978108</v>
      </c>
      <c r="I169">
        <v>287.82157187722368</v>
      </c>
      <c r="J169" s="2"/>
      <c r="K169">
        <v>379.26284464535752</v>
      </c>
      <c r="L169">
        <v>385.93886425008782</v>
      </c>
      <c r="M169" s="2">
        <f t="shared" si="4"/>
        <v>133.520392094606</v>
      </c>
      <c r="N169" s="2">
        <f t="shared" si="5"/>
        <v>1.9060724657301272E-3</v>
      </c>
    </row>
    <row r="170" spans="1:14" x14ac:dyDescent="0.35">
      <c r="A170" s="13">
        <v>4681.7359999999999</v>
      </c>
      <c r="B170" s="12">
        <v>137</v>
      </c>
      <c r="C170">
        <v>3369.2127441860403</v>
      </c>
      <c r="D170" s="13">
        <v>376.50476136576822</v>
      </c>
      <c r="E170" s="13">
        <v>423</v>
      </c>
      <c r="H170">
        <v>286.69414477965626</v>
      </c>
      <c r="I170">
        <v>286.69417653409471</v>
      </c>
      <c r="J170" s="2"/>
      <c r="K170">
        <v>376.50476136576822</v>
      </c>
      <c r="L170">
        <v>383.05449260739573</v>
      </c>
      <c r="M170" s="2">
        <f t="shared" si="4"/>
        <v>130.99462483255024</v>
      </c>
      <c r="N170" s="2">
        <f t="shared" si="5"/>
        <v>2.2355235875682528E-3</v>
      </c>
    </row>
    <row r="171" spans="1:14" x14ac:dyDescent="0.35">
      <c r="A171" s="13">
        <v>4679.7359999999999</v>
      </c>
      <c r="B171" s="12">
        <v>138</v>
      </c>
      <c r="C171">
        <v>3369.2127441860403</v>
      </c>
      <c r="D171" s="13">
        <v>373.78632459124827</v>
      </c>
      <c r="E171" s="13">
        <v>592.6</v>
      </c>
      <c r="H171">
        <v>285.58519744427929</v>
      </c>
      <c r="I171">
        <v>285.58509337174411</v>
      </c>
      <c r="J171" s="2"/>
      <c r="K171">
        <v>373.78632459124827</v>
      </c>
      <c r="L171">
        <v>380.21063684941436</v>
      </c>
      <c r="M171" s="2">
        <f t="shared" si="4"/>
        <v>128.48624516332166</v>
      </c>
      <c r="N171" s="2">
        <f t="shared" si="5"/>
        <v>1.1390340239714265E-3</v>
      </c>
    </row>
    <row r="172" spans="1:14" x14ac:dyDescent="0.35">
      <c r="A172" s="13">
        <v>4682.7359999999999</v>
      </c>
      <c r="B172" s="12">
        <v>139</v>
      </c>
      <c r="C172">
        <v>3369.2127441860403</v>
      </c>
      <c r="D172" s="13">
        <v>371.10610256697942</v>
      </c>
      <c r="E172" s="13">
        <v>388.4</v>
      </c>
      <c r="H172">
        <v>284.49355924881849</v>
      </c>
      <c r="I172">
        <v>284.49363021103079</v>
      </c>
      <c r="J172" s="2"/>
      <c r="K172">
        <v>371.10610256697942</v>
      </c>
      <c r="L172">
        <v>377.40588814140438</v>
      </c>
      <c r="M172" s="2">
        <f t="shared" si="4"/>
        <v>125.99571148849918</v>
      </c>
      <c r="N172" s="2">
        <f t="shared" si="5"/>
        <v>2.65156054944577E-3</v>
      </c>
    </row>
    <row r="173" spans="1:14" x14ac:dyDescent="0.35">
      <c r="A173" s="13">
        <v>4676.7359999999999</v>
      </c>
      <c r="B173" s="12">
        <v>140</v>
      </c>
      <c r="C173">
        <v>3369.2127441860403</v>
      </c>
      <c r="D173" s="13">
        <v>368.46310109157048</v>
      </c>
      <c r="E173" s="13">
        <v>444.6</v>
      </c>
      <c r="H173">
        <v>283.41947912000165</v>
      </c>
      <c r="I173">
        <v>283.41959561705698</v>
      </c>
      <c r="J173" s="2"/>
      <c r="K173">
        <v>368.46310109157048</v>
      </c>
      <c r="L173">
        <v>374.63884737912622</v>
      </c>
      <c r="M173" s="2">
        <f t="shared" si="4"/>
        <v>123.51492575111479</v>
      </c>
      <c r="N173" s="2">
        <f t="shared" si="5"/>
        <v>2.0235832438403635E-3</v>
      </c>
    </row>
    <row r="174" spans="1:14" x14ac:dyDescent="0.35">
      <c r="A174" s="13">
        <v>4680.7359999999999</v>
      </c>
      <c r="B174" s="12">
        <v>141</v>
      </c>
      <c r="C174">
        <v>3369.2127441860403</v>
      </c>
      <c r="D174" s="13">
        <v>365.85517805266119</v>
      </c>
      <c r="E174" s="13">
        <v>385.5</v>
      </c>
      <c r="H174">
        <v>282.36224241066338</v>
      </c>
      <c r="I174">
        <v>282.36226915403392</v>
      </c>
      <c r="J174" s="2"/>
      <c r="K174">
        <v>365.85517805266119</v>
      </c>
      <c r="L174">
        <v>371.90835421435554</v>
      </c>
      <c r="M174" s="2">
        <f t="shared" si="4"/>
        <v>121.06352323388705</v>
      </c>
      <c r="N174" s="2">
        <f t="shared" si="5"/>
        <v>2.6916043812590306E-3</v>
      </c>
    </row>
    <row r="175" spans="1:14" x14ac:dyDescent="0.35">
      <c r="A175" s="13">
        <v>4676.7359999999999</v>
      </c>
      <c r="B175" s="12">
        <v>142</v>
      </c>
      <c r="C175">
        <v>3369.2127441860403</v>
      </c>
      <c r="D175" s="13">
        <v>363.28154105530086</v>
      </c>
      <c r="E175" s="13">
        <v>430</v>
      </c>
      <c r="H175">
        <v>281.32117749268093</v>
      </c>
      <c r="I175">
        <v>281.32129598836406</v>
      </c>
      <c r="J175" s="2"/>
      <c r="K175">
        <v>363.28154105530086</v>
      </c>
      <c r="L175">
        <v>369.21290217354948</v>
      </c>
      <c r="M175" s="2">
        <f t="shared" si="4"/>
        <v>118.62722236497234</v>
      </c>
      <c r="N175" s="2">
        <f t="shared" si="5"/>
        <v>2.163331530557058E-3</v>
      </c>
    </row>
    <row r="176" spans="1:14" x14ac:dyDescent="0.35">
      <c r="A176" s="13">
        <v>4680.7359999999999</v>
      </c>
      <c r="B176" s="12">
        <v>143</v>
      </c>
      <c r="C176">
        <v>3369.2127441860403</v>
      </c>
      <c r="D176" s="13">
        <v>360.74109927394909</v>
      </c>
      <c r="E176" s="13">
        <v>447.9</v>
      </c>
      <c r="H176">
        <v>280.29597965762389</v>
      </c>
      <c r="I176">
        <v>280.29609210369597</v>
      </c>
      <c r="J176" s="2"/>
      <c r="K176">
        <v>360.74109927394909</v>
      </c>
      <c r="L176">
        <v>366.5513052790464</v>
      </c>
      <c r="M176" s="2">
        <f t="shared" si="4"/>
        <v>116.20412010194627</v>
      </c>
      <c r="N176" s="2">
        <f t="shared" si="5"/>
        <v>1.9938747171751024E-3</v>
      </c>
    </row>
    <row r="177" spans="1:14" x14ac:dyDescent="0.35">
      <c r="A177" s="13">
        <v>4605.7359999999999</v>
      </c>
      <c r="B177" s="12">
        <v>144</v>
      </c>
      <c r="C177">
        <v>3369.2127441860403</v>
      </c>
      <c r="D177" s="13">
        <v>358.23233942035131</v>
      </c>
      <c r="E177" s="13">
        <v>410.3</v>
      </c>
      <c r="H177">
        <v>279.28640570410181</v>
      </c>
      <c r="I177">
        <v>279.28629723442668</v>
      </c>
      <c r="J177" s="2"/>
      <c r="K177">
        <v>358.23233942035131</v>
      </c>
      <c r="L177">
        <v>363.92248446720413</v>
      </c>
      <c r="M177" s="2">
        <f t="shared" si="4"/>
        <v>113.80290093705639</v>
      </c>
      <c r="N177" s="2">
        <f t="shared" si="5"/>
        <v>2.376057560944837E-3</v>
      </c>
    </row>
    <row r="178" spans="1:14" x14ac:dyDescent="0.35">
      <c r="A178" s="13">
        <v>4675.7359999999999</v>
      </c>
      <c r="B178" s="12">
        <v>145</v>
      </c>
      <c r="C178">
        <v>3369.2127441860403</v>
      </c>
      <c r="D178" s="13">
        <v>355.75479819563787</v>
      </c>
      <c r="E178" s="13">
        <v>253.1</v>
      </c>
      <c r="H178">
        <v>278.29139823541362</v>
      </c>
      <c r="I178">
        <v>278.29139319316999</v>
      </c>
      <c r="J178" s="2"/>
      <c r="K178">
        <v>355.75479819563787</v>
      </c>
      <c r="L178">
        <v>361.32580366242945</v>
      </c>
      <c r="M178" s="2">
        <f t="shared" si="4"/>
        <v>111.42010933583151</v>
      </c>
      <c r="N178" s="2">
        <f t="shared" si="5"/>
        <v>6.2441841278771436E-3</v>
      </c>
    </row>
    <row r="179" spans="1:14" x14ac:dyDescent="0.35">
      <c r="A179" s="13">
        <v>4679.7359999999999</v>
      </c>
      <c r="B179" s="12">
        <v>146</v>
      </c>
      <c r="C179">
        <v>3369.2127441860403</v>
      </c>
      <c r="D179" s="13">
        <v>353.30697174041086</v>
      </c>
      <c r="E179" s="13">
        <v>309.60000000000002</v>
      </c>
      <c r="H179">
        <v>277.31129000426625</v>
      </c>
      <c r="I179">
        <v>277.3111170378109</v>
      </c>
      <c r="J179" s="2"/>
      <c r="K179">
        <v>353.30697174041086</v>
      </c>
      <c r="L179">
        <v>358.7594405778899</v>
      </c>
      <c r="M179" s="2">
        <f t="shared" si="4"/>
        <v>109.04937674958092</v>
      </c>
      <c r="N179" s="2">
        <f t="shared" si="5"/>
        <v>4.1730932302412368E-3</v>
      </c>
    </row>
    <row r="180" spans="1:14" x14ac:dyDescent="0.35">
      <c r="A180" s="13">
        <v>4680.7359999999999</v>
      </c>
      <c r="B180" s="12">
        <v>147</v>
      </c>
      <c r="C180">
        <v>3369.2127441860403</v>
      </c>
      <c r="D180" s="13">
        <v>350.8880988128364</v>
      </c>
      <c r="E180" s="13">
        <v>436.4</v>
      </c>
      <c r="H180">
        <v>276.34504628852744</v>
      </c>
      <c r="I180">
        <v>276.34509568929997</v>
      </c>
      <c r="J180" s="2"/>
      <c r="K180">
        <v>350.8880988128364</v>
      </c>
      <c r="L180">
        <v>356.22336660250079</v>
      </c>
      <c r="M180" s="2">
        <f t="shared" si="4"/>
        <v>106.70535579328771</v>
      </c>
      <c r="N180" s="2">
        <f t="shared" si="5"/>
        <v>2.100344372463309E-3</v>
      </c>
    </row>
    <row r="181" spans="1:14" x14ac:dyDescent="0.35">
      <c r="A181" s="13">
        <v>4665.7359999999999</v>
      </c>
      <c r="B181" s="12">
        <v>148</v>
      </c>
      <c r="C181">
        <v>3369.2127441860403</v>
      </c>
      <c r="D181" s="13">
        <v>348.49744132157639</v>
      </c>
      <c r="E181" s="13">
        <v>455</v>
      </c>
      <c r="H181">
        <v>275.39277408239133</v>
      </c>
      <c r="I181">
        <v>275.39280950376752</v>
      </c>
      <c r="J181" s="2"/>
      <c r="K181">
        <v>348.49744132157639</v>
      </c>
      <c r="L181">
        <v>353.71613323671778</v>
      </c>
      <c r="M181" s="2">
        <f t="shared" si="4"/>
        <v>104.37383830282783</v>
      </c>
      <c r="N181" s="2">
        <f t="shared" si="5"/>
        <v>1.9321338002656683E-3</v>
      </c>
    </row>
    <row r="182" spans="1:14" x14ac:dyDescent="0.35">
      <c r="A182" s="13">
        <v>4667.7359999999999</v>
      </c>
      <c r="B182" s="12">
        <v>149</v>
      </c>
      <c r="C182">
        <v>3369.2127441860403</v>
      </c>
      <c r="D182" s="13">
        <v>346.13406629250153</v>
      </c>
      <c r="E182" s="13">
        <v>416</v>
      </c>
      <c r="H182">
        <v>274.45393740881593</v>
      </c>
      <c r="I182">
        <v>274.45392195264304</v>
      </c>
      <c r="J182" s="2"/>
      <c r="K182">
        <v>346.13406629250153</v>
      </c>
      <c r="L182">
        <v>351.23718878139874</v>
      </c>
      <c r="M182" s="2">
        <f t="shared" si="4"/>
        <v>102.06244977794427</v>
      </c>
      <c r="N182" s="2">
        <f t="shared" si="5"/>
        <v>2.3113905325443784E-3</v>
      </c>
    </row>
    <row r="183" spans="1:14" x14ac:dyDescent="0.35">
      <c r="A183" s="13">
        <v>4675.7359999999999</v>
      </c>
      <c r="B183" s="12">
        <v>150</v>
      </c>
      <c r="C183">
        <v>3369.2127441860403</v>
      </c>
      <c r="D183" s="13">
        <v>343.7968782880987</v>
      </c>
      <c r="E183" s="13">
        <v>446.2</v>
      </c>
      <c r="H183">
        <v>273.52809874151239</v>
      </c>
      <c r="I183">
        <v>273.52812183669016</v>
      </c>
      <c r="J183" s="2"/>
      <c r="K183">
        <v>343.7968782880987</v>
      </c>
      <c r="L183">
        <v>348.78545000239177</v>
      </c>
      <c r="M183" s="2">
        <f t="shared" si="4"/>
        <v>99.77143428586146</v>
      </c>
      <c r="N183" s="2">
        <f t="shared" si="5"/>
        <v>2.0090967884386925E-3</v>
      </c>
    </row>
    <row r="184" spans="1:14" x14ac:dyDescent="0.35">
      <c r="A184" s="13">
        <v>4669.7359999999999</v>
      </c>
      <c r="B184" s="12">
        <v>151</v>
      </c>
      <c r="C184">
        <v>3369.2127441860403</v>
      </c>
      <c r="D184" s="13">
        <v>341.48558969094387</v>
      </c>
      <c r="E184" s="13">
        <v>422.3</v>
      </c>
      <c r="H184">
        <v>272.61509154569814</v>
      </c>
      <c r="I184">
        <v>272.61503550906565</v>
      </c>
      <c r="J184" s="2"/>
      <c r="K184">
        <v>341.48558969094387</v>
      </c>
      <c r="L184">
        <v>346.36041830672383</v>
      </c>
      <c r="M184" s="2">
        <f t="shared" si="4"/>
        <v>97.496572315599224</v>
      </c>
      <c r="N184" s="2">
        <f t="shared" si="5"/>
        <v>2.2429408902647336E-3</v>
      </c>
    </row>
    <row r="185" spans="1:14" x14ac:dyDescent="0.35">
      <c r="A185" s="13">
        <v>4675.7359999999999</v>
      </c>
      <c r="B185" s="12">
        <v>152</v>
      </c>
      <c r="C185">
        <v>3369.2127441860403</v>
      </c>
      <c r="D185" s="13">
        <v>339.19908529485002</v>
      </c>
      <c r="E185" s="13">
        <v>404.7</v>
      </c>
      <c r="H185">
        <v>271.71428755100959</v>
      </c>
      <c r="I185">
        <v>271.71443835415471</v>
      </c>
      <c r="J185" s="2"/>
      <c r="K185">
        <v>339.19908529485002</v>
      </c>
      <c r="L185">
        <v>343.96140065559649</v>
      </c>
      <c r="M185" s="2">
        <f t="shared" si="4"/>
        <v>95.246307214929402</v>
      </c>
      <c r="N185" s="2">
        <f t="shared" si="5"/>
        <v>2.4422694813578212E-3</v>
      </c>
    </row>
    <row r="186" spans="1:14" x14ac:dyDescent="0.35">
      <c r="A186" s="13">
        <v>4736.7359999999999</v>
      </c>
      <c r="B186" s="12">
        <v>153</v>
      </c>
      <c r="C186">
        <v>3369.2127441860403</v>
      </c>
      <c r="D186" s="13">
        <v>336.93700003997282</v>
      </c>
      <c r="E186" s="13">
        <v>376.9</v>
      </c>
      <c r="H186">
        <v>270.82587074033052</v>
      </c>
      <c r="I186">
        <v>270.82598243595083</v>
      </c>
      <c r="J186" s="2"/>
      <c r="K186">
        <v>336.93700003997282</v>
      </c>
      <c r="L186">
        <v>341.58732463692058</v>
      </c>
      <c r="M186" s="2">
        <f t="shared" si="4"/>
        <v>93.006491938955378</v>
      </c>
      <c r="N186" s="2">
        <f t="shared" si="5"/>
        <v>2.8158383303317673E-3</v>
      </c>
    </row>
    <row r="187" spans="1:14" x14ac:dyDescent="0.35">
      <c r="A187" s="13">
        <v>4715.7359999999999</v>
      </c>
      <c r="B187" s="12">
        <v>154</v>
      </c>
      <c r="C187">
        <v>3369.2127441860403</v>
      </c>
      <c r="D187" s="13">
        <v>334.69866837798071</v>
      </c>
      <c r="E187" s="13">
        <v>382.8</v>
      </c>
      <c r="H187">
        <v>269.94939532512564</v>
      </c>
      <c r="I187">
        <v>269.94928251390752</v>
      </c>
      <c r="J187" s="2"/>
      <c r="K187">
        <v>334.69866837798071</v>
      </c>
      <c r="L187">
        <v>339.23806529546482</v>
      </c>
      <c r="M187" s="2">
        <f t="shared" si="4"/>
        <v>90.787938349682236</v>
      </c>
      <c r="N187" s="2">
        <f t="shared" si="5"/>
        <v>2.7297076264755434E-3</v>
      </c>
    </row>
    <row r="188" spans="1:14" x14ac:dyDescent="0.35">
      <c r="A188" s="13">
        <v>4728.7359999999999</v>
      </c>
      <c r="B188" s="12">
        <v>155</v>
      </c>
      <c r="C188">
        <v>3369.2127441860403</v>
      </c>
      <c r="D188" s="13">
        <v>332.48331858688636</v>
      </c>
      <c r="E188" s="13">
        <v>399.4</v>
      </c>
      <c r="H188">
        <v>269.08423753786383</v>
      </c>
      <c r="I188">
        <v>269.08419392169128</v>
      </c>
      <c r="J188" s="2"/>
      <c r="K188">
        <v>332.48331858688636</v>
      </c>
      <c r="L188">
        <v>336.91273685694063</v>
      </c>
      <c r="M188" s="2">
        <f t="shared" si="4"/>
        <v>88.588365401085412</v>
      </c>
      <c r="N188" s="2">
        <f t="shared" si="5"/>
        <v>2.5075169088133956E-3</v>
      </c>
    </row>
    <row r="189" spans="1:14" x14ac:dyDescent="0.35">
      <c r="A189" s="13">
        <v>4615.7359999999999</v>
      </c>
      <c r="B189" s="12">
        <v>156</v>
      </c>
      <c r="C189">
        <v>3369.2127441860403</v>
      </c>
      <c r="D189" s="13">
        <v>330.29039556080164</v>
      </c>
      <c r="E189" s="13">
        <v>420.7</v>
      </c>
      <c r="H189">
        <v>268.23031476698446</v>
      </c>
      <c r="I189">
        <v>268.23042789685451</v>
      </c>
      <c r="J189" s="2"/>
      <c r="K189">
        <v>330.29039556080164</v>
      </c>
      <c r="L189">
        <v>334.61097779424989</v>
      </c>
      <c r="M189" s="2">
        <f t="shared" si="4"/>
        <v>86.411644668964982</v>
      </c>
      <c r="N189" s="2">
        <f t="shared" si="5"/>
        <v>2.2600339717006456E-3</v>
      </c>
    </row>
    <row r="190" spans="1:14" x14ac:dyDescent="0.35">
      <c r="A190" s="13">
        <v>4645.7359999999999</v>
      </c>
      <c r="B190" s="12">
        <v>157</v>
      </c>
      <c r="C190">
        <v>3369.2127441860403</v>
      </c>
      <c r="D190" s="13">
        <v>328.11942893920849</v>
      </c>
      <c r="E190" s="13">
        <v>339.2</v>
      </c>
      <c r="H190">
        <v>267.38768312332428</v>
      </c>
      <c r="I190">
        <v>267.38768627309128</v>
      </c>
      <c r="J190" s="2"/>
      <c r="K190">
        <v>328.11942893920849</v>
      </c>
      <c r="L190">
        <v>332.33205652775007</v>
      </c>
      <c r="M190" s="2">
        <f t="shared" si="4"/>
        <v>84.252551770831587</v>
      </c>
      <c r="N190" s="2">
        <f t="shared" si="5"/>
        <v>3.4765485938056243E-3</v>
      </c>
    </row>
    <row r="191" spans="1:14" x14ac:dyDescent="0.35">
      <c r="A191" s="13">
        <v>4575.7359999999999</v>
      </c>
      <c r="B191" s="12">
        <v>158</v>
      </c>
      <c r="C191">
        <v>3369.2127441860403</v>
      </c>
      <c r="D191" s="13">
        <v>325.96993312774691</v>
      </c>
      <c r="E191" s="13">
        <v>422.1</v>
      </c>
      <c r="H191">
        <v>266.55557118113745</v>
      </c>
      <c r="I191">
        <v>266.55555720720326</v>
      </c>
      <c r="J191" s="2"/>
      <c r="K191">
        <v>325.96993312774691</v>
      </c>
      <c r="L191">
        <v>330.0753530233219</v>
      </c>
      <c r="M191" s="2">
        <f t="shared" si="4"/>
        <v>82.108397911499651</v>
      </c>
      <c r="N191" s="2">
        <f t="shared" si="5"/>
        <v>2.2450669004679328E-3</v>
      </c>
    </row>
    <row r="192" spans="1:14" x14ac:dyDescent="0.35">
      <c r="A192" s="13">
        <v>4655.7359999999999</v>
      </c>
      <c r="B192" s="12">
        <v>159</v>
      </c>
      <c r="C192">
        <v>3369.2127441860403</v>
      </c>
      <c r="D192" s="13">
        <v>323.84113889151399</v>
      </c>
      <c r="E192" s="13">
        <v>177.5</v>
      </c>
      <c r="H192">
        <v>265.73392120266169</v>
      </c>
      <c r="I192">
        <v>265.73388238333746</v>
      </c>
      <c r="J192" s="2"/>
      <c r="K192">
        <v>323.84113889151399</v>
      </c>
      <c r="L192">
        <v>327.84057738402845</v>
      </c>
      <c r="M192" s="2">
        <f t="shared" si="4"/>
        <v>79.988769850289145</v>
      </c>
      <c r="N192" s="2">
        <f t="shared" si="5"/>
        <v>1.2695893671890498E-2</v>
      </c>
    </row>
    <row r="193" spans="1:14" x14ac:dyDescent="0.35">
      <c r="A193" s="13">
        <v>4651.7359999999999</v>
      </c>
      <c r="B193" s="12">
        <v>160</v>
      </c>
      <c r="C193">
        <v>3369.2127441860403</v>
      </c>
      <c r="D193" s="13">
        <v>321.73300606607916</v>
      </c>
      <c r="E193" s="13">
        <v>359.2</v>
      </c>
      <c r="H193">
        <v>264.92247523283396</v>
      </c>
      <c r="I193">
        <v>264.92253617547158</v>
      </c>
      <c r="J193" s="2"/>
      <c r="K193">
        <v>321.73300606607916</v>
      </c>
      <c r="L193">
        <v>325.62740393421575</v>
      </c>
      <c r="M193" s="2">
        <f t="shared" si="4"/>
        <v>77.887957362731868</v>
      </c>
      <c r="N193" s="2">
        <f t="shared" si="5"/>
        <v>3.1001830348063746E-3</v>
      </c>
    </row>
    <row r="194" spans="1:14" x14ac:dyDescent="0.35">
      <c r="A194" s="13">
        <v>4645.7359999999999</v>
      </c>
      <c r="B194" s="12">
        <v>161</v>
      </c>
      <c r="C194">
        <v>3369.2127441860403</v>
      </c>
      <c r="D194" s="13">
        <v>319.64480286483774</v>
      </c>
      <c r="E194" s="13">
        <v>406.2</v>
      </c>
      <c r="H194">
        <v>264.12121556782193</v>
      </c>
      <c r="I194">
        <v>264.12119367975311</v>
      </c>
      <c r="J194" s="2"/>
      <c r="K194">
        <v>319.64480286483774</v>
      </c>
      <c r="L194">
        <v>323.434747966673</v>
      </c>
      <c r="M194" s="2">
        <f t="shared" si="4"/>
        <v>75.798902036705158</v>
      </c>
      <c r="N194" s="2">
        <f t="shared" si="5"/>
        <v>2.4242653445693181E-3</v>
      </c>
    </row>
    <row r="195" spans="1:14" x14ac:dyDescent="0.35">
      <c r="A195" s="13">
        <v>4648.7359999999999</v>
      </c>
      <c r="B195" s="12">
        <v>162</v>
      </c>
      <c r="C195">
        <v>3369.2127441860403</v>
      </c>
      <c r="D195" s="13">
        <v>317.57594245495665</v>
      </c>
      <c r="E195" s="13">
        <v>381.2</v>
      </c>
      <c r="H195">
        <v>263.32982363141878</v>
      </c>
      <c r="I195">
        <v>263.3298462311995</v>
      </c>
      <c r="J195" s="2"/>
      <c r="K195">
        <v>317.57594245495665</v>
      </c>
      <c r="L195">
        <v>321.26283936063595</v>
      </c>
      <c r="M195" s="2">
        <f t="shared" si="4"/>
        <v>73.737938113586097</v>
      </c>
      <c r="N195" s="2">
        <f t="shared" si="5"/>
        <v>2.7526703655215926E-3</v>
      </c>
    </row>
    <row r="196" spans="1:14" x14ac:dyDescent="0.35">
      <c r="A196" s="13">
        <v>4651.7359999999999</v>
      </c>
      <c r="B196" s="12">
        <v>163</v>
      </c>
      <c r="C196">
        <v>3369.2127441860403</v>
      </c>
      <c r="D196" s="13">
        <v>315.52640231304048</v>
      </c>
      <c r="E196" s="13">
        <v>390</v>
      </c>
      <c r="H196">
        <v>262.54779733312336</v>
      </c>
      <c r="I196">
        <v>262.5479709874034</v>
      </c>
      <c r="J196" s="2"/>
      <c r="K196">
        <v>315.52640231304048</v>
      </c>
      <c r="L196">
        <v>319.11101493497239</v>
      </c>
      <c r="M196" s="2">
        <f t="shared" si="4"/>
        <v>71.692252438638207</v>
      </c>
      <c r="N196" s="2">
        <f t="shared" si="5"/>
        <v>2.6298487836949377E-3</v>
      </c>
    </row>
    <row r="197" spans="1:14" x14ac:dyDescent="0.35">
      <c r="A197" s="13">
        <v>4654.7359999999999</v>
      </c>
      <c r="B197" s="12">
        <v>164</v>
      </c>
      <c r="C197">
        <v>3369.2127441860403</v>
      </c>
      <c r="D197" s="13">
        <v>313.49552662890591</v>
      </c>
      <c r="E197" s="13">
        <v>388</v>
      </c>
      <c r="H197">
        <v>261.77534549534124</v>
      </c>
      <c r="I197">
        <v>261.77538336765849</v>
      </c>
      <c r="J197" s="2"/>
      <c r="K197">
        <v>313.49552662890591</v>
      </c>
      <c r="L197">
        <v>316.97898900211345</v>
      </c>
      <c r="M197" s="2">
        <f t="shared" si="4"/>
        <v>69.669247464150885</v>
      </c>
      <c r="N197" s="2">
        <f t="shared" si="5"/>
        <v>2.6570305027101707E-3</v>
      </c>
    </row>
    <row r="198" spans="1:14" x14ac:dyDescent="0.35">
      <c r="A198" s="13">
        <v>4648.7359999999999</v>
      </c>
      <c r="B198" s="12">
        <v>165</v>
      </c>
      <c r="C198">
        <v>3369.2127441860403</v>
      </c>
      <c r="D198" s="13">
        <v>311.48295856107723</v>
      </c>
      <c r="E198" s="13">
        <v>374.5</v>
      </c>
      <c r="H198">
        <v>261.0120166037342</v>
      </c>
      <c r="I198">
        <v>261.01200801256255</v>
      </c>
      <c r="J198" s="2"/>
      <c r="K198">
        <v>311.48295856107723</v>
      </c>
      <c r="L198">
        <v>314.86589441098977</v>
      </c>
      <c r="M198" s="2">
        <f t="shared" si="4"/>
        <v>67.658716998250839</v>
      </c>
      <c r="N198" s="2">
        <f t="shared" si="5"/>
        <v>2.8520448270145681E-3</v>
      </c>
    </row>
    <row r="199" spans="1:14" x14ac:dyDescent="0.35">
      <c r="A199" s="13">
        <v>4585.7359999999999</v>
      </c>
      <c r="B199" s="12">
        <v>166</v>
      </c>
      <c r="C199">
        <v>3369.2127441860403</v>
      </c>
      <c r="D199" s="13">
        <v>309.48839058405014</v>
      </c>
      <c r="E199" s="13">
        <v>348.3</v>
      </c>
      <c r="H199">
        <v>260.25768457240906</v>
      </c>
      <c r="I199">
        <v>260.25763119820203</v>
      </c>
      <c r="J199" s="2"/>
      <c r="K199">
        <v>309.48839058405014</v>
      </c>
      <c r="L199">
        <v>312.77198025549421</v>
      </c>
      <c r="M199" s="2">
        <f t="shared" si="4"/>
        <v>65.671793428881529</v>
      </c>
      <c r="N199" s="2">
        <f t="shared" si="5"/>
        <v>3.2972588485856687E-3</v>
      </c>
    </row>
    <row r="200" spans="1:14" x14ac:dyDescent="0.35">
      <c r="A200" s="13">
        <v>4643.7359999999999</v>
      </c>
      <c r="B200" s="12">
        <v>167</v>
      </c>
      <c r="C200">
        <v>3369.2127441860403</v>
      </c>
      <c r="D200" s="13">
        <v>307.51131687771419</v>
      </c>
      <c r="E200" s="13">
        <v>233.5</v>
      </c>
      <c r="H200">
        <v>259.51194807194344</v>
      </c>
      <c r="I200">
        <v>259.51204340762092</v>
      </c>
      <c r="J200" s="2"/>
      <c r="K200">
        <v>307.51131687771419</v>
      </c>
      <c r="L200">
        <v>310.69667881788962</v>
      </c>
      <c r="M200" s="2">
        <f t="shared" si="4"/>
        <v>63.707238803508517</v>
      </c>
      <c r="N200" s="2">
        <f t="shared" si="5"/>
        <v>7.3364543833022286E-3</v>
      </c>
    </row>
    <row r="201" spans="1:14" x14ac:dyDescent="0.35">
      <c r="B201" s="12">
        <v>168</v>
      </c>
      <c r="C201">
        <v>3357.7359999999999</v>
      </c>
      <c r="D201" s="13"/>
      <c r="E201" s="13">
        <v>268</v>
      </c>
      <c r="H201">
        <v>258.77494836300684</v>
      </c>
      <c r="I201">
        <v>258.77511401224604</v>
      </c>
      <c r="J201" s="2"/>
      <c r="K201">
        <v>4657.7359999999999</v>
      </c>
      <c r="M201" s="2">
        <f t="shared" si="4"/>
        <v>-93154.719999999987</v>
      </c>
      <c r="N201" s="2"/>
    </row>
    <row r="202" spans="1:14" x14ac:dyDescent="0.35">
      <c r="A202" s="13">
        <v>4694</v>
      </c>
      <c r="B202" s="12">
        <v>169</v>
      </c>
      <c r="C202">
        <v>3394</v>
      </c>
      <c r="D202" s="13"/>
      <c r="E202" s="13">
        <v>367.1</v>
      </c>
      <c r="H202">
        <v>258.04640081071608</v>
      </c>
      <c r="I202">
        <v>258.04637611603044</v>
      </c>
      <c r="J202" s="2"/>
      <c r="K202">
        <v>4694</v>
      </c>
      <c r="M202" s="2">
        <f t="shared" si="4"/>
        <v>-93880</v>
      </c>
      <c r="N202" s="2"/>
    </row>
    <row r="203" spans="1:14" x14ac:dyDescent="0.35">
      <c r="A203" s="13">
        <v>4645.7359999999999</v>
      </c>
      <c r="B203" s="12">
        <v>170</v>
      </c>
      <c r="C203">
        <v>3394</v>
      </c>
      <c r="D203" s="13"/>
      <c r="E203" s="13">
        <v>365.9</v>
      </c>
      <c r="H203">
        <v>257.32623179962786</v>
      </c>
      <c r="I203">
        <v>257.32617999395194</v>
      </c>
      <c r="J203" s="2"/>
      <c r="K203">
        <v>4694</v>
      </c>
      <c r="M203" s="2">
        <f t="shared" si="4"/>
        <v>-93880</v>
      </c>
      <c r="N203" s="2"/>
    </row>
    <row r="204" spans="1:14" x14ac:dyDescent="0.35">
      <c r="A204" s="13">
        <v>4641.7359999999999</v>
      </c>
      <c r="B204" s="12">
        <v>171</v>
      </c>
      <c r="C204">
        <v>3394</v>
      </c>
      <c r="D204" s="13"/>
      <c r="E204" s="13">
        <v>376.1</v>
      </c>
      <c r="H204">
        <v>256.6139312529989</v>
      </c>
      <c r="I204">
        <v>256.61401308007498</v>
      </c>
      <c r="J204" s="2"/>
      <c r="K204">
        <v>4694</v>
      </c>
      <c r="M204" s="2">
        <f t="shared" si="4"/>
        <v>-93880</v>
      </c>
      <c r="N204" s="2"/>
    </row>
    <row r="205" spans="1:14" x14ac:dyDescent="0.35">
      <c r="A205" s="13">
        <v>4640.7359999999999</v>
      </c>
      <c r="B205" s="12">
        <v>172</v>
      </c>
      <c r="C205">
        <v>3394</v>
      </c>
      <c r="D205" s="13"/>
      <c r="E205" s="13">
        <v>393.8</v>
      </c>
      <c r="H205">
        <v>255.90950124808182</v>
      </c>
      <c r="I205">
        <v>255.90955113379934</v>
      </c>
      <c r="J205" s="2"/>
      <c r="K205">
        <v>4694</v>
      </c>
      <c r="M205" s="2">
        <f t="shared" si="4"/>
        <v>-93880</v>
      </c>
      <c r="N205" s="2"/>
    </row>
    <row r="206" spans="1:14" x14ac:dyDescent="0.35">
      <c r="A206" s="13">
        <v>4633.7359999999999</v>
      </c>
      <c r="B206" s="12">
        <v>173</v>
      </c>
      <c r="C206">
        <v>3394</v>
      </c>
      <c r="D206" s="13"/>
      <c r="E206" s="13">
        <v>324.60000000000002</v>
      </c>
      <c r="H206">
        <v>255.21298052549207</v>
      </c>
      <c r="I206">
        <v>255.21296652088202</v>
      </c>
      <c r="J206" s="2"/>
      <c r="K206">
        <v>4694</v>
      </c>
      <c r="M206" s="2">
        <f t="shared" si="4"/>
        <v>-93880</v>
      </c>
      <c r="N206" s="2"/>
    </row>
    <row r="207" spans="1:14" x14ac:dyDescent="0.35">
      <c r="A207" s="13">
        <v>4633.7359999999999</v>
      </c>
      <c r="B207" s="12">
        <v>174</v>
      </c>
      <c r="C207">
        <v>3394</v>
      </c>
      <c r="D207" s="13"/>
      <c r="E207" s="13">
        <v>418.6</v>
      </c>
      <c r="H207">
        <v>254.5241543258357</v>
      </c>
      <c r="I207">
        <v>254.52410399274095</v>
      </c>
      <c r="J207" s="2"/>
      <c r="K207">
        <v>4694</v>
      </c>
      <c r="M207" s="2">
        <f t="shared" si="4"/>
        <v>-93880</v>
      </c>
      <c r="N207" s="2"/>
    </row>
    <row r="208" spans="1:14" x14ac:dyDescent="0.35">
      <c r="A208" s="13">
        <v>4628.7359999999999</v>
      </c>
      <c r="B208" s="12">
        <v>175</v>
      </c>
      <c r="C208">
        <v>3394</v>
      </c>
      <c r="D208" s="13"/>
      <c r="E208" s="13">
        <v>284.5</v>
      </c>
      <c r="H208">
        <v>253.84279778129311</v>
      </c>
      <c r="I208">
        <v>253.84261438243814</v>
      </c>
      <c r="J208" s="2"/>
      <c r="K208">
        <v>4694</v>
      </c>
      <c r="M208" s="2">
        <f t="shared" si="4"/>
        <v>-93880</v>
      </c>
      <c r="N208" s="2"/>
    </row>
    <row r="209" spans="1:14" x14ac:dyDescent="0.35">
      <c r="A209" s="13">
        <v>4628.7359999999999</v>
      </c>
      <c r="B209" s="12">
        <v>176</v>
      </c>
      <c r="C209">
        <v>3394</v>
      </c>
      <c r="D209" s="13"/>
      <c r="E209" s="13">
        <v>412.3</v>
      </c>
      <c r="H209">
        <v>253.16855879227467</v>
      </c>
      <c r="I209">
        <v>253.168527045536</v>
      </c>
      <c r="J209" s="2"/>
      <c r="K209">
        <v>4694</v>
      </c>
      <c r="M209" s="2">
        <f t="shared" si="4"/>
        <v>-93880</v>
      </c>
      <c r="N209" s="2"/>
    </row>
    <row r="210" spans="1:14" x14ac:dyDescent="0.35">
      <c r="A210" s="13">
        <v>4628.7359999999999</v>
      </c>
      <c r="B210" s="12">
        <v>177</v>
      </c>
      <c r="C210">
        <v>3394</v>
      </c>
      <c r="D210" s="13"/>
      <c r="E210" s="13">
        <v>348.7</v>
      </c>
      <c r="H210">
        <v>252.50155925907362</v>
      </c>
      <c r="I210">
        <v>252.50169776788536</v>
      </c>
      <c r="J210" s="2"/>
      <c r="K210">
        <v>4694</v>
      </c>
      <c r="M210" s="2">
        <f t="shared" si="4"/>
        <v>-93880</v>
      </c>
      <c r="N210" s="2"/>
    </row>
    <row r="211" spans="1:14" x14ac:dyDescent="0.35">
      <c r="A211" s="13">
        <v>4630.7359999999999</v>
      </c>
      <c r="B211" s="12">
        <v>178</v>
      </c>
      <c r="C211">
        <v>3394</v>
      </c>
      <c r="D211" s="13"/>
      <c r="E211" s="13">
        <v>361.6</v>
      </c>
      <c r="H211">
        <v>251.84149183197209</v>
      </c>
      <c r="I211">
        <v>251.84152843749101</v>
      </c>
      <c r="J211" s="2"/>
      <c r="K211">
        <v>4694</v>
      </c>
      <c r="M211" s="2">
        <f t="shared" si="4"/>
        <v>-93880</v>
      </c>
      <c r="N211" s="2"/>
    </row>
    <row r="212" spans="1:14" x14ac:dyDescent="0.35">
      <c r="A212" s="13">
        <v>4635.7359999999999</v>
      </c>
      <c r="B212" s="12">
        <v>179</v>
      </c>
      <c r="C212">
        <v>3394</v>
      </c>
      <c r="D212" s="13"/>
      <c r="E212" s="13">
        <v>356.1</v>
      </c>
      <c r="H212">
        <v>251.18868217940232</v>
      </c>
      <c r="I212">
        <v>251.18856957668444</v>
      </c>
      <c r="J212" s="2"/>
      <c r="K212">
        <v>4694</v>
      </c>
      <c r="M212" s="2">
        <f t="shared" si="4"/>
        <v>-93880</v>
      </c>
      <c r="N212" s="2"/>
    </row>
    <row r="213" spans="1:14" x14ac:dyDescent="0.35">
      <c r="A213" s="13">
        <v>4631.7359999999999</v>
      </c>
      <c r="B213" s="12">
        <v>180</v>
      </c>
      <c r="C213">
        <v>3394</v>
      </c>
      <c r="D213" s="13"/>
      <c r="E213" s="13">
        <v>305.3</v>
      </c>
      <c r="H213">
        <v>250.54230564221947</v>
      </c>
      <c r="I213">
        <v>250.54213989988509</v>
      </c>
      <c r="J213" s="2"/>
      <c r="K213">
        <v>4694</v>
      </c>
      <c r="M213" s="2">
        <f t="shared" si="4"/>
        <v>-93880</v>
      </c>
      <c r="N213" s="2"/>
    </row>
    <row r="214" spans="1:14" x14ac:dyDescent="0.35">
      <c r="A214" s="13">
        <v>4634.7359999999999</v>
      </c>
      <c r="B214" s="12">
        <v>181</v>
      </c>
      <c r="C214">
        <v>3394</v>
      </c>
      <c r="D214" s="13"/>
      <c r="E214" s="13">
        <v>371.1</v>
      </c>
      <c r="H214">
        <v>249.90268960915208</v>
      </c>
      <c r="I214">
        <v>249.90272660168296</v>
      </c>
      <c r="J214" s="2"/>
      <c r="K214">
        <v>4694</v>
      </c>
      <c r="M214" s="2">
        <f t="shared" si="4"/>
        <v>-93880</v>
      </c>
      <c r="N214" s="2"/>
    </row>
    <row r="215" spans="1:14" x14ac:dyDescent="0.35">
      <c r="A215" s="13">
        <v>4630.7359999999999</v>
      </c>
      <c r="B215" s="12">
        <v>182</v>
      </c>
      <c r="C215">
        <v>3394</v>
      </c>
      <c r="D215" s="13"/>
      <c r="E215" s="13">
        <v>306.7</v>
      </c>
      <c r="H215">
        <v>249.26967846553777</v>
      </c>
      <c r="I215">
        <v>249.26961332310177</v>
      </c>
      <c r="J215" s="2"/>
      <c r="K215">
        <v>4694</v>
      </c>
      <c r="M215" s="2">
        <f t="shared" si="4"/>
        <v>-93880</v>
      </c>
      <c r="N215" s="2"/>
    </row>
    <row r="216" spans="1:14" x14ac:dyDescent="0.35">
      <c r="A216" s="13">
        <v>4635.7359999999999</v>
      </c>
      <c r="B216" s="12">
        <v>183</v>
      </c>
      <c r="C216">
        <v>3394</v>
      </c>
      <c r="D216" s="13"/>
      <c r="E216" s="13">
        <v>336.3</v>
      </c>
      <c r="H216">
        <v>248.64303155502787</v>
      </c>
      <c r="I216">
        <v>248.64295816467185</v>
      </c>
      <c r="J216" s="2"/>
      <c r="K216">
        <v>4694</v>
      </c>
      <c r="M216" s="2">
        <f t="shared" si="4"/>
        <v>-93880</v>
      </c>
      <c r="N216" s="2"/>
    </row>
    <row r="217" spans="1:14" x14ac:dyDescent="0.35">
      <c r="A217" s="13">
        <v>4635.7359999999999</v>
      </c>
      <c r="B217" s="12">
        <v>184</v>
      </c>
      <c r="C217">
        <v>3394</v>
      </c>
      <c r="D217" s="13"/>
      <c r="E217" s="13">
        <v>336.2</v>
      </c>
      <c r="H217">
        <v>248.02250807159814</v>
      </c>
      <c r="I217">
        <v>248.02268718654412</v>
      </c>
      <c r="J217" s="2"/>
      <c r="K217">
        <v>4694</v>
      </c>
      <c r="M217" s="2">
        <f t="shared" si="4"/>
        <v>-93880</v>
      </c>
      <c r="N217" s="2"/>
    </row>
    <row r="218" spans="1:14" x14ac:dyDescent="0.35">
      <c r="A218" s="13">
        <v>4635.7359999999999</v>
      </c>
      <c r="B218" s="12">
        <v>185</v>
      </c>
      <c r="C218">
        <v>3394</v>
      </c>
      <c r="D218" s="13"/>
      <c r="E218" s="13">
        <v>320.10000000000002</v>
      </c>
      <c r="H218">
        <v>247.40849842334791</v>
      </c>
      <c r="I218">
        <v>247.40836572178623</v>
      </c>
      <c r="J218" s="2"/>
      <c r="K218">
        <v>4694</v>
      </c>
      <c r="M218" s="2">
        <f t="shared" si="4"/>
        <v>-93880</v>
      </c>
      <c r="N218" s="2"/>
    </row>
    <row r="219" spans="1:14" x14ac:dyDescent="0.35">
      <c r="A219" s="13">
        <v>4629.7359999999999</v>
      </c>
      <c r="B219" s="12">
        <v>186</v>
      </c>
      <c r="C219">
        <v>3394</v>
      </c>
      <c r="D219" s="13"/>
      <c r="E219" s="13">
        <v>341.3</v>
      </c>
      <c r="H219">
        <v>246.80055929951391</v>
      </c>
      <c r="I219">
        <v>246.80044568162072</v>
      </c>
      <c r="J219" s="2"/>
      <c r="K219">
        <v>4694</v>
      </c>
      <c r="M219" s="2">
        <f t="shared" si="4"/>
        <v>-93880</v>
      </c>
      <c r="N219" s="2"/>
    </row>
    <row r="220" spans="1:14" x14ac:dyDescent="0.35">
      <c r="A220" s="13">
        <v>4632.7359999999999</v>
      </c>
      <c r="B220" s="12">
        <v>187</v>
      </c>
      <c r="C220">
        <v>3394</v>
      </c>
      <c r="D220" s="13"/>
      <c r="E220" s="13">
        <v>372.2</v>
      </c>
      <c r="H220">
        <v>246.19842573055504</v>
      </c>
      <c r="I220">
        <v>246.19839648929522</v>
      </c>
      <c r="J220" s="2"/>
      <c r="K220">
        <v>4694</v>
      </c>
      <c r="M220" s="2">
        <f t="shared" si="4"/>
        <v>-93880</v>
      </c>
      <c r="N220" s="2"/>
    </row>
    <row r="221" spans="1:14" x14ac:dyDescent="0.35">
      <c r="A221" s="13">
        <v>4634.7359999999999</v>
      </c>
      <c r="B221" s="12">
        <v>188</v>
      </c>
      <c r="C221">
        <v>3394</v>
      </c>
      <c r="D221" s="13"/>
      <c r="E221" s="13">
        <v>319.8</v>
      </c>
      <c r="H221">
        <v>245.60211832478495</v>
      </c>
      <c r="I221">
        <v>245.60218098501687</v>
      </c>
      <c r="J221" s="2"/>
      <c r="K221">
        <v>4694</v>
      </c>
      <c r="M221" s="2">
        <f t="shared" si="4"/>
        <v>-93880</v>
      </c>
      <c r="N221" s="2"/>
    </row>
    <row r="222" spans="1:14" x14ac:dyDescent="0.35">
      <c r="A222" s="13">
        <v>4636.7359999999999</v>
      </c>
      <c r="B222" s="12">
        <v>189</v>
      </c>
      <c r="C222">
        <v>3394</v>
      </c>
      <c r="D222" s="13"/>
      <c r="E222" s="13">
        <v>287.89999999999998</v>
      </c>
      <c r="H222">
        <v>245.01152901018787</v>
      </c>
      <c r="I222">
        <v>245.01155604134058</v>
      </c>
      <c r="J222" s="2"/>
      <c r="K222">
        <v>4694</v>
      </c>
      <c r="M222" s="2">
        <f t="shared" si="4"/>
        <v>-93880</v>
      </c>
      <c r="N222" s="2"/>
    </row>
    <row r="223" spans="1:14" x14ac:dyDescent="0.35">
      <c r="A223" s="13">
        <v>4627.7359999999999</v>
      </c>
      <c r="B223" s="12">
        <v>190</v>
      </c>
      <c r="C223">
        <v>3394</v>
      </c>
      <c r="D223" s="13"/>
      <c r="E223" s="13">
        <v>337.4</v>
      </c>
      <c r="H223">
        <v>244.42672211989557</v>
      </c>
      <c r="I223">
        <v>244.42660744823897</v>
      </c>
      <c r="J223" s="2"/>
      <c r="K223">
        <v>4694</v>
      </c>
      <c r="M223" s="2">
        <f t="shared" si="4"/>
        <v>-93880</v>
      </c>
      <c r="N223" s="2"/>
    </row>
    <row r="224" spans="1:14" x14ac:dyDescent="0.35">
      <c r="A224" s="13">
        <v>4704.7359999999999</v>
      </c>
      <c r="B224" s="12">
        <v>191</v>
      </c>
      <c r="C224">
        <v>3394</v>
      </c>
      <c r="D224" s="13"/>
      <c r="E224" s="13">
        <v>323.89999999999998</v>
      </c>
      <c r="H224">
        <v>243.84734408532609</v>
      </c>
      <c r="I224">
        <v>243.84722619642844</v>
      </c>
      <c r="J224" s="2"/>
      <c r="K224">
        <v>4694</v>
      </c>
      <c r="M224" s="2">
        <f t="shared" si="4"/>
        <v>-93880</v>
      </c>
      <c r="N224" s="2"/>
    </row>
    <row r="225" spans="1:14" x14ac:dyDescent="0.35">
      <c r="A225" s="13">
        <v>4692.7359999999999</v>
      </c>
      <c r="B225" s="12">
        <v>192</v>
      </c>
      <c r="C225">
        <v>3394</v>
      </c>
      <c r="D225" s="13"/>
      <c r="E225" s="13">
        <v>260.60000000000002</v>
      </c>
      <c r="H225">
        <v>243.27362099345379</v>
      </c>
      <c r="I225">
        <v>243.27369451096143</v>
      </c>
      <c r="J225" s="2"/>
      <c r="K225">
        <v>4694</v>
      </c>
      <c r="M225" s="2">
        <f t="shared" si="4"/>
        <v>-93880</v>
      </c>
      <c r="N225" s="2"/>
    </row>
    <row r="226" spans="1:14" x14ac:dyDescent="0.35">
      <c r="A226" s="13">
        <v>4698.7359999999999</v>
      </c>
      <c r="B226" s="12">
        <v>193</v>
      </c>
      <c r="C226">
        <v>3394</v>
      </c>
      <c r="D226" s="13"/>
      <c r="E226" s="13">
        <v>281.39999999999998</v>
      </c>
      <c r="H226">
        <v>242.70524291489221</v>
      </c>
      <c r="I226">
        <v>242.70519073391836</v>
      </c>
      <c r="J226" s="2"/>
      <c r="K226">
        <v>4694</v>
      </c>
      <c r="M226" s="2">
        <f t="shared" si="4"/>
        <v>-93880</v>
      </c>
      <c r="N226" s="2"/>
    </row>
    <row r="227" spans="1:14" x14ac:dyDescent="0.35">
      <c r="A227" s="13">
        <v>4709.7359999999999</v>
      </c>
      <c r="B227" s="12">
        <v>194</v>
      </c>
      <c r="C227">
        <v>3394</v>
      </c>
      <c r="D227" s="13"/>
      <c r="E227" s="13">
        <v>296.7</v>
      </c>
      <c r="H227">
        <v>242.14208103814204</v>
      </c>
      <c r="I227">
        <v>242.1421108054669</v>
      </c>
      <c r="J227" s="2"/>
      <c r="K227">
        <v>4694</v>
      </c>
      <c r="M227" s="2">
        <f t="shared" ref="M227:M290" si="6">(L227-K227)/$K$32</f>
        <v>-93880</v>
      </c>
      <c r="N227" s="2"/>
    </row>
    <row r="228" spans="1:14" x14ac:dyDescent="0.35">
      <c r="A228" s="13">
        <v>4682.7359999999999</v>
      </c>
      <c r="B228" s="12">
        <v>195</v>
      </c>
      <c r="C228">
        <v>3394</v>
      </c>
      <c r="D228" s="13"/>
      <c r="E228" s="13">
        <v>297</v>
      </c>
      <c r="H228">
        <v>241.58409848843328</v>
      </c>
      <c r="I228">
        <v>241.58405769595007</v>
      </c>
      <c r="J228" s="2"/>
      <c r="K228">
        <v>4694</v>
      </c>
      <c r="M228" s="2">
        <f t="shared" si="6"/>
        <v>-93880</v>
      </c>
      <c r="N228" s="2"/>
    </row>
    <row r="229" spans="1:14" x14ac:dyDescent="0.35">
      <c r="A229" s="13">
        <v>4690.7359999999999</v>
      </c>
      <c r="B229" s="12">
        <v>196</v>
      </c>
      <c r="C229">
        <v>3394</v>
      </c>
      <c r="D229" s="13"/>
      <c r="E229" s="13">
        <v>249.6</v>
      </c>
      <c r="H229">
        <v>241.03129695764878</v>
      </c>
      <c r="I229">
        <v>241.03132954724629</v>
      </c>
      <c r="J229" s="2"/>
      <c r="K229">
        <v>4694</v>
      </c>
      <c r="M229" s="2">
        <f t="shared" si="6"/>
        <v>-93880</v>
      </c>
      <c r="N229" s="2"/>
    </row>
    <row r="230" spans="1:14" x14ac:dyDescent="0.35">
      <c r="A230" s="13">
        <v>4705.7359999999999</v>
      </c>
      <c r="B230" s="12">
        <v>197</v>
      </c>
      <c r="C230">
        <v>3394</v>
      </c>
      <c r="D230" s="13"/>
      <c r="E230" s="13">
        <v>314.2</v>
      </c>
      <c r="H230">
        <v>240.48368439795416</v>
      </c>
      <c r="I230">
        <v>240.4836025790004</v>
      </c>
      <c r="J230" s="2"/>
      <c r="K230">
        <v>4694</v>
      </c>
      <c r="M230" s="2">
        <f t="shared" si="6"/>
        <v>-93880</v>
      </c>
      <c r="N230" s="2"/>
    </row>
    <row r="231" spans="1:14" x14ac:dyDescent="0.35">
      <c r="A231" s="13">
        <v>4669.7359999999999</v>
      </c>
      <c r="B231" s="12">
        <v>198</v>
      </c>
      <c r="C231">
        <v>3394</v>
      </c>
      <c r="D231" s="13"/>
      <c r="E231" s="13">
        <v>270.89999999999998</v>
      </c>
      <c r="H231">
        <v>239.940902671396</v>
      </c>
      <c r="I231">
        <v>239.94082633000176</v>
      </c>
      <c r="J231" s="2"/>
      <c r="K231">
        <v>4694</v>
      </c>
      <c r="M231" s="2">
        <f t="shared" si="6"/>
        <v>-93880</v>
      </c>
      <c r="N231" s="2"/>
    </row>
    <row r="232" spans="1:14" x14ac:dyDescent="0.35">
      <c r="A232" s="13">
        <v>4669.7359999999999</v>
      </c>
      <c r="B232" s="12">
        <v>199</v>
      </c>
      <c r="C232">
        <v>3394</v>
      </c>
      <c r="D232" s="13"/>
      <c r="E232" s="13">
        <v>254.2</v>
      </c>
      <c r="H232">
        <v>239.40300944257831</v>
      </c>
      <c r="I232">
        <v>239.40293222583506</v>
      </c>
      <c r="J232" s="2"/>
      <c r="K232">
        <v>4694</v>
      </c>
      <c r="M232" s="2">
        <f t="shared" si="6"/>
        <v>-93880</v>
      </c>
      <c r="N232" s="2"/>
    </row>
    <row r="233" spans="1:14" x14ac:dyDescent="0.35">
      <c r="A233" s="13">
        <v>4681.7359999999999</v>
      </c>
      <c r="B233" s="12">
        <v>200</v>
      </c>
      <c r="C233">
        <v>3394</v>
      </c>
      <c r="D233" s="13"/>
      <c r="E233" s="13">
        <v>294.5</v>
      </c>
      <c r="H233">
        <v>238.86981707206988</v>
      </c>
      <c r="I233">
        <v>238.86977797930146</v>
      </c>
      <c r="J233" s="2"/>
      <c r="K233">
        <v>4694</v>
      </c>
      <c r="M233" s="2">
        <f t="shared" si="6"/>
        <v>-93880</v>
      </c>
      <c r="N233" s="2"/>
    </row>
    <row r="234" spans="1:14" x14ac:dyDescent="0.35">
      <c r="A234" s="13">
        <v>4676.7359999999999</v>
      </c>
      <c r="B234" s="12">
        <v>201</v>
      </c>
      <c r="C234">
        <v>3394</v>
      </c>
      <c r="D234" s="13"/>
      <c r="E234" s="13">
        <v>321.5</v>
      </c>
      <c r="H234">
        <v>238.34144547057295</v>
      </c>
      <c r="I234">
        <v>238.34147787454125</v>
      </c>
      <c r="J234" s="2"/>
      <c r="K234">
        <v>4694</v>
      </c>
      <c r="M234" s="2">
        <f t="shared" si="6"/>
        <v>-93880</v>
      </c>
      <c r="N234" s="2"/>
    </row>
    <row r="235" spans="1:14" x14ac:dyDescent="0.35">
      <c r="A235" s="13">
        <v>4701.7359999999999</v>
      </c>
      <c r="B235" s="12">
        <v>202</v>
      </c>
      <c r="C235">
        <v>3394</v>
      </c>
      <c r="D235" s="13"/>
      <c r="E235" s="13">
        <v>263.10000000000002</v>
      </c>
      <c r="H235">
        <v>237.81754557482483</v>
      </c>
      <c r="I235">
        <v>237.81761691821907</v>
      </c>
      <c r="J235" s="2"/>
      <c r="K235">
        <v>4694</v>
      </c>
      <c r="M235" s="2">
        <f t="shared" si="6"/>
        <v>-93880</v>
      </c>
      <c r="N235" s="2"/>
    </row>
    <row r="236" spans="1:14" x14ac:dyDescent="0.35">
      <c r="A236" s="13">
        <v>4696.7359999999999</v>
      </c>
      <c r="B236" s="12">
        <v>203</v>
      </c>
      <c r="C236">
        <v>3394</v>
      </c>
      <c r="D236" s="13"/>
      <c r="E236" s="13">
        <v>283.3</v>
      </c>
      <c r="H236">
        <v>237.2983091975477</v>
      </c>
      <c r="I236">
        <v>237.29828405779804</v>
      </c>
      <c r="J236" s="2"/>
      <c r="K236">
        <v>4694</v>
      </c>
      <c r="M236" s="2">
        <f t="shared" si="6"/>
        <v>-93880</v>
      </c>
      <c r="N236" s="2"/>
    </row>
    <row r="237" spans="1:14" x14ac:dyDescent="0.35">
      <c r="A237" s="13">
        <v>4691.7359999999999</v>
      </c>
      <c r="B237" s="12">
        <v>204</v>
      </c>
      <c r="C237">
        <v>3394</v>
      </c>
      <c r="D237" s="13"/>
      <c r="E237" s="13">
        <v>243.8</v>
      </c>
      <c r="H237">
        <v>236.78369668807983</v>
      </c>
      <c r="I237">
        <v>236.78372147858383</v>
      </c>
      <c r="J237" s="2"/>
      <c r="K237">
        <v>4694</v>
      </c>
      <c r="M237" s="2">
        <f t="shared" si="6"/>
        <v>-93880</v>
      </c>
      <c r="N237" s="2"/>
    </row>
    <row r="238" spans="1:14" x14ac:dyDescent="0.35">
      <c r="A238" s="13">
        <v>4695.7359999999999</v>
      </c>
      <c r="B238" s="12">
        <v>205</v>
      </c>
      <c r="C238">
        <v>3394</v>
      </c>
      <c r="D238" s="13"/>
      <c r="E238" s="13">
        <v>315.8</v>
      </c>
      <c r="H238">
        <v>236.27347651643063</v>
      </c>
      <c r="I238">
        <v>236.27348027247908</v>
      </c>
      <c r="J238" s="2"/>
      <c r="K238">
        <v>4694</v>
      </c>
      <c r="M238" s="2">
        <f t="shared" si="6"/>
        <v>-93880</v>
      </c>
      <c r="N238" s="2"/>
    </row>
    <row r="239" spans="1:14" x14ac:dyDescent="0.35">
      <c r="A239" s="13">
        <v>4701.7359999999999</v>
      </c>
      <c r="B239" s="12">
        <v>206</v>
      </c>
      <c r="C239">
        <v>3394</v>
      </c>
      <c r="D239" s="13"/>
      <c r="E239" s="13">
        <v>306.3</v>
      </c>
      <c r="H239">
        <v>235.76783848609233</v>
      </c>
      <c r="I239">
        <v>235.76768070936768</v>
      </c>
      <c r="J239" s="2"/>
      <c r="K239">
        <v>4694</v>
      </c>
      <c r="M239" s="2">
        <f t="shared" si="6"/>
        <v>-93880</v>
      </c>
      <c r="N239" s="2"/>
    </row>
    <row r="240" spans="1:14" x14ac:dyDescent="0.35">
      <c r="A240" s="13">
        <v>4698.7359999999999</v>
      </c>
      <c r="B240" s="12">
        <v>207</v>
      </c>
      <c r="C240">
        <v>3394</v>
      </c>
      <c r="D240" s="13"/>
      <c r="E240" s="13">
        <v>198.4</v>
      </c>
      <c r="H240">
        <v>235.26621783119145</v>
      </c>
      <c r="I240">
        <v>235.26612781590458</v>
      </c>
      <c r="J240" s="2"/>
      <c r="K240">
        <v>4694</v>
      </c>
      <c r="M240" s="2">
        <f t="shared" si="6"/>
        <v>-93880</v>
      </c>
      <c r="N240" s="2"/>
    </row>
    <row r="241" spans="1:14" x14ac:dyDescent="0.35">
      <c r="A241" s="13">
        <v>4695.7359999999999</v>
      </c>
      <c r="B241" s="12">
        <v>208</v>
      </c>
      <c r="C241">
        <v>3394</v>
      </c>
      <c r="D241" s="13"/>
      <c r="E241" s="13">
        <v>239.7</v>
      </c>
      <c r="H241">
        <v>234.76881018541869</v>
      </c>
      <c r="I241">
        <v>234.76880823453808</v>
      </c>
      <c r="J241" s="2"/>
      <c r="K241">
        <v>4694</v>
      </c>
      <c r="M241" s="2">
        <f t="shared" si="6"/>
        <v>-93880</v>
      </c>
      <c r="N241" s="2"/>
    </row>
    <row r="242" spans="1:14" x14ac:dyDescent="0.35">
      <c r="A242" s="13">
        <v>4698.7359999999999</v>
      </c>
      <c r="B242" s="12">
        <v>209</v>
      </c>
      <c r="C242">
        <v>3394</v>
      </c>
      <c r="D242" s="13"/>
      <c r="E242" s="13">
        <v>229.6</v>
      </c>
      <c r="H242">
        <v>234.27573599174377</v>
      </c>
      <c r="I242">
        <v>234.27579666736219</v>
      </c>
      <c r="J242" s="2"/>
      <c r="K242">
        <v>4694</v>
      </c>
      <c r="M242" s="2">
        <f t="shared" si="6"/>
        <v>-93880</v>
      </c>
      <c r="N242" s="2"/>
    </row>
    <row r="243" spans="1:14" x14ac:dyDescent="0.35">
      <c r="A243" s="13">
        <v>4689.7359999999999</v>
      </c>
      <c r="B243" s="12">
        <v>210</v>
      </c>
      <c r="C243">
        <v>3394</v>
      </c>
      <c r="D243" s="13"/>
      <c r="E243" s="13">
        <v>282.39999999999998</v>
      </c>
      <c r="H243">
        <v>233.78675737408562</v>
      </c>
      <c r="I243">
        <v>233.78671513752428</v>
      </c>
      <c r="J243" s="2"/>
      <c r="K243">
        <v>4694</v>
      </c>
      <c r="M243" s="2">
        <f t="shared" si="6"/>
        <v>-93880</v>
      </c>
      <c r="N243" s="2"/>
    </row>
    <row r="244" spans="1:14" x14ac:dyDescent="0.35">
      <c r="A244" s="13">
        <v>4689.7359999999999</v>
      </c>
      <c r="B244" s="12">
        <v>211</v>
      </c>
      <c r="C244">
        <v>3394</v>
      </c>
      <c r="D244" s="13"/>
      <c r="E244" s="13">
        <v>261.39999999999998</v>
      </c>
      <c r="H244">
        <v>233.30172393638014</v>
      </c>
      <c r="I244">
        <v>233.30165270652876</v>
      </c>
      <c r="J244" s="2"/>
      <c r="K244">
        <v>4694</v>
      </c>
      <c r="M244" s="2">
        <f t="shared" si="6"/>
        <v>-93880</v>
      </c>
      <c r="N244" s="2"/>
    </row>
    <row r="245" spans="1:14" x14ac:dyDescent="0.35">
      <c r="A245" s="13">
        <v>4689.7359999999999</v>
      </c>
      <c r="B245" s="12">
        <v>212</v>
      </c>
      <c r="C245">
        <v>3394</v>
      </c>
      <c r="D245" s="13"/>
      <c r="E245" s="13">
        <v>226.7</v>
      </c>
      <c r="H245">
        <v>232.82077295758538</v>
      </c>
      <c r="I245">
        <v>232.82079530170475</v>
      </c>
      <c r="J245" s="2"/>
      <c r="K245">
        <v>4694</v>
      </c>
      <c r="M245" s="2">
        <f t="shared" si="6"/>
        <v>-93880</v>
      </c>
      <c r="N245" s="2"/>
    </row>
    <row r="246" spans="1:14" x14ac:dyDescent="0.35">
      <c r="A246" s="13">
        <v>4694.7359999999999</v>
      </c>
      <c r="B246" s="12">
        <v>213</v>
      </c>
      <c r="C246">
        <v>3394</v>
      </c>
      <c r="D246" s="13"/>
      <c r="E246" s="13">
        <v>280.60000000000002</v>
      </c>
      <c r="H246">
        <v>232.34382383983271</v>
      </c>
      <c r="I246">
        <v>232.34378900492942</v>
      </c>
      <c r="J246" s="2"/>
      <c r="K246">
        <v>4694</v>
      </c>
      <c r="M246" s="2">
        <f t="shared" si="6"/>
        <v>-93880</v>
      </c>
      <c r="N246" s="2"/>
    </row>
    <row r="247" spans="1:14" x14ac:dyDescent="0.35">
      <c r="A247" s="13">
        <v>4702.7359999999999</v>
      </c>
      <c r="B247" s="12">
        <v>214</v>
      </c>
      <c r="C247">
        <v>3394</v>
      </c>
      <c r="D247" s="13"/>
      <c r="E247" s="13">
        <v>258.2</v>
      </c>
      <c r="H247">
        <v>231.87063490118538</v>
      </c>
      <c r="I247">
        <v>231.8707606945014</v>
      </c>
      <c r="J247" s="2"/>
      <c r="K247">
        <v>4694</v>
      </c>
      <c r="M247" s="2">
        <f t="shared" si="6"/>
        <v>-93880</v>
      </c>
      <c r="N247" s="2"/>
    </row>
    <row r="248" spans="1:14" x14ac:dyDescent="0.35">
      <c r="A248" s="13">
        <v>4697.7359999999999</v>
      </c>
      <c r="B248" s="12">
        <v>215</v>
      </c>
      <c r="C248">
        <v>3394</v>
      </c>
      <c r="D248" s="13"/>
      <c r="E248" s="13">
        <v>236.3</v>
      </c>
      <c r="H248">
        <v>231.40131165513415</v>
      </c>
      <c r="I248">
        <v>231.40140170331483</v>
      </c>
      <c r="J248" s="2"/>
      <c r="K248">
        <v>4694</v>
      </c>
      <c r="M248" s="2">
        <f t="shared" si="6"/>
        <v>-93880</v>
      </c>
      <c r="N248" s="2"/>
    </row>
    <row r="249" spans="1:14" x14ac:dyDescent="0.35">
      <c r="A249" s="13">
        <v>4703.7359999999999</v>
      </c>
      <c r="B249" s="12">
        <v>216</v>
      </c>
      <c r="C249">
        <v>3394</v>
      </c>
      <c r="D249" s="13"/>
      <c r="E249" s="13">
        <v>243.7</v>
      </c>
      <c r="H249">
        <v>230.93580336122525</v>
      </c>
      <c r="I249">
        <v>230.9357324357953</v>
      </c>
      <c r="J249" s="2"/>
      <c r="K249">
        <v>4694</v>
      </c>
      <c r="M249" s="2">
        <f t="shared" si="6"/>
        <v>-93880</v>
      </c>
      <c r="N249" s="2"/>
    </row>
    <row r="250" spans="1:14" x14ac:dyDescent="0.35">
      <c r="A250" s="13">
        <v>4698.7359999999999</v>
      </c>
      <c r="B250" s="12">
        <v>217</v>
      </c>
      <c r="C250">
        <v>3394</v>
      </c>
      <c r="D250" s="13"/>
      <c r="E250" s="13">
        <v>255.1</v>
      </c>
      <c r="H250">
        <v>230.47393138459353</v>
      </c>
      <c r="I250">
        <v>230.47397595408799</v>
      </c>
      <c r="J250" s="2"/>
      <c r="K250">
        <v>4694</v>
      </c>
      <c r="M250" s="2">
        <f t="shared" si="6"/>
        <v>-93880</v>
      </c>
      <c r="N250" s="2"/>
    </row>
    <row r="251" spans="1:14" x14ac:dyDescent="0.35">
      <c r="A251" s="13">
        <v>4598.7359999999999</v>
      </c>
      <c r="B251" s="12">
        <v>218</v>
      </c>
      <c r="C251">
        <v>3394</v>
      </c>
      <c r="D251" s="13"/>
      <c r="E251" s="13">
        <v>205</v>
      </c>
      <c r="H251">
        <v>230.01577979187476</v>
      </c>
      <c r="I251">
        <v>230.01587806352055</v>
      </c>
      <c r="J251" s="2"/>
      <c r="K251">
        <v>4694</v>
      </c>
      <c r="M251" s="2">
        <f t="shared" si="6"/>
        <v>-93880</v>
      </c>
      <c r="N251" s="2"/>
    </row>
    <row r="252" spans="1:14" x14ac:dyDescent="0.35">
      <c r="A252" s="13">
        <v>4600.7359999999999</v>
      </c>
      <c r="B252" s="12">
        <v>219</v>
      </c>
      <c r="C252">
        <v>3394</v>
      </c>
      <c r="D252" s="13"/>
      <c r="E252" s="13">
        <v>78.3</v>
      </c>
      <c r="H252">
        <v>229.56134343366742</v>
      </c>
      <c r="I252">
        <v>229.56132607610846</v>
      </c>
      <c r="J252" s="2"/>
      <c r="K252">
        <v>4694</v>
      </c>
      <c r="M252" s="2">
        <f t="shared" si="6"/>
        <v>-93880</v>
      </c>
      <c r="N252" s="2"/>
    </row>
    <row r="253" spans="1:14" x14ac:dyDescent="0.35">
      <c r="A253" s="13">
        <v>4567.7359999999999</v>
      </c>
      <c r="B253" s="12">
        <v>220</v>
      </c>
      <c r="C253">
        <v>3394</v>
      </c>
      <c r="D253" s="13"/>
      <c r="E253" s="13">
        <v>14.2</v>
      </c>
      <c r="H253">
        <v>229.11048626375941</v>
      </c>
      <c r="I253">
        <v>229.11030535712715</v>
      </c>
      <c r="J253" s="2"/>
      <c r="K253">
        <v>4694</v>
      </c>
      <c r="M253" s="2">
        <f t="shared" si="6"/>
        <v>-93880</v>
      </c>
      <c r="N253" s="2"/>
    </row>
    <row r="254" spans="1:14" x14ac:dyDescent="0.35">
      <c r="A254" s="13">
        <v>4565.7359999999999</v>
      </c>
      <c r="B254" s="12">
        <v>221</v>
      </c>
      <c r="C254">
        <v>3394</v>
      </c>
      <c r="D254" s="13"/>
      <c r="E254" s="13">
        <v>0.8</v>
      </c>
      <c r="H254">
        <v>228.66280071600758</v>
      </c>
      <c r="I254">
        <v>228.66276354916428</v>
      </c>
      <c r="J254" s="2"/>
      <c r="K254">
        <v>4694</v>
      </c>
      <c r="M254" s="2">
        <f t="shared" si="6"/>
        <v>-93880</v>
      </c>
      <c r="N254" s="2"/>
    </row>
    <row r="255" spans="1:14" x14ac:dyDescent="0.35">
      <c r="A255" s="13">
        <v>4754.7359999999999</v>
      </c>
      <c r="B255" s="12">
        <v>222</v>
      </c>
      <c r="C255">
        <v>3394</v>
      </c>
      <c r="D255" s="13"/>
      <c r="E255" s="13"/>
      <c r="H255">
        <v>228.21879237769861</v>
      </c>
      <c r="I255">
        <v>228.21893476799414</v>
      </c>
      <c r="J255" s="2"/>
      <c r="K255">
        <v>4694</v>
      </c>
      <c r="M255" s="2">
        <f t="shared" si="6"/>
        <v>-93880</v>
      </c>
      <c r="N255" s="2"/>
    </row>
    <row r="256" spans="1:14" x14ac:dyDescent="0.35">
      <c r="A256" s="13">
        <v>4750.7359999999999</v>
      </c>
      <c r="B256" s="12">
        <v>223</v>
      </c>
      <c r="C256">
        <v>3394</v>
      </c>
      <c r="D256" s="13"/>
      <c r="E256" s="13">
        <v>36.200000000000003</v>
      </c>
      <c r="H256">
        <v>227.77837078930688</v>
      </c>
      <c r="I256">
        <v>227.77836104059932</v>
      </c>
      <c r="J256" s="2"/>
      <c r="K256">
        <v>4694</v>
      </c>
      <c r="M256" s="2">
        <f t="shared" si="6"/>
        <v>-93880</v>
      </c>
      <c r="N256" s="2"/>
    </row>
    <row r="257" spans="1:14" x14ac:dyDescent="0.35">
      <c r="A257" s="13">
        <v>4750.7359999999999</v>
      </c>
      <c r="B257" s="12">
        <v>224</v>
      </c>
      <c r="C257">
        <v>3394</v>
      </c>
      <c r="D257" s="13"/>
      <c r="E257" s="13">
        <v>261.39999999999998</v>
      </c>
      <c r="H257">
        <v>227.34105304244918</v>
      </c>
      <c r="I257">
        <v>227.34123337094786</v>
      </c>
      <c r="J257" s="2"/>
      <c r="K257">
        <v>4694</v>
      </c>
      <c r="M257" s="2">
        <f t="shared" si="6"/>
        <v>-93880</v>
      </c>
      <c r="N257" s="2"/>
    </row>
    <row r="258" spans="1:14" x14ac:dyDescent="0.35">
      <c r="A258" s="13">
        <v>4745.7359999999999</v>
      </c>
      <c r="B258" s="12">
        <v>225</v>
      </c>
      <c r="C258">
        <v>3394</v>
      </c>
      <c r="D258" s="13"/>
      <c r="E258" s="13">
        <v>275.39999999999998</v>
      </c>
      <c r="H258">
        <v>226.90724038227148</v>
      </c>
      <c r="I258">
        <v>226.90746709121777</v>
      </c>
      <c r="J258" s="2"/>
      <c r="K258">
        <v>4694</v>
      </c>
      <c r="M258" s="2">
        <f t="shared" si="6"/>
        <v>-93880</v>
      </c>
      <c r="N258" s="2"/>
    </row>
    <row r="259" spans="1:14" x14ac:dyDescent="0.35">
      <c r="A259" s="13">
        <v>4605.7359999999999</v>
      </c>
      <c r="B259" s="12">
        <v>226</v>
      </c>
      <c r="C259">
        <v>3394</v>
      </c>
      <c r="D259" s="13"/>
      <c r="E259" s="13">
        <v>283.60000000000002</v>
      </c>
      <c r="H259">
        <v>226.47673229527985</v>
      </c>
      <c r="I259">
        <v>226.4768520100591</v>
      </c>
      <c r="J259" s="2"/>
      <c r="K259">
        <v>4694</v>
      </c>
      <c r="M259" s="2">
        <f t="shared" si="6"/>
        <v>-93880</v>
      </c>
      <c r="N259" s="2"/>
    </row>
    <row r="260" spans="1:14" x14ac:dyDescent="0.35">
      <c r="A260" s="13">
        <v>4762.7359999999999</v>
      </c>
      <c r="B260" s="12">
        <v>227</v>
      </c>
      <c r="C260">
        <v>3394</v>
      </c>
      <c r="D260" s="13"/>
      <c r="E260" s="13"/>
      <c r="H260">
        <v>226.04940002761631</v>
      </c>
      <c r="I260">
        <v>226.04957030110921</v>
      </c>
      <c r="J260" s="2"/>
      <c r="K260">
        <v>4694</v>
      </c>
      <c r="M260" s="2">
        <f t="shared" si="6"/>
        <v>-93880</v>
      </c>
      <c r="N260" s="2"/>
    </row>
    <row r="261" spans="1:14" x14ac:dyDescent="0.35">
      <c r="A261" s="13">
        <v>4762.7359999999999</v>
      </c>
      <c r="B261" s="12">
        <v>228</v>
      </c>
      <c r="C261">
        <v>3394</v>
      </c>
      <c r="D261" s="13"/>
      <c r="E261" s="13">
        <v>120.8</v>
      </c>
      <c r="H261">
        <v>225.62541518406184</v>
      </c>
      <c r="I261">
        <v>225.62525641376828</v>
      </c>
      <c r="J261" s="2"/>
      <c r="K261">
        <v>4694</v>
      </c>
      <c r="M261" s="2">
        <f t="shared" si="6"/>
        <v>-93880</v>
      </c>
      <c r="N261" s="2"/>
    </row>
    <row r="262" spans="1:14" x14ac:dyDescent="0.35">
      <c r="A262" s="13">
        <v>4752.7359999999999</v>
      </c>
      <c r="B262" s="12">
        <v>229</v>
      </c>
      <c r="C262">
        <v>3394</v>
      </c>
      <c r="D262" s="13"/>
      <c r="E262" s="13">
        <v>376.3</v>
      </c>
      <c r="H262">
        <v>225.20440763749809</v>
      </c>
      <c r="I262">
        <v>225.20438276912006</v>
      </c>
      <c r="J262" s="2"/>
      <c r="K262">
        <v>4694</v>
      </c>
      <c r="M262" s="2">
        <f t="shared" si="6"/>
        <v>-93880</v>
      </c>
      <c r="N262" s="2"/>
    </row>
    <row r="263" spans="1:14" x14ac:dyDescent="0.35">
      <c r="A263" s="13">
        <v>4755.7359999999999</v>
      </c>
      <c r="B263" s="12">
        <v>230</v>
      </c>
      <c r="C263">
        <v>3394</v>
      </c>
      <c r="D263" s="13"/>
      <c r="E263" s="13">
        <v>308.60000000000002</v>
      </c>
      <c r="H263">
        <v>224.78653348174316</v>
      </c>
      <c r="I263">
        <v>224.78650819684378</v>
      </c>
      <c r="J263" s="2"/>
      <c r="K263">
        <v>4694</v>
      </c>
      <c r="M263" s="2">
        <f t="shared" si="6"/>
        <v>-93880</v>
      </c>
      <c r="N263" s="2"/>
    </row>
    <row r="264" spans="1:14" x14ac:dyDescent="0.35">
      <c r="A264" s="13">
        <v>4751.7359999999999</v>
      </c>
      <c r="B264" s="12">
        <v>231</v>
      </c>
      <c r="C264">
        <v>3394</v>
      </c>
      <c r="D264" s="13"/>
      <c r="E264" s="13">
        <v>389.2</v>
      </c>
      <c r="H264">
        <v>224.37177359734386</v>
      </c>
      <c r="I264">
        <v>224.37179365142157</v>
      </c>
      <c r="J264" s="2"/>
      <c r="K264">
        <v>4694</v>
      </c>
      <c r="M264" s="2">
        <f t="shared" si="6"/>
        <v>-93880</v>
      </c>
      <c r="N264" s="2"/>
    </row>
    <row r="265" spans="1:14" x14ac:dyDescent="0.35">
      <c r="A265" s="13">
        <v>4740.7359999999999</v>
      </c>
      <c r="B265" s="12">
        <v>232</v>
      </c>
      <c r="C265">
        <v>3394</v>
      </c>
      <c r="D265" s="13"/>
      <c r="E265" s="13">
        <v>322.8</v>
      </c>
      <c r="H265">
        <v>223.95995654909893</v>
      </c>
      <c r="I265">
        <v>223.96012244818297</v>
      </c>
      <c r="J265" s="2"/>
      <c r="K265">
        <v>4694</v>
      </c>
      <c r="M265" s="2">
        <f t="shared" si="6"/>
        <v>-93880</v>
      </c>
      <c r="N265" s="2"/>
    </row>
    <row r="266" spans="1:14" x14ac:dyDescent="0.35">
      <c r="A266" s="13">
        <v>4745.7359999999999</v>
      </c>
      <c r="B266" s="12">
        <v>233</v>
      </c>
      <c r="C266">
        <v>3394</v>
      </c>
      <c r="D266" s="13"/>
      <c r="E266" s="13">
        <v>316.3</v>
      </c>
      <c r="H266">
        <v>223.55125716247278</v>
      </c>
      <c r="I266">
        <v>223.55147002360903</v>
      </c>
      <c r="J266" s="2"/>
      <c r="K266">
        <v>4694</v>
      </c>
      <c r="M266" s="2">
        <f t="shared" si="6"/>
        <v>-93880</v>
      </c>
      <c r="N266" s="2"/>
    </row>
    <row r="267" spans="1:14" x14ac:dyDescent="0.35">
      <c r="A267" s="13">
        <v>4743.7359999999999</v>
      </c>
      <c r="B267" s="12">
        <v>234</v>
      </c>
      <c r="C267">
        <v>3394</v>
      </c>
      <c r="D267" s="13"/>
      <c r="E267" s="13">
        <v>272.2</v>
      </c>
      <c r="H267">
        <v>223.14554325189596</v>
      </c>
      <c r="I267">
        <v>223.14562467615087</v>
      </c>
      <c r="J267" s="2"/>
      <c r="K267">
        <v>4694</v>
      </c>
      <c r="M267" s="2">
        <f t="shared" si="6"/>
        <v>-93880</v>
      </c>
      <c r="N267" s="2"/>
    </row>
    <row r="268" spans="1:14" x14ac:dyDescent="0.35">
      <c r="A268" s="13">
        <v>4748.7359999999999</v>
      </c>
      <c r="B268" s="12">
        <v>235</v>
      </c>
      <c r="C268">
        <v>3394</v>
      </c>
      <c r="D268" s="13"/>
      <c r="E268" s="13">
        <v>154.69999999999999</v>
      </c>
      <c r="H268">
        <v>222.74273210027013</v>
      </c>
      <c r="I268">
        <v>222.74265686609223</v>
      </c>
      <c r="J268" s="2"/>
      <c r="K268">
        <v>4694</v>
      </c>
      <c r="M268" s="2">
        <f t="shared" si="6"/>
        <v>-93880</v>
      </c>
      <c r="N268" s="2"/>
    </row>
    <row r="269" spans="1:14" x14ac:dyDescent="0.35">
      <c r="A269" s="13">
        <v>4766.7359999999999</v>
      </c>
      <c r="B269" s="12">
        <v>236</v>
      </c>
      <c r="C269">
        <v>3394</v>
      </c>
      <c r="D269" s="13"/>
      <c r="E269" s="13">
        <v>341.4</v>
      </c>
      <c r="H269">
        <v>222.34277199121956</v>
      </c>
      <c r="I269">
        <v>222.34283415773146</v>
      </c>
      <c r="J269" s="2"/>
      <c r="K269">
        <v>4694</v>
      </c>
      <c r="M269" s="2">
        <f t="shared" si="6"/>
        <v>-93880</v>
      </c>
      <c r="N269" s="2"/>
    </row>
    <row r="270" spans="1:14" x14ac:dyDescent="0.35">
      <c r="A270" s="13">
        <v>4760.7359999999999</v>
      </c>
      <c r="B270" s="12">
        <v>237</v>
      </c>
      <c r="C270">
        <v>3394</v>
      </c>
      <c r="D270" s="13"/>
      <c r="E270" s="13">
        <v>291.2</v>
      </c>
      <c r="H270">
        <v>221.94575732517276</v>
      </c>
      <c r="I270">
        <v>221.9456676101517</v>
      </c>
      <c r="J270" s="2"/>
      <c r="K270">
        <v>4694</v>
      </c>
      <c r="M270" s="2">
        <f t="shared" si="6"/>
        <v>-93880</v>
      </c>
      <c r="N270" s="2"/>
    </row>
    <row r="271" spans="1:14" x14ac:dyDescent="0.35">
      <c r="A271" s="13">
        <v>4575.7359999999999</v>
      </c>
      <c r="B271" s="12">
        <v>238</v>
      </c>
      <c r="C271">
        <v>3394</v>
      </c>
      <c r="D271" s="13"/>
      <c r="E271" s="13">
        <v>300.10000000000002</v>
      </c>
      <c r="H271">
        <v>221.55137857936944</v>
      </c>
      <c r="I271">
        <v>221.5514855150553</v>
      </c>
      <c r="J271" s="2"/>
      <c r="K271">
        <v>4694</v>
      </c>
      <c r="M271" s="2">
        <f t="shared" si="6"/>
        <v>-93880</v>
      </c>
      <c r="N271" s="2"/>
    </row>
    <row r="272" spans="1:14" x14ac:dyDescent="0.35">
      <c r="A272" s="13">
        <v>4695.7359999999999</v>
      </c>
      <c r="B272" s="12">
        <v>239</v>
      </c>
      <c r="C272">
        <v>3394</v>
      </c>
      <c r="D272" s="13"/>
      <c r="E272" s="13">
        <v>194.9</v>
      </c>
      <c r="H272">
        <v>221.15981921360085</v>
      </c>
      <c r="I272">
        <v>221.15997945821115</v>
      </c>
      <c r="J272" s="2"/>
      <c r="K272">
        <v>4694</v>
      </c>
      <c r="M272" s="2">
        <f t="shared" si="6"/>
        <v>-93880</v>
      </c>
      <c r="N272" s="2"/>
    </row>
    <row r="273" spans="1:14" x14ac:dyDescent="0.35">
      <c r="A273" s="13">
        <v>4695.7359999999999</v>
      </c>
      <c r="B273" s="12">
        <v>240</v>
      </c>
      <c r="C273">
        <v>3394</v>
      </c>
      <c r="D273" s="13"/>
      <c r="E273" s="13">
        <v>91.2</v>
      </c>
      <c r="H273">
        <v>220.77105849481077</v>
      </c>
      <c r="I273">
        <v>220.77107727038018</v>
      </c>
      <c r="J273" s="2"/>
      <c r="K273">
        <v>4694</v>
      </c>
      <c r="M273" s="2">
        <f t="shared" si="6"/>
        <v>-93880</v>
      </c>
      <c r="N273" s="2"/>
    </row>
    <row r="274" spans="1:14" x14ac:dyDescent="0.35">
      <c r="A274" s="13">
        <v>4680.7359999999999</v>
      </c>
      <c r="B274" s="12">
        <v>241</v>
      </c>
      <c r="C274">
        <v>3394</v>
      </c>
      <c r="D274" s="13"/>
      <c r="E274" s="13">
        <v>164.7</v>
      </c>
      <c r="H274">
        <v>220.38516144311455</v>
      </c>
      <c r="I274">
        <v>220.38517204614149</v>
      </c>
      <c r="J274" s="2"/>
      <c r="K274">
        <v>4694</v>
      </c>
      <c r="M274" s="2">
        <f t="shared" si="6"/>
        <v>-93880</v>
      </c>
      <c r="N274" s="2"/>
    </row>
    <row r="275" spans="1:14" x14ac:dyDescent="0.35">
      <c r="A275" s="13">
        <v>4731.7359999999999</v>
      </c>
      <c r="B275" s="12">
        <v>242</v>
      </c>
      <c r="C275">
        <v>3394</v>
      </c>
      <c r="D275" s="13"/>
      <c r="E275" s="13">
        <v>270.8</v>
      </c>
      <c r="H275">
        <v>220.00174021960444</v>
      </c>
      <c r="I275">
        <v>220.00170058855687</v>
      </c>
      <c r="J275" s="2"/>
      <c r="K275">
        <v>4694</v>
      </c>
      <c r="M275" s="2">
        <f t="shared" si="6"/>
        <v>-93880</v>
      </c>
      <c r="N275" s="2"/>
    </row>
    <row r="276" spans="1:14" x14ac:dyDescent="0.35">
      <c r="A276" s="13">
        <v>4738.7359999999999</v>
      </c>
      <c r="B276" s="12">
        <v>243</v>
      </c>
      <c r="C276">
        <v>3394</v>
      </c>
      <c r="D276" s="13"/>
      <c r="E276" s="13">
        <v>279.7</v>
      </c>
      <c r="H276">
        <v>219.62101177347745</v>
      </c>
      <c r="I276">
        <v>219.62112359942986</v>
      </c>
      <c r="J276" s="2"/>
      <c r="K276">
        <v>4694</v>
      </c>
      <c r="M276" s="2">
        <f t="shared" si="6"/>
        <v>-93880</v>
      </c>
      <c r="N276" s="2"/>
    </row>
    <row r="277" spans="1:14" x14ac:dyDescent="0.35">
      <c r="A277" s="13">
        <v>4748.7359999999999</v>
      </c>
      <c r="B277" s="12">
        <v>244</v>
      </c>
      <c r="C277">
        <v>3394</v>
      </c>
      <c r="D277" s="13"/>
      <c r="E277" s="13">
        <v>221.7</v>
      </c>
      <c r="H277">
        <v>219.24289138159071</v>
      </c>
      <c r="I277">
        <v>219.24304284162284</v>
      </c>
      <c r="J277" s="2"/>
      <c r="K277">
        <v>4694</v>
      </c>
      <c r="M277" s="2">
        <f t="shared" si="6"/>
        <v>-93880</v>
      </c>
      <c r="N277" s="2"/>
    </row>
    <row r="278" spans="1:14" x14ac:dyDescent="0.35">
      <c r="A278" s="13">
        <v>4575.7359999999999</v>
      </c>
      <c r="B278" s="12">
        <v>245</v>
      </c>
      <c r="C278">
        <v>3394</v>
      </c>
      <c r="D278" s="13"/>
      <c r="E278" s="13">
        <v>223.8</v>
      </c>
      <c r="H278">
        <v>218.86748937547472</v>
      </c>
      <c r="I278">
        <v>218.86739466308808</v>
      </c>
      <c r="J278" s="2"/>
      <c r="K278">
        <v>4694</v>
      </c>
      <c r="M278" s="2">
        <f t="shared" si="6"/>
        <v>-93880</v>
      </c>
      <c r="N278" s="2"/>
    </row>
    <row r="279" spans="1:14" x14ac:dyDescent="0.35">
      <c r="A279" s="13">
        <v>4744.7359999999999</v>
      </c>
      <c r="B279" s="12">
        <v>246</v>
      </c>
      <c r="C279">
        <v>3394</v>
      </c>
      <c r="D279" s="13"/>
      <c r="E279" s="13">
        <v>58.3</v>
      </c>
      <c r="H279">
        <v>218.49442227181862</v>
      </c>
      <c r="I279">
        <v>218.4945224534062</v>
      </c>
      <c r="J279" s="2"/>
      <c r="K279">
        <v>4694</v>
      </c>
      <c r="M279" s="2">
        <f t="shared" si="6"/>
        <v>-93880</v>
      </c>
      <c r="N279" s="2"/>
    </row>
    <row r="280" spans="1:14" x14ac:dyDescent="0.35">
      <c r="A280" s="13">
        <v>4743.7359999999999</v>
      </c>
      <c r="B280" s="12">
        <v>247</v>
      </c>
      <c r="C280">
        <v>3394</v>
      </c>
      <c r="D280" s="13"/>
      <c r="E280" s="13">
        <v>191.1</v>
      </c>
      <c r="H280">
        <v>218.12410224063888</v>
      </c>
      <c r="I280">
        <v>218.12401736213837</v>
      </c>
      <c r="J280" s="2"/>
      <c r="K280">
        <v>4694</v>
      </c>
      <c r="M280" s="2">
        <f t="shared" si="6"/>
        <v>-93880</v>
      </c>
      <c r="N280" s="2"/>
    </row>
    <row r="281" spans="1:14" x14ac:dyDescent="0.35">
      <c r="A281" s="13">
        <v>4741.7359999999999</v>
      </c>
      <c r="B281" s="12">
        <v>248</v>
      </c>
      <c r="C281">
        <v>3394</v>
      </c>
      <c r="D281" s="13"/>
      <c r="E281" s="13">
        <v>229.9</v>
      </c>
      <c r="H281">
        <v>217.7561906244481</v>
      </c>
      <c r="I281">
        <v>217.75613512773177</v>
      </c>
      <c r="J281" s="2"/>
      <c r="K281">
        <v>4694</v>
      </c>
      <c r="M281" s="2">
        <f t="shared" si="6"/>
        <v>-93880</v>
      </c>
      <c r="N281" s="2"/>
    </row>
    <row r="282" spans="1:14" x14ac:dyDescent="0.35">
      <c r="A282" s="13">
        <v>4727.7359999999999</v>
      </c>
      <c r="B282" s="12">
        <v>249</v>
      </c>
      <c r="C282">
        <v>3394</v>
      </c>
      <c r="D282" s="13"/>
      <c r="E282" s="13">
        <v>231.3</v>
      </c>
      <c r="H282">
        <v>217.39075031978629</v>
      </c>
      <c r="I282">
        <v>217.390817873115</v>
      </c>
      <c r="J282" s="2"/>
      <c r="K282">
        <v>4694</v>
      </c>
      <c r="M282" s="2">
        <f t="shared" si="6"/>
        <v>-93880</v>
      </c>
      <c r="N282" s="2"/>
    </row>
    <row r="283" spans="1:14" x14ac:dyDescent="0.35">
      <c r="A283" s="13">
        <v>4736.7359999999999</v>
      </c>
      <c r="B283" s="12">
        <v>250</v>
      </c>
      <c r="C283">
        <v>3394</v>
      </c>
      <c r="D283" s="13"/>
      <c r="E283" s="13">
        <v>238.8</v>
      </c>
      <c r="H283">
        <v>217.02764518954325</v>
      </c>
      <c r="I283">
        <v>217.02757776271309</v>
      </c>
      <c r="J283" s="2"/>
      <c r="K283">
        <v>4694</v>
      </c>
      <c r="M283" s="2">
        <f t="shared" si="6"/>
        <v>-93880</v>
      </c>
      <c r="N283" s="2"/>
    </row>
    <row r="284" spans="1:14" x14ac:dyDescent="0.35">
      <c r="A284" s="13">
        <v>4733.7359999999999</v>
      </c>
      <c r="B284" s="12">
        <v>251</v>
      </c>
      <c r="C284">
        <v>3394</v>
      </c>
      <c r="D284" s="13"/>
      <c r="E284" s="13">
        <v>201.8</v>
      </c>
      <c r="H284">
        <v>216.66702300080337</v>
      </c>
      <c r="I284">
        <v>216.66700730288514</v>
      </c>
      <c r="J284" s="2"/>
      <c r="K284">
        <v>4694</v>
      </c>
      <c r="M284" s="2">
        <f t="shared" si="6"/>
        <v>-93880</v>
      </c>
      <c r="N284" s="2"/>
    </row>
    <row r="285" spans="1:14" x14ac:dyDescent="0.35">
      <c r="A285" s="13">
        <v>4732.7359999999999</v>
      </c>
      <c r="B285" s="12">
        <v>252</v>
      </c>
      <c r="C285">
        <v>3394</v>
      </c>
      <c r="D285" s="13"/>
      <c r="E285" s="13">
        <v>241.9</v>
      </c>
      <c r="H285">
        <v>216.30875863959378</v>
      </c>
      <c r="I285">
        <v>216.30866558985468</v>
      </c>
      <c r="J285" s="2"/>
      <c r="K285">
        <v>4694</v>
      </c>
      <c r="M285" s="2">
        <f t="shared" si="6"/>
        <v>-93880</v>
      </c>
      <c r="N285" s="2"/>
    </row>
    <row r="286" spans="1:14" x14ac:dyDescent="0.35">
      <c r="A286" s="13">
        <v>4715.7359999999999</v>
      </c>
      <c r="B286" s="12">
        <v>253</v>
      </c>
      <c r="C286">
        <v>3394</v>
      </c>
      <c r="D286" s="13"/>
      <c r="E286" s="13">
        <v>225.5</v>
      </c>
      <c r="H286">
        <v>215.95286676610769</v>
      </c>
      <c r="I286">
        <v>215.95282318165221</v>
      </c>
      <c r="J286" s="2"/>
      <c r="K286">
        <v>4694</v>
      </c>
      <c r="M286" s="2">
        <f t="shared" si="6"/>
        <v>-93880</v>
      </c>
      <c r="N286" s="2"/>
    </row>
    <row r="287" spans="1:14" x14ac:dyDescent="0.35">
      <c r="A287" s="13">
        <v>4710.7359999999999</v>
      </c>
      <c r="B287" s="12">
        <v>254</v>
      </c>
      <c r="C287">
        <v>3394</v>
      </c>
      <c r="D287" s="13"/>
      <c r="E287" s="13">
        <v>223.8</v>
      </c>
      <c r="H287">
        <v>215.599186313415</v>
      </c>
      <c r="I287">
        <v>215.59941395844837</v>
      </c>
      <c r="J287" s="2"/>
      <c r="K287">
        <v>4694</v>
      </c>
      <c r="M287" s="2">
        <f t="shared" si="6"/>
        <v>-93880</v>
      </c>
      <c r="N287" s="2"/>
    </row>
    <row r="288" spans="1:14" x14ac:dyDescent="0.35">
      <c r="A288" s="13">
        <v>4729.7359999999999</v>
      </c>
      <c r="B288" s="12">
        <v>255</v>
      </c>
      <c r="C288">
        <v>3394</v>
      </c>
      <c r="D288" s="13"/>
      <c r="E288" s="13">
        <v>208</v>
      </c>
      <c r="H288">
        <v>215.24810918097131</v>
      </c>
      <c r="I288">
        <v>215.24813802088474</v>
      </c>
      <c r="J288" s="2"/>
      <c r="K288">
        <v>4694</v>
      </c>
      <c r="M288" s="2">
        <f t="shared" si="6"/>
        <v>-93880</v>
      </c>
      <c r="N288" s="2"/>
    </row>
    <row r="289" spans="1:14" x14ac:dyDescent="0.35">
      <c r="A289" s="13">
        <v>4739.7359999999999</v>
      </c>
      <c r="B289" s="12">
        <v>256</v>
      </c>
      <c r="C289">
        <v>3394</v>
      </c>
      <c r="D289" s="13"/>
      <c r="E289" s="13">
        <v>208.7</v>
      </c>
      <c r="H289">
        <v>214.89897546911837</v>
      </c>
      <c r="I289">
        <v>214.89912401931241</v>
      </c>
      <c r="J289" s="2"/>
      <c r="K289">
        <v>4694</v>
      </c>
      <c r="M289" s="2">
        <f t="shared" si="6"/>
        <v>-93880</v>
      </c>
      <c r="N289" s="2"/>
    </row>
    <row r="290" spans="1:14" x14ac:dyDescent="0.35">
      <c r="A290" s="13">
        <v>4718.7359999999999</v>
      </c>
      <c r="B290" s="12">
        <v>257</v>
      </c>
      <c r="C290">
        <v>3394</v>
      </c>
      <c r="D290" s="13"/>
      <c r="E290" s="13">
        <v>231.3</v>
      </c>
      <c r="H290">
        <v>214.55233045618294</v>
      </c>
      <c r="I290">
        <v>214.55224960956352</v>
      </c>
      <c r="J290" s="2"/>
      <c r="K290">
        <v>4694</v>
      </c>
      <c r="M290" s="2">
        <f t="shared" si="6"/>
        <v>-93880</v>
      </c>
      <c r="N290" s="2"/>
    </row>
    <row r="291" spans="1:14" x14ac:dyDescent="0.35">
      <c r="A291" s="13">
        <v>4629.7359999999999</v>
      </c>
      <c r="B291" s="12">
        <v>258</v>
      </c>
      <c r="C291">
        <v>3394</v>
      </c>
      <c r="D291" s="13"/>
      <c r="E291" s="13">
        <v>211.4</v>
      </c>
      <c r="H291">
        <v>214.20781248372654</v>
      </c>
      <c r="I291">
        <v>214.20785964169116</v>
      </c>
      <c r="J291" s="2"/>
      <c r="K291">
        <v>4694</v>
      </c>
      <c r="M291" s="2">
        <f t="shared" ref="M291:M354" si="7">(L291-K291)/$K$32</f>
        <v>-93880</v>
      </c>
      <c r="N291" s="2"/>
    </row>
    <row r="292" spans="1:14" x14ac:dyDescent="0.35">
      <c r="A292" s="13">
        <v>4735.7359999999999</v>
      </c>
      <c r="B292" s="12">
        <v>259</v>
      </c>
      <c r="C292">
        <v>3394</v>
      </c>
      <c r="D292" s="13"/>
      <c r="E292" s="13">
        <v>191.4</v>
      </c>
      <c r="H292">
        <v>213.86548002627546</v>
      </c>
      <c r="I292">
        <v>213.86544387151838</v>
      </c>
      <c r="J292" s="2"/>
      <c r="K292">
        <v>4694</v>
      </c>
      <c r="M292" s="2">
        <f t="shared" si="7"/>
        <v>-93880</v>
      </c>
      <c r="N292" s="2"/>
    </row>
    <row r="293" spans="1:14" x14ac:dyDescent="0.35">
      <c r="A293" s="13">
        <v>4726.7359999999999</v>
      </c>
      <c r="B293" s="12">
        <v>260</v>
      </c>
      <c r="C293">
        <v>3394</v>
      </c>
      <c r="D293" s="13"/>
      <c r="E293" s="13">
        <v>185</v>
      </c>
      <c r="H293">
        <v>213.52545427518766</v>
      </c>
      <c r="I293">
        <v>213.52525243623066</v>
      </c>
      <c r="J293" s="2"/>
      <c r="K293">
        <v>4694</v>
      </c>
      <c r="M293" s="2">
        <f t="shared" si="7"/>
        <v>-93880</v>
      </c>
      <c r="N293" s="2"/>
    </row>
    <row r="294" spans="1:14" x14ac:dyDescent="0.35">
      <c r="A294" s="13">
        <v>4723.7359999999999</v>
      </c>
      <c r="B294" s="12">
        <v>261</v>
      </c>
      <c r="C294">
        <v>3394</v>
      </c>
      <c r="D294" s="13"/>
      <c r="E294" s="13">
        <v>210.6</v>
      </c>
      <c r="H294">
        <v>213.18749471911593</v>
      </c>
      <c r="I294">
        <v>213.18730645847441</v>
      </c>
      <c r="J294" s="2"/>
      <c r="K294">
        <v>4694</v>
      </c>
      <c r="M294" s="2">
        <f t="shared" si="7"/>
        <v>-93880</v>
      </c>
      <c r="N294" s="2"/>
    </row>
    <row r="295" spans="1:14" x14ac:dyDescent="0.35">
      <c r="A295" s="13">
        <v>4719.7359999999999</v>
      </c>
      <c r="B295" s="12">
        <v>262</v>
      </c>
      <c r="C295">
        <v>3394</v>
      </c>
      <c r="D295" s="13"/>
      <c r="E295" s="13">
        <v>193.1</v>
      </c>
      <c r="H295">
        <v>212.85149484172314</v>
      </c>
      <c r="I295">
        <v>212.85147090420548</v>
      </c>
      <c r="J295" s="2"/>
      <c r="K295">
        <v>4694</v>
      </c>
      <c r="M295" s="2">
        <f t="shared" si="7"/>
        <v>-93880</v>
      </c>
      <c r="N295" s="2"/>
    </row>
    <row r="296" spans="1:14" x14ac:dyDescent="0.35">
      <c r="A296" s="13">
        <v>4722.7359999999999</v>
      </c>
      <c r="B296" s="12">
        <v>263</v>
      </c>
      <c r="C296">
        <v>3394</v>
      </c>
      <c r="D296" s="13"/>
      <c r="E296" s="13">
        <v>247.8</v>
      </c>
      <c r="H296">
        <v>212.51771670025269</v>
      </c>
      <c r="I296">
        <v>212.51770160078883</v>
      </c>
      <c r="J296" s="2"/>
      <c r="K296">
        <v>4694</v>
      </c>
      <c r="M296" s="2">
        <f t="shared" si="7"/>
        <v>-93880</v>
      </c>
      <c r="N296" s="2"/>
    </row>
    <row r="297" spans="1:14" x14ac:dyDescent="0.35">
      <c r="A297" s="13">
        <v>4736.7359999999999</v>
      </c>
      <c r="B297" s="12">
        <v>264</v>
      </c>
      <c r="C297">
        <v>3394</v>
      </c>
      <c r="D297" s="13"/>
      <c r="E297" s="13">
        <v>216.4</v>
      </c>
      <c r="H297">
        <v>212.18605448254789</v>
      </c>
      <c r="I297">
        <v>212.18614715990574</v>
      </c>
      <c r="J297" s="2"/>
      <c r="K297">
        <v>4694</v>
      </c>
      <c r="M297" s="2">
        <f t="shared" si="7"/>
        <v>-93880</v>
      </c>
      <c r="N297" s="2"/>
    </row>
    <row r="298" spans="1:14" x14ac:dyDescent="0.35">
      <c r="A298" s="13">
        <v>4755.7359999999999</v>
      </c>
      <c r="B298" s="12">
        <v>265</v>
      </c>
      <c r="C298">
        <v>3394</v>
      </c>
      <c r="D298" s="13"/>
      <c r="E298" s="13">
        <v>199.1</v>
      </c>
      <c r="H298">
        <v>211.85634611719126</v>
      </c>
      <c r="I298">
        <v>211.85644159524205</v>
      </c>
      <c r="J298" s="2"/>
      <c r="K298">
        <v>4694</v>
      </c>
      <c r="M298" s="2">
        <f t="shared" si="7"/>
        <v>-93880</v>
      </c>
      <c r="N298" s="2"/>
    </row>
    <row r="299" spans="1:14" x14ac:dyDescent="0.35">
      <c r="A299" s="13">
        <v>4805.7359999999999</v>
      </c>
      <c r="B299" s="12">
        <v>266</v>
      </c>
      <c r="C299">
        <v>3394</v>
      </c>
      <c r="D299" s="13"/>
      <c r="E299" s="13">
        <v>188.6</v>
      </c>
      <c r="H299">
        <v>211.52891491420445</v>
      </c>
      <c r="I299">
        <v>211.52877483334376</v>
      </c>
      <c r="J299" s="2"/>
      <c r="K299">
        <v>4694</v>
      </c>
      <c r="M299" s="2">
        <f t="shared" si="7"/>
        <v>-93880</v>
      </c>
      <c r="N299" s="2"/>
    </row>
    <row r="300" spans="1:14" x14ac:dyDescent="0.35">
      <c r="A300" s="13">
        <v>4719.7359999999999</v>
      </c>
      <c r="B300" s="12">
        <v>267</v>
      </c>
      <c r="C300">
        <v>3394</v>
      </c>
      <c r="D300" s="13"/>
      <c r="E300" s="13">
        <v>278.2</v>
      </c>
      <c r="H300">
        <v>211.2033328070373</v>
      </c>
      <c r="I300">
        <v>211.20327926143594</v>
      </c>
      <c r="J300" s="2"/>
      <c r="K300">
        <v>4694</v>
      </c>
      <c r="M300" s="2">
        <f t="shared" si="7"/>
        <v>-93880</v>
      </c>
      <c r="N300" s="2"/>
    </row>
    <row r="301" spans="1:14" x14ac:dyDescent="0.35">
      <c r="A301" s="13">
        <v>4728.7359999999999</v>
      </c>
      <c r="B301" s="12">
        <v>268</v>
      </c>
      <c r="C301">
        <v>3394</v>
      </c>
      <c r="D301" s="13"/>
      <c r="E301" s="13">
        <v>159.9</v>
      </c>
      <c r="H301">
        <v>210.879849659119</v>
      </c>
      <c r="I301">
        <v>210.87962962564873</v>
      </c>
      <c r="J301" s="2"/>
      <c r="K301">
        <v>4694</v>
      </c>
      <c r="M301" s="2">
        <f t="shared" si="7"/>
        <v>-93880</v>
      </c>
      <c r="N301" s="2"/>
    </row>
    <row r="302" spans="1:14" x14ac:dyDescent="0.35">
      <c r="A302" s="13">
        <v>4724.7359999999999</v>
      </c>
      <c r="B302" s="12">
        <v>269</v>
      </c>
      <c r="C302">
        <v>3394</v>
      </c>
      <c r="D302" s="13"/>
      <c r="E302" s="13">
        <v>143.1</v>
      </c>
      <c r="H302">
        <v>210.55810395478818</v>
      </c>
      <c r="I302">
        <v>210.5581522887272</v>
      </c>
      <c r="J302" s="2"/>
      <c r="K302">
        <v>4694</v>
      </c>
      <c r="M302" s="2">
        <f t="shared" si="7"/>
        <v>-93880</v>
      </c>
      <c r="N302" s="2"/>
    </row>
    <row r="303" spans="1:14" x14ac:dyDescent="0.35">
      <c r="A303" s="13">
        <v>4727.7359999999999</v>
      </c>
      <c r="B303" s="12">
        <v>270</v>
      </c>
      <c r="C303">
        <v>3394</v>
      </c>
      <c r="D303" s="13"/>
      <c r="E303" s="13">
        <v>134.80000000000001</v>
      </c>
      <c r="H303">
        <v>210.2385299543644</v>
      </c>
      <c r="I303">
        <v>210.23847911328343</v>
      </c>
      <c r="J303" s="2"/>
      <c r="K303">
        <v>4694</v>
      </c>
      <c r="M303" s="2">
        <f t="shared" si="7"/>
        <v>-93880</v>
      </c>
      <c r="N303" s="2"/>
    </row>
    <row r="304" spans="1:14" x14ac:dyDescent="0.35">
      <c r="A304" s="13">
        <v>4744.7359999999999</v>
      </c>
      <c r="B304" s="12">
        <v>271</v>
      </c>
      <c r="C304">
        <v>3394</v>
      </c>
      <c r="D304" s="13"/>
      <c r="E304" s="13">
        <v>233.9</v>
      </c>
      <c r="H304">
        <v>209.92067148317506</v>
      </c>
      <c r="I304">
        <v>209.92071858101309</v>
      </c>
      <c r="J304" s="2"/>
      <c r="K304">
        <v>4694</v>
      </c>
      <c r="M304" s="2">
        <f t="shared" si="7"/>
        <v>-93880</v>
      </c>
      <c r="N304" s="2"/>
    </row>
    <row r="305" spans="1:14" x14ac:dyDescent="0.35">
      <c r="A305" s="13">
        <v>4744.7359999999999</v>
      </c>
      <c r="B305" s="12">
        <v>272</v>
      </c>
      <c r="C305">
        <v>3394</v>
      </c>
      <c r="D305" s="13"/>
      <c r="E305" s="13">
        <v>111.7</v>
      </c>
      <c r="H305">
        <v>209.60499911746899</v>
      </c>
      <c r="I305">
        <v>209.60493271718272</v>
      </c>
      <c r="J305" s="2"/>
      <c r="K305">
        <v>4694</v>
      </c>
      <c r="M305" s="2">
        <f t="shared" si="7"/>
        <v>-93880</v>
      </c>
      <c r="N305" s="2"/>
    </row>
    <row r="306" spans="1:14" x14ac:dyDescent="0.35">
      <c r="A306" s="13">
        <v>4717.7359999999999</v>
      </c>
      <c r="B306" s="12">
        <v>273</v>
      </c>
      <c r="C306">
        <v>3394</v>
      </c>
      <c r="D306" s="13"/>
      <c r="E306" s="13">
        <v>213.5</v>
      </c>
      <c r="H306">
        <v>209.29105132693937</v>
      </c>
      <c r="I306">
        <v>209.29092676436611</v>
      </c>
      <c r="J306" s="2"/>
      <c r="K306">
        <v>4694</v>
      </c>
      <c r="M306" s="2">
        <f t="shared" si="7"/>
        <v>-93880</v>
      </c>
      <c r="N306" s="2"/>
    </row>
    <row r="307" spans="1:14" x14ac:dyDescent="0.35">
      <c r="A307" s="13">
        <v>4714.7359999999999</v>
      </c>
      <c r="B307" s="12">
        <v>274</v>
      </c>
      <c r="C307">
        <v>3394</v>
      </c>
      <c r="D307" s="13"/>
      <c r="E307" s="13">
        <v>183</v>
      </c>
      <c r="H307">
        <v>208.97904247087172</v>
      </c>
      <c r="I307">
        <v>208.97905223982681</v>
      </c>
      <c r="J307" s="2"/>
      <c r="K307">
        <v>4694</v>
      </c>
      <c r="M307" s="2">
        <f t="shared" si="7"/>
        <v>-93880</v>
      </c>
      <c r="N307" s="2"/>
    </row>
    <row r="308" spans="1:14" x14ac:dyDescent="0.35">
      <c r="A308" s="13">
        <v>4722.7359999999999</v>
      </c>
      <c r="B308" s="12">
        <v>275</v>
      </c>
      <c r="C308">
        <v>3394</v>
      </c>
      <c r="D308" s="13"/>
      <c r="E308" s="13">
        <v>199.7</v>
      </c>
      <c r="H308">
        <v>208.66877455676223</v>
      </c>
      <c r="I308">
        <v>208.66880208591417</v>
      </c>
      <c r="J308" s="2"/>
      <c r="K308">
        <v>4694</v>
      </c>
      <c r="M308" s="2">
        <f t="shared" si="7"/>
        <v>-93880</v>
      </c>
      <c r="N308" s="2"/>
    </row>
    <row r="309" spans="1:14" x14ac:dyDescent="0.35">
      <c r="A309" s="13">
        <v>4598.7359999999999</v>
      </c>
      <c r="B309" s="12">
        <v>276</v>
      </c>
      <c r="C309">
        <v>3394</v>
      </c>
      <c r="D309" s="13"/>
      <c r="E309" s="13">
        <v>194.5</v>
      </c>
      <c r="H309">
        <v>208.36043164294421</v>
      </c>
      <c r="I309">
        <v>208.36053990583102</v>
      </c>
      <c r="J309" s="2"/>
      <c r="K309">
        <v>4694</v>
      </c>
      <c r="M309" s="2">
        <f t="shared" si="7"/>
        <v>-93880</v>
      </c>
      <c r="N309" s="2"/>
    </row>
    <row r="310" spans="1:14" x14ac:dyDescent="0.35">
      <c r="A310" s="13">
        <v>4650.7359999999999</v>
      </c>
      <c r="B310" s="12">
        <v>277</v>
      </c>
      <c r="C310">
        <v>3394</v>
      </c>
      <c r="D310" s="13"/>
      <c r="E310" s="13">
        <v>154.6</v>
      </c>
      <c r="H310">
        <v>208.05394359950489</v>
      </c>
      <c r="I310">
        <v>208.05392401179327</v>
      </c>
      <c r="J310" s="2"/>
      <c r="K310">
        <v>4694</v>
      </c>
      <c r="M310" s="2">
        <f t="shared" si="7"/>
        <v>-93880</v>
      </c>
      <c r="N310" s="2"/>
    </row>
    <row r="311" spans="1:14" x14ac:dyDescent="0.35">
      <c r="A311" s="13">
        <v>4671.7359999999999</v>
      </c>
      <c r="B311" s="12">
        <v>278</v>
      </c>
      <c r="C311">
        <v>3394</v>
      </c>
      <c r="D311" s="13"/>
      <c r="E311" s="13">
        <v>116.9</v>
      </c>
      <c r="H311">
        <v>207.74917489275734</v>
      </c>
      <c r="I311">
        <v>207.74915947697951</v>
      </c>
      <c r="J311" s="2"/>
      <c r="K311">
        <v>4694</v>
      </c>
      <c r="M311" s="2">
        <f t="shared" si="7"/>
        <v>-93880</v>
      </c>
      <c r="N311" s="2"/>
    </row>
    <row r="312" spans="1:14" x14ac:dyDescent="0.35">
      <c r="A312" s="13">
        <v>4722.7359999999999</v>
      </c>
      <c r="B312" s="12">
        <v>279</v>
      </c>
      <c r="C312">
        <v>3394</v>
      </c>
      <c r="D312" s="13"/>
      <c r="E312" s="13">
        <v>242.4</v>
      </c>
      <c r="H312">
        <v>207.44624503619949</v>
      </c>
      <c r="I312">
        <v>207.44617137986782</v>
      </c>
      <c r="J312" s="2"/>
      <c r="K312">
        <v>4694</v>
      </c>
      <c r="M312" s="2">
        <f t="shared" si="7"/>
        <v>-93880</v>
      </c>
      <c r="N312" s="2"/>
    </row>
    <row r="313" spans="1:14" x14ac:dyDescent="0.35">
      <c r="A313" s="13">
        <v>4719.7359999999999</v>
      </c>
      <c r="B313" s="12">
        <v>280</v>
      </c>
      <c r="C313">
        <v>3394</v>
      </c>
      <c r="D313" s="13"/>
      <c r="E313" s="13">
        <v>195.5</v>
      </c>
      <c r="H313">
        <v>207.14499458228534</v>
      </c>
      <c r="I313">
        <v>207.14500556905116</v>
      </c>
      <c r="J313" s="2"/>
      <c r="K313">
        <v>4694</v>
      </c>
      <c r="M313" s="2">
        <f t="shared" si="7"/>
        <v>-93880</v>
      </c>
      <c r="N313" s="2"/>
    </row>
    <row r="314" spans="1:14" x14ac:dyDescent="0.35">
      <c r="A314" s="13">
        <v>4707.7359999999999</v>
      </c>
      <c r="B314" s="12">
        <v>281</v>
      </c>
      <c r="C314">
        <v>3394</v>
      </c>
      <c r="D314" s="13"/>
      <c r="E314" s="13">
        <v>196.5</v>
      </c>
      <c r="H314">
        <v>206.84559859739895</v>
      </c>
      <c r="I314">
        <v>206.84555661679559</v>
      </c>
      <c r="J314" s="2"/>
      <c r="K314">
        <v>4694</v>
      </c>
      <c r="M314" s="2">
        <f t="shared" si="7"/>
        <v>-93880</v>
      </c>
      <c r="N314" s="2"/>
    </row>
    <row r="315" spans="1:14" x14ac:dyDescent="0.35">
      <c r="A315" s="13">
        <v>4711.7359999999999</v>
      </c>
      <c r="B315" s="12">
        <v>282</v>
      </c>
      <c r="C315">
        <v>3394</v>
      </c>
      <c r="D315" s="13"/>
      <c r="E315" s="13">
        <v>146.4</v>
      </c>
      <c r="H315">
        <v>206.54787549859242</v>
      </c>
      <c r="I315">
        <v>206.54786205160428</v>
      </c>
      <c r="J315" s="2"/>
      <c r="K315">
        <v>4694</v>
      </c>
      <c r="M315" s="2">
        <f t="shared" si="7"/>
        <v>-93880</v>
      </c>
      <c r="N315" s="2"/>
    </row>
    <row r="316" spans="1:14" x14ac:dyDescent="0.35">
      <c r="A316" s="13">
        <v>4712.7359999999999</v>
      </c>
      <c r="B316" s="12">
        <v>283</v>
      </c>
      <c r="C316">
        <v>3394</v>
      </c>
      <c r="D316" s="13"/>
      <c r="E316" s="13">
        <v>194.9</v>
      </c>
      <c r="H316">
        <v>206.25175248711702</v>
      </c>
      <c r="I316">
        <v>206.25171330071944</v>
      </c>
      <c r="J316" s="2"/>
      <c r="K316">
        <v>4694</v>
      </c>
      <c r="M316" s="2">
        <f t="shared" si="7"/>
        <v>-93880</v>
      </c>
      <c r="N316" s="2"/>
    </row>
    <row r="317" spans="1:14" x14ac:dyDescent="0.35">
      <c r="A317" s="13">
        <v>4716.7359999999999</v>
      </c>
      <c r="B317" s="12">
        <v>284</v>
      </c>
      <c r="C317">
        <v>3394</v>
      </c>
      <c r="D317" s="13"/>
      <c r="E317" s="13">
        <v>192.3</v>
      </c>
      <c r="H317">
        <v>205.95729420242483</v>
      </c>
      <c r="I317">
        <v>205.95742093806254</v>
      </c>
      <c r="J317" s="2"/>
      <c r="K317">
        <v>4694</v>
      </c>
      <c r="M317" s="2">
        <f t="shared" si="7"/>
        <v>-93880</v>
      </c>
      <c r="N317" s="2"/>
    </row>
    <row r="318" spans="1:14" x14ac:dyDescent="0.35">
      <c r="A318" s="13">
        <v>4719.7359999999999</v>
      </c>
      <c r="B318" s="12">
        <v>285</v>
      </c>
      <c r="C318">
        <v>3394</v>
      </c>
      <c r="D318" s="13"/>
      <c r="E318" s="13">
        <v>224.6</v>
      </c>
      <c r="H318">
        <v>205.66474768062375</v>
      </c>
      <c r="I318">
        <v>205.66477618203149</v>
      </c>
      <c r="J318" s="2"/>
      <c r="K318">
        <v>4694</v>
      </c>
      <c r="M318" s="2">
        <f t="shared" si="7"/>
        <v>-93880</v>
      </c>
      <c r="N318" s="2"/>
    </row>
    <row r="319" spans="1:14" x14ac:dyDescent="0.35">
      <c r="A319" s="13">
        <v>4708.7359999999999</v>
      </c>
      <c r="B319" s="12">
        <v>286</v>
      </c>
      <c r="C319">
        <v>3394</v>
      </c>
      <c r="D319" s="13"/>
      <c r="E319" s="13">
        <v>173.1</v>
      </c>
      <c r="H319">
        <v>205.37366813960236</v>
      </c>
      <c r="I319">
        <v>205.37376553369052</v>
      </c>
      <c r="J319" s="2"/>
      <c r="K319">
        <v>4694</v>
      </c>
      <c r="M319" s="2">
        <f t="shared" si="7"/>
        <v>-93880</v>
      </c>
      <c r="N319" s="2"/>
    </row>
    <row r="320" spans="1:14" x14ac:dyDescent="0.35">
      <c r="A320" s="13">
        <v>4701.7359999999999</v>
      </c>
      <c r="B320" s="12">
        <v>287</v>
      </c>
      <c r="C320">
        <v>3394</v>
      </c>
      <c r="D320" s="13"/>
      <c r="E320" s="13">
        <v>199.4</v>
      </c>
      <c r="H320">
        <v>205.08440258732756</v>
      </c>
      <c r="I320">
        <v>205.08443963239148</v>
      </c>
      <c r="J320" s="2"/>
      <c r="K320">
        <v>4694</v>
      </c>
      <c r="M320" s="2">
        <f t="shared" si="7"/>
        <v>-93880</v>
      </c>
      <c r="N320" s="2"/>
    </row>
    <row r="321" spans="1:14" x14ac:dyDescent="0.35">
      <c r="A321" s="13">
        <v>4715.7359999999999</v>
      </c>
      <c r="B321" s="12">
        <v>288</v>
      </c>
      <c r="C321">
        <v>3394</v>
      </c>
      <c r="D321" s="13"/>
      <c r="E321" s="13">
        <v>185</v>
      </c>
      <c r="H321">
        <v>204.79653437587572</v>
      </c>
      <c r="I321">
        <v>204.79673295875568</v>
      </c>
      <c r="J321" s="2"/>
      <c r="K321">
        <v>4694</v>
      </c>
      <c r="M321" s="2">
        <f t="shared" si="7"/>
        <v>-93880</v>
      </c>
      <c r="N321" s="2"/>
    </row>
    <row r="322" spans="1:14" x14ac:dyDescent="0.35">
      <c r="A322" s="13">
        <v>4709.7359999999999</v>
      </c>
      <c r="B322" s="12">
        <v>289</v>
      </c>
      <c r="C322">
        <v>3394</v>
      </c>
      <c r="D322" s="13"/>
      <c r="E322" s="13">
        <v>176.4</v>
      </c>
      <c r="H322">
        <v>204.510535648755</v>
      </c>
      <c r="I322">
        <v>204.51046527081496</v>
      </c>
      <c r="J322" s="2"/>
      <c r="K322">
        <v>4694</v>
      </c>
      <c r="M322" s="2">
        <f t="shared" si="7"/>
        <v>-93880</v>
      </c>
      <c r="N322" s="2"/>
    </row>
    <row r="323" spans="1:14" x14ac:dyDescent="0.35">
      <c r="A323" s="14"/>
      <c r="B323" s="12">
        <v>290</v>
      </c>
      <c r="C323">
        <v>3600</v>
      </c>
      <c r="D323" s="13"/>
      <c r="E323" s="13">
        <v>83.2</v>
      </c>
      <c r="H323">
        <v>39.584515679108129</v>
      </c>
      <c r="I323">
        <v>39.584384012919891</v>
      </c>
      <c r="J323" s="2"/>
      <c r="K323">
        <v>4900</v>
      </c>
      <c r="M323" s="2">
        <f t="shared" si="7"/>
        <v>-98000</v>
      </c>
      <c r="N323" s="2"/>
    </row>
    <row r="324" spans="1:14" x14ac:dyDescent="0.35">
      <c r="A324" s="14"/>
      <c r="B324" s="12">
        <v>291</v>
      </c>
      <c r="C324">
        <v>3600</v>
      </c>
      <c r="D324" s="13"/>
      <c r="E324" s="13">
        <v>1.7</v>
      </c>
      <c r="H324">
        <v>81.506908383628982</v>
      </c>
      <c r="I324">
        <v>81.506861819277759</v>
      </c>
      <c r="J324" s="2"/>
      <c r="K324">
        <v>4900</v>
      </c>
      <c r="M324" s="2">
        <f t="shared" si="7"/>
        <v>-98000</v>
      </c>
      <c r="N324" s="2"/>
    </row>
    <row r="325" spans="1:14" x14ac:dyDescent="0.35">
      <c r="A325" s="14"/>
      <c r="B325" s="12">
        <v>292</v>
      </c>
      <c r="C325">
        <v>3600</v>
      </c>
      <c r="D325" s="13"/>
      <c r="E325" s="13"/>
      <c r="H325">
        <v>101.33618191471029</v>
      </c>
      <c r="I325">
        <v>101.33617868351723</v>
      </c>
      <c r="J325" s="2"/>
      <c r="K325">
        <v>4900</v>
      </c>
      <c r="M325" s="2">
        <f t="shared" si="7"/>
        <v>-98000</v>
      </c>
      <c r="N325" s="2"/>
    </row>
    <row r="326" spans="1:14" x14ac:dyDescent="0.35">
      <c r="A326" s="14"/>
      <c r="B326" s="12">
        <v>293</v>
      </c>
      <c r="C326">
        <v>3600</v>
      </c>
      <c r="D326" s="13"/>
      <c r="E326" s="13"/>
      <c r="H326">
        <v>113.4436803616025</v>
      </c>
      <c r="I326">
        <v>113.44360073596704</v>
      </c>
      <c r="J326" s="2"/>
      <c r="K326">
        <v>4900</v>
      </c>
      <c r="M326" s="2">
        <f t="shared" si="7"/>
        <v>-98000</v>
      </c>
      <c r="N326" s="2"/>
    </row>
    <row r="327" spans="1:14" x14ac:dyDescent="0.35">
      <c r="A327" s="14"/>
      <c r="B327" s="12">
        <v>294</v>
      </c>
      <c r="C327">
        <v>3600</v>
      </c>
      <c r="D327" s="13"/>
      <c r="E327" s="13"/>
      <c r="H327">
        <v>121.78086250760622</v>
      </c>
      <c r="I327">
        <v>121.78103330417814</v>
      </c>
      <c r="J327" s="2"/>
      <c r="K327">
        <v>4900</v>
      </c>
      <c r="M327" s="2">
        <f t="shared" si="7"/>
        <v>-98000</v>
      </c>
      <c r="N327" s="2"/>
    </row>
    <row r="328" spans="1:14" x14ac:dyDescent="0.35">
      <c r="A328" s="14"/>
      <c r="B328" s="12">
        <v>295</v>
      </c>
      <c r="C328">
        <v>3600</v>
      </c>
      <c r="D328" s="13"/>
      <c r="E328" s="13"/>
      <c r="H328">
        <v>127.94427332762393</v>
      </c>
      <c r="I328">
        <v>127.94424992361554</v>
      </c>
      <c r="J328" s="2"/>
      <c r="K328">
        <v>4900</v>
      </c>
      <c r="M328" s="2">
        <f t="shared" si="7"/>
        <v>-98000</v>
      </c>
      <c r="N328" s="2"/>
    </row>
    <row r="329" spans="1:14" x14ac:dyDescent="0.35">
      <c r="A329" s="14"/>
      <c r="B329" s="12">
        <v>296</v>
      </c>
      <c r="C329">
        <v>3600</v>
      </c>
      <c r="D329" s="13"/>
      <c r="E329" s="13"/>
      <c r="H329">
        <v>132.71909943048112</v>
      </c>
      <c r="I329">
        <v>132.71927192397328</v>
      </c>
      <c r="J329" s="2"/>
      <c r="K329">
        <v>4900</v>
      </c>
      <c r="M329" s="2">
        <f t="shared" si="7"/>
        <v>-98000</v>
      </c>
      <c r="N329" s="2"/>
    </row>
    <row r="330" spans="1:14" x14ac:dyDescent="0.35">
      <c r="A330" s="14"/>
      <c r="B330" s="12">
        <v>297</v>
      </c>
      <c r="C330">
        <v>3600</v>
      </c>
      <c r="D330" s="13"/>
      <c r="E330" s="13"/>
      <c r="H330">
        <v>136.54369573677405</v>
      </c>
      <c r="I330">
        <v>136.54369891446251</v>
      </c>
      <c r="J330" s="2"/>
      <c r="K330">
        <v>4900</v>
      </c>
      <c r="M330" s="2">
        <f t="shared" si="7"/>
        <v>-98000</v>
      </c>
      <c r="N330" s="2"/>
    </row>
    <row r="331" spans="1:14" x14ac:dyDescent="0.35">
      <c r="B331" s="12">
        <v>298</v>
      </c>
      <c r="C331">
        <v>3391.7359999999999</v>
      </c>
      <c r="D331" s="13"/>
      <c r="E331" s="13"/>
      <c r="H331">
        <v>306.13495388211606</v>
      </c>
      <c r="I331">
        <v>306.13492551584454</v>
      </c>
      <c r="J331" s="2"/>
      <c r="K331">
        <v>4691.7359999999999</v>
      </c>
      <c r="M331" s="2">
        <f t="shared" si="7"/>
        <v>-93834.719999999987</v>
      </c>
      <c r="N331" s="2"/>
    </row>
    <row r="332" spans="1:14" x14ac:dyDescent="0.35">
      <c r="B332" s="12">
        <v>299</v>
      </c>
      <c r="C332">
        <v>3394.7359999999999</v>
      </c>
      <c r="D332" s="13"/>
      <c r="E332" s="13">
        <v>4.7</v>
      </c>
      <c r="H332">
        <v>266.09397671255454</v>
      </c>
      <c r="I332">
        <v>266.09393625959342</v>
      </c>
      <c r="J332" s="2"/>
      <c r="K332">
        <v>4694.7359999999999</v>
      </c>
      <c r="M332" s="2">
        <f t="shared" si="7"/>
        <v>-93894.719999999987</v>
      </c>
      <c r="N332" s="2"/>
    </row>
    <row r="333" spans="1:14" x14ac:dyDescent="0.35">
      <c r="B333" s="12">
        <v>300</v>
      </c>
      <c r="C333">
        <v>3398.7359999999999</v>
      </c>
      <c r="D333" s="13"/>
      <c r="E333" s="13"/>
      <c r="H333">
        <v>247.99596983890319</v>
      </c>
      <c r="I333">
        <v>247.99594754438408</v>
      </c>
      <c r="J333" s="2"/>
      <c r="K333">
        <v>4698.7359999999999</v>
      </c>
      <c r="M333" s="2">
        <f t="shared" si="7"/>
        <v>-93974.719999999987</v>
      </c>
      <c r="N333" s="2"/>
    </row>
    <row r="334" spans="1:14" x14ac:dyDescent="0.35">
      <c r="B334" s="12">
        <v>301</v>
      </c>
      <c r="C334">
        <v>3395.7359999999999</v>
      </c>
      <c r="D334" s="13"/>
      <c r="E334" s="13">
        <v>67</v>
      </c>
      <c r="H334">
        <v>237.39413591119083</v>
      </c>
      <c r="I334">
        <v>237.39429010851018</v>
      </c>
      <c r="J334" s="2"/>
      <c r="K334">
        <v>4695.7359999999999</v>
      </c>
      <c r="M334" s="2">
        <f t="shared" si="7"/>
        <v>-93914.719999999987</v>
      </c>
      <c r="N334" s="2"/>
    </row>
    <row r="335" spans="1:14" x14ac:dyDescent="0.35">
      <c r="B335" s="12">
        <v>302</v>
      </c>
      <c r="C335">
        <v>3395.7359999999999</v>
      </c>
      <c r="D335" s="13"/>
      <c r="E335" s="13">
        <v>85</v>
      </c>
      <c r="H335">
        <v>230.35404831584907</v>
      </c>
      <c r="I335">
        <v>230.35414931395115</v>
      </c>
      <c r="J335" s="2"/>
      <c r="K335">
        <v>4695.7359999999999</v>
      </c>
      <c r="M335" s="2">
        <f t="shared" si="7"/>
        <v>-93914.719999999987</v>
      </c>
      <c r="N335" s="2"/>
    </row>
    <row r="336" spans="1:14" x14ac:dyDescent="0.35">
      <c r="B336" s="12">
        <v>303</v>
      </c>
      <c r="C336">
        <v>3391.7359999999999</v>
      </c>
      <c r="D336" s="13"/>
      <c r="E336" s="13">
        <v>74.7</v>
      </c>
      <c r="H336">
        <v>225.30712511676228</v>
      </c>
      <c r="I336">
        <v>225.3071975265625</v>
      </c>
      <c r="J336" s="2"/>
      <c r="K336">
        <v>4691.7359999999999</v>
      </c>
      <c r="M336" s="2">
        <f t="shared" si="7"/>
        <v>-93834.719999999987</v>
      </c>
      <c r="N336" s="2"/>
    </row>
    <row r="337" spans="2:14" x14ac:dyDescent="0.35">
      <c r="B337" s="12">
        <v>304</v>
      </c>
      <c r="C337">
        <v>3398.7359999999999</v>
      </c>
      <c r="D337" s="13"/>
      <c r="E337" s="13">
        <v>99.9</v>
      </c>
      <c r="H337">
        <v>221.49397226217374</v>
      </c>
      <c r="I337">
        <v>221.49403685952262</v>
      </c>
      <c r="J337" s="2"/>
      <c r="K337">
        <v>4698.7359999999999</v>
      </c>
      <c r="M337" s="2">
        <f t="shared" si="7"/>
        <v>-93974.719999999987</v>
      </c>
      <c r="N337" s="2"/>
    </row>
    <row r="338" spans="2:14" x14ac:dyDescent="0.35">
      <c r="B338" s="12">
        <v>305</v>
      </c>
      <c r="C338">
        <v>3415.7359999999999</v>
      </c>
      <c r="D338" s="13"/>
      <c r="E338" s="13">
        <v>124.8</v>
      </c>
      <c r="H338">
        <v>218.4985743049811</v>
      </c>
      <c r="I338">
        <v>218.49866679668614</v>
      </c>
      <c r="J338" s="2"/>
      <c r="K338">
        <v>4715.7359999999999</v>
      </c>
      <c r="M338" s="2">
        <f t="shared" si="7"/>
        <v>-94314.719999999987</v>
      </c>
      <c r="N338" s="2"/>
    </row>
    <row r="339" spans="2:14" x14ac:dyDescent="0.35">
      <c r="B339" s="12">
        <v>306</v>
      </c>
      <c r="C339">
        <v>3397.7359999999999</v>
      </c>
      <c r="D339" s="13"/>
      <c r="E339" s="13">
        <v>113.1</v>
      </c>
      <c r="H339">
        <v>216.07352280229122</v>
      </c>
      <c r="I339">
        <v>216.07359554679834</v>
      </c>
      <c r="J339" s="2"/>
      <c r="K339">
        <v>4697.7359999999999</v>
      </c>
      <c r="M339" s="2">
        <f t="shared" si="7"/>
        <v>-93954.719999999987</v>
      </c>
      <c r="N339" s="2"/>
    </row>
    <row r="340" spans="2:14" x14ac:dyDescent="0.35">
      <c r="B340" s="12">
        <v>307</v>
      </c>
      <c r="C340">
        <v>3400.7359999999999</v>
      </c>
      <c r="D340" s="13"/>
      <c r="E340" s="13">
        <v>136.80000000000001</v>
      </c>
      <c r="H340">
        <v>214.06164286111647</v>
      </c>
      <c r="I340">
        <v>214.06171451047183</v>
      </c>
      <c r="J340" s="2"/>
      <c r="K340">
        <v>4700.7359999999999</v>
      </c>
      <c r="M340" s="2">
        <f t="shared" si="7"/>
        <v>-94014.719999999987</v>
      </c>
      <c r="N340" s="2"/>
    </row>
    <row r="341" spans="2:14" x14ac:dyDescent="0.35">
      <c r="B341" s="12">
        <v>308</v>
      </c>
      <c r="C341">
        <v>3399.7359999999999</v>
      </c>
      <c r="D341" s="13"/>
      <c r="E341" s="13">
        <v>135</v>
      </c>
      <c r="H341">
        <v>212.35879932594801</v>
      </c>
      <c r="I341">
        <v>212.35867166204551</v>
      </c>
      <c r="J341" s="2"/>
      <c r="K341">
        <v>4699.7359999999999</v>
      </c>
      <c r="M341" s="2">
        <f t="shared" si="7"/>
        <v>-93994.719999999987</v>
      </c>
      <c r="N341" s="2"/>
    </row>
    <row r="342" spans="2:14" x14ac:dyDescent="0.35">
      <c r="B342" s="12">
        <v>309</v>
      </c>
      <c r="C342">
        <v>3405.7359999999999</v>
      </c>
      <c r="D342" s="13"/>
      <c r="E342" s="13">
        <v>130</v>
      </c>
      <c r="H342">
        <v>210.89263587425972</v>
      </c>
      <c r="I342">
        <v>210.89250459423403</v>
      </c>
      <c r="J342" s="2"/>
      <c r="K342">
        <v>4705.7359999999999</v>
      </c>
      <c r="M342" s="2">
        <f t="shared" si="7"/>
        <v>-94114.719999999987</v>
      </c>
      <c r="N342" s="2"/>
    </row>
    <row r="343" spans="2:14" x14ac:dyDescent="0.35">
      <c r="B343" s="12">
        <v>310</v>
      </c>
      <c r="C343">
        <v>3402.7359999999999</v>
      </c>
      <c r="D343" s="13"/>
      <c r="E343" s="13">
        <v>133.30000000000001</v>
      </c>
      <c r="H343">
        <v>209.61189352728408</v>
      </c>
      <c r="I343">
        <v>209.61186738757473</v>
      </c>
      <c r="J343" s="2"/>
      <c r="K343">
        <v>4702.7359999999999</v>
      </c>
      <c r="M343" s="2">
        <f t="shared" si="7"/>
        <v>-94054.719999999987</v>
      </c>
      <c r="N343" s="2"/>
    </row>
    <row r="344" spans="2:14" x14ac:dyDescent="0.35">
      <c r="B344" s="12">
        <v>311</v>
      </c>
      <c r="C344">
        <v>3399.7359999999999</v>
      </c>
      <c r="D344" s="13"/>
      <c r="E344" s="13">
        <v>133.30000000000001</v>
      </c>
      <c r="H344">
        <v>208.47865443484517</v>
      </c>
      <c r="I344">
        <v>208.47876499347331</v>
      </c>
      <c r="J344" s="2"/>
      <c r="K344">
        <v>4699.7359999999999</v>
      </c>
      <c r="M344" s="2">
        <f t="shared" si="7"/>
        <v>-93994.719999999987</v>
      </c>
      <c r="N344" s="2"/>
    </row>
    <row r="345" spans="2:14" x14ac:dyDescent="0.35">
      <c r="B345" s="12">
        <v>312</v>
      </c>
      <c r="C345">
        <v>3399.7359999999999</v>
      </c>
      <c r="D345" s="13"/>
      <c r="E345" s="13">
        <v>135</v>
      </c>
      <c r="H345">
        <v>207.46511826357715</v>
      </c>
      <c r="I345">
        <v>207.46515129358175</v>
      </c>
      <c r="J345" s="2"/>
      <c r="K345">
        <v>4699.7359999999999</v>
      </c>
      <c r="M345" s="2">
        <f t="shared" si="7"/>
        <v>-93994.719999999987</v>
      </c>
      <c r="N345" s="2"/>
    </row>
    <row r="346" spans="2:14" x14ac:dyDescent="0.35">
      <c r="B346" s="12">
        <v>313</v>
      </c>
      <c r="C346">
        <v>3405.7359999999999</v>
      </c>
      <c r="D346" s="13"/>
      <c r="E346" s="13">
        <v>137.30000000000001</v>
      </c>
      <c r="H346">
        <v>206.54973518577555</v>
      </c>
      <c r="I346">
        <v>206.54976258245631</v>
      </c>
      <c r="J346" s="2"/>
      <c r="K346">
        <v>4705.7359999999999</v>
      </c>
      <c r="M346" s="2">
        <f t="shared" si="7"/>
        <v>-94114.719999999987</v>
      </c>
      <c r="N346" s="2"/>
    </row>
    <row r="347" spans="2:14" x14ac:dyDescent="0.35">
      <c r="B347" s="12">
        <v>314</v>
      </c>
      <c r="C347">
        <v>3401.7359999999999</v>
      </c>
      <c r="D347" s="13"/>
      <c r="E347" s="13">
        <v>138.1</v>
      </c>
      <c r="H347">
        <v>205.71565940592615</v>
      </c>
      <c r="I347">
        <v>205.71572650406833</v>
      </c>
      <c r="J347" s="2"/>
      <c r="K347">
        <v>4701.7359999999999</v>
      </c>
      <c r="M347" s="2">
        <f t="shared" si="7"/>
        <v>-94034.719999999987</v>
      </c>
      <c r="N347" s="2"/>
    </row>
    <row r="348" spans="2:14" x14ac:dyDescent="0.35">
      <c r="B348" s="12">
        <v>315</v>
      </c>
      <c r="C348">
        <v>3399.7359999999999</v>
      </c>
      <c r="D348" s="13"/>
      <c r="E348" s="13">
        <v>142.9</v>
      </c>
      <c r="H348">
        <v>204.9500175942886</v>
      </c>
      <c r="I348">
        <v>204.9499862648654</v>
      </c>
      <c r="J348" s="2"/>
      <c r="K348">
        <v>4699.7359999999999</v>
      </c>
      <c r="M348" s="2">
        <f t="shared" si="7"/>
        <v>-93994.719999999987</v>
      </c>
      <c r="N348" s="2"/>
    </row>
    <row r="349" spans="2:14" x14ac:dyDescent="0.35">
      <c r="B349" s="12">
        <v>316</v>
      </c>
      <c r="C349">
        <v>3399.7359999999999</v>
      </c>
      <c r="D349" s="13"/>
      <c r="E349" s="13">
        <v>134.4</v>
      </c>
      <c r="H349">
        <v>204.24204021923006</v>
      </c>
      <c r="I349">
        <v>204.24207749214497</v>
      </c>
      <c r="J349" s="2"/>
      <c r="K349">
        <v>4699.7359999999999</v>
      </c>
      <c r="M349" s="2">
        <f t="shared" si="7"/>
        <v>-93994.719999999987</v>
      </c>
      <c r="N349" s="2"/>
    </row>
    <row r="350" spans="2:14" x14ac:dyDescent="0.35">
      <c r="B350" s="12">
        <v>317</v>
      </c>
      <c r="C350">
        <v>3395.7359999999999</v>
      </c>
      <c r="D350" s="13"/>
      <c r="E350" s="13">
        <v>151.1</v>
      </c>
      <c r="H350">
        <v>203.58355821500612</v>
      </c>
      <c r="I350">
        <v>203.58357566342787</v>
      </c>
      <c r="J350" s="2"/>
      <c r="K350">
        <v>4695.7359999999999</v>
      </c>
      <c r="M350" s="2">
        <f t="shared" si="7"/>
        <v>-93914.719999999987</v>
      </c>
      <c r="N350" s="2"/>
    </row>
    <row r="351" spans="2:14" x14ac:dyDescent="0.35">
      <c r="B351" s="12">
        <v>318</v>
      </c>
      <c r="C351">
        <v>3403.7359999999999</v>
      </c>
      <c r="D351" s="13"/>
      <c r="E351" s="13">
        <v>140.9</v>
      </c>
      <c r="H351">
        <v>202.96754107480081</v>
      </c>
      <c r="I351">
        <v>202.96764588725944</v>
      </c>
      <c r="J351" s="2"/>
      <c r="K351">
        <v>4703.7359999999999</v>
      </c>
      <c r="M351" s="2">
        <f t="shared" si="7"/>
        <v>-94074.719999999987</v>
      </c>
      <c r="N351" s="2"/>
    </row>
    <row r="352" spans="2:14" x14ac:dyDescent="0.35">
      <c r="B352" s="12">
        <v>319</v>
      </c>
      <c r="C352">
        <v>3403.7359999999999</v>
      </c>
      <c r="D352" s="13"/>
      <c r="E352" s="13">
        <v>152.9</v>
      </c>
      <c r="H352">
        <v>202.38856006902409</v>
      </c>
      <c r="I352">
        <v>202.38853615498428</v>
      </c>
      <c r="J352" s="2"/>
      <c r="K352">
        <v>4703.7359999999999</v>
      </c>
      <c r="M352" s="2">
        <f t="shared" si="7"/>
        <v>-94074.719999999987</v>
      </c>
      <c r="N352" s="2"/>
    </row>
    <row r="353" spans="2:14" x14ac:dyDescent="0.35">
      <c r="B353" s="12">
        <v>320</v>
      </c>
      <c r="C353">
        <v>3402.7359999999999</v>
      </c>
      <c r="D353" s="13"/>
      <c r="E353" s="13">
        <v>153.19999999999999</v>
      </c>
      <c r="H353">
        <v>201.84157088223438</v>
      </c>
      <c r="I353">
        <v>201.8416041808787</v>
      </c>
      <c r="J353" s="2"/>
      <c r="K353">
        <v>4702.7359999999999</v>
      </c>
      <c r="M353" s="2">
        <f t="shared" si="7"/>
        <v>-94054.719999999987</v>
      </c>
      <c r="N353" s="2"/>
    </row>
    <row r="354" spans="2:14" x14ac:dyDescent="0.35">
      <c r="B354" s="12">
        <v>321</v>
      </c>
      <c r="C354">
        <v>3402.7359999999999</v>
      </c>
      <c r="D354" s="13"/>
      <c r="E354" s="13">
        <v>158</v>
      </c>
      <c r="H354">
        <v>201.3229476761916</v>
      </c>
      <c r="I354">
        <v>201.32302551937073</v>
      </c>
      <c r="J354" s="2"/>
      <c r="K354">
        <v>4702.7359999999999</v>
      </c>
      <c r="M354" s="2">
        <f t="shared" si="7"/>
        <v>-94054.719999999987</v>
      </c>
      <c r="N354" s="2"/>
    </row>
    <row r="355" spans="2:14" x14ac:dyDescent="0.35">
      <c r="B355" s="12">
        <v>322</v>
      </c>
      <c r="C355">
        <v>3400.7359999999999</v>
      </c>
      <c r="D355" s="13"/>
      <c r="E355" s="13">
        <v>136</v>
      </c>
      <c r="H355">
        <v>200.82933056618569</v>
      </c>
      <c r="I355">
        <v>200.82921046795025</v>
      </c>
      <c r="J355" s="2"/>
      <c r="K355">
        <v>4700.7359999999999</v>
      </c>
      <c r="M355" s="2">
        <f t="shared" ref="M355:M418" si="8">(L355-K355)/$K$32</f>
        <v>-94014.719999999987</v>
      </c>
      <c r="N355" s="2"/>
    </row>
    <row r="356" spans="2:14" x14ac:dyDescent="0.35">
      <c r="B356" s="12">
        <v>323</v>
      </c>
      <c r="C356">
        <v>3401.7359999999999</v>
      </c>
      <c r="D356" s="13"/>
      <c r="E356" s="13">
        <v>152.4</v>
      </c>
      <c r="H356">
        <v>200.35775525915582</v>
      </c>
      <c r="I356">
        <v>200.35782687484257</v>
      </c>
      <c r="J356" s="2"/>
      <c r="K356">
        <v>4701.7359999999999</v>
      </c>
      <c r="M356" s="2">
        <f t="shared" si="8"/>
        <v>-94034.719999999987</v>
      </c>
      <c r="N356" s="2"/>
    </row>
    <row r="357" spans="2:14" x14ac:dyDescent="0.35">
      <c r="B357" s="12">
        <v>324</v>
      </c>
      <c r="C357">
        <v>3398.7359999999999</v>
      </c>
      <c r="D357" s="13"/>
      <c r="E357" s="13">
        <v>163.4</v>
      </c>
      <c r="H357">
        <v>199.90599348477491</v>
      </c>
      <c r="I357">
        <v>199.90602836734445</v>
      </c>
      <c r="J357" s="2"/>
      <c r="K357">
        <v>4698.7359999999999</v>
      </c>
      <c r="M357" s="2">
        <f t="shared" si="8"/>
        <v>-93974.719999999987</v>
      </c>
      <c r="N357" s="2"/>
    </row>
    <row r="358" spans="2:14" x14ac:dyDescent="0.35">
      <c r="B358" s="12">
        <v>325</v>
      </c>
      <c r="C358">
        <v>3398.7359999999999</v>
      </c>
      <c r="D358" s="13"/>
      <c r="E358" s="13">
        <v>153</v>
      </c>
      <c r="H358">
        <v>199.47196203759958</v>
      </c>
      <c r="I358">
        <v>199.47196123411379</v>
      </c>
      <c r="J358" s="2"/>
      <c r="K358">
        <v>4698.7359999999999</v>
      </c>
      <c r="M358" s="2">
        <f t="shared" si="8"/>
        <v>-93974.719999999987</v>
      </c>
      <c r="N358" s="2"/>
    </row>
    <row r="359" spans="2:14" x14ac:dyDescent="0.35">
      <c r="B359" s="12">
        <v>326</v>
      </c>
      <c r="C359">
        <v>3397.7359999999999</v>
      </c>
      <c r="D359" s="13"/>
      <c r="E359" s="13">
        <v>157</v>
      </c>
      <c r="H359">
        <v>199.05387882428215</v>
      </c>
      <c r="I359">
        <v>199.05392529205071</v>
      </c>
      <c r="J359" s="2"/>
      <c r="K359">
        <v>4697.7359999999999</v>
      </c>
      <c r="M359" s="2">
        <f t="shared" si="8"/>
        <v>-93954.719999999987</v>
      </c>
      <c r="N359" s="2"/>
    </row>
    <row r="360" spans="2:14" x14ac:dyDescent="0.35">
      <c r="B360" s="12">
        <v>327</v>
      </c>
      <c r="C360">
        <v>3400.7359999999999</v>
      </c>
      <c r="D360" s="13"/>
      <c r="E360" s="13">
        <v>148</v>
      </c>
      <c r="H360">
        <v>198.65022462360616</v>
      </c>
      <c r="I360">
        <v>198.65016822039865</v>
      </c>
      <c r="J360" s="2"/>
      <c r="K360">
        <v>4700.7359999999999</v>
      </c>
      <c r="M360" s="2">
        <f t="shared" si="8"/>
        <v>-94014.719999999987</v>
      </c>
      <c r="N360" s="2"/>
    </row>
    <row r="361" spans="2:14" x14ac:dyDescent="0.35">
      <c r="B361" s="12">
        <v>328</v>
      </c>
      <c r="C361">
        <v>3396.7359999999999</v>
      </c>
      <c r="D361" s="13"/>
      <c r="E361" s="13">
        <v>158</v>
      </c>
      <c r="H361">
        <v>198.25949544260371</v>
      </c>
      <c r="I361">
        <v>198.25951584864532</v>
      </c>
      <c r="J361" s="2"/>
      <c r="K361">
        <v>4696.7359999999999</v>
      </c>
      <c r="M361" s="2">
        <f t="shared" si="8"/>
        <v>-93934.719999999987</v>
      </c>
      <c r="N361" s="2"/>
    </row>
    <row r="362" spans="2:14" x14ac:dyDescent="0.35">
      <c r="B362" s="12">
        <v>329</v>
      </c>
      <c r="C362">
        <v>3397.7359999999999</v>
      </c>
      <c r="D362" s="13"/>
      <c r="E362" s="13">
        <v>237.8</v>
      </c>
      <c r="H362">
        <v>197.88085719146383</v>
      </c>
      <c r="I362">
        <v>197.8808967910567</v>
      </c>
      <c r="J362" s="2"/>
      <c r="K362">
        <v>4697.7359999999999</v>
      </c>
      <c r="M362" s="2">
        <f t="shared" si="8"/>
        <v>-93954.719999999987</v>
      </c>
      <c r="N362" s="2"/>
    </row>
    <row r="363" spans="2:14" x14ac:dyDescent="0.35">
      <c r="B363" s="12">
        <v>330</v>
      </c>
      <c r="C363">
        <v>3393.7359999999999</v>
      </c>
      <c r="D363" s="13"/>
      <c r="E363" s="13">
        <v>170</v>
      </c>
      <c r="H363">
        <v>197.51309624459086</v>
      </c>
      <c r="I363">
        <v>197.51298576293712</v>
      </c>
      <c r="J363" s="2"/>
      <c r="K363">
        <v>4693.7359999999999</v>
      </c>
      <c r="M363" s="2">
        <f t="shared" si="8"/>
        <v>-93874.719999999987</v>
      </c>
      <c r="N363" s="2"/>
    </row>
    <row r="364" spans="2:14" x14ac:dyDescent="0.35">
      <c r="B364" s="12">
        <v>331</v>
      </c>
      <c r="C364">
        <v>3396.7359999999999</v>
      </c>
      <c r="D364" s="13"/>
      <c r="E364" s="13">
        <v>167.8</v>
      </c>
      <c r="H364">
        <v>197.15514332800791</v>
      </c>
      <c r="I364">
        <v>197.15515298404367</v>
      </c>
      <c r="J364" s="2"/>
      <c r="K364">
        <v>4696.7359999999999</v>
      </c>
      <c r="M364" s="2">
        <f t="shared" si="8"/>
        <v>-93934.719999999987</v>
      </c>
      <c r="N364" s="2"/>
    </row>
    <row r="365" spans="2:14" x14ac:dyDescent="0.35">
      <c r="B365" s="12">
        <v>332</v>
      </c>
      <c r="C365">
        <v>3397.7359999999999</v>
      </c>
      <c r="D365" s="13"/>
      <c r="E365" s="13">
        <v>169.9</v>
      </c>
      <c r="H365">
        <v>196.80646183437401</v>
      </c>
      <c r="I365">
        <v>196.80643458324957</v>
      </c>
      <c r="J365" s="2"/>
      <c r="K365">
        <v>4697.7359999999999</v>
      </c>
      <c r="M365" s="2">
        <f t="shared" si="8"/>
        <v>-93954.719999999987</v>
      </c>
      <c r="N365" s="2"/>
    </row>
    <row r="366" spans="2:14" x14ac:dyDescent="0.35">
      <c r="B366" s="12">
        <v>333</v>
      </c>
      <c r="C366">
        <v>3396.7359999999999</v>
      </c>
      <c r="D366" s="13"/>
      <c r="E366" s="13">
        <v>169.8</v>
      </c>
      <c r="H366">
        <v>196.46602849876851</v>
      </c>
      <c r="I366">
        <v>196.46605732277371</v>
      </c>
      <c r="J366" s="2"/>
      <c r="K366">
        <v>4696.7359999999999</v>
      </c>
      <c r="M366" s="2">
        <f t="shared" si="8"/>
        <v>-93934.719999999987</v>
      </c>
      <c r="N366" s="2"/>
    </row>
    <row r="367" spans="2:14" x14ac:dyDescent="0.35">
      <c r="B367" s="12">
        <v>334</v>
      </c>
      <c r="C367">
        <v>3399.7359999999999</v>
      </c>
      <c r="D367" s="13"/>
      <c r="E367" s="13">
        <v>166.9</v>
      </c>
      <c r="H367">
        <v>196.13359320761506</v>
      </c>
      <c r="I367">
        <v>196.13370009084502</v>
      </c>
      <c r="J367" s="2"/>
      <c r="K367">
        <v>4699.7359999999999</v>
      </c>
      <c r="M367" s="2">
        <f t="shared" si="8"/>
        <v>-93994.719999999987</v>
      </c>
      <c r="N367" s="2"/>
    </row>
    <row r="368" spans="2:14" x14ac:dyDescent="0.35">
      <c r="B368" s="12">
        <v>335</v>
      </c>
      <c r="C368">
        <v>3402.7359999999999</v>
      </c>
      <c r="D368" s="13"/>
      <c r="E368" s="13">
        <v>169.3</v>
      </c>
      <c r="H368">
        <v>195.80837028263184</v>
      </c>
      <c r="I368">
        <v>195.80842882858479</v>
      </c>
      <c r="J368" s="2"/>
      <c r="K368">
        <v>4702.7359999999999</v>
      </c>
      <c r="M368" s="2">
        <f t="shared" si="8"/>
        <v>-94054.719999999987</v>
      </c>
      <c r="N368" s="2"/>
    </row>
    <row r="369" spans="2:14" x14ac:dyDescent="0.35">
      <c r="B369" s="12">
        <v>336</v>
      </c>
      <c r="C369">
        <v>3396.7359999999999</v>
      </c>
      <c r="D369" s="13"/>
      <c r="E369" s="13">
        <v>167.6</v>
      </c>
      <c r="H369">
        <v>195.48992381792206</v>
      </c>
      <c r="I369">
        <v>195.48989799648223</v>
      </c>
      <c r="J369" s="2"/>
      <c r="K369">
        <v>4696.7359999999999</v>
      </c>
      <c r="M369" s="2">
        <f t="shared" si="8"/>
        <v>-93934.719999999987</v>
      </c>
      <c r="N369" s="2"/>
    </row>
    <row r="370" spans="2:14" x14ac:dyDescent="0.35">
      <c r="B370" s="12">
        <v>337</v>
      </c>
      <c r="C370">
        <v>3315.7359999999999</v>
      </c>
      <c r="D370" s="13"/>
      <c r="E370" s="13">
        <v>136.80000000000001</v>
      </c>
      <c r="H370">
        <v>259.91546131564269</v>
      </c>
      <c r="I370">
        <v>259.91535839294954</v>
      </c>
      <c r="J370" s="2"/>
      <c r="K370">
        <v>4615.7359999999999</v>
      </c>
      <c r="M370" s="2">
        <f t="shared" si="8"/>
        <v>-92314.719999999987</v>
      </c>
      <c r="N370" s="2"/>
    </row>
    <row r="371" spans="2:14" x14ac:dyDescent="0.35">
      <c r="B371" s="12">
        <v>338</v>
      </c>
      <c r="C371">
        <v>3304.7359999999999</v>
      </c>
      <c r="D371" s="13"/>
      <c r="E371" s="13">
        <v>126.3</v>
      </c>
      <c r="H371">
        <v>243.01376694219556</v>
      </c>
      <c r="I371">
        <v>243.01369977548796</v>
      </c>
      <c r="J371" s="2"/>
      <c r="K371">
        <v>4604.7359999999999</v>
      </c>
      <c r="M371" s="2">
        <f t="shared" si="8"/>
        <v>-92094.719999999987</v>
      </c>
      <c r="N371" s="2"/>
    </row>
    <row r="372" spans="2:14" x14ac:dyDescent="0.35">
      <c r="B372" s="12">
        <v>339</v>
      </c>
      <c r="C372">
        <v>3412.7359999999999</v>
      </c>
      <c r="D372" s="13"/>
      <c r="E372" s="13">
        <v>121.8</v>
      </c>
      <c r="H372">
        <v>148.48847022532544</v>
      </c>
      <c r="I372">
        <v>148.48846163046153</v>
      </c>
      <c r="J372" s="2"/>
      <c r="K372">
        <v>4712.7359999999999</v>
      </c>
      <c r="M372" s="2">
        <f t="shared" si="8"/>
        <v>-94254.719999999987</v>
      </c>
      <c r="N372" s="2"/>
    </row>
    <row r="373" spans="2:14" x14ac:dyDescent="0.35">
      <c r="B373" s="12">
        <v>340</v>
      </c>
      <c r="C373">
        <v>3403.7359999999999</v>
      </c>
      <c r="D373" s="13"/>
      <c r="E373" s="13">
        <v>173.6</v>
      </c>
      <c r="H373">
        <v>165.44898980871369</v>
      </c>
      <c r="I373">
        <v>165.44915148802608</v>
      </c>
      <c r="J373" s="2"/>
      <c r="K373">
        <v>4703.7359999999999</v>
      </c>
      <c r="M373" s="2">
        <f t="shared" si="8"/>
        <v>-94074.719999999987</v>
      </c>
      <c r="N373" s="2"/>
    </row>
    <row r="374" spans="2:14" x14ac:dyDescent="0.35">
      <c r="B374" s="12">
        <v>341</v>
      </c>
      <c r="C374">
        <v>3408.7359999999999</v>
      </c>
      <c r="D374" s="13"/>
      <c r="E374" s="13">
        <v>169.2</v>
      </c>
      <c r="H374">
        <v>172.3139556614976</v>
      </c>
      <c r="I374">
        <v>172.31396424483529</v>
      </c>
      <c r="J374" s="2"/>
      <c r="K374">
        <v>4708.7359999999999</v>
      </c>
      <c r="M374" s="2">
        <f t="shared" si="8"/>
        <v>-94174.719999999987</v>
      </c>
      <c r="N374" s="2"/>
    </row>
    <row r="375" spans="2:14" x14ac:dyDescent="0.35">
      <c r="B375" s="12">
        <v>342</v>
      </c>
      <c r="C375">
        <v>3464.7359999999999</v>
      </c>
      <c r="D375" s="13"/>
      <c r="E375" s="13">
        <v>173.1</v>
      </c>
      <c r="H375">
        <v>131.23280233992924</v>
      </c>
      <c r="I375">
        <v>131.23280109090857</v>
      </c>
      <c r="J375" s="2"/>
      <c r="K375">
        <v>4764.7359999999999</v>
      </c>
      <c r="M375" s="2">
        <f t="shared" si="8"/>
        <v>-95294.719999999987</v>
      </c>
      <c r="N375" s="2"/>
    </row>
    <row r="376" spans="2:14" x14ac:dyDescent="0.35">
      <c r="B376" s="12">
        <v>343</v>
      </c>
      <c r="C376">
        <v>3447.7359999999999</v>
      </c>
      <c r="D376" s="13"/>
      <c r="E376" s="13">
        <v>188.4</v>
      </c>
      <c r="H376">
        <v>144.9553817982769</v>
      </c>
      <c r="I376">
        <v>144.95536274062795</v>
      </c>
      <c r="J376" s="2"/>
      <c r="K376">
        <v>4747.7359999999999</v>
      </c>
      <c r="M376" s="2">
        <f t="shared" si="8"/>
        <v>-94954.719999999987</v>
      </c>
      <c r="N376" s="2"/>
    </row>
    <row r="377" spans="2:14" x14ac:dyDescent="0.35">
      <c r="B377" s="12">
        <v>344</v>
      </c>
      <c r="C377">
        <v>3431.7359999999999</v>
      </c>
      <c r="D377" s="13"/>
      <c r="E377" s="13">
        <v>185.3</v>
      </c>
      <c r="H377">
        <v>151.90935851564601</v>
      </c>
      <c r="I377">
        <v>151.90931431623216</v>
      </c>
      <c r="J377" s="2"/>
      <c r="K377">
        <v>4731.7359999999999</v>
      </c>
      <c r="M377" s="2">
        <f t="shared" si="8"/>
        <v>-94634.719999999987</v>
      </c>
      <c r="N377" s="2"/>
    </row>
    <row r="378" spans="2:14" x14ac:dyDescent="0.35">
      <c r="B378" s="12">
        <v>345</v>
      </c>
      <c r="C378">
        <v>3434.7359999999999</v>
      </c>
      <c r="D378" s="13"/>
      <c r="E378" s="13">
        <v>122.5</v>
      </c>
      <c r="H378">
        <v>156.30871572077831</v>
      </c>
      <c r="I378">
        <v>156.30860565107591</v>
      </c>
      <c r="J378" s="2"/>
      <c r="K378">
        <v>4734.7359999999999</v>
      </c>
      <c r="M378" s="2">
        <f t="shared" si="8"/>
        <v>-94694.719999999987</v>
      </c>
      <c r="N378" s="2"/>
    </row>
    <row r="379" spans="2:14" x14ac:dyDescent="0.35">
      <c r="B379" s="12">
        <v>346</v>
      </c>
      <c r="C379">
        <v>3434.7359999999999</v>
      </c>
      <c r="D379" s="13"/>
      <c r="E379" s="13">
        <v>186.4</v>
      </c>
      <c r="H379">
        <v>159.38913413660907</v>
      </c>
      <c r="I379">
        <v>159.38904896212375</v>
      </c>
      <c r="J379" s="2"/>
      <c r="K379">
        <v>4734.7359999999999</v>
      </c>
      <c r="M379" s="2">
        <f t="shared" si="8"/>
        <v>-94694.719999999987</v>
      </c>
      <c r="N379" s="2"/>
    </row>
    <row r="380" spans="2:14" x14ac:dyDescent="0.35">
      <c r="B380" s="12">
        <v>347</v>
      </c>
      <c r="C380">
        <v>3434.7359999999999</v>
      </c>
      <c r="D380" s="13"/>
      <c r="E380" s="13">
        <v>187.6</v>
      </c>
      <c r="H380">
        <v>161.6778040963751</v>
      </c>
      <c r="I380">
        <v>161.67781642159596</v>
      </c>
      <c r="J380" s="2"/>
      <c r="K380">
        <v>4734.7359999999999</v>
      </c>
      <c r="M380" s="2">
        <f t="shared" si="8"/>
        <v>-94694.719999999987</v>
      </c>
      <c r="N380" s="2"/>
    </row>
    <row r="381" spans="2:14" x14ac:dyDescent="0.35">
      <c r="B381" s="12">
        <v>348</v>
      </c>
      <c r="C381">
        <v>3420.7359999999999</v>
      </c>
      <c r="D381" s="13"/>
      <c r="E381" s="13">
        <v>181.4</v>
      </c>
      <c r="H381">
        <v>163.44615215873699</v>
      </c>
      <c r="I381">
        <v>163.44605812077594</v>
      </c>
      <c r="J381" s="2"/>
      <c r="K381">
        <v>4720.7359999999999</v>
      </c>
      <c r="M381" s="2">
        <f t="shared" si="8"/>
        <v>-94414.719999999987</v>
      </c>
      <c r="N381" s="2"/>
    </row>
    <row r="382" spans="2:14" x14ac:dyDescent="0.35">
      <c r="B382" s="12">
        <v>349</v>
      </c>
      <c r="C382">
        <v>3412.7359999999999</v>
      </c>
      <c r="D382" s="13"/>
      <c r="E382" s="13">
        <v>180.3</v>
      </c>
      <c r="H382">
        <v>164.85063965322161</v>
      </c>
      <c r="I382">
        <v>164.85064285056541</v>
      </c>
      <c r="J382" s="2"/>
      <c r="K382">
        <v>4712.7359999999999</v>
      </c>
      <c r="M382" s="2">
        <f t="shared" si="8"/>
        <v>-94254.719999999987</v>
      </c>
      <c r="N382" s="2"/>
    </row>
    <row r="383" spans="2:14" x14ac:dyDescent="0.35">
      <c r="B383" s="12">
        <v>350</v>
      </c>
      <c r="C383">
        <v>3420.7359999999999</v>
      </c>
      <c r="D383" s="13"/>
      <c r="E383" s="13">
        <v>181.9</v>
      </c>
      <c r="H383">
        <v>165.98893792619191</v>
      </c>
      <c r="I383">
        <v>165.98910253607488</v>
      </c>
      <c r="J383" s="2"/>
      <c r="K383">
        <v>4720.7359999999999</v>
      </c>
      <c r="M383" s="2">
        <f t="shared" si="8"/>
        <v>-94414.719999999987</v>
      </c>
      <c r="N383" s="2"/>
    </row>
    <row r="384" spans="2:14" x14ac:dyDescent="0.35">
      <c r="B384" s="12">
        <v>351</v>
      </c>
      <c r="C384">
        <v>3412.7359999999999</v>
      </c>
      <c r="D384" s="13"/>
      <c r="E384" s="13">
        <v>195.8</v>
      </c>
      <c r="H384">
        <v>166.92631643433805</v>
      </c>
      <c r="I384">
        <v>166.92619953211178</v>
      </c>
      <c r="J384" s="2"/>
      <c r="K384">
        <v>4712.7359999999999</v>
      </c>
      <c r="M384" s="2">
        <f t="shared" si="8"/>
        <v>-94254.719999999987</v>
      </c>
      <c r="N384" s="2"/>
    </row>
    <row r="385" spans="2:14" x14ac:dyDescent="0.35">
      <c r="B385" s="12">
        <v>352</v>
      </c>
      <c r="C385">
        <v>3424.7359999999999</v>
      </c>
      <c r="D385" s="13"/>
      <c r="E385" s="13">
        <v>200.9</v>
      </c>
      <c r="H385">
        <v>167.70704919073722</v>
      </c>
      <c r="I385">
        <v>167.70707991159929</v>
      </c>
      <c r="J385" s="2"/>
      <c r="K385">
        <v>4724.7359999999999</v>
      </c>
      <c r="M385" s="2">
        <f t="shared" si="8"/>
        <v>-94494.719999999987</v>
      </c>
      <c r="N385" s="2"/>
    </row>
    <row r="386" spans="2:14" x14ac:dyDescent="0.35">
      <c r="B386" s="12">
        <v>353</v>
      </c>
      <c r="C386">
        <v>3432.7359999999999</v>
      </c>
      <c r="D386" s="13"/>
      <c r="E386" s="13">
        <v>205.1</v>
      </c>
      <c r="H386">
        <v>168.36348925639544</v>
      </c>
      <c r="I386">
        <v>168.36352463493378</v>
      </c>
      <c r="J386" s="2"/>
      <c r="K386">
        <v>4732.7359999999999</v>
      </c>
      <c r="M386" s="2">
        <f t="shared" si="8"/>
        <v>-94654.719999999987</v>
      </c>
      <c r="N386" s="2"/>
    </row>
    <row r="387" spans="2:14" x14ac:dyDescent="0.35">
      <c r="B387" s="12">
        <v>354</v>
      </c>
      <c r="C387">
        <v>3432.7359999999999</v>
      </c>
      <c r="D387" s="13"/>
      <c r="E387" s="13">
        <v>197.1</v>
      </c>
      <c r="H387">
        <v>168.91947130804203</v>
      </c>
      <c r="I387">
        <v>168.91950172251444</v>
      </c>
      <c r="J387" s="2"/>
      <c r="K387">
        <v>4732.7359999999999</v>
      </c>
      <c r="M387" s="2">
        <f t="shared" si="8"/>
        <v>-94654.719999999987</v>
      </c>
      <c r="N387" s="2"/>
    </row>
    <row r="388" spans="2:14" x14ac:dyDescent="0.35">
      <c r="B388" s="12">
        <v>355</v>
      </c>
      <c r="C388">
        <v>3437.7359999999999</v>
      </c>
      <c r="D388" s="13"/>
      <c r="E388" s="13">
        <v>197.2</v>
      </c>
      <c r="H388">
        <v>169.39278995838393</v>
      </c>
      <c r="I388">
        <v>169.39274013390937</v>
      </c>
      <c r="J388" s="2"/>
      <c r="K388">
        <v>4737.7359999999999</v>
      </c>
      <c r="M388" s="2">
        <f t="shared" si="8"/>
        <v>-94754.719999999987</v>
      </c>
      <c r="N388" s="2"/>
    </row>
    <row r="389" spans="2:14" x14ac:dyDescent="0.35">
      <c r="B389" s="12">
        <v>356</v>
      </c>
      <c r="C389">
        <v>3444.7359999999999</v>
      </c>
      <c r="D389" s="13"/>
      <c r="E389" s="13">
        <v>197.4</v>
      </c>
      <c r="H389">
        <v>169.79715172503933</v>
      </c>
      <c r="I389">
        <v>169.79718649113028</v>
      </c>
      <c r="J389" s="2"/>
      <c r="K389">
        <v>4744.7359999999999</v>
      </c>
      <c r="M389" s="2">
        <f t="shared" si="8"/>
        <v>-94894.719999999987</v>
      </c>
      <c r="N389" s="2"/>
    </row>
    <row r="390" spans="2:14" x14ac:dyDescent="0.35">
      <c r="B390" s="12">
        <v>357</v>
      </c>
      <c r="C390">
        <v>3427.7359999999999</v>
      </c>
      <c r="D390" s="13"/>
      <c r="E390" s="13">
        <v>196</v>
      </c>
      <c r="H390">
        <v>170.14366209817234</v>
      </c>
      <c r="I390">
        <v>170.14367812514811</v>
      </c>
      <c r="J390" s="2"/>
      <c r="K390">
        <v>4727.7359999999999</v>
      </c>
      <c r="M390" s="2">
        <f t="shared" si="8"/>
        <v>-94554.719999999987</v>
      </c>
      <c r="N390" s="2"/>
    </row>
    <row r="391" spans="2:14" x14ac:dyDescent="0.35">
      <c r="B391" s="12">
        <v>358</v>
      </c>
      <c r="C391">
        <v>3416.7359999999999</v>
      </c>
      <c r="D391" s="13"/>
      <c r="E391" s="13">
        <v>158.4</v>
      </c>
      <c r="H391">
        <v>170.4409617266522</v>
      </c>
      <c r="I391">
        <v>170.4410159871947</v>
      </c>
      <c r="J391" s="2"/>
      <c r="K391">
        <v>4716.7359999999999</v>
      </c>
      <c r="M391" s="2">
        <f t="shared" si="8"/>
        <v>-94334.719999999987</v>
      </c>
      <c r="N391" s="2"/>
    </row>
    <row r="392" spans="2:14" x14ac:dyDescent="0.35">
      <c r="B392" s="12">
        <v>359</v>
      </c>
      <c r="C392">
        <v>3426.7359999999999</v>
      </c>
      <c r="D392" s="13"/>
      <c r="E392" s="13">
        <v>174.1</v>
      </c>
      <c r="H392">
        <v>170.69597657398324</v>
      </c>
      <c r="I392">
        <v>170.6958942319223</v>
      </c>
      <c r="J392" s="2"/>
      <c r="K392">
        <v>4726.7359999999999</v>
      </c>
      <c r="M392" s="2">
        <f t="shared" si="8"/>
        <v>-94534.719999999987</v>
      </c>
      <c r="N392" s="2"/>
    </row>
    <row r="393" spans="2:14" x14ac:dyDescent="0.35">
      <c r="B393" s="12">
        <v>360</v>
      </c>
      <c r="C393">
        <v>3442.7359999999999</v>
      </c>
      <c r="D393" s="13"/>
      <c r="E393" s="13">
        <v>199.6</v>
      </c>
      <c r="H393">
        <v>170.91422618567262</v>
      </c>
      <c r="I393">
        <v>170.91428965355965</v>
      </c>
      <c r="J393" s="2"/>
      <c r="K393">
        <v>4742.7359999999999</v>
      </c>
      <c r="M393" s="2">
        <f t="shared" si="8"/>
        <v>-94854.719999999987</v>
      </c>
      <c r="N393" s="2"/>
    </row>
    <row r="394" spans="2:14" x14ac:dyDescent="0.35">
      <c r="B394" s="12">
        <v>361</v>
      </c>
      <c r="C394">
        <v>3439.7359999999999</v>
      </c>
      <c r="D394" s="13"/>
      <c r="E394" s="13">
        <v>198.4</v>
      </c>
      <c r="H394">
        <v>171.10070195056429</v>
      </c>
      <c r="I394">
        <v>171.10077728338271</v>
      </c>
      <c r="J394" s="2"/>
      <c r="K394">
        <v>4739.7359999999999</v>
      </c>
      <c r="M394" s="2">
        <f t="shared" si="8"/>
        <v>-94794.719999999987</v>
      </c>
      <c r="N394" s="2"/>
    </row>
    <row r="395" spans="2:14" x14ac:dyDescent="0.35">
      <c r="B395" s="12">
        <v>362</v>
      </c>
      <c r="C395">
        <v>3433.7359999999999</v>
      </c>
      <c r="D395" s="13"/>
      <c r="E395" s="13">
        <v>203.1</v>
      </c>
      <c r="H395">
        <v>171.25940756514805</v>
      </c>
      <c r="I395">
        <v>171.25937569273199</v>
      </c>
      <c r="J395" s="2"/>
      <c r="K395">
        <v>4733.7359999999999</v>
      </c>
      <c r="M395" s="2">
        <f t="shared" si="8"/>
        <v>-94674.719999999987</v>
      </c>
      <c r="N395" s="2"/>
    </row>
    <row r="396" spans="2:14" x14ac:dyDescent="0.35">
      <c r="B396" s="12">
        <v>363</v>
      </c>
      <c r="C396">
        <v>3431.7359999999999</v>
      </c>
      <c r="D396" s="13"/>
      <c r="E396" s="13">
        <v>217.4</v>
      </c>
      <c r="H396">
        <v>171.39335848563564</v>
      </c>
      <c r="I396">
        <v>171.39338364602173</v>
      </c>
      <c r="J396" s="2"/>
      <c r="K396">
        <v>4731.7359999999999</v>
      </c>
      <c r="M396" s="2">
        <f t="shared" si="8"/>
        <v>-94634.719999999987</v>
      </c>
      <c r="N396" s="2"/>
    </row>
    <row r="397" spans="2:14" x14ac:dyDescent="0.35">
      <c r="B397" s="12">
        <v>364</v>
      </c>
      <c r="C397">
        <v>3438.7359999999999</v>
      </c>
      <c r="D397" s="13"/>
      <c r="E397" s="13">
        <v>201.9</v>
      </c>
      <c r="H397">
        <v>171.5055931231125</v>
      </c>
      <c r="I397">
        <v>171.5055723341506</v>
      </c>
      <c r="J397" s="2"/>
      <c r="K397">
        <v>4738.7359999999999</v>
      </c>
      <c r="M397" s="2">
        <f t="shared" si="8"/>
        <v>-94774.719999999987</v>
      </c>
      <c r="N397" s="2"/>
    </row>
    <row r="398" spans="2:14" x14ac:dyDescent="0.35">
      <c r="B398" s="12">
        <v>365</v>
      </c>
      <c r="C398">
        <v>3431.7359999999999</v>
      </c>
      <c r="D398" s="13"/>
      <c r="E398" s="13">
        <v>200.2</v>
      </c>
      <c r="H398">
        <v>171.59826111347783</v>
      </c>
      <c r="I398">
        <v>171.59837715464081</v>
      </c>
      <c r="J398" s="2"/>
      <c r="K398">
        <v>4731.7359999999999</v>
      </c>
      <c r="M398" s="2">
        <f t="shared" si="8"/>
        <v>-94634.719999999987</v>
      </c>
      <c r="N398" s="2"/>
    </row>
    <row r="399" spans="2:14" x14ac:dyDescent="0.35">
      <c r="B399" s="12">
        <v>366</v>
      </c>
      <c r="C399">
        <v>3436.7359999999999</v>
      </c>
      <c r="D399" s="13"/>
      <c r="E399" s="13">
        <v>201.1</v>
      </c>
      <c r="H399">
        <v>171.67382025387954</v>
      </c>
      <c r="I399">
        <v>171.67386998103837</v>
      </c>
      <c r="J399" s="2"/>
      <c r="K399">
        <v>4736.7359999999999</v>
      </c>
      <c r="M399" s="2">
        <f t="shared" si="8"/>
        <v>-94734.719999999987</v>
      </c>
      <c r="N399" s="2"/>
    </row>
    <row r="400" spans="2:14" x14ac:dyDescent="0.35">
      <c r="B400" s="12">
        <v>367</v>
      </c>
      <c r="C400">
        <v>3445.7359999999999</v>
      </c>
      <c r="D400" s="13"/>
      <c r="E400" s="13">
        <v>201</v>
      </c>
      <c r="H400">
        <v>171.73368744111013</v>
      </c>
      <c r="I400">
        <v>171.73382007714454</v>
      </c>
      <c r="J400" s="2"/>
      <c r="K400">
        <v>4745.7359999999999</v>
      </c>
      <c r="M400" s="2">
        <f t="shared" si="8"/>
        <v>-94914.719999999987</v>
      </c>
      <c r="N400" s="2"/>
    </row>
    <row r="401" spans="2:14" x14ac:dyDescent="0.35">
      <c r="B401" s="12">
        <v>368</v>
      </c>
      <c r="C401">
        <v>3433.7359999999999</v>
      </c>
      <c r="D401" s="13"/>
      <c r="E401" s="13">
        <v>197.1</v>
      </c>
      <c r="H401">
        <v>171.77977381071287</v>
      </c>
      <c r="I401">
        <v>171.77962526551019</v>
      </c>
      <c r="J401" s="2"/>
      <c r="K401">
        <v>4733.7359999999999</v>
      </c>
      <c r="M401" s="2">
        <f t="shared" si="8"/>
        <v>-94674.719999999987</v>
      </c>
      <c r="N401" s="2"/>
    </row>
    <row r="402" spans="2:14" x14ac:dyDescent="0.35">
      <c r="B402" s="12">
        <v>369</v>
      </c>
      <c r="C402">
        <v>3432.7359999999999</v>
      </c>
      <c r="D402" s="13"/>
      <c r="E402" s="13">
        <v>198.3</v>
      </c>
      <c r="H402">
        <v>171.81291164710171</v>
      </c>
      <c r="I402">
        <v>171.81291231582915</v>
      </c>
      <c r="J402" s="2"/>
      <c r="K402">
        <v>4732.7359999999999</v>
      </c>
      <c r="M402" s="2">
        <f t="shared" si="8"/>
        <v>-94654.719999999987</v>
      </c>
      <c r="N402" s="2"/>
    </row>
    <row r="403" spans="2:14" x14ac:dyDescent="0.35">
      <c r="B403" s="12">
        <v>370</v>
      </c>
      <c r="C403">
        <v>3430.7359999999999</v>
      </c>
      <c r="D403" s="13"/>
      <c r="E403" s="13">
        <v>197.2</v>
      </c>
      <c r="H403">
        <v>171.83479875421915</v>
      </c>
      <c r="I403">
        <v>171.83472951402487</v>
      </c>
      <c r="J403" s="2"/>
      <c r="K403">
        <v>4730.7359999999999</v>
      </c>
      <c r="M403" s="2">
        <f t="shared" si="8"/>
        <v>-94614.719999999987</v>
      </c>
      <c r="N403" s="2"/>
    </row>
    <row r="404" spans="2:14" x14ac:dyDescent="0.35">
      <c r="B404" s="12">
        <v>371</v>
      </c>
      <c r="C404">
        <v>3437.7359999999999</v>
      </c>
      <c r="D404" s="13"/>
      <c r="E404" s="13">
        <v>198.3</v>
      </c>
      <c r="H404">
        <v>171.8460368505541</v>
      </c>
      <c r="I404">
        <v>171.84609667645805</v>
      </c>
      <c r="J404" s="2"/>
      <c r="K404">
        <v>4737.7359999999999</v>
      </c>
      <c r="M404" s="2">
        <f t="shared" si="8"/>
        <v>-94754.719999999987</v>
      </c>
      <c r="N404" s="2"/>
    </row>
    <row r="405" spans="2:14" x14ac:dyDescent="0.35">
      <c r="B405" s="12">
        <v>372</v>
      </c>
      <c r="C405">
        <v>3426.7359999999999</v>
      </c>
      <c r="D405" s="13"/>
      <c r="E405" s="13">
        <v>199.9</v>
      </c>
      <c r="H405">
        <v>171.8479188040948</v>
      </c>
      <c r="I405">
        <v>171.84802227464843</v>
      </c>
      <c r="J405" s="2"/>
      <c r="K405">
        <v>4726.7359999999999</v>
      </c>
      <c r="M405" s="2">
        <f t="shared" si="8"/>
        <v>-94534.719999999987</v>
      </c>
      <c r="N405" s="2"/>
    </row>
    <row r="406" spans="2:14" x14ac:dyDescent="0.35">
      <c r="B406" s="12">
        <v>373</v>
      </c>
      <c r="C406">
        <v>3419.7359999999999</v>
      </c>
      <c r="D406" s="13"/>
      <c r="E406" s="13">
        <v>206.7</v>
      </c>
      <c r="H406">
        <v>171.84110758331107</v>
      </c>
      <c r="I406">
        <v>171.84119705781794</v>
      </c>
      <c r="J406" s="2"/>
      <c r="K406">
        <v>4719.7359999999999</v>
      </c>
      <c r="M406" s="2">
        <f t="shared" si="8"/>
        <v>-94394.719999999987</v>
      </c>
      <c r="N406" s="2"/>
    </row>
    <row r="407" spans="2:14" x14ac:dyDescent="0.35">
      <c r="B407" s="12">
        <v>374</v>
      </c>
      <c r="C407">
        <v>3434.7359999999999</v>
      </c>
      <c r="D407" s="13"/>
      <c r="E407" s="13">
        <v>203.3</v>
      </c>
      <c r="H407">
        <v>171.82638566840461</v>
      </c>
      <c r="I407">
        <v>171.82642350214613</v>
      </c>
      <c r="J407" s="2"/>
      <c r="K407">
        <v>4734.7359999999999</v>
      </c>
      <c r="M407" s="2">
        <f t="shared" si="8"/>
        <v>-94694.719999999987</v>
      </c>
      <c r="N407" s="2"/>
    </row>
    <row r="408" spans="2:14" x14ac:dyDescent="0.35">
      <c r="B408" s="12">
        <v>375</v>
      </c>
      <c r="C408">
        <v>3434.7359999999999</v>
      </c>
      <c r="D408" s="13"/>
      <c r="E408" s="13">
        <v>204.4</v>
      </c>
      <c r="H408">
        <v>171.80448736359446</v>
      </c>
      <c r="I408">
        <v>171.80434669952243</v>
      </c>
      <c r="J408" s="2"/>
      <c r="K408">
        <v>4734.7359999999999</v>
      </c>
      <c r="M408" s="2">
        <f t="shared" si="8"/>
        <v>-94694.719999999987</v>
      </c>
      <c r="N408" s="2"/>
    </row>
    <row r="409" spans="2:14" x14ac:dyDescent="0.35">
      <c r="B409" s="12">
        <v>376</v>
      </c>
      <c r="C409">
        <v>3413.7359999999999</v>
      </c>
      <c r="D409" s="13"/>
      <c r="E409" s="13">
        <v>207.8</v>
      </c>
      <c r="H409">
        <v>171.77569692893195</v>
      </c>
      <c r="I409">
        <v>171.77577933346819</v>
      </c>
      <c r="J409" s="2"/>
      <c r="K409">
        <v>4713.7359999999999</v>
      </c>
      <c r="M409" s="2">
        <f t="shared" si="8"/>
        <v>-94274.719999999987</v>
      </c>
      <c r="N409" s="2"/>
    </row>
    <row r="410" spans="2:14" x14ac:dyDescent="0.35">
      <c r="B410" s="12">
        <v>377</v>
      </c>
      <c r="C410">
        <v>3416.7359999999999</v>
      </c>
      <c r="D410" s="13"/>
      <c r="E410" s="13">
        <v>169.9</v>
      </c>
      <c r="H410">
        <v>171.74093473559981</v>
      </c>
      <c r="I410">
        <v>171.74084813236161</v>
      </c>
      <c r="J410" s="2"/>
      <c r="K410">
        <v>4716.7359999999999</v>
      </c>
      <c r="M410" s="2">
        <f t="shared" si="8"/>
        <v>-94334.719999999987</v>
      </c>
      <c r="N410" s="2"/>
    </row>
    <row r="411" spans="2:14" x14ac:dyDescent="0.35">
      <c r="B411" s="12">
        <v>378</v>
      </c>
      <c r="C411">
        <v>3413.7359999999999</v>
      </c>
      <c r="D411" s="13"/>
      <c r="E411" s="13">
        <v>201.7</v>
      </c>
      <c r="H411">
        <v>171.700376181378</v>
      </c>
      <c r="I411">
        <v>171.70036358466211</v>
      </c>
      <c r="J411" s="2"/>
      <c r="K411">
        <v>4713.7359999999999</v>
      </c>
      <c r="M411" s="2">
        <f t="shared" si="8"/>
        <v>-94274.719999999987</v>
      </c>
      <c r="N411" s="2"/>
    </row>
    <row r="412" spans="2:14" x14ac:dyDescent="0.35">
      <c r="B412" s="12">
        <v>379</v>
      </c>
      <c r="C412">
        <v>3410.7359999999999</v>
      </c>
      <c r="D412" s="13"/>
      <c r="E412" s="13">
        <v>199.3</v>
      </c>
      <c r="H412">
        <v>171.65450639323532</v>
      </c>
      <c r="I412">
        <v>171.65457875423149</v>
      </c>
      <c r="J412" s="2"/>
      <c r="K412">
        <v>4710.7359999999999</v>
      </c>
      <c r="M412" s="2">
        <f t="shared" si="8"/>
        <v>-94214.719999999987</v>
      </c>
      <c r="N412" s="2"/>
    </row>
    <row r="413" spans="2:14" x14ac:dyDescent="0.35">
      <c r="B413" s="12">
        <v>380</v>
      </c>
      <c r="C413">
        <v>3419.7359999999999</v>
      </c>
      <c r="D413" s="13"/>
      <c r="E413" s="13">
        <v>196.3</v>
      </c>
      <c r="H413">
        <v>171.6039843239524</v>
      </c>
      <c r="I413">
        <v>171.60393551491401</v>
      </c>
      <c r="J413" s="2"/>
      <c r="K413">
        <v>4719.7359999999999</v>
      </c>
      <c r="M413" s="2">
        <f t="shared" si="8"/>
        <v>-94394.719999999987</v>
      </c>
      <c r="N413" s="2"/>
    </row>
    <row r="414" spans="2:14" x14ac:dyDescent="0.35">
      <c r="B414" s="12">
        <v>381</v>
      </c>
      <c r="C414">
        <v>3413.7359999999999</v>
      </c>
      <c r="D414" s="13"/>
      <c r="E414" s="13">
        <v>195.7</v>
      </c>
      <c r="H414">
        <v>171.54882211608836</v>
      </c>
      <c r="I414">
        <v>171.54892004191487</v>
      </c>
      <c r="J414" s="2"/>
      <c r="K414">
        <v>4713.7359999999999</v>
      </c>
      <c r="M414" s="2">
        <f t="shared" si="8"/>
        <v>-94274.719999999987</v>
      </c>
      <c r="N414" s="2"/>
    </row>
    <row r="415" spans="2:14" x14ac:dyDescent="0.35">
      <c r="B415" s="12">
        <v>382</v>
      </c>
      <c r="C415">
        <v>3426.7359999999999</v>
      </c>
      <c r="D415" s="13"/>
      <c r="E415" s="13">
        <v>193</v>
      </c>
      <c r="H415">
        <v>171.48953417782843</v>
      </c>
      <c r="I415">
        <v>171.48958563797686</v>
      </c>
      <c r="J415" s="2"/>
      <c r="K415">
        <v>4726.7359999999999</v>
      </c>
      <c r="M415" s="2">
        <f t="shared" si="8"/>
        <v>-94534.719999999987</v>
      </c>
      <c r="N415" s="2"/>
    </row>
    <row r="416" spans="2:14" x14ac:dyDescent="0.35">
      <c r="B416" s="12">
        <v>383</v>
      </c>
      <c r="C416">
        <v>3418.7359999999999</v>
      </c>
      <c r="D416" s="13"/>
      <c r="E416" s="13">
        <v>194.1</v>
      </c>
      <c r="H416">
        <v>171.42641253249059</v>
      </c>
      <c r="I416">
        <v>171.42642369127552</v>
      </c>
      <c r="J416" s="2"/>
      <c r="K416">
        <v>4718.7359999999999</v>
      </c>
      <c r="M416" s="2">
        <f t="shared" si="8"/>
        <v>-94374.719999999987</v>
      </c>
      <c r="N416" s="2"/>
    </row>
    <row r="417" spans="2:14" x14ac:dyDescent="0.35">
      <c r="B417" s="12">
        <v>384</v>
      </c>
      <c r="C417">
        <v>3418.7359999999999</v>
      </c>
      <c r="D417" s="13"/>
      <c r="E417" s="13">
        <v>194.8</v>
      </c>
      <c r="H417">
        <v>171.35968967579839</v>
      </c>
      <c r="I417">
        <v>171.35971257726462</v>
      </c>
      <c r="J417" s="2"/>
      <c r="K417">
        <v>4718.7359999999999</v>
      </c>
      <c r="M417" s="2">
        <f t="shared" si="8"/>
        <v>-94374.719999999987</v>
      </c>
      <c r="N417" s="2"/>
    </row>
    <row r="418" spans="2:14" x14ac:dyDescent="0.35">
      <c r="B418" s="12">
        <v>385</v>
      </c>
      <c r="C418">
        <v>3427.7359999999999</v>
      </c>
      <c r="D418" s="13"/>
      <c r="E418" s="13">
        <v>193.6</v>
      </c>
      <c r="H418">
        <v>171.28958790824382</v>
      </c>
      <c r="I418">
        <v>171.2896429655955</v>
      </c>
      <c r="J418" s="2"/>
      <c r="K418">
        <v>4727.7359999999999</v>
      </c>
      <c r="M418" s="2">
        <f t="shared" si="8"/>
        <v>-94554.719999999987</v>
      </c>
      <c r="N418" s="2"/>
    </row>
    <row r="419" spans="2:14" x14ac:dyDescent="0.35">
      <c r="B419" s="12">
        <v>386</v>
      </c>
      <c r="C419">
        <v>3425.7359999999999</v>
      </c>
      <c r="D419" s="13"/>
      <c r="E419" s="13">
        <v>190.8</v>
      </c>
      <c r="H419">
        <v>171.21644265227468</v>
      </c>
      <c r="I419">
        <v>171.21634728153538</v>
      </c>
      <c r="J419" s="2"/>
      <c r="K419">
        <v>4725.7359999999999</v>
      </c>
      <c r="M419" s="2">
        <f t="shared" ref="M419:M482" si="9">(L419-K419)/$K$32</f>
        <v>-94514.719999999987</v>
      </c>
      <c r="N419" s="2"/>
    </row>
    <row r="420" spans="2:14" x14ac:dyDescent="0.35">
      <c r="B420" s="12">
        <v>387</v>
      </c>
      <c r="C420">
        <v>3429.7359999999999</v>
      </c>
      <c r="D420" s="13"/>
      <c r="E420" s="13">
        <v>194.2</v>
      </c>
      <c r="H420">
        <v>171.14026262956861</v>
      </c>
      <c r="I420">
        <v>171.14020718745545</v>
      </c>
      <c r="J420" s="2"/>
      <c r="K420">
        <v>4729.7359999999999</v>
      </c>
      <c r="M420" s="2">
        <f t="shared" si="9"/>
        <v>-94594.719999999987</v>
      </c>
      <c r="N420" s="2"/>
    </row>
    <row r="421" spans="2:14" x14ac:dyDescent="0.35">
      <c r="B421" s="12">
        <v>388</v>
      </c>
      <c r="C421">
        <v>3422.7359999999999</v>
      </c>
      <c r="D421" s="13"/>
      <c r="E421" s="13">
        <v>196.2</v>
      </c>
      <c r="H421">
        <v>171.06139807013369</v>
      </c>
      <c r="I421">
        <v>171.06137841821317</v>
      </c>
      <c r="J421" s="2"/>
      <c r="K421">
        <v>4722.7359999999999</v>
      </c>
      <c r="M421" s="2">
        <f t="shared" si="9"/>
        <v>-94454.719999999987</v>
      </c>
      <c r="N421" s="2"/>
    </row>
    <row r="422" spans="2:14" x14ac:dyDescent="0.35">
      <c r="B422" s="12">
        <v>389</v>
      </c>
      <c r="C422">
        <v>3425.7359999999999</v>
      </c>
      <c r="D422" s="13"/>
      <c r="E422" s="13">
        <v>189.3</v>
      </c>
      <c r="H422">
        <v>170.98017008783373</v>
      </c>
      <c r="I422">
        <v>170.98002193004174</v>
      </c>
      <c r="J422" s="2"/>
      <c r="K422">
        <v>4725.7359999999999</v>
      </c>
      <c r="M422" s="2">
        <f t="shared" si="9"/>
        <v>-94514.719999999987</v>
      </c>
      <c r="N422" s="2"/>
    </row>
    <row r="423" spans="2:14" x14ac:dyDescent="0.35">
      <c r="B423" s="12">
        <v>390</v>
      </c>
      <c r="C423">
        <v>3426.7359999999999</v>
      </c>
      <c r="D423" s="13"/>
      <c r="E423" s="13">
        <v>193.8</v>
      </c>
      <c r="H423">
        <v>170.89638617563261</v>
      </c>
      <c r="I423">
        <v>170.89632910391032</v>
      </c>
      <c r="J423" s="2"/>
      <c r="K423">
        <v>4726.7359999999999</v>
      </c>
      <c r="M423" s="2">
        <f t="shared" si="9"/>
        <v>-94534.719999999987</v>
      </c>
      <c r="N423" s="2"/>
    </row>
    <row r="424" spans="2:14" x14ac:dyDescent="0.35">
      <c r="B424" s="12">
        <v>391</v>
      </c>
      <c r="C424">
        <v>3424.7359999999999</v>
      </c>
      <c r="D424" s="13"/>
      <c r="E424" s="13">
        <v>195.1</v>
      </c>
      <c r="H424">
        <v>170.81053800266656</v>
      </c>
      <c r="I424">
        <v>170.81048957991823</v>
      </c>
      <c r="J424" s="2"/>
      <c r="K424">
        <v>4724.7359999999999</v>
      </c>
      <c r="M424" s="2">
        <f t="shared" si="9"/>
        <v>-94494.719999999987</v>
      </c>
      <c r="N424" s="2"/>
    </row>
    <row r="425" spans="2:14" x14ac:dyDescent="0.35">
      <c r="B425" s="12">
        <v>392</v>
      </c>
      <c r="C425">
        <v>3409.7359999999999</v>
      </c>
      <c r="D425" s="13"/>
      <c r="E425" s="13">
        <v>191.7</v>
      </c>
      <c r="H425">
        <v>170.72249794977836</v>
      </c>
      <c r="I425">
        <v>170.7224896180669</v>
      </c>
      <c r="J425" s="2"/>
      <c r="K425">
        <v>4709.7359999999999</v>
      </c>
      <c r="M425" s="2">
        <f t="shared" si="9"/>
        <v>-94194.719999999987</v>
      </c>
      <c r="N425" s="2"/>
    </row>
    <row r="426" spans="2:14" x14ac:dyDescent="0.35">
      <c r="B426" s="12">
        <v>393</v>
      </c>
      <c r="C426">
        <v>3416.7359999999999</v>
      </c>
      <c r="D426" s="13"/>
      <c r="E426" s="13">
        <v>192</v>
      </c>
      <c r="H426">
        <v>170.6325037629951</v>
      </c>
      <c r="I426">
        <v>170.63258393290786</v>
      </c>
      <c r="J426" s="2"/>
      <c r="K426">
        <v>4716.7359999999999</v>
      </c>
      <c r="M426" s="2">
        <f t="shared" si="9"/>
        <v>-94334.719999999987</v>
      </c>
      <c r="N426" s="2"/>
    </row>
    <row r="427" spans="2:14" x14ac:dyDescent="0.35">
      <c r="B427" s="12">
        <v>394</v>
      </c>
      <c r="C427">
        <v>3248.7359999999999</v>
      </c>
      <c r="D427" s="13"/>
      <c r="E427" s="13">
        <v>193.2</v>
      </c>
      <c r="H427">
        <v>304.81168366363204</v>
      </c>
      <c r="I427">
        <v>304.81162618765956</v>
      </c>
      <c r="J427" s="2"/>
      <c r="K427">
        <v>4548.7359999999999</v>
      </c>
      <c r="M427" s="2">
        <f t="shared" si="9"/>
        <v>-90974.719999999987</v>
      </c>
      <c r="N427" s="2"/>
    </row>
    <row r="428" spans="2:14" x14ac:dyDescent="0.35">
      <c r="B428" s="12">
        <v>395</v>
      </c>
      <c r="C428">
        <v>3410.7359999999999</v>
      </c>
      <c r="D428" s="13"/>
      <c r="E428" s="13">
        <v>121.2</v>
      </c>
      <c r="H428">
        <v>140.82297069340751</v>
      </c>
      <c r="I428">
        <v>140.82292205121774</v>
      </c>
      <c r="J428" s="2"/>
      <c r="K428">
        <v>4710.7359999999999</v>
      </c>
      <c r="M428" s="2">
        <f t="shared" si="9"/>
        <v>-94214.719999999987</v>
      </c>
      <c r="N428" s="2"/>
    </row>
    <row r="429" spans="2:14" x14ac:dyDescent="0.35">
      <c r="B429" s="12">
        <v>396</v>
      </c>
      <c r="C429">
        <v>3412.7359999999999</v>
      </c>
      <c r="D429" s="13"/>
      <c r="E429" s="13">
        <v>46</v>
      </c>
      <c r="H429">
        <v>157.51754935838474</v>
      </c>
      <c r="I429">
        <v>157.51757246423068</v>
      </c>
      <c r="J429" s="2"/>
      <c r="K429">
        <v>4712.7359999999999</v>
      </c>
      <c r="M429" s="2">
        <f t="shared" si="9"/>
        <v>-94254.719999999987</v>
      </c>
      <c r="N429" s="2"/>
    </row>
    <row r="430" spans="2:14" x14ac:dyDescent="0.35">
      <c r="B430" s="12">
        <v>397</v>
      </c>
      <c r="C430">
        <v>3412.7359999999999</v>
      </c>
      <c r="D430" s="13"/>
      <c r="E430" s="13">
        <v>195.3</v>
      </c>
      <c r="H430">
        <v>163.13403046678741</v>
      </c>
      <c r="I430">
        <v>163.134077110482</v>
      </c>
      <c r="J430" s="2"/>
      <c r="K430">
        <v>4712.7359999999999</v>
      </c>
      <c r="M430" s="2">
        <f t="shared" si="9"/>
        <v>-94254.719999999987</v>
      </c>
      <c r="N430" s="2"/>
    </row>
    <row r="431" spans="2:14" x14ac:dyDescent="0.35">
      <c r="B431" s="12">
        <v>398</v>
      </c>
      <c r="C431">
        <v>3413.7359999999999</v>
      </c>
      <c r="D431" s="13"/>
      <c r="E431" s="13">
        <v>200.3</v>
      </c>
      <c r="H431">
        <v>165.7511515032937</v>
      </c>
      <c r="I431">
        <v>165.75115907407093</v>
      </c>
      <c r="J431" s="2"/>
      <c r="K431">
        <v>4713.7359999999999</v>
      </c>
      <c r="M431" s="2">
        <f t="shared" si="9"/>
        <v>-94274.719999999987</v>
      </c>
      <c r="N431" s="2"/>
    </row>
    <row r="432" spans="2:14" x14ac:dyDescent="0.35">
      <c r="B432" s="12">
        <v>399</v>
      </c>
      <c r="C432">
        <v>3399.7359999999999</v>
      </c>
      <c r="D432" s="13"/>
      <c r="E432" s="13">
        <v>160.9</v>
      </c>
      <c r="H432">
        <v>167.17540549858381</v>
      </c>
      <c r="I432">
        <v>167.17533389194966</v>
      </c>
      <c r="J432" s="2"/>
      <c r="K432">
        <v>4699.7359999999999</v>
      </c>
      <c r="M432" s="2">
        <f t="shared" si="9"/>
        <v>-93994.719999999987</v>
      </c>
      <c r="N432" s="2"/>
    </row>
    <row r="433" spans="2:14" x14ac:dyDescent="0.35">
      <c r="B433" s="12">
        <v>400</v>
      </c>
      <c r="C433">
        <v>3399.7359999999999</v>
      </c>
      <c r="D433" s="13"/>
      <c r="E433" s="13">
        <v>180.1</v>
      </c>
      <c r="H433">
        <v>168.02093488509249</v>
      </c>
      <c r="I433">
        <v>168.0208725361835</v>
      </c>
      <c r="J433" s="2"/>
      <c r="K433">
        <v>4699.7359999999999</v>
      </c>
      <c r="M433" s="2">
        <f t="shared" si="9"/>
        <v>-93994.719999999987</v>
      </c>
      <c r="N433" s="2"/>
    </row>
    <row r="434" spans="2:14" x14ac:dyDescent="0.35">
      <c r="B434" s="12">
        <v>401</v>
      </c>
      <c r="C434">
        <v>3394.7359999999999</v>
      </c>
      <c r="D434" s="13"/>
      <c r="E434" s="13">
        <v>145.69999999999999</v>
      </c>
      <c r="H434">
        <v>168.54860579330546</v>
      </c>
      <c r="I434">
        <v>168.54851986879481</v>
      </c>
      <c r="J434" s="2"/>
      <c r="K434">
        <v>4694.7359999999999</v>
      </c>
      <c r="M434" s="2">
        <f t="shared" si="9"/>
        <v>-93894.719999999987</v>
      </c>
      <c r="N434" s="2"/>
    </row>
    <row r="435" spans="2:14" x14ac:dyDescent="0.35">
      <c r="B435" s="12">
        <v>402</v>
      </c>
      <c r="C435">
        <v>3402.7359999999999</v>
      </c>
      <c r="D435" s="13"/>
      <c r="E435" s="13">
        <v>189.7</v>
      </c>
      <c r="H435">
        <v>168.88572410580477</v>
      </c>
      <c r="I435">
        <v>168.88574125792493</v>
      </c>
      <c r="J435" s="2"/>
      <c r="K435">
        <v>4702.7359999999999</v>
      </c>
      <c r="M435" s="2">
        <f t="shared" si="9"/>
        <v>-94054.719999999987</v>
      </c>
      <c r="N435" s="2"/>
    </row>
    <row r="436" spans="2:14" x14ac:dyDescent="0.35">
      <c r="B436" s="12">
        <v>403</v>
      </c>
      <c r="C436">
        <v>3396.7359999999999</v>
      </c>
      <c r="D436" s="13"/>
      <c r="E436" s="13">
        <v>188.5</v>
      </c>
      <c r="H436">
        <v>169.10144737774246</v>
      </c>
      <c r="I436">
        <v>169.10147195630137</v>
      </c>
      <c r="J436" s="2"/>
      <c r="K436">
        <v>4696.7359999999999</v>
      </c>
      <c r="M436" s="2">
        <f t="shared" si="9"/>
        <v>-93934.719999999987</v>
      </c>
      <c r="N436" s="2"/>
    </row>
    <row r="437" spans="2:14" x14ac:dyDescent="0.35">
      <c r="B437" s="12">
        <v>404</v>
      </c>
      <c r="C437">
        <v>3397.7359999999999</v>
      </c>
      <c r="D437" s="13"/>
      <c r="E437" s="13">
        <v>189</v>
      </c>
      <c r="H437">
        <v>169.23554979478919</v>
      </c>
      <c r="I437">
        <v>169.23553882267413</v>
      </c>
      <c r="J437" s="2"/>
      <c r="K437">
        <v>4697.7359999999999</v>
      </c>
      <c r="M437" s="2">
        <f t="shared" si="9"/>
        <v>-93954.719999999987</v>
      </c>
      <c r="N437" s="2"/>
    </row>
    <row r="438" spans="2:14" x14ac:dyDescent="0.35">
      <c r="B438" s="12">
        <v>405</v>
      </c>
      <c r="C438">
        <v>3395.7359999999999</v>
      </c>
      <c r="D438" s="13"/>
      <c r="E438" s="13">
        <v>187.6</v>
      </c>
      <c r="H438">
        <v>169.3127522314908</v>
      </c>
      <c r="I438">
        <v>169.31274113426588</v>
      </c>
      <c r="J438" s="2"/>
      <c r="K438">
        <v>4695.7359999999999</v>
      </c>
      <c r="M438" s="2">
        <f t="shared" si="9"/>
        <v>-93914.719999999987</v>
      </c>
      <c r="N438" s="2"/>
    </row>
    <row r="439" spans="2:14" x14ac:dyDescent="0.35">
      <c r="B439" s="12">
        <v>406</v>
      </c>
      <c r="C439">
        <v>3397.7359999999999</v>
      </c>
      <c r="D439" s="13"/>
      <c r="E439" s="13">
        <v>188.7</v>
      </c>
      <c r="H439">
        <v>169.3489324427311</v>
      </c>
      <c r="I439">
        <v>169.34897430960521</v>
      </c>
      <c r="J439" s="2"/>
      <c r="K439">
        <v>4697.7359999999999</v>
      </c>
      <c r="M439" s="2">
        <f t="shared" si="9"/>
        <v>-93954.719999999987</v>
      </c>
      <c r="N439" s="2"/>
    </row>
    <row r="440" spans="2:14" x14ac:dyDescent="0.35">
      <c r="B440" s="12">
        <v>407</v>
      </c>
      <c r="C440">
        <v>3403.7359999999999</v>
      </c>
      <c r="D440" s="13"/>
      <c r="E440" s="13">
        <v>188.3</v>
      </c>
      <c r="H440">
        <v>169.35484917297077</v>
      </c>
      <c r="I440">
        <v>169.354800229538</v>
      </c>
      <c r="J440" s="2"/>
      <c r="K440">
        <v>4703.7359999999999</v>
      </c>
      <c r="M440" s="2">
        <f t="shared" si="9"/>
        <v>-94074.719999999987</v>
      </c>
      <c r="N440" s="2"/>
    </row>
    <row r="441" spans="2:14" x14ac:dyDescent="0.35">
      <c r="B441" s="12">
        <v>408</v>
      </c>
      <c r="C441">
        <v>3406.7359999999999</v>
      </c>
      <c r="D441" s="13"/>
      <c r="E441" s="13">
        <v>167.6</v>
      </c>
      <c r="H441">
        <v>169.33779481677675</v>
      </c>
      <c r="I441">
        <v>169.33779227978803</v>
      </c>
      <c r="J441" s="2"/>
      <c r="K441">
        <v>4706.7359999999999</v>
      </c>
      <c r="M441" s="2">
        <f t="shared" si="9"/>
        <v>-94134.719999999987</v>
      </c>
      <c r="N441" s="2"/>
    </row>
    <row r="442" spans="2:14" x14ac:dyDescent="0.35">
      <c r="B442" s="12">
        <v>409</v>
      </c>
      <c r="C442">
        <v>3408.7359999999999</v>
      </c>
      <c r="D442" s="13"/>
      <c r="E442" s="13">
        <v>181.1</v>
      </c>
      <c r="H442">
        <v>169.30291439941919</v>
      </c>
      <c r="I442">
        <v>169.3029403869534</v>
      </c>
      <c r="J442" s="2"/>
      <c r="K442">
        <v>4708.7359999999999</v>
      </c>
      <c r="M442" s="2">
        <f t="shared" si="9"/>
        <v>-94174.719999999987</v>
      </c>
      <c r="N442" s="2"/>
    </row>
    <row r="443" spans="2:14" x14ac:dyDescent="0.35">
      <c r="B443" s="12">
        <v>410</v>
      </c>
      <c r="C443">
        <v>3406.7359999999999</v>
      </c>
      <c r="D443" s="13"/>
      <c r="E443" s="13">
        <v>192.2</v>
      </c>
      <c r="H443">
        <v>169.25411074582669</v>
      </c>
      <c r="I443">
        <v>169.25415131959366</v>
      </c>
      <c r="J443" s="2"/>
      <c r="K443">
        <v>4706.7359999999999</v>
      </c>
      <c r="M443" s="2">
        <f t="shared" si="9"/>
        <v>-94134.719999999987</v>
      </c>
      <c r="N443" s="2"/>
    </row>
    <row r="444" spans="2:14" x14ac:dyDescent="0.35">
      <c r="B444" s="12">
        <v>411</v>
      </c>
      <c r="C444">
        <v>3404.7359999999999</v>
      </c>
      <c r="D444" s="13"/>
      <c r="E444" s="13">
        <v>197.7</v>
      </c>
      <c r="H444">
        <v>169.19439529547532</v>
      </c>
      <c r="I444">
        <v>169.19443769331866</v>
      </c>
      <c r="J444" s="2"/>
      <c r="K444">
        <v>4704.7359999999999</v>
      </c>
      <c r="M444" s="2">
        <f t="shared" si="9"/>
        <v>-94094.719999999987</v>
      </c>
      <c r="N444" s="2"/>
    </row>
    <row r="445" spans="2:14" x14ac:dyDescent="0.35">
      <c r="B445" s="12">
        <v>412</v>
      </c>
      <c r="C445">
        <v>3446.7359999999999</v>
      </c>
      <c r="D445" s="13"/>
      <c r="E445" s="13">
        <v>192.9</v>
      </c>
      <c r="H445">
        <v>169.12562583532781</v>
      </c>
      <c r="I445">
        <v>169.12566570543078</v>
      </c>
      <c r="J445" s="2"/>
      <c r="K445">
        <v>4746.7359999999999</v>
      </c>
      <c r="M445" s="2">
        <f t="shared" si="9"/>
        <v>-94934.719999999987</v>
      </c>
      <c r="N445" s="2"/>
    </row>
    <row r="446" spans="2:14" x14ac:dyDescent="0.35">
      <c r="B446" s="12">
        <v>413</v>
      </c>
      <c r="C446">
        <v>3446.7359999999999</v>
      </c>
      <c r="D446" s="13"/>
      <c r="E446" s="13">
        <v>167.2</v>
      </c>
      <c r="H446">
        <v>169.04964320325499</v>
      </c>
      <c r="I446">
        <v>169.04964948544097</v>
      </c>
      <c r="J446" s="2"/>
      <c r="K446">
        <v>4746.7359999999999</v>
      </c>
      <c r="M446" s="2">
        <f t="shared" si="9"/>
        <v>-94934.719999999987</v>
      </c>
      <c r="N446" s="2"/>
    </row>
    <row r="447" spans="2:14" x14ac:dyDescent="0.35">
      <c r="B447" s="12">
        <v>414</v>
      </c>
      <c r="C447">
        <v>3402.7359999999999</v>
      </c>
      <c r="D447" s="13"/>
      <c r="E447" s="13">
        <v>146.19999999999999</v>
      </c>
      <c r="H447">
        <v>168.96766342560269</v>
      </c>
      <c r="I447">
        <v>168.96764552773396</v>
      </c>
      <c r="J447" s="2"/>
      <c r="K447">
        <v>4702.7359999999999</v>
      </c>
      <c r="M447" s="2">
        <f t="shared" si="9"/>
        <v>-94054.719999999987</v>
      </c>
      <c r="N447" s="2"/>
    </row>
    <row r="448" spans="2:14" x14ac:dyDescent="0.35">
      <c r="B448" s="12">
        <v>415</v>
      </c>
      <c r="C448">
        <v>3423.7359999999999</v>
      </c>
      <c r="D448" s="13"/>
      <c r="E448" s="13">
        <v>155.4</v>
      </c>
      <c r="H448">
        <v>168.88065768428473</v>
      </c>
      <c r="I448">
        <v>168.88062344495503</v>
      </c>
      <c r="J448" s="2"/>
      <c r="K448">
        <v>4723.7359999999999</v>
      </c>
      <c r="M448" s="2">
        <f t="shared" si="9"/>
        <v>-94474.719999999987</v>
      </c>
      <c r="N448" s="2"/>
    </row>
    <row r="449" spans="2:14" x14ac:dyDescent="0.35">
      <c r="B449" s="12">
        <v>416</v>
      </c>
      <c r="C449">
        <v>3417.7359999999999</v>
      </c>
      <c r="D449" s="13"/>
      <c r="E449" s="13">
        <v>150.19999999999999</v>
      </c>
      <c r="H449">
        <v>168.78953208816591</v>
      </c>
      <c r="I449">
        <v>168.78945624724452</v>
      </c>
      <c r="J449" s="2"/>
      <c r="K449">
        <v>4717.7359999999999</v>
      </c>
      <c r="M449" s="2">
        <f t="shared" si="9"/>
        <v>-94354.719999999987</v>
      </c>
      <c r="N449" s="2"/>
    </row>
    <row r="450" spans="2:14" x14ac:dyDescent="0.35">
      <c r="B450" s="12">
        <v>417</v>
      </c>
      <c r="C450">
        <v>3417.7359999999999</v>
      </c>
      <c r="D450" s="13"/>
      <c r="E450" s="13">
        <v>165.1</v>
      </c>
      <c r="H450">
        <v>168.69467858216751</v>
      </c>
      <c r="I450">
        <v>168.69478191989279</v>
      </c>
      <c r="J450" s="2"/>
      <c r="K450">
        <v>4717.7359999999999</v>
      </c>
      <c r="M450" s="2">
        <f t="shared" si="9"/>
        <v>-94354.719999999987</v>
      </c>
      <c r="N450" s="2"/>
    </row>
    <row r="451" spans="2:14" x14ac:dyDescent="0.35">
      <c r="B451" s="12">
        <v>418</v>
      </c>
      <c r="C451">
        <v>3407.7359999999999</v>
      </c>
      <c r="D451" s="13"/>
      <c r="E451" s="13">
        <v>163.19999999999999</v>
      </c>
      <c r="H451">
        <v>168.59692145532651</v>
      </c>
      <c r="I451">
        <v>168.5969210078519</v>
      </c>
      <c r="J451" s="2"/>
      <c r="K451">
        <v>4707.7359999999999</v>
      </c>
      <c r="M451" s="2">
        <f t="shared" si="9"/>
        <v>-94154.719999999987</v>
      </c>
      <c r="N451" s="2"/>
    </row>
    <row r="452" spans="2:14" x14ac:dyDescent="0.35">
      <c r="B452" s="12">
        <v>419</v>
      </c>
      <c r="C452">
        <v>3388.7359999999999</v>
      </c>
      <c r="D452" s="13"/>
      <c r="E452" s="13">
        <v>158.19999999999999</v>
      </c>
      <c r="H452">
        <v>168.49643297674689</v>
      </c>
      <c r="I452">
        <v>168.49647715575153</v>
      </c>
      <c r="J452" s="2"/>
      <c r="K452">
        <v>4688.7359999999999</v>
      </c>
      <c r="M452" s="2">
        <f t="shared" si="9"/>
        <v>-93774.719999999987</v>
      </c>
      <c r="N452" s="2"/>
    </row>
    <row r="453" spans="2:14" x14ac:dyDescent="0.35">
      <c r="B453" s="12">
        <v>420</v>
      </c>
      <c r="C453">
        <v>3387.7359999999999</v>
      </c>
      <c r="D453" s="13"/>
      <c r="E453" s="13">
        <v>148.19999999999999</v>
      </c>
      <c r="H453">
        <v>168.39397903080089</v>
      </c>
      <c r="I453">
        <v>168.39404856087575</v>
      </c>
      <c r="J453" s="2"/>
      <c r="K453">
        <v>4687.7359999999999</v>
      </c>
      <c r="M453" s="2">
        <f t="shared" si="9"/>
        <v>-93754.719999999987</v>
      </c>
      <c r="N453" s="2"/>
    </row>
    <row r="454" spans="2:14" x14ac:dyDescent="0.35">
      <c r="B454" s="12">
        <v>421</v>
      </c>
      <c r="C454">
        <v>3384.7359999999999</v>
      </c>
      <c r="D454" s="13"/>
      <c r="E454" s="13">
        <v>159.5</v>
      </c>
      <c r="H454">
        <v>168.28954552005717</v>
      </c>
      <c r="I454">
        <v>168.28955653981774</v>
      </c>
      <c r="J454" s="2"/>
      <c r="K454">
        <v>4684.7359999999999</v>
      </c>
      <c r="M454" s="2">
        <f t="shared" si="9"/>
        <v>-93694.719999999987</v>
      </c>
      <c r="N454" s="2"/>
    </row>
    <row r="455" spans="2:14" x14ac:dyDescent="0.35">
      <c r="B455" s="12">
        <v>422</v>
      </c>
      <c r="C455">
        <v>3404.7359999999999</v>
      </c>
      <c r="D455" s="13"/>
      <c r="E455" s="13">
        <v>159.4</v>
      </c>
      <c r="H455">
        <v>168.1834324767903</v>
      </c>
      <c r="I455">
        <v>168.18350658777473</v>
      </c>
      <c r="J455" s="2"/>
      <c r="K455">
        <v>4704.7359999999999</v>
      </c>
      <c r="M455" s="2">
        <f t="shared" si="9"/>
        <v>-94094.719999999987</v>
      </c>
      <c r="N455" s="2"/>
    </row>
    <row r="456" spans="2:14" x14ac:dyDescent="0.35">
      <c r="B456" s="12">
        <v>423</v>
      </c>
      <c r="C456">
        <v>3374.7359999999999</v>
      </c>
      <c r="D456" s="13"/>
      <c r="E456" s="13">
        <v>151.9</v>
      </c>
      <c r="H456">
        <v>168.07592861785346</v>
      </c>
      <c r="I456">
        <v>168.07597307927372</v>
      </c>
      <c r="J456" s="2"/>
      <c r="K456">
        <v>4674.7359999999999</v>
      </c>
      <c r="M456" s="2">
        <f t="shared" si="9"/>
        <v>-93494.719999999987</v>
      </c>
      <c r="N456" s="2"/>
    </row>
    <row r="457" spans="2:14" x14ac:dyDescent="0.35">
      <c r="B457" s="12">
        <v>424</v>
      </c>
      <c r="C457">
        <v>3357.7359999999999</v>
      </c>
      <c r="D457" s="13"/>
      <c r="E457" s="13">
        <v>165</v>
      </c>
      <c r="H457">
        <v>167.96704095513425</v>
      </c>
      <c r="I457">
        <v>167.96709397340879</v>
      </c>
      <c r="J457" s="2"/>
      <c r="K457">
        <v>4657.7359999999999</v>
      </c>
      <c r="M457" s="2">
        <f t="shared" si="9"/>
        <v>-93154.719999999987</v>
      </c>
      <c r="N457" s="2"/>
    </row>
    <row r="458" spans="2:14" x14ac:dyDescent="0.35">
      <c r="B458" s="12">
        <v>425</v>
      </c>
      <c r="C458">
        <v>3379.7359999999999</v>
      </c>
      <c r="D458" s="13"/>
      <c r="E458" s="13">
        <v>147.30000000000001</v>
      </c>
      <c r="H458">
        <v>167.85721497964227</v>
      </c>
      <c r="I458">
        <v>167.85721944965488</v>
      </c>
      <c r="J458" s="2"/>
      <c r="K458">
        <v>4679.7359999999999</v>
      </c>
      <c r="M458" s="2">
        <f t="shared" si="9"/>
        <v>-93594.719999999987</v>
      </c>
      <c r="N458" s="2"/>
    </row>
    <row r="459" spans="2:14" x14ac:dyDescent="0.35">
      <c r="B459" s="12">
        <v>426</v>
      </c>
      <c r="C459">
        <v>3383.7359999999999</v>
      </c>
      <c r="D459" s="13"/>
      <c r="E459" s="13">
        <v>150.9</v>
      </c>
      <c r="H459">
        <v>167.74639523179948</v>
      </c>
      <c r="I459">
        <v>167.74634538869628</v>
      </c>
      <c r="J459" s="2"/>
      <c r="K459">
        <v>4683.7359999999999</v>
      </c>
      <c r="M459" s="2">
        <f t="shared" si="9"/>
        <v>-93674.719999999987</v>
      </c>
      <c r="N459" s="2"/>
    </row>
    <row r="460" spans="2:14" x14ac:dyDescent="0.35">
      <c r="B460" s="12">
        <v>427</v>
      </c>
      <c r="C460">
        <v>3305.7359999999999</v>
      </c>
      <c r="D460" s="13"/>
      <c r="E460" s="13">
        <v>161.30000000000001</v>
      </c>
      <c r="H460">
        <v>229.97471222995617</v>
      </c>
      <c r="I460">
        <v>229.97475942939997</v>
      </c>
      <c r="J460" s="2"/>
      <c r="K460">
        <v>4605.7359999999999</v>
      </c>
      <c r="M460" s="2">
        <f t="shared" si="9"/>
        <v>-92114.719999999987</v>
      </c>
      <c r="N460" s="2"/>
    </row>
    <row r="461" spans="2:14" x14ac:dyDescent="0.35">
      <c r="B461" s="12">
        <v>428</v>
      </c>
      <c r="C461">
        <v>3383.7359999999999</v>
      </c>
      <c r="D461" s="13"/>
      <c r="E461" s="13">
        <v>152.1</v>
      </c>
      <c r="H461">
        <v>151.54165645282254</v>
      </c>
      <c r="I461">
        <v>151.54160507666091</v>
      </c>
      <c r="J461" s="2"/>
      <c r="K461">
        <v>4683.7359999999999</v>
      </c>
      <c r="M461" s="2">
        <f t="shared" si="9"/>
        <v>-93674.719999999987</v>
      </c>
      <c r="N461" s="2"/>
    </row>
    <row r="462" spans="2:14" x14ac:dyDescent="0.35">
      <c r="B462" s="12">
        <v>429</v>
      </c>
      <c r="C462">
        <v>3381.7359999999999</v>
      </c>
      <c r="D462" s="13"/>
      <c r="E462" s="13">
        <v>160</v>
      </c>
      <c r="H462">
        <v>159.79443972625526</v>
      </c>
      <c r="I462">
        <v>159.79440407335568</v>
      </c>
      <c r="J462" s="2"/>
      <c r="K462">
        <v>4681.7359999999999</v>
      </c>
      <c r="M462" s="2">
        <f t="shared" si="9"/>
        <v>-93634.719999999987</v>
      </c>
      <c r="N462" s="2"/>
    </row>
    <row r="463" spans="2:14" x14ac:dyDescent="0.35">
      <c r="B463" s="12">
        <v>430</v>
      </c>
      <c r="C463">
        <v>3381.7359999999999</v>
      </c>
      <c r="D463" s="13"/>
      <c r="E463" s="13">
        <v>147.5</v>
      </c>
      <c r="H463">
        <v>162.60521649774395</v>
      </c>
      <c r="I463">
        <v>162.60518227380507</v>
      </c>
      <c r="J463" s="2"/>
      <c r="K463">
        <v>4681.7359999999999</v>
      </c>
      <c r="M463" s="2">
        <f t="shared" si="9"/>
        <v>-93634.719999999987</v>
      </c>
      <c r="N463" s="2"/>
    </row>
    <row r="464" spans="2:14" x14ac:dyDescent="0.35">
      <c r="B464" s="12">
        <v>431</v>
      </c>
      <c r="C464">
        <v>3379.7359999999999</v>
      </c>
      <c r="D464" s="13"/>
      <c r="E464" s="13">
        <v>163.30000000000001</v>
      </c>
      <c r="H464">
        <v>163.91921702835617</v>
      </c>
      <c r="I464">
        <v>163.91920002089802</v>
      </c>
      <c r="J464" s="2"/>
      <c r="K464">
        <v>4679.7359999999999</v>
      </c>
      <c r="M464" s="2">
        <f t="shared" si="9"/>
        <v>-93594.719999999987</v>
      </c>
      <c r="N464" s="2"/>
    </row>
    <row r="465" spans="2:14" x14ac:dyDescent="0.35">
      <c r="B465" s="12">
        <v>432</v>
      </c>
      <c r="C465">
        <v>3379.7359999999999</v>
      </c>
      <c r="D465" s="13"/>
      <c r="E465" s="13">
        <v>187.5</v>
      </c>
      <c r="H465">
        <v>164.62845399811198</v>
      </c>
      <c r="I465">
        <v>164.62847578749796</v>
      </c>
      <c r="J465" s="2"/>
      <c r="K465">
        <v>4679.7359999999999</v>
      </c>
      <c r="M465" s="2">
        <f t="shared" si="9"/>
        <v>-93594.719999999987</v>
      </c>
      <c r="N465" s="2"/>
    </row>
    <row r="466" spans="2:14" x14ac:dyDescent="0.35">
      <c r="B466" s="12">
        <v>433</v>
      </c>
      <c r="C466">
        <v>3375.7359999999999</v>
      </c>
      <c r="D466" s="13"/>
      <c r="E466" s="13">
        <v>183.3</v>
      </c>
      <c r="H466">
        <v>165.03976473657505</v>
      </c>
      <c r="I466">
        <v>165.03976346322756</v>
      </c>
      <c r="J466" s="2"/>
      <c r="K466">
        <v>4675.7359999999999</v>
      </c>
      <c r="M466" s="2">
        <f t="shared" si="9"/>
        <v>-93514.719999999987</v>
      </c>
      <c r="N466" s="2"/>
    </row>
    <row r="467" spans="2:14" x14ac:dyDescent="0.35">
      <c r="B467" s="12">
        <v>434</v>
      </c>
      <c r="C467">
        <v>3367.7359999999999</v>
      </c>
      <c r="D467" s="13"/>
      <c r="E467" s="13">
        <v>194.5</v>
      </c>
      <c r="H467">
        <v>165.28494618146527</v>
      </c>
      <c r="I467">
        <v>165.28496950754956</v>
      </c>
      <c r="J467" s="2"/>
      <c r="K467">
        <v>4667.7359999999999</v>
      </c>
      <c r="M467" s="2">
        <f t="shared" si="9"/>
        <v>-93354.719999999987</v>
      </c>
      <c r="N467" s="2"/>
    </row>
    <row r="468" spans="2:14" x14ac:dyDescent="0.35">
      <c r="B468" s="12">
        <v>435</v>
      </c>
      <c r="C468">
        <v>3364.7359999999999</v>
      </c>
      <c r="D468" s="13"/>
      <c r="E468" s="13">
        <v>167.4</v>
      </c>
      <c r="H468">
        <v>165.42907961292505</v>
      </c>
      <c r="I468">
        <v>165.42904850698912</v>
      </c>
      <c r="J468" s="2"/>
      <c r="K468">
        <v>4664.7359999999999</v>
      </c>
      <c r="M468" s="2">
        <f t="shared" si="9"/>
        <v>-93294.719999999987</v>
      </c>
      <c r="N468" s="2"/>
    </row>
    <row r="469" spans="2:14" x14ac:dyDescent="0.35">
      <c r="B469" s="12">
        <v>436</v>
      </c>
      <c r="C469">
        <v>3365.7359999999999</v>
      </c>
      <c r="D469" s="13"/>
      <c r="E469" s="13">
        <v>185.1</v>
      </c>
      <c r="H469">
        <v>165.5076169986722</v>
      </c>
      <c r="I469">
        <v>165.50768422850774</v>
      </c>
      <c r="J469" s="2"/>
      <c r="K469">
        <v>4665.7359999999999</v>
      </c>
      <c r="M469" s="2">
        <f t="shared" si="9"/>
        <v>-93314.719999999987</v>
      </c>
      <c r="N469" s="2"/>
    </row>
    <row r="470" spans="2:14" x14ac:dyDescent="0.35">
      <c r="B470" s="12">
        <v>437</v>
      </c>
      <c r="C470">
        <v>3379.7359999999999</v>
      </c>
      <c r="D470" s="13"/>
      <c r="E470" s="13">
        <v>186.2</v>
      </c>
      <c r="H470">
        <v>165.54171471155445</v>
      </c>
      <c r="I470">
        <v>165.5416792248763</v>
      </c>
      <c r="J470" s="2"/>
      <c r="K470">
        <v>4679.7359999999999</v>
      </c>
      <c r="M470" s="2">
        <f t="shared" si="9"/>
        <v>-93594.719999999987</v>
      </c>
      <c r="N470" s="2"/>
    </row>
    <row r="471" spans="2:14" x14ac:dyDescent="0.35">
      <c r="B471" s="12">
        <v>438</v>
      </c>
      <c r="C471">
        <v>3387.7359999999999</v>
      </c>
      <c r="D471" s="13"/>
      <c r="E471" s="13">
        <v>158.5</v>
      </c>
      <c r="H471">
        <v>165.54420579259735</v>
      </c>
      <c r="I471">
        <v>165.54412855482153</v>
      </c>
      <c r="J471" s="2"/>
      <c r="K471">
        <v>4687.7359999999999</v>
      </c>
      <c r="M471" s="2">
        <f t="shared" si="9"/>
        <v>-93754.719999999987</v>
      </c>
      <c r="N471" s="2"/>
    </row>
    <row r="472" spans="2:14" x14ac:dyDescent="0.35">
      <c r="B472" s="12">
        <v>439</v>
      </c>
      <c r="C472">
        <v>3387.7359999999999</v>
      </c>
      <c r="D472" s="13"/>
      <c r="E472" s="13">
        <v>177.5</v>
      </c>
      <c r="H472">
        <v>165.52360793359665</v>
      </c>
      <c r="I472">
        <v>165.52358634875495</v>
      </c>
      <c r="J472" s="2"/>
      <c r="K472">
        <v>4687.7359999999999</v>
      </c>
      <c r="M472" s="2">
        <f t="shared" si="9"/>
        <v>-93754.719999999987</v>
      </c>
      <c r="N472" s="2"/>
    </row>
    <row r="473" spans="2:14" x14ac:dyDescent="0.35">
      <c r="B473" s="12">
        <v>440</v>
      </c>
      <c r="C473">
        <v>3390.7359999999999</v>
      </c>
      <c r="D473" s="13"/>
      <c r="E473" s="13">
        <v>151.6</v>
      </c>
      <c r="H473">
        <v>165.48587455262987</v>
      </c>
      <c r="I473">
        <v>165.48582671421397</v>
      </c>
      <c r="J473" s="2"/>
      <c r="K473">
        <v>4690.7359999999999</v>
      </c>
      <c r="M473" s="2">
        <f t="shared" si="9"/>
        <v>-93814.719999999987</v>
      </c>
      <c r="N473" s="2"/>
    </row>
    <row r="474" spans="2:14" x14ac:dyDescent="0.35">
      <c r="B474" s="12">
        <v>441</v>
      </c>
      <c r="C474">
        <v>3387.7359999999999</v>
      </c>
      <c r="D474" s="13"/>
      <c r="E474" s="13">
        <v>155.80000000000001</v>
      </c>
      <c r="H474">
        <v>165.43489541735605</v>
      </c>
      <c r="I474">
        <v>165.43491672135022</v>
      </c>
      <c r="J474" s="2"/>
      <c r="K474">
        <v>4687.7359999999999</v>
      </c>
      <c r="M474" s="2">
        <f t="shared" si="9"/>
        <v>-93754.719999999987</v>
      </c>
      <c r="N474" s="2"/>
    </row>
    <row r="475" spans="2:14" x14ac:dyDescent="0.35">
      <c r="B475" s="12">
        <v>442</v>
      </c>
      <c r="C475">
        <v>3382.7359999999999</v>
      </c>
      <c r="D475" s="13"/>
      <c r="E475" s="13">
        <v>155.69999999999999</v>
      </c>
      <c r="H475">
        <v>165.37364065539819</v>
      </c>
      <c r="I475">
        <v>165.37356702255644</v>
      </c>
      <c r="J475" s="2"/>
      <c r="K475">
        <v>4682.7359999999999</v>
      </c>
      <c r="M475" s="2">
        <f t="shared" si="9"/>
        <v>-93654.719999999987</v>
      </c>
      <c r="N475" s="2"/>
    </row>
    <row r="476" spans="2:14" x14ac:dyDescent="0.35">
      <c r="B476" s="12">
        <v>443</v>
      </c>
      <c r="C476">
        <v>3381.7359999999999</v>
      </c>
      <c r="D476" s="13"/>
      <c r="E476" s="13">
        <v>172.7</v>
      </c>
      <c r="H476">
        <v>165.30404215685977</v>
      </c>
      <c r="I476">
        <v>165.30404524764705</v>
      </c>
      <c r="J476" s="2"/>
      <c r="K476">
        <v>4681.7359999999999</v>
      </c>
      <c r="M476" s="2">
        <f t="shared" si="9"/>
        <v>-93634.719999999987</v>
      </c>
      <c r="N476" s="2"/>
    </row>
    <row r="477" spans="2:14" x14ac:dyDescent="0.35">
      <c r="B477" s="12">
        <v>444</v>
      </c>
      <c r="C477">
        <v>3380.7359999999999</v>
      </c>
      <c r="D477" s="13"/>
      <c r="E477" s="13">
        <v>162.1</v>
      </c>
      <c r="H477">
        <v>165.22799717605767</v>
      </c>
      <c r="I477">
        <v>165.22799413726699</v>
      </c>
      <c r="J477" s="2"/>
      <c r="K477">
        <v>4680.7359999999999</v>
      </c>
      <c r="M477" s="2">
        <f t="shared" si="9"/>
        <v>-93614.719999999987</v>
      </c>
      <c r="N477" s="2"/>
    </row>
    <row r="478" spans="2:14" x14ac:dyDescent="0.35">
      <c r="B478" s="12">
        <v>445</v>
      </c>
      <c r="C478">
        <v>3389.7359999999999</v>
      </c>
      <c r="D478" s="13"/>
      <c r="E478" s="13">
        <v>157.5</v>
      </c>
      <c r="H478">
        <v>165.14660269282788</v>
      </c>
      <c r="I478">
        <v>165.1465836361123</v>
      </c>
      <c r="J478" s="2"/>
      <c r="K478">
        <v>4689.7359999999999</v>
      </c>
      <c r="M478" s="2">
        <f t="shared" si="9"/>
        <v>-93794.719999999987</v>
      </c>
      <c r="N478" s="2"/>
    </row>
    <row r="479" spans="2:14" x14ac:dyDescent="0.35">
      <c r="B479" s="12">
        <v>446</v>
      </c>
      <c r="C479">
        <v>3391.7359999999999</v>
      </c>
      <c r="D479" s="13"/>
      <c r="E479" s="13">
        <v>161.5</v>
      </c>
      <c r="H479">
        <v>165.06074896147118</v>
      </c>
      <c r="I479">
        <v>165.06078800959637</v>
      </c>
      <c r="J479" s="2"/>
      <c r="K479">
        <v>4691.7359999999999</v>
      </c>
      <c r="M479" s="2">
        <f t="shared" si="9"/>
        <v>-93834.719999999987</v>
      </c>
      <c r="N479" s="2"/>
    </row>
    <row r="480" spans="2:14" x14ac:dyDescent="0.35">
      <c r="B480" s="12">
        <v>447</v>
      </c>
      <c r="C480">
        <v>3382.7359999999999</v>
      </c>
      <c r="D480" s="13"/>
      <c r="E480" s="13">
        <v>156</v>
      </c>
      <c r="H480">
        <v>164.97137822989191</v>
      </c>
      <c r="I480">
        <v>164.97133030686493</v>
      </c>
      <c r="J480" s="2"/>
      <c r="K480">
        <v>4682.7359999999999</v>
      </c>
      <c r="M480" s="2">
        <f t="shared" si="9"/>
        <v>-93654.719999999987</v>
      </c>
      <c r="N480" s="2"/>
    </row>
    <row r="481" spans="2:14" x14ac:dyDescent="0.35">
      <c r="B481" s="12">
        <v>448</v>
      </c>
      <c r="C481">
        <v>3382.7359999999999</v>
      </c>
      <c r="D481" s="13"/>
      <c r="E481" s="13">
        <v>159.80000000000001</v>
      </c>
      <c r="H481">
        <v>164.8788070047346</v>
      </c>
      <c r="I481">
        <v>164.87890309324138</v>
      </c>
      <c r="J481" s="2"/>
      <c r="K481">
        <v>4682.7359999999999</v>
      </c>
      <c r="M481" s="2">
        <f t="shared" si="9"/>
        <v>-93654.719999999987</v>
      </c>
      <c r="N481" s="2"/>
    </row>
    <row r="482" spans="2:14" x14ac:dyDescent="0.35">
      <c r="B482" s="12">
        <v>449</v>
      </c>
      <c r="C482">
        <v>3383.7359999999999</v>
      </c>
      <c r="D482" s="13"/>
      <c r="E482" s="13">
        <v>160.5</v>
      </c>
      <c r="H482">
        <v>164.7837260312233</v>
      </c>
      <c r="I482">
        <v>164.78374025030442</v>
      </c>
      <c r="J482" s="2"/>
      <c r="K482">
        <v>4683.7359999999999</v>
      </c>
      <c r="M482" s="2">
        <f t="shared" si="9"/>
        <v>-93674.719999999987</v>
      </c>
      <c r="N482" s="2"/>
    </row>
    <row r="483" spans="2:14" x14ac:dyDescent="0.35">
      <c r="B483" s="12">
        <v>450</v>
      </c>
      <c r="C483">
        <v>3383.7359999999999</v>
      </c>
      <c r="D483" s="13"/>
      <c r="E483" s="13">
        <v>161.4</v>
      </c>
      <c r="H483">
        <v>164.68647327291106</v>
      </c>
      <c r="I483">
        <v>164.68647397369926</v>
      </c>
      <c r="J483" s="2"/>
      <c r="K483">
        <v>4683.7359999999999</v>
      </c>
      <c r="M483" s="2">
        <f t="shared" ref="M483:M546" si="10">(L483-K483)/$K$32</f>
        <v>-93674.719999999987</v>
      </c>
      <c r="N483" s="2"/>
    </row>
    <row r="484" spans="2:14" x14ac:dyDescent="0.35">
      <c r="B484" s="12">
        <v>451</v>
      </c>
      <c r="C484">
        <v>3382.7359999999999</v>
      </c>
      <c r="D484" s="13"/>
      <c r="E484" s="13">
        <v>154.69999999999999</v>
      </c>
      <c r="H484">
        <v>164.58741873525852</v>
      </c>
      <c r="I484">
        <v>164.58726777133955</v>
      </c>
      <c r="J484" s="2"/>
      <c r="K484">
        <v>4682.7359999999999</v>
      </c>
      <c r="M484" s="2">
        <f t="shared" si="10"/>
        <v>-93654.719999999987</v>
      </c>
      <c r="N484" s="2"/>
    </row>
    <row r="485" spans="2:14" x14ac:dyDescent="0.35">
      <c r="B485" s="12">
        <v>452</v>
      </c>
      <c r="C485">
        <v>3387.7359999999999</v>
      </c>
      <c r="D485" s="13"/>
      <c r="E485" s="13">
        <v>156.4</v>
      </c>
      <c r="H485">
        <v>164.48678370916943</v>
      </c>
      <c r="I485">
        <v>164.48664829577089</v>
      </c>
      <c r="J485" s="2"/>
      <c r="K485">
        <v>4687.7359999999999</v>
      </c>
      <c r="M485" s="2">
        <f t="shared" si="10"/>
        <v>-93754.719999999987</v>
      </c>
      <c r="N485" s="2"/>
    </row>
    <row r="486" spans="2:14" x14ac:dyDescent="0.35">
      <c r="B486" s="12">
        <v>453</v>
      </c>
      <c r="C486">
        <v>3406.7359999999999</v>
      </c>
      <c r="D486" s="13"/>
      <c r="E486" s="13">
        <v>133.69999999999999</v>
      </c>
      <c r="H486">
        <v>164.38473612766418</v>
      </c>
      <c r="I486">
        <v>164.38472663612075</v>
      </c>
      <c r="J486" s="2"/>
      <c r="K486">
        <v>4706.7359999999999</v>
      </c>
      <c r="M486" s="2">
        <f t="shared" si="10"/>
        <v>-94134.719999999987</v>
      </c>
      <c r="N486" s="2"/>
    </row>
    <row r="487" spans="2:14" x14ac:dyDescent="0.35">
      <c r="B487" s="12">
        <v>454</v>
      </c>
      <c r="C487">
        <v>3385.7359999999999</v>
      </c>
      <c r="D487" s="13"/>
      <c r="E487" s="13">
        <v>157.80000000000001</v>
      </c>
      <c r="H487">
        <v>164.28154929479334</v>
      </c>
      <c r="I487">
        <v>164.28149307934578</v>
      </c>
      <c r="J487" s="2"/>
      <c r="K487">
        <v>4685.7359999999999</v>
      </c>
      <c r="M487" s="2">
        <f t="shared" si="10"/>
        <v>-93714.719999999987</v>
      </c>
      <c r="N487" s="2"/>
    </row>
    <row r="488" spans="2:14" x14ac:dyDescent="0.35">
      <c r="B488" s="12">
        <v>455</v>
      </c>
      <c r="C488">
        <v>3378.7359999999999</v>
      </c>
      <c r="D488" s="13"/>
      <c r="E488" s="13">
        <v>141.69999999999999</v>
      </c>
      <c r="H488">
        <v>164.1773682061351</v>
      </c>
      <c r="I488">
        <v>164.17731634935936</v>
      </c>
      <c r="J488" s="2"/>
      <c r="K488">
        <v>4678.7359999999999</v>
      </c>
      <c r="M488" s="2">
        <f t="shared" si="10"/>
        <v>-93574.719999999987</v>
      </c>
      <c r="N488" s="2"/>
    </row>
    <row r="489" spans="2:14" x14ac:dyDescent="0.35">
      <c r="B489" s="12">
        <v>456</v>
      </c>
      <c r="C489">
        <v>3384.7359999999999</v>
      </c>
      <c r="D489" s="13"/>
      <c r="E489" s="13">
        <v>147.9</v>
      </c>
      <c r="H489">
        <v>164.07226495082895</v>
      </c>
      <c r="I489">
        <v>164.0723009321207</v>
      </c>
      <c r="J489" s="2"/>
      <c r="K489">
        <v>4684.7359999999999</v>
      </c>
      <c r="M489" s="2">
        <f t="shared" si="10"/>
        <v>-93694.719999999987</v>
      </c>
      <c r="N489" s="2"/>
    </row>
    <row r="490" spans="2:14" x14ac:dyDescent="0.35">
      <c r="B490" s="12">
        <v>457</v>
      </c>
      <c r="C490">
        <v>3382.7359999999999</v>
      </c>
      <c r="D490" s="13"/>
      <c r="E490" s="13">
        <v>132.30000000000001</v>
      </c>
      <c r="H490">
        <v>163.96655956986797</v>
      </c>
      <c r="I490">
        <v>163.96654131342527</v>
      </c>
      <c r="J490" s="2"/>
      <c r="K490">
        <v>4682.7359999999999</v>
      </c>
      <c r="M490" s="2">
        <f t="shared" si="10"/>
        <v>-93654.719999999987</v>
      </c>
      <c r="N490" s="2"/>
    </row>
    <row r="491" spans="2:14" x14ac:dyDescent="0.35">
      <c r="B491" s="12">
        <v>458</v>
      </c>
      <c r="C491">
        <v>3392.7359999999999</v>
      </c>
      <c r="D491" s="13"/>
      <c r="E491" s="13">
        <v>138.5</v>
      </c>
      <c r="H491">
        <v>163.86000765795248</v>
      </c>
      <c r="I491">
        <v>163.86007528418153</v>
      </c>
      <c r="J491" s="2"/>
      <c r="K491">
        <v>4692.7359999999999</v>
      </c>
      <c r="M491" s="2">
        <f t="shared" si="10"/>
        <v>-93854.719999999987</v>
      </c>
      <c r="N491" s="2"/>
    </row>
    <row r="492" spans="2:14" x14ac:dyDescent="0.35">
      <c r="B492" s="12">
        <v>459</v>
      </c>
      <c r="C492">
        <v>3368.7359999999999</v>
      </c>
      <c r="D492" s="13"/>
      <c r="E492" s="13">
        <v>160.69999999999999</v>
      </c>
      <c r="H492">
        <v>163.75309119287436</v>
      </c>
      <c r="I492">
        <v>163.75311097846028</v>
      </c>
      <c r="J492" s="2"/>
      <c r="K492">
        <v>4668.7359999999999</v>
      </c>
      <c r="M492" s="2">
        <f t="shared" si="10"/>
        <v>-93374.719999999987</v>
      </c>
      <c r="N492" s="2"/>
    </row>
    <row r="493" spans="2:14" x14ac:dyDescent="0.35">
      <c r="B493" s="12">
        <v>460</v>
      </c>
      <c r="C493">
        <v>3381.7359999999999</v>
      </c>
      <c r="D493" s="13"/>
      <c r="E493" s="13">
        <v>138.30000000000001</v>
      </c>
      <c r="H493">
        <v>163.64559858865834</v>
      </c>
      <c r="I493">
        <v>163.64557766353423</v>
      </c>
      <c r="J493" s="2"/>
      <c r="K493">
        <v>4681.7359999999999</v>
      </c>
      <c r="M493" s="2">
        <f t="shared" si="10"/>
        <v>-93634.719999999987</v>
      </c>
      <c r="N493" s="2"/>
    </row>
    <row r="494" spans="2:14" x14ac:dyDescent="0.35">
      <c r="B494" s="12">
        <v>461</v>
      </c>
      <c r="C494">
        <v>3371.7359999999999</v>
      </c>
      <c r="D494" s="13"/>
      <c r="E494" s="13">
        <v>98.4</v>
      </c>
      <c r="H494">
        <v>163.5377395756702</v>
      </c>
      <c r="I494">
        <v>163.53772789644037</v>
      </c>
      <c r="J494" s="2"/>
      <c r="K494">
        <v>4671.7359999999999</v>
      </c>
      <c r="M494" s="2">
        <f t="shared" si="10"/>
        <v>-93434.719999999987</v>
      </c>
      <c r="N494" s="2"/>
    </row>
    <row r="495" spans="2:14" x14ac:dyDescent="0.35">
      <c r="B495" s="12">
        <v>462</v>
      </c>
      <c r="C495">
        <v>3376.7359999999999</v>
      </c>
      <c r="D495" s="13"/>
      <c r="E495" s="13">
        <v>130</v>
      </c>
      <c r="H495">
        <v>163.42948636280437</v>
      </c>
      <c r="I495">
        <v>163.42949174869031</v>
      </c>
      <c r="J495" s="2"/>
      <c r="K495">
        <v>4676.7359999999999</v>
      </c>
      <c r="M495" s="2">
        <f t="shared" si="10"/>
        <v>-93534.719999999987</v>
      </c>
      <c r="N495" s="2"/>
    </row>
    <row r="496" spans="2:14" x14ac:dyDescent="0.35">
      <c r="B496" s="12">
        <v>463</v>
      </c>
      <c r="C496">
        <v>3379.7359999999999</v>
      </c>
      <c r="D496" s="13"/>
      <c r="E496" s="13">
        <v>112.7</v>
      </c>
      <c r="H496">
        <v>163.32099650563353</v>
      </c>
      <c r="I496">
        <v>163.3209807849482</v>
      </c>
      <c r="J496" s="2"/>
      <c r="K496">
        <v>4679.7359999999999</v>
      </c>
      <c r="M496" s="2">
        <f t="shared" si="10"/>
        <v>-93594.719999999987</v>
      </c>
      <c r="N496" s="2"/>
    </row>
    <row r="497" spans="2:14" x14ac:dyDescent="0.35">
      <c r="B497" s="12">
        <v>464</v>
      </c>
      <c r="C497">
        <v>3377.7359999999999</v>
      </c>
      <c r="D497" s="13"/>
      <c r="E497" s="13">
        <v>99.1</v>
      </c>
      <c r="H497">
        <v>163.21221915272204</v>
      </c>
      <c r="I497">
        <v>163.21214825948448</v>
      </c>
      <c r="J497" s="2"/>
      <c r="K497">
        <v>4677.7359999999999</v>
      </c>
      <c r="M497" s="2">
        <f t="shared" si="10"/>
        <v>-93554.719999999987</v>
      </c>
      <c r="N497" s="2"/>
    </row>
    <row r="498" spans="2:14" x14ac:dyDescent="0.35">
      <c r="B498" s="12">
        <v>465</v>
      </c>
      <c r="C498">
        <v>3352.7359999999999</v>
      </c>
      <c r="D498" s="13"/>
      <c r="E498" s="13">
        <v>80.400000000000006</v>
      </c>
      <c r="H498">
        <v>163.10323164927894</v>
      </c>
      <c r="I498">
        <v>163.10317660938045</v>
      </c>
      <c r="J498" s="2"/>
      <c r="K498">
        <v>4652.7359999999999</v>
      </c>
      <c r="M498" s="2">
        <f t="shared" si="10"/>
        <v>-93054.719999999987</v>
      </c>
      <c r="N498" s="2"/>
    </row>
    <row r="499" spans="2:14" x14ac:dyDescent="0.35">
      <c r="B499" s="12">
        <v>466</v>
      </c>
      <c r="C499">
        <v>3366.7359999999999</v>
      </c>
      <c r="D499" s="13"/>
      <c r="E499" s="13">
        <v>107.1</v>
      </c>
      <c r="H499">
        <v>162.99415582698145</v>
      </c>
      <c r="I499">
        <v>162.99409288601854</v>
      </c>
      <c r="J499" s="2"/>
      <c r="K499">
        <v>4666.7359999999999</v>
      </c>
      <c r="M499" s="2">
        <f t="shared" si="10"/>
        <v>-93334.719999999987</v>
      </c>
      <c r="N499" s="2"/>
    </row>
    <row r="500" spans="2:14" x14ac:dyDescent="0.35">
      <c r="B500" s="12">
        <v>467</v>
      </c>
      <c r="C500">
        <v>3362.7359999999999</v>
      </c>
      <c r="D500" s="13"/>
      <c r="E500" s="13">
        <v>68.599999999999994</v>
      </c>
      <c r="H500">
        <v>162.8848902339933</v>
      </c>
      <c r="I500">
        <v>162.8848899253795</v>
      </c>
      <c r="J500" s="2"/>
      <c r="K500">
        <v>4662.7359999999999</v>
      </c>
      <c r="M500" s="2">
        <f t="shared" si="10"/>
        <v>-93254.719999999987</v>
      </c>
      <c r="N500" s="2"/>
    </row>
    <row r="501" spans="2:14" x14ac:dyDescent="0.35">
      <c r="B501" s="12">
        <v>468</v>
      </c>
      <c r="C501">
        <v>3371.7359999999999</v>
      </c>
      <c r="D501" s="13"/>
      <c r="E501" s="13">
        <v>107</v>
      </c>
      <c r="H501">
        <v>162.77535947049657</v>
      </c>
      <c r="I501">
        <v>162.77548679627103</v>
      </c>
      <c r="J501" s="2"/>
      <c r="K501">
        <v>4671.7359999999999</v>
      </c>
      <c r="M501" s="2">
        <f t="shared" si="10"/>
        <v>-93434.719999999987</v>
      </c>
      <c r="N501" s="2"/>
    </row>
    <row r="502" spans="2:14" x14ac:dyDescent="0.35">
      <c r="B502" s="12">
        <v>469</v>
      </c>
      <c r="C502">
        <v>3372.7359999999999</v>
      </c>
      <c r="D502" s="13"/>
      <c r="E502" s="13">
        <v>105.6</v>
      </c>
      <c r="H502">
        <v>162.6660821191397</v>
      </c>
      <c r="I502">
        <v>162.66601111081988</v>
      </c>
      <c r="J502" s="2"/>
      <c r="K502">
        <v>4672.7359999999999</v>
      </c>
      <c r="M502" s="2">
        <f t="shared" si="10"/>
        <v>-93454.719999999987</v>
      </c>
      <c r="N502" s="2"/>
    </row>
    <row r="503" spans="2:14" x14ac:dyDescent="0.35">
      <c r="B503" s="12">
        <v>470</v>
      </c>
      <c r="C503">
        <v>3367.7359999999999</v>
      </c>
      <c r="D503" s="13"/>
      <c r="E503" s="13">
        <v>106.5</v>
      </c>
      <c r="H503">
        <v>162.55638603857179</v>
      </c>
      <c r="I503">
        <v>162.55642898007625</v>
      </c>
      <c r="J503" s="2"/>
      <c r="K503">
        <v>4667.7359999999999</v>
      </c>
      <c r="M503" s="2">
        <f t="shared" si="10"/>
        <v>-93354.719999999987</v>
      </c>
      <c r="N503" s="2"/>
    </row>
    <row r="504" spans="2:14" x14ac:dyDescent="0.35">
      <c r="B504" s="12">
        <v>471</v>
      </c>
      <c r="C504">
        <v>3363.7359999999999</v>
      </c>
      <c r="D504" s="13"/>
      <c r="E504" s="13">
        <v>105.6</v>
      </c>
      <c r="H504">
        <v>162.44694015289187</v>
      </c>
      <c r="I504">
        <v>162.4469253817316</v>
      </c>
      <c r="J504" s="2"/>
      <c r="K504">
        <v>4663.7359999999999</v>
      </c>
      <c r="M504" s="2">
        <f t="shared" si="10"/>
        <v>-93274.719999999987</v>
      </c>
      <c r="N504" s="2"/>
    </row>
    <row r="505" spans="2:14" x14ac:dyDescent="0.35">
      <c r="B505" s="12">
        <v>472</v>
      </c>
      <c r="C505">
        <v>3367.7359999999999</v>
      </c>
      <c r="D505" s="13"/>
      <c r="E505" s="13">
        <v>102.7</v>
      </c>
      <c r="H505">
        <v>162.33734509974221</v>
      </c>
      <c r="I505">
        <v>162.3373333670271</v>
      </c>
      <c r="J505" s="2"/>
      <c r="K505">
        <v>4667.7359999999999</v>
      </c>
      <c r="M505" s="2">
        <f t="shared" si="10"/>
        <v>-93354.719999999987</v>
      </c>
      <c r="N505" s="2"/>
    </row>
    <row r="506" spans="2:14" x14ac:dyDescent="0.35">
      <c r="B506" s="12">
        <v>473</v>
      </c>
      <c r="C506">
        <v>3364.7359999999999</v>
      </c>
      <c r="D506" s="13"/>
      <c r="E506" s="13">
        <v>104.4</v>
      </c>
      <c r="H506">
        <v>162.22778298286153</v>
      </c>
      <c r="I506">
        <v>162.22781115389833</v>
      </c>
      <c r="J506" s="2"/>
      <c r="K506">
        <v>4664.7359999999999</v>
      </c>
      <c r="M506" s="2">
        <f t="shared" si="10"/>
        <v>-93294.719999999987</v>
      </c>
      <c r="N506" s="2"/>
    </row>
    <row r="507" spans="2:14" x14ac:dyDescent="0.35">
      <c r="B507" s="12">
        <v>474</v>
      </c>
      <c r="C507">
        <v>3367.7359999999999</v>
      </c>
      <c r="D507" s="13"/>
      <c r="E507" s="13">
        <v>103</v>
      </c>
      <c r="H507">
        <v>162.11821938979969</v>
      </c>
      <c r="I507">
        <v>162.11824255111532</v>
      </c>
      <c r="J507" s="2"/>
      <c r="K507">
        <v>4667.7359999999999</v>
      </c>
      <c r="M507" s="2">
        <f t="shared" si="10"/>
        <v>-93354.719999999987</v>
      </c>
      <c r="N507" s="2"/>
    </row>
    <row r="508" spans="2:14" x14ac:dyDescent="0.35">
      <c r="B508" s="12">
        <v>475</v>
      </c>
      <c r="C508">
        <v>3365.7359999999999</v>
      </c>
      <c r="D508" s="13"/>
      <c r="E508" s="13">
        <v>104</v>
      </c>
      <c r="H508">
        <v>162.00871328819707</v>
      </c>
      <c r="I508">
        <v>162.00873632604407</v>
      </c>
      <c r="J508" s="2"/>
      <c r="K508">
        <v>4665.7359999999999</v>
      </c>
      <c r="M508" s="2">
        <f t="shared" si="10"/>
        <v>-93314.719999999987</v>
      </c>
      <c r="N508" s="2"/>
    </row>
    <row r="509" spans="2:14" x14ac:dyDescent="0.35">
      <c r="B509" s="12">
        <v>476</v>
      </c>
      <c r="C509">
        <v>3346.7359999999999</v>
      </c>
      <c r="D509" s="13"/>
      <c r="E509" s="13">
        <v>101.4</v>
      </c>
      <c r="H509">
        <v>161.8993008374255</v>
      </c>
      <c r="I509">
        <v>161.8992594685927</v>
      </c>
      <c r="J509" s="2"/>
      <c r="K509">
        <v>4646.7359999999999</v>
      </c>
      <c r="M509" s="2">
        <f t="shared" si="10"/>
        <v>-92934.719999999987</v>
      </c>
      <c r="N509" s="2"/>
    </row>
    <row r="510" spans="2:14" x14ac:dyDescent="0.35">
      <c r="B510" s="12">
        <v>477</v>
      </c>
      <c r="C510">
        <v>3351.7359999999999</v>
      </c>
      <c r="D510" s="13"/>
      <c r="E510" s="13">
        <v>99.1</v>
      </c>
      <c r="H510">
        <v>161.78992002492615</v>
      </c>
      <c r="I510">
        <v>161.78990580606617</v>
      </c>
      <c r="J510" s="2"/>
      <c r="K510">
        <v>4651.7359999999999</v>
      </c>
      <c r="M510" s="2">
        <f t="shared" si="10"/>
        <v>-93034.719999999987</v>
      </c>
      <c r="N510" s="2"/>
    </row>
    <row r="511" spans="2:14" x14ac:dyDescent="0.35">
      <c r="B511" s="12">
        <v>478</v>
      </c>
      <c r="C511">
        <v>3352.7359999999999</v>
      </c>
      <c r="D511" s="13"/>
      <c r="E511" s="13">
        <v>83.9</v>
      </c>
      <c r="H511">
        <v>161.68060545477954</v>
      </c>
      <c r="I511">
        <v>161.68065789389209</v>
      </c>
      <c r="J511" s="2"/>
      <c r="K511">
        <v>4652.7359999999999</v>
      </c>
      <c r="M511" s="2">
        <f t="shared" si="10"/>
        <v>-93054.719999999987</v>
      </c>
      <c r="N511" s="2"/>
    </row>
    <row r="512" spans="2:14" x14ac:dyDescent="0.35">
      <c r="B512" s="12">
        <v>479</v>
      </c>
      <c r="C512">
        <v>3353.7359999999999</v>
      </c>
      <c r="D512" s="13"/>
      <c r="E512" s="13">
        <v>110.2</v>
      </c>
      <c r="H512">
        <v>161.57145099631722</v>
      </c>
      <c r="I512">
        <v>161.57149833697014</v>
      </c>
      <c r="J512" s="2"/>
      <c r="K512">
        <v>4653.7359999999999</v>
      </c>
      <c r="M512" s="2">
        <f t="shared" si="10"/>
        <v>-93074.719999999987</v>
      </c>
      <c r="N512" s="2"/>
    </row>
    <row r="513" spans="2:14" x14ac:dyDescent="0.35">
      <c r="B513" s="12">
        <v>480</v>
      </c>
      <c r="C513">
        <v>3352.7359999999999</v>
      </c>
      <c r="D513" s="13"/>
      <c r="E513" s="13">
        <v>106.9</v>
      </c>
      <c r="H513">
        <v>161.46226731727285</v>
      </c>
      <c r="I513">
        <v>161.46227908611669</v>
      </c>
      <c r="J513" s="2"/>
      <c r="K513">
        <v>4652.7359999999999</v>
      </c>
      <c r="M513" s="2">
        <f t="shared" si="10"/>
        <v>-93054.719999999987</v>
      </c>
      <c r="N513" s="2"/>
    </row>
    <row r="514" spans="2:14" x14ac:dyDescent="0.35">
      <c r="B514" s="12">
        <v>481</v>
      </c>
      <c r="C514">
        <v>3347.7359999999999</v>
      </c>
      <c r="D514" s="13"/>
      <c r="E514" s="13">
        <v>100.8</v>
      </c>
      <c r="H514">
        <v>161.35322347326471</v>
      </c>
      <c r="I514">
        <v>161.35325025654291</v>
      </c>
      <c r="J514" s="2"/>
      <c r="K514">
        <v>4647.7359999999999</v>
      </c>
      <c r="M514" s="2">
        <f t="shared" si="10"/>
        <v>-92954.719999999987</v>
      </c>
      <c r="N514" s="2"/>
    </row>
    <row r="515" spans="2:14" x14ac:dyDescent="0.35">
      <c r="B515" s="12">
        <v>482</v>
      </c>
      <c r="C515">
        <v>3351.7359999999999</v>
      </c>
      <c r="D515" s="13"/>
      <c r="E515" s="13">
        <v>98</v>
      </c>
      <c r="H515">
        <v>161.24440535485613</v>
      </c>
      <c r="I515">
        <v>161.24434569881629</v>
      </c>
      <c r="J515" s="2"/>
      <c r="K515">
        <v>4651.7359999999999</v>
      </c>
      <c r="M515" s="2">
        <f t="shared" si="10"/>
        <v>-93034.719999999987</v>
      </c>
      <c r="N515" s="2"/>
    </row>
    <row r="516" spans="2:14" x14ac:dyDescent="0.35">
      <c r="B516" s="12">
        <v>483</v>
      </c>
      <c r="C516">
        <v>3362.7359999999999</v>
      </c>
      <c r="D516" s="13"/>
      <c r="E516" s="13">
        <v>95.7</v>
      </c>
      <c r="H516">
        <v>161.13559383030591</v>
      </c>
      <c r="I516">
        <v>161.13566093178136</v>
      </c>
      <c r="J516" s="2"/>
      <c r="K516">
        <v>4662.7359999999999</v>
      </c>
      <c r="M516" s="2">
        <f t="shared" si="10"/>
        <v>-93254.719999999987</v>
      </c>
      <c r="N516" s="2"/>
    </row>
    <row r="517" spans="2:14" x14ac:dyDescent="0.35">
      <c r="B517" s="12">
        <v>484</v>
      </c>
      <c r="C517">
        <v>3352.7359999999999</v>
      </c>
      <c r="D517" s="13"/>
      <c r="E517" s="13">
        <v>132.9</v>
      </c>
      <c r="H517">
        <v>161.02686829921905</v>
      </c>
      <c r="I517">
        <v>161.02694675308467</v>
      </c>
      <c r="J517" s="2"/>
      <c r="K517">
        <v>4652.7359999999999</v>
      </c>
      <c r="M517" s="2">
        <f t="shared" si="10"/>
        <v>-93054.719999999987</v>
      </c>
      <c r="N517" s="2"/>
    </row>
    <row r="518" spans="2:14" x14ac:dyDescent="0.35">
      <c r="B518" s="12">
        <v>485</v>
      </c>
      <c r="C518">
        <v>3346.7359999999999</v>
      </c>
      <c r="D518" s="13"/>
      <c r="E518" s="13">
        <v>99.6</v>
      </c>
      <c r="H518">
        <v>160.91839176235914</v>
      </c>
      <c r="I518">
        <v>160.91848647172412</v>
      </c>
      <c r="J518" s="2"/>
      <c r="K518">
        <v>4646.7359999999999</v>
      </c>
      <c r="M518" s="2">
        <f t="shared" si="10"/>
        <v>-92934.719999999987</v>
      </c>
      <c r="N518" s="2"/>
    </row>
    <row r="519" spans="2:14" x14ac:dyDescent="0.35">
      <c r="B519" s="12">
        <v>486</v>
      </c>
      <c r="C519">
        <v>3353.7359999999999</v>
      </c>
      <c r="D519" s="13"/>
      <c r="E519" s="13">
        <v>100.2</v>
      </c>
      <c r="H519">
        <v>160.8100195767997</v>
      </c>
      <c r="I519">
        <v>160.8100498815796</v>
      </c>
      <c r="J519" s="2"/>
      <c r="K519">
        <v>4653.7359999999999</v>
      </c>
      <c r="M519" s="2">
        <f t="shared" si="10"/>
        <v>-93074.719999999987</v>
      </c>
      <c r="N519" s="2"/>
    </row>
    <row r="520" spans="2:14" x14ac:dyDescent="0.35">
      <c r="B520" s="12">
        <v>487</v>
      </c>
      <c r="C520">
        <v>3361.7359999999999</v>
      </c>
      <c r="D520" s="13"/>
      <c r="E520" s="13">
        <v>104.6</v>
      </c>
      <c r="H520">
        <v>160.70174995152877</v>
      </c>
      <c r="I520">
        <v>160.70185796405912</v>
      </c>
      <c r="J520" s="2"/>
      <c r="K520">
        <v>4661.7359999999999</v>
      </c>
      <c r="M520" s="2">
        <f t="shared" si="10"/>
        <v>-93234.719999999987</v>
      </c>
      <c r="N520" s="2"/>
    </row>
    <row r="521" spans="2:14" x14ac:dyDescent="0.35">
      <c r="B521" s="12">
        <v>488</v>
      </c>
      <c r="C521">
        <v>3364.7359999999999</v>
      </c>
      <c r="D521" s="13"/>
      <c r="E521" s="13">
        <v>99.7</v>
      </c>
      <c r="H521">
        <v>160.59377030775445</v>
      </c>
      <c r="I521">
        <v>160.59373236520997</v>
      </c>
      <c r="J521" s="2"/>
      <c r="K521">
        <v>4664.7359999999999</v>
      </c>
      <c r="M521" s="2">
        <f t="shared" si="10"/>
        <v>-93294.719999999987</v>
      </c>
      <c r="N521" s="2"/>
    </row>
    <row r="522" spans="2:14" x14ac:dyDescent="0.35">
      <c r="B522" s="12">
        <v>489</v>
      </c>
      <c r="C522">
        <v>3362.7359999999999</v>
      </c>
      <c r="D522" s="13"/>
      <c r="E522" s="13">
        <v>99.1</v>
      </c>
      <c r="H522">
        <v>160.48582533108515</v>
      </c>
      <c r="I522">
        <v>160.48590702228495</v>
      </c>
      <c r="J522" s="2"/>
      <c r="K522">
        <v>4662.7359999999999</v>
      </c>
      <c r="M522" s="2">
        <f t="shared" si="10"/>
        <v>-93254.719999999987</v>
      </c>
      <c r="N522" s="2"/>
    </row>
    <row r="523" spans="2:14" x14ac:dyDescent="0.35">
      <c r="B523" s="12">
        <v>490</v>
      </c>
      <c r="C523">
        <v>3358.7359999999999</v>
      </c>
      <c r="D523" s="13"/>
      <c r="E523" s="13">
        <v>100.4</v>
      </c>
      <c r="H523">
        <v>160.37809141554155</v>
      </c>
      <c r="I523">
        <v>160.37815316264474</v>
      </c>
      <c r="J523" s="2"/>
      <c r="K523">
        <v>4658.7359999999999</v>
      </c>
      <c r="M523" s="2">
        <f t="shared" si="10"/>
        <v>-93174.719999999987</v>
      </c>
      <c r="N523" s="2"/>
    </row>
    <row r="524" spans="2:14" x14ac:dyDescent="0.35">
      <c r="B524" s="12">
        <v>491</v>
      </c>
      <c r="C524">
        <v>3361.7359999999999</v>
      </c>
      <c r="D524" s="13"/>
      <c r="E524" s="13">
        <v>96.7</v>
      </c>
      <c r="H524">
        <v>160.27054804072426</v>
      </c>
      <c r="I524">
        <v>160.27051280612665</v>
      </c>
      <c r="J524" s="2"/>
      <c r="K524">
        <v>4661.7359999999999</v>
      </c>
      <c r="M524" s="2">
        <f t="shared" si="10"/>
        <v>-93234.719999999987</v>
      </c>
      <c r="N524" s="2"/>
    </row>
    <row r="525" spans="2:14" x14ac:dyDescent="0.35">
      <c r="B525" s="12">
        <v>492</v>
      </c>
      <c r="C525">
        <v>3359.7359999999999</v>
      </c>
      <c r="D525" s="13"/>
      <c r="E525" s="13">
        <v>95.5</v>
      </c>
      <c r="H525">
        <v>160.16305405886493</v>
      </c>
      <c r="I525">
        <v>160.16309750636813</v>
      </c>
      <c r="J525" s="2"/>
      <c r="K525">
        <v>4659.7359999999999</v>
      </c>
      <c r="M525" s="2">
        <f t="shared" si="10"/>
        <v>-93194.719999999987</v>
      </c>
      <c r="N525" s="2"/>
    </row>
    <row r="526" spans="2:14" x14ac:dyDescent="0.35">
      <c r="B526" s="12">
        <v>493</v>
      </c>
      <c r="C526">
        <v>3352.7359999999999</v>
      </c>
      <c r="D526" s="13"/>
      <c r="E526" s="13">
        <v>98</v>
      </c>
      <c r="K526">
        <v>4652.7359999999999</v>
      </c>
      <c r="M526" s="2">
        <f t="shared" si="10"/>
        <v>-93054.719999999987</v>
      </c>
      <c r="N526" s="2"/>
    </row>
    <row r="527" spans="2:14" x14ac:dyDescent="0.35">
      <c r="B527" s="12">
        <v>494</v>
      </c>
      <c r="C527">
        <v>3353.7359999999999</v>
      </c>
      <c r="D527" s="13"/>
      <c r="E527" s="13">
        <v>95.2</v>
      </c>
      <c r="K527">
        <v>4653.7359999999999</v>
      </c>
      <c r="M527" s="2">
        <f t="shared" si="10"/>
        <v>-93074.719999999987</v>
      </c>
      <c r="N527" s="2"/>
    </row>
    <row r="528" spans="2:14" x14ac:dyDescent="0.35">
      <c r="B528" s="12">
        <v>495</v>
      </c>
      <c r="C528">
        <v>3356.7359999999999</v>
      </c>
      <c r="D528" s="13"/>
      <c r="E528" s="13">
        <v>93.1</v>
      </c>
      <c r="K528">
        <v>4656.7359999999999</v>
      </c>
      <c r="M528" s="2">
        <f t="shared" si="10"/>
        <v>-93134.719999999987</v>
      </c>
      <c r="N528" s="2"/>
    </row>
    <row r="529" spans="2:14" x14ac:dyDescent="0.35">
      <c r="B529" s="12">
        <v>496</v>
      </c>
      <c r="C529">
        <v>3352.7359999999999</v>
      </c>
      <c r="D529" s="13"/>
      <c r="E529" s="13">
        <v>95.5</v>
      </c>
      <c r="K529">
        <v>4652.7359999999999</v>
      </c>
      <c r="M529" s="2">
        <f t="shared" si="10"/>
        <v>-93054.719999999987</v>
      </c>
      <c r="N529" s="2"/>
    </row>
    <row r="530" spans="2:14" x14ac:dyDescent="0.35">
      <c r="B530" s="12">
        <v>497</v>
      </c>
      <c r="C530">
        <v>3355.7359999999999</v>
      </c>
      <c r="D530" s="13"/>
      <c r="E530" s="13">
        <v>97.8</v>
      </c>
      <c r="K530">
        <v>4655.7359999999999</v>
      </c>
      <c r="M530" s="2">
        <f t="shared" si="10"/>
        <v>-93114.719999999987</v>
      </c>
      <c r="N530" s="2"/>
    </row>
    <row r="531" spans="2:14" x14ac:dyDescent="0.35">
      <c r="B531" s="12">
        <v>498</v>
      </c>
      <c r="C531">
        <v>3345.7359999999999</v>
      </c>
      <c r="D531" s="13"/>
      <c r="E531" s="13">
        <v>97.4</v>
      </c>
      <c r="K531">
        <v>4645.7359999999999</v>
      </c>
      <c r="M531" s="2">
        <f t="shared" si="10"/>
        <v>-92914.719999999987</v>
      </c>
      <c r="N531" s="2"/>
    </row>
    <row r="532" spans="2:14" x14ac:dyDescent="0.35">
      <c r="B532" s="12">
        <v>499</v>
      </c>
      <c r="C532">
        <v>3361.7359999999999</v>
      </c>
      <c r="D532" s="13"/>
      <c r="E532" s="13">
        <v>96.7</v>
      </c>
      <c r="K532">
        <v>4661.7359999999999</v>
      </c>
      <c r="M532" s="2">
        <f t="shared" si="10"/>
        <v>-93234.719999999987</v>
      </c>
      <c r="N532" s="2"/>
    </row>
    <row r="533" spans="2:14" x14ac:dyDescent="0.35">
      <c r="B533" s="12">
        <v>500</v>
      </c>
      <c r="C533">
        <v>3358.7359999999999</v>
      </c>
      <c r="D533" s="13"/>
      <c r="E533" s="13">
        <v>80.8</v>
      </c>
      <c r="K533">
        <v>4658.7359999999999</v>
      </c>
      <c r="M533" s="2">
        <f t="shared" si="10"/>
        <v>-93174.719999999987</v>
      </c>
      <c r="N533" s="2"/>
    </row>
    <row r="534" spans="2:14" x14ac:dyDescent="0.35">
      <c r="B534" s="12">
        <v>501</v>
      </c>
      <c r="C534">
        <v>3357.7359999999999</v>
      </c>
      <c r="D534" s="13"/>
      <c r="E534" s="13">
        <v>104.3</v>
      </c>
      <c r="K534">
        <v>4657.7359999999999</v>
      </c>
      <c r="M534" s="2">
        <f t="shared" si="10"/>
        <v>-93154.719999999987</v>
      </c>
      <c r="N534" s="2"/>
    </row>
    <row r="535" spans="2:14" x14ac:dyDescent="0.35">
      <c r="B535" s="12">
        <v>502</v>
      </c>
      <c r="C535">
        <v>3365.7359999999999</v>
      </c>
      <c r="D535" s="13"/>
      <c r="E535" s="13">
        <v>77.599999999999994</v>
      </c>
      <c r="K535">
        <v>4665.7359999999999</v>
      </c>
      <c r="M535" s="2">
        <f t="shared" si="10"/>
        <v>-93314.719999999987</v>
      </c>
      <c r="N535" s="2"/>
    </row>
    <row r="536" spans="2:14" x14ac:dyDescent="0.35">
      <c r="B536" s="12">
        <v>503</v>
      </c>
      <c r="C536">
        <v>3355.7359999999999</v>
      </c>
      <c r="D536" s="13"/>
      <c r="E536" s="13">
        <v>102.8</v>
      </c>
      <c r="K536">
        <v>4655.7359999999999</v>
      </c>
      <c r="M536" s="2">
        <f t="shared" si="10"/>
        <v>-93114.719999999987</v>
      </c>
      <c r="N536" s="2"/>
    </row>
    <row r="537" spans="2:14" x14ac:dyDescent="0.35">
      <c r="B537" s="12">
        <v>504</v>
      </c>
      <c r="C537">
        <v>3366.7359999999999</v>
      </c>
      <c r="D537" s="13"/>
      <c r="E537" s="13">
        <v>118.9</v>
      </c>
      <c r="K537">
        <v>4666.7359999999999</v>
      </c>
      <c r="M537" s="2">
        <f t="shared" si="10"/>
        <v>-93334.719999999987</v>
      </c>
      <c r="N537" s="2"/>
    </row>
    <row r="538" spans="2:14" x14ac:dyDescent="0.35">
      <c r="B538" s="12">
        <v>505</v>
      </c>
      <c r="C538">
        <v>3365.7359999999999</v>
      </c>
      <c r="D538" s="13"/>
      <c r="E538" s="13">
        <v>115.6</v>
      </c>
      <c r="K538">
        <v>4665.7359999999999</v>
      </c>
      <c r="M538" s="2">
        <f t="shared" si="10"/>
        <v>-93314.719999999987</v>
      </c>
      <c r="N538" s="2"/>
    </row>
    <row r="539" spans="2:14" x14ac:dyDescent="0.35">
      <c r="B539" s="12">
        <v>506</v>
      </c>
      <c r="C539">
        <v>3358.7359999999999</v>
      </c>
      <c r="D539" s="13"/>
      <c r="E539" s="13">
        <v>111.4</v>
      </c>
      <c r="K539">
        <v>4658.7359999999999</v>
      </c>
      <c r="M539" s="2">
        <f t="shared" si="10"/>
        <v>-93174.719999999987</v>
      </c>
      <c r="N539" s="2"/>
    </row>
    <row r="540" spans="2:14" x14ac:dyDescent="0.35">
      <c r="B540" s="12">
        <v>507</v>
      </c>
      <c r="C540">
        <v>3351.7359999999999</v>
      </c>
      <c r="D540" s="13"/>
      <c r="E540" s="13">
        <v>101.2</v>
      </c>
      <c r="K540">
        <v>4651.7359999999999</v>
      </c>
      <c r="M540" s="2">
        <f t="shared" si="10"/>
        <v>-93034.719999999987</v>
      </c>
      <c r="N540" s="2"/>
    </row>
    <row r="541" spans="2:14" x14ac:dyDescent="0.35">
      <c r="B541" s="12">
        <v>508</v>
      </c>
      <c r="C541">
        <v>3354.7359999999999</v>
      </c>
      <c r="D541" s="13"/>
      <c r="E541" s="13">
        <v>111.4</v>
      </c>
      <c r="K541">
        <v>4654.7359999999999</v>
      </c>
      <c r="M541" s="2">
        <f t="shared" si="10"/>
        <v>-93094.719999999987</v>
      </c>
      <c r="N541" s="2"/>
    </row>
    <row r="542" spans="2:14" x14ac:dyDescent="0.35">
      <c r="B542" s="12">
        <v>509</v>
      </c>
      <c r="C542">
        <v>3352.7359999999999</v>
      </c>
      <c r="D542" s="13"/>
      <c r="E542" s="13">
        <v>121.2</v>
      </c>
      <c r="K542">
        <v>4652.7359999999999</v>
      </c>
      <c r="M542" s="2">
        <f t="shared" si="10"/>
        <v>-93054.719999999987</v>
      </c>
      <c r="N542" s="2"/>
    </row>
    <row r="543" spans="2:14" x14ac:dyDescent="0.35">
      <c r="B543" s="12">
        <v>510</v>
      </c>
      <c r="C543">
        <v>3358.7359999999999</v>
      </c>
      <c r="D543" s="13"/>
      <c r="E543" s="13">
        <v>129.6</v>
      </c>
      <c r="K543">
        <v>4658.7359999999999</v>
      </c>
      <c r="M543" s="2">
        <f t="shared" si="10"/>
        <v>-93174.719999999987</v>
      </c>
      <c r="N543" s="2"/>
    </row>
    <row r="544" spans="2:14" x14ac:dyDescent="0.35">
      <c r="B544" s="12">
        <v>511</v>
      </c>
      <c r="C544">
        <v>3353.7359999999999</v>
      </c>
      <c r="D544" s="13"/>
      <c r="E544" s="13">
        <v>123.2</v>
      </c>
      <c r="K544">
        <v>4653.7359999999999</v>
      </c>
      <c r="M544" s="2">
        <f t="shared" si="10"/>
        <v>-93074.719999999987</v>
      </c>
      <c r="N544" s="2"/>
    </row>
    <row r="545" spans="2:14" x14ac:dyDescent="0.35">
      <c r="B545" s="12">
        <v>512</v>
      </c>
      <c r="C545">
        <v>3352.7359999999999</v>
      </c>
      <c r="D545" s="13"/>
      <c r="E545" s="13">
        <v>126</v>
      </c>
      <c r="K545">
        <v>4652.7359999999999</v>
      </c>
      <c r="M545" s="2">
        <f t="shared" si="10"/>
        <v>-93054.719999999987</v>
      </c>
      <c r="N545" s="2"/>
    </row>
    <row r="546" spans="2:14" x14ac:dyDescent="0.35">
      <c r="B546" s="12">
        <v>513</v>
      </c>
      <c r="C546">
        <v>3349.7359999999999</v>
      </c>
      <c r="D546" s="13"/>
      <c r="E546" s="13">
        <v>116.1</v>
      </c>
      <c r="K546">
        <v>4649.7359999999999</v>
      </c>
      <c r="M546" s="2">
        <f t="shared" si="10"/>
        <v>-92994.719999999987</v>
      </c>
      <c r="N546" s="2"/>
    </row>
    <row r="547" spans="2:14" x14ac:dyDescent="0.35">
      <c r="B547" s="12">
        <v>514</v>
      </c>
      <c r="C547">
        <v>3353.7359999999999</v>
      </c>
      <c r="D547" s="13"/>
      <c r="E547" s="13">
        <v>108.2</v>
      </c>
      <c r="K547">
        <v>4653.7359999999999</v>
      </c>
      <c r="M547" s="2">
        <f t="shared" ref="M547:M558" si="11">(L547-K547)/$K$32</f>
        <v>-93074.719999999987</v>
      </c>
      <c r="N547" s="2"/>
    </row>
    <row r="548" spans="2:14" x14ac:dyDescent="0.35">
      <c r="B548" s="12">
        <v>515</v>
      </c>
      <c r="C548">
        <v>3354.7359999999999</v>
      </c>
      <c r="D548" s="13"/>
      <c r="E548" s="13">
        <v>98</v>
      </c>
      <c r="K548">
        <v>4654.7359999999999</v>
      </c>
      <c r="M548" s="2">
        <f t="shared" si="11"/>
        <v>-93094.719999999987</v>
      </c>
      <c r="N548" s="2"/>
    </row>
    <row r="549" spans="2:14" x14ac:dyDescent="0.35">
      <c r="B549" s="12">
        <v>516</v>
      </c>
      <c r="C549">
        <v>3295.7359999999999</v>
      </c>
      <c r="D549" s="13"/>
      <c r="E549" s="13">
        <v>100.1</v>
      </c>
      <c r="K549">
        <v>4595.7359999999999</v>
      </c>
      <c r="M549" s="2">
        <f t="shared" si="11"/>
        <v>-91914.719999999987</v>
      </c>
      <c r="N549" s="2"/>
    </row>
    <row r="550" spans="2:14" x14ac:dyDescent="0.35">
      <c r="B550" s="12">
        <v>517</v>
      </c>
      <c r="C550">
        <v>3295.7359999999999</v>
      </c>
      <c r="D550" s="13"/>
      <c r="E550" s="13">
        <v>15.9</v>
      </c>
      <c r="K550">
        <v>4595.7359999999999</v>
      </c>
      <c r="M550" s="2">
        <f t="shared" si="11"/>
        <v>-91914.719999999987</v>
      </c>
      <c r="N550" s="2"/>
    </row>
    <row r="551" spans="2:14" x14ac:dyDescent="0.35">
      <c r="B551" s="12">
        <v>518</v>
      </c>
      <c r="C551">
        <v>3354.7359999999999</v>
      </c>
      <c r="D551" s="13"/>
      <c r="E551" s="13"/>
      <c r="K551">
        <v>4654.7359999999999</v>
      </c>
      <c r="M551" s="2">
        <f t="shared" si="11"/>
        <v>-93094.719999999987</v>
      </c>
      <c r="N551" s="2"/>
    </row>
    <row r="552" spans="2:14" x14ac:dyDescent="0.35">
      <c r="B552" s="12">
        <v>519</v>
      </c>
      <c r="C552">
        <v>3271.7359999999999</v>
      </c>
      <c r="D552" s="13"/>
      <c r="E552" s="13">
        <v>22.9</v>
      </c>
      <c r="K552">
        <v>4571.7359999999999</v>
      </c>
      <c r="M552" s="2">
        <f t="shared" si="11"/>
        <v>-91434.719999999987</v>
      </c>
      <c r="N552" s="2"/>
    </row>
    <row r="553" spans="2:14" x14ac:dyDescent="0.35">
      <c r="B553" s="12">
        <v>520</v>
      </c>
      <c r="C553">
        <v>3284.7359999999999</v>
      </c>
      <c r="D553" s="13"/>
      <c r="E553" s="13">
        <v>10.8</v>
      </c>
      <c r="K553">
        <v>4584.7359999999999</v>
      </c>
      <c r="M553" s="2">
        <f t="shared" si="11"/>
        <v>-91694.719999999987</v>
      </c>
      <c r="N553" s="2"/>
    </row>
    <row r="554" spans="2:14" x14ac:dyDescent="0.35">
      <c r="B554" s="12">
        <v>521</v>
      </c>
      <c r="C554">
        <v>3287.7359999999999</v>
      </c>
      <c r="D554" s="13"/>
      <c r="E554" s="13"/>
      <c r="K554">
        <v>4587.7359999999999</v>
      </c>
      <c r="M554" s="2">
        <f t="shared" si="11"/>
        <v>-91754.719999999987</v>
      </c>
      <c r="N554" s="2"/>
    </row>
    <row r="555" spans="2:14" x14ac:dyDescent="0.35">
      <c r="B555" s="12">
        <v>522</v>
      </c>
      <c r="C555">
        <v>3287.7359999999999</v>
      </c>
      <c r="D555" s="13"/>
      <c r="E555" s="13">
        <v>18.3</v>
      </c>
      <c r="K555">
        <v>4587.7359999999999</v>
      </c>
      <c r="M555" s="2">
        <f t="shared" si="11"/>
        <v>-91754.719999999987</v>
      </c>
      <c r="N555" s="2"/>
    </row>
    <row r="556" spans="2:14" x14ac:dyDescent="0.35">
      <c r="B556" s="12">
        <v>523</v>
      </c>
      <c r="C556">
        <v>3273.7359999999999</v>
      </c>
      <c r="D556" s="13"/>
      <c r="E556" s="13"/>
      <c r="K556">
        <v>4573.7359999999999</v>
      </c>
      <c r="M556" s="2">
        <f t="shared" si="11"/>
        <v>-91474.719999999987</v>
      </c>
      <c r="N556" s="2"/>
    </row>
    <row r="557" spans="2:14" x14ac:dyDescent="0.35">
      <c r="B557" s="12">
        <v>524</v>
      </c>
      <c r="C557">
        <v>3273.7359999999999</v>
      </c>
      <c r="D557" s="13"/>
      <c r="E557" s="13"/>
      <c r="K557">
        <v>4573.7359999999999</v>
      </c>
      <c r="M557" s="2">
        <f t="shared" si="11"/>
        <v>-91474.719999999987</v>
      </c>
      <c r="N557" s="2"/>
    </row>
    <row r="558" spans="2:14" x14ac:dyDescent="0.35">
      <c r="B558" s="12">
        <v>525</v>
      </c>
      <c r="C558">
        <v>3273.7359999999999</v>
      </c>
      <c r="D558" s="13"/>
      <c r="E558" s="13">
        <v>1.7</v>
      </c>
      <c r="K558">
        <v>4573.7359999999999</v>
      </c>
      <c r="M558" s="2">
        <f t="shared" si="11"/>
        <v>-91474.719999999987</v>
      </c>
      <c r="N558" s="2"/>
    </row>
    <row r="559" spans="2:14" x14ac:dyDescent="0.35">
      <c r="B559" s="12">
        <v>526</v>
      </c>
      <c r="D559" s="13"/>
      <c r="E559" s="13">
        <v>0.4</v>
      </c>
    </row>
    <row r="560" spans="2:14" x14ac:dyDescent="0.35">
      <c r="B560" s="12">
        <v>527</v>
      </c>
    </row>
    <row r="561" spans="2:2" x14ac:dyDescent="0.35">
      <c r="B561" s="12">
        <v>528</v>
      </c>
    </row>
    <row r="562" spans="2:2" x14ac:dyDescent="0.35">
      <c r="B562" s="12">
        <v>529</v>
      </c>
    </row>
    <row r="563" spans="2:2" x14ac:dyDescent="0.35">
      <c r="B563" s="12">
        <v>530</v>
      </c>
    </row>
    <row r="564" spans="2:2" x14ac:dyDescent="0.35">
      <c r="B564" s="12">
        <v>531</v>
      </c>
    </row>
    <row r="565" spans="2:2" x14ac:dyDescent="0.35">
      <c r="B565" s="12">
        <v>532</v>
      </c>
    </row>
    <row r="566" spans="2:2" x14ac:dyDescent="0.35">
      <c r="B566" s="12">
        <v>533</v>
      </c>
    </row>
    <row r="567" spans="2:2" x14ac:dyDescent="0.35">
      <c r="B567" s="12">
        <v>534</v>
      </c>
    </row>
    <row r="568" spans="2:2" x14ac:dyDescent="0.35">
      <c r="B568" s="12">
        <v>535</v>
      </c>
    </row>
    <row r="569" spans="2:2" x14ac:dyDescent="0.35">
      <c r="B569" s="12">
        <v>536</v>
      </c>
    </row>
    <row r="570" spans="2:2" x14ac:dyDescent="0.35">
      <c r="B570" s="12">
        <v>537</v>
      </c>
    </row>
    <row r="571" spans="2:2" x14ac:dyDescent="0.35">
      <c r="B571" s="12">
        <v>538</v>
      </c>
    </row>
    <row r="572" spans="2:2" x14ac:dyDescent="0.35">
      <c r="B572" s="12">
        <v>539</v>
      </c>
    </row>
    <row r="573" spans="2:2" x14ac:dyDescent="0.35">
      <c r="B573" s="12">
        <v>540</v>
      </c>
    </row>
    <row r="574" spans="2:2" x14ac:dyDescent="0.35">
      <c r="B574" s="12">
        <v>541</v>
      </c>
    </row>
    <row r="575" spans="2:2" x14ac:dyDescent="0.35">
      <c r="B575" s="12">
        <v>542</v>
      </c>
    </row>
    <row r="576" spans="2:2" x14ac:dyDescent="0.35">
      <c r="B576" s="12">
        <v>543</v>
      </c>
    </row>
    <row r="577" spans="2:2" x14ac:dyDescent="0.35">
      <c r="B577" s="12">
        <v>544</v>
      </c>
    </row>
    <row r="578" spans="2:2" x14ac:dyDescent="0.35">
      <c r="B578" s="12">
        <v>545</v>
      </c>
    </row>
    <row r="579" spans="2:2" x14ac:dyDescent="0.35">
      <c r="B579" s="12">
        <v>546</v>
      </c>
    </row>
    <row r="580" spans="2:2" x14ac:dyDescent="0.35">
      <c r="B580" s="12">
        <v>547</v>
      </c>
    </row>
    <row r="581" spans="2:2" x14ac:dyDescent="0.35">
      <c r="B581" s="12">
        <v>548</v>
      </c>
    </row>
    <row r="582" spans="2:2" x14ac:dyDescent="0.35">
      <c r="B582" s="12">
        <v>549</v>
      </c>
    </row>
    <row r="583" spans="2:2" x14ac:dyDescent="0.35">
      <c r="B583" s="12">
        <v>550</v>
      </c>
    </row>
    <row r="584" spans="2:2" x14ac:dyDescent="0.35">
      <c r="B584" s="12">
        <v>551</v>
      </c>
    </row>
    <row r="585" spans="2:2" x14ac:dyDescent="0.35">
      <c r="B585" s="12">
        <v>552</v>
      </c>
    </row>
    <row r="586" spans="2:2" x14ac:dyDescent="0.35">
      <c r="B586" s="12">
        <v>553</v>
      </c>
    </row>
    <row r="587" spans="2:2" x14ac:dyDescent="0.35">
      <c r="B587" s="12">
        <v>554</v>
      </c>
    </row>
    <row r="588" spans="2:2" x14ac:dyDescent="0.35">
      <c r="B588" s="12">
        <v>555</v>
      </c>
    </row>
    <row r="589" spans="2:2" x14ac:dyDescent="0.35">
      <c r="B589" s="12">
        <v>556</v>
      </c>
    </row>
    <row r="590" spans="2:2" x14ac:dyDescent="0.35">
      <c r="B590" s="12">
        <v>557</v>
      </c>
    </row>
    <row r="591" spans="2:2" x14ac:dyDescent="0.35">
      <c r="B591" s="12">
        <v>558</v>
      </c>
    </row>
    <row r="592" spans="2:2" x14ac:dyDescent="0.35">
      <c r="B592" s="12">
        <v>559</v>
      </c>
    </row>
    <row r="593" spans="2:2" x14ac:dyDescent="0.35">
      <c r="B593" s="12">
        <v>560</v>
      </c>
    </row>
    <row r="594" spans="2:2" x14ac:dyDescent="0.35">
      <c r="B594" s="12">
        <v>561</v>
      </c>
    </row>
    <row r="595" spans="2:2" x14ac:dyDescent="0.35">
      <c r="B595" s="12">
        <v>562</v>
      </c>
    </row>
    <row r="596" spans="2:2" x14ac:dyDescent="0.35">
      <c r="B596" s="12">
        <v>563</v>
      </c>
    </row>
    <row r="597" spans="2:2" x14ac:dyDescent="0.35">
      <c r="B597" s="12">
        <v>564</v>
      </c>
    </row>
    <row r="598" spans="2:2" x14ac:dyDescent="0.35">
      <c r="B598" s="12">
        <v>565</v>
      </c>
    </row>
    <row r="599" spans="2:2" x14ac:dyDescent="0.35">
      <c r="B599" s="12">
        <v>566</v>
      </c>
    </row>
    <row r="600" spans="2:2" x14ac:dyDescent="0.35">
      <c r="B600" s="12">
        <v>567</v>
      </c>
    </row>
    <row r="601" spans="2:2" x14ac:dyDescent="0.35">
      <c r="B601" s="12">
        <v>568</v>
      </c>
    </row>
    <row r="602" spans="2:2" x14ac:dyDescent="0.35">
      <c r="B602" s="12">
        <v>569</v>
      </c>
    </row>
    <row r="603" spans="2:2" x14ac:dyDescent="0.35">
      <c r="B603" s="12">
        <v>570</v>
      </c>
    </row>
    <row r="604" spans="2:2" x14ac:dyDescent="0.35">
      <c r="B604" s="12">
        <v>571</v>
      </c>
    </row>
    <row r="605" spans="2:2" x14ac:dyDescent="0.35">
      <c r="B605" s="12">
        <v>572</v>
      </c>
    </row>
    <row r="606" spans="2:2" x14ac:dyDescent="0.35">
      <c r="B606" s="12">
        <v>573</v>
      </c>
    </row>
    <row r="607" spans="2:2" x14ac:dyDescent="0.35">
      <c r="B607" s="12">
        <v>574</v>
      </c>
    </row>
    <row r="608" spans="2:2" x14ac:dyDescent="0.35">
      <c r="B608" s="12">
        <v>575</v>
      </c>
    </row>
    <row r="609" spans="2:2" x14ac:dyDescent="0.35">
      <c r="B609" s="12">
        <v>576</v>
      </c>
    </row>
    <row r="610" spans="2:2" x14ac:dyDescent="0.35">
      <c r="B610" s="12">
        <v>577</v>
      </c>
    </row>
    <row r="611" spans="2:2" x14ac:dyDescent="0.35">
      <c r="B611" s="12">
        <v>578</v>
      </c>
    </row>
    <row r="612" spans="2:2" x14ac:dyDescent="0.35">
      <c r="B612" s="12">
        <v>579</v>
      </c>
    </row>
    <row r="613" spans="2:2" x14ac:dyDescent="0.35">
      <c r="B613" s="12">
        <v>580</v>
      </c>
    </row>
    <row r="614" spans="2:2" x14ac:dyDescent="0.35">
      <c r="B614" s="12">
        <v>581</v>
      </c>
    </row>
    <row r="615" spans="2:2" x14ac:dyDescent="0.35">
      <c r="B615" s="12">
        <v>582</v>
      </c>
    </row>
    <row r="616" spans="2:2" x14ac:dyDescent="0.35">
      <c r="B616" s="12">
        <v>583</v>
      </c>
    </row>
    <row r="617" spans="2:2" x14ac:dyDescent="0.35">
      <c r="B617" s="12">
        <v>584</v>
      </c>
    </row>
    <row r="618" spans="2:2" x14ac:dyDescent="0.35">
      <c r="B618" s="12">
        <v>585</v>
      </c>
    </row>
    <row r="619" spans="2:2" x14ac:dyDescent="0.35">
      <c r="B619" s="12">
        <v>586</v>
      </c>
    </row>
    <row r="620" spans="2:2" x14ac:dyDescent="0.35">
      <c r="B620" s="12">
        <v>587</v>
      </c>
    </row>
    <row r="621" spans="2:2" x14ac:dyDescent="0.35">
      <c r="B621" s="12">
        <v>588</v>
      </c>
    </row>
    <row r="622" spans="2:2" x14ac:dyDescent="0.35">
      <c r="B622" s="12">
        <v>589</v>
      </c>
    </row>
    <row r="623" spans="2:2" x14ac:dyDescent="0.35">
      <c r="B623" s="12">
        <v>590</v>
      </c>
    </row>
    <row r="624" spans="2:2" x14ac:dyDescent="0.35">
      <c r="B624" s="12">
        <v>591</v>
      </c>
    </row>
    <row r="625" spans="2:2" x14ac:dyDescent="0.35">
      <c r="B625" s="12">
        <v>592</v>
      </c>
    </row>
    <row r="626" spans="2:2" x14ac:dyDescent="0.35">
      <c r="B626" s="12">
        <v>593</v>
      </c>
    </row>
    <row r="627" spans="2:2" x14ac:dyDescent="0.35">
      <c r="B627" s="12">
        <v>594</v>
      </c>
    </row>
    <row r="628" spans="2:2" x14ac:dyDescent="0.35">
      <c r="B628" s="12">
        <v>595</v>
      </c>
    </row>
    <row r="629" spans="2:2" x14ac:dyDescent="0.35">
      <c r="B629" s="12">
        <v>596</v>
      </c>
    </row>
    <row r="630" spans="2:2" x14ac:dyDescent="0.35">
      <c r="B630" s="12">
        <v>597</v>
      </c>
    </row>
    <row r="631" spans="2:2" x14ac:dyDescent="0.35">
      <c r="B631" s="12">
        <v>598</v>
      </c>
    </row>
    <row r="632" spans="2:2" x14ac:dyDescent="0.35">
      <c r="B632" s="12">
        <v>599</v>
      </c>
    </row>
    <row r="633" spans="2:2" x14ac:dyDescent="0.35">
      <c r="B633" s="12">
        <v>600</v>
      </c>
    </row>
    <row r="634" spans="2:2" x14ac:dyDescent="0.35">
      <c r="B634" s="12">
        <v>601</v>
      </c>
    </row>
    <row r="635" spans="2:2" x14ac:dyDescent="0.35">
      <c r="B635" s="12">
        <v>602</v>
      </c>
    </row>
    <row r="636" spans="2:2" x14ac:dyDescent="0.35">
      <c r="B636" s="12">
        <v>603</v>
      </c>
    </row>
    <row r="637" spans="2:2" x14ac:dyDescent="0.35">
      <c r="B637" s="12">
        <v>604</v>
      </c>
    </row>
    <row r="638" spans="2:2" x14ac:dyDescent="0.35">
      <c r="B638" s="12">
        <v>605</v>
      </c>
    </row>
    <row r="639" spans="2:2" x14ac:dyDescent="0.35">
      <c r="B639" s="12">
        <v>606</v>
      </c>
    </row>
    <row r="640" spans="2:2" x14ac:dyDescent="0.35">
      <c r="B640" s="12">
        <v>607</v>
      </c>
    </row>
  </sheetData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C1" workbookViewId="0">
      <selection activeCell="J6" sqref="J6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shapeId="2049" r:id="rId4">
          <objectPr defaultSize="0" autoPict="0" r:id="rId5">
            <anchor moveWithCells="1">
              <from>
                <xdr:col>10</xdr:col>
                <xdr:colOff>25400</xdr:colOff>
                <xdr:row>1</xdr:row>
                <xdr:rowOff>38100</xdr:rowOff>
              </from>
              <to>
                <xdr:col>17</xdr:col>
                <xdr:colOff>355600</xdr:colOff>
                <xdr:row>34</xdr:row>
                <xdr:rowOff>38100</xdr:rowOff>
              </to>
            </anchor>
          </objectPr>
        </oleObject>
      </mc:Choice>
      <mc:Fallback>
        <oleObject progId="AcroExch.Document.11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308"/>
  <sheetViews>
    <sheetView topLeftCell="F6" zoomScale="152" zoomScaleNormal="152" workbookViewId="0">
      <selection activeCell="H9" sqref="H9"/>
    </sheetView>
  </sheetViews>
  <sheetFormatPr defaultRowHeight="14.5" x14ac:dyDescent="0.35"/>
  <sheetData>
    <row r="2" spans="1:7" x14ac:dyDescent="0.35">
      <c r="C2" t="s">
        <v>105</v>
      </c>
    </row>
    <row r="3" spans="1:7" x14ac:dyDescent="0.35">
      <c r="D3" t="s">
        <v>96</v>
      </c>
    </row>
    <row r="4" spans="1:7" x14ac:dyDescent="0.35">
      <c r="A4">
        <v>10426</v>
      </c>
      <c r="B4" t="s">
        <v>90</v>
      </c>
      <c r="C4" t="s">
        <v>91</v>
      </c>
      <c r="D4" t="s">
        <v>92</v>
      </c>
      <c r="E4" t="s">
        <v>93</v>
      </c>
      <c r="F4" t="s">
        <v>94</v>
      </c>
      <c r="G4" t="s">
        <v>95</v>
      </c>
    </row>
    <row r="5" spans="1:7" x14ac:dyDescent="0.35">
      <c r="B5" t="s">
        <v>90</v>
      </c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x14ac:dyDescent="0.35">
      <c r="A6">
        <f>IF(C6=0,0,C6+0.436*$A$4)</f>
        <v>0</v>
      </c>
      <c r="B6">
        <v>-5</v>
      </c>
      <c r="C6">
        <v>0</v>
      </c>
      <c r="D6">
        <v>2825</v>
      </c>
      <c r="G6">
        <v>20</v>
      </c>
    </row>
    <row r="7" spans="1:7" x14ac:dyDescent="0.35">
      <c r="A7">
        <f t="shared" ref="A7:A70" si="0">IF(C7=0,0,C7+0.436*$A$4)</f>
        <v>0</v>
      </c>
      <c r="B7">
        <v>-4</v>
      </c>
      <c r="C7">
        <v>0</v>
      </c>
      <c r="D7">
        <v>2275</v>
      </c>
      <c r="E7">
        <v>297.26</v>
      </c>
      <c r="F7">
        <v>2837</v>
      </c>
      <c r="G7">
        <v>20</v>
      </c>
    </row>
    <row r="8" spans="1:7" x14ac:dyDescent="0.35">
      <c r="A8">
        <f t="shared" si="0"/>
        <v>0</v>
      </c>
      <c r="B8">
        <v>-3</v>
      </c>
      <c r="C8">
        <v>0</v>
      </c>
      <c r="D8">
        <v>1575</v>
      </c>
      <c r="E8">
        <v>819.97</v>
      </c>
      <c r="F8">
        <v>2341</v>
      </c>
      <c r="G8">
        <v>22</v>
      </c>
    </row>
    <row r="9" spans="1:7" x14ac:dyDescent="0.35">
      <c r="A9">
        <f t="shared" si="0"/>
        <v>0</v>
      </c>
      <c r="B9">
        <v>-2</v>
      </c>
      <c r="C9">
        <v>0</v>
      </c>
      <c r="D9">
        <v>1525</v>
      </c>
      <c r="E9">
        <v>1032</v>
      </c>
      <c r="F9">
        <v>2034</v>
      </c>
      <c r="G9">
        <v>20</v>
      </c>
    </row>
    <row r="10" spans="1:7" x14ac:dyDescent="0.35">
      <c r="A10">
        <f t="shared" si="0"/>
        <v>0</v>
      </c>
      <c r="B10">
        <v>-1</v>
      </c>
      <c r="C10">
        <v>0</v>
      </c>
      <c r="D10">
        <v>1398</v>
      </c>
      <c r="E10">
        <v>414.16</v>
      </c>
      <c r="F10">
        <v>751</v>
      </c>
      <c r="G10">
        <v>18</v>
      </c>
    </row>
    <row r="11" spans="1:7" x14ac:dyDescent="0.35">
      <c r="A11">
        <f t="shared" si="0"/>
        <v>0</v>
      </c>
      <c r="B11">
        <v>0</v>
      </c>
      <c r="C11">
        <v>0</v>
      </c>
      <c r="D11">
        <v>1295</v>
      </c>
      <c r="E11">
        <v>1040</v>
      </c>
      <c r="F11">
        <v>1726.7</v>
      </c>
      <c r="G11">
        <v>18</v>
      </c>
    </row>
    <row r="12" spans="1:7" x14ac:dyDescent="0.35">
      <c r="A12">
        <f t="shared" si="0"/>
        <v>0</v>
      </c>
      <c r="B12">
        <v>1</v>
      </c>
      <c r="C12">
        <v>0</v>
      </c>
      <c r="D12">
        <v>1195</v>
      </c>
      <c r="E12">
        <v>954.6</v>
      </c>
      <c r="F12">
        <v>1576.7</v>
      </c>
      <c r="G12">
        <v>18</v>
      </c>
    </row>
    <row r="13" spans="1:7" x14ac:dyDescent="0.35">
      <c r="A13">
        <f t="shared" si="0"/>
        <v>0</v>
      </c>
      <c r="B13">
        <v>2</v>
      </c>
      <c r="C13">
        <v>0</v>
      </c>
      <c r="D13">
        <v>980</v>
      </c>
      <c r="E13">
        <v>877.1</v>
      </c>
      <c r="F13">
        <v>1266.7</v>
      </c>
      <c r="G13">
        <v>18</v>
      </c>
    </row>
    <row r="14" spans="1:7" x14ac:dyDescent="0.35">
      <c r="A14">
        <f t="shared" si="0"/>
        <v>0</v>
      </c>
      <c r="B14">
        <v>3</v>
      </c>
      <c r="C14">
        <v>0</v>
      </c>
      <c r="D14">
        <v>950</v>
      </c>
      <c r="E14">
        <v>887.5</v>
      </c>
      <c r="F14">
        <v>727.4</v>
      </c>
      <c r="G14">
        <v>18</v>
      </c>
    </row>
    <row r="15" spans="1:7" x14ac:dyDescent="0.35">
      <c r="A15">
        <f t="shared" si="0"/>
        <v>0</v>
      </c>
      <c r="B15">
        <v>4</v>
      </c>
      <c r="C15">
        <v>0</v>
      </c>
      <c r="D15">
        <v>900</v>
      </c>
      <c r="E15">
        <v>788.8</v>
      </c>
      <c r="F15">
        <v>977</v>
      </c>
      <c r="G15">
        <v>18</v>
      </c>
    </row>
    <row r="16" spans="1:7" x14ac:dyDescent="0.35">
      <c r="A16">
        <f t="shared" si="0"/>
        <v>0</v>
      </c>
      <c r="B16">
        <v>5</v>
      </c>
      <c r="C16">
        <v>0</v>
      </c>
      <c r="D16">
        <v>900</v>
      </c>
      <c r="E16">
        <v>689.2</v>
      </c>
      <c r="F16">
        <v>756.1</v>
      </c>
      <c r="G16">
        <v>18</v>
      </c>
    </row>
    <row r="17" spans="1:7" x14ac:dyDescent="0.35">
      <c r="A17">
        <f t="shared" si="0"/>
        <v>0</v>
      </c>
      <c r="B17">
        <v>6</v>
      </c>
      <c r="C17">
        <v>0</v>
      </c>
      <c r="D17">
        <v>975</v>
      </c>
      <c r="E17">
        <v>744.2</v>
      </c>
      <c r="F17">
        <v>933</v>
      </c>
      <c r="G17">
        <v>18</v>
      </c>
    </row>
    <row r="18" spans="1:7" x14ac:dyDescent="0.35">
      <c r="A18">
        <f t="shared" si="0"/>
        <v>0</v>
      </c>
      <c r="B18">
        <v>7</v>
      </c>
      <c r="C18">
        <v>0</v>
      </c>
      <c r="D18">
        <v>950</v>
      </c>
      <c r="E18">
        <v>608.79999999999995</v>
      </c>
      <c r="F18">
        <v>740</v>
      </c>
      <c r="G18">
        <v>18</v>
      </c>
    </row>
    <row r="19" spans="1:7" x14ac:dyDescent="0.35">
      <c r="A19">
        <f t="shared" si="0"/>
        <v>0</v>
      </c>
      <c r="B19">
        <v>8</v>
      </c>
      <c r="C19">
        <v>0</v>
      </c>
      <c r="D19">
        <v>925</v>
      </c>
      <c r="E19">
        <v>623.79999999999995</v>
      </c>
      <c r="F19">
        <v>696</v>
      </c>
      <c r="G19">
        <v>18</v>
      </c>
    </row>
    <row r="20" spans="1:7" x14ac:dyDescent="0.35">
      <c r="A20">
        <f t="shared" si="0"/>
        <v>0</v>
      </c>
      <c r="B20">
        <v>9</v>
      </c>
      <c r="C20">
        <v>0</v>
      </c>
      <c r="D20">
        <v>900</v>
      </c>
      <c r="E20">
        <v>633.29999999999995</v>
      </c>
      <c r="F20">
        <v>507.3</v>
      </c>
      <c r="G20">
        <v>18</v>
      </c>
    </row>
    <row r="21" spans="1:7" x14ac:dyDescent="0.35">
      <c r="A21">
        <f t="shared" si="0"/>
        <v>0</v>
      </c>
      <c r="B21">
        <v>10</v>
      </c>
      <c r="C21">
        <v>0</v>
      </c>
      <c r="D21">
        <v>890</v>
      </c>
      <c r="E21">
        <v>805</v>
      </c>
      <c r="F21">
        <v>716</v>
      </c>
      <c r="G21">
        <v>18</v>
      </c>
    </row>
    <row r="22" spans="1:7" x14ac:dyDescent="0.35">
      <c r="A22">
        <f t="shared" si="0"/>
        <v>0</v>
      </c>
      <c r="B22">
        <v>11</v>
      </c>
      <c r="C22">
        <v>0</v>
      </c>
      <c r="D22">
        <v>870</v>
      </c>
      <c r="E22">
        <v>567.5</v>
      </c>
      <c r="F22">
        <v>550</v>
      </c>
      <c r="G22">
        <v>18</v>
      </c>
    </row>
    <row r="23" spans="1:7" x14ac:dyDescent="0.35">
      <c r="A23">
        <f t="shared" si="0"/>
        <v>0</v>
      </c>
      <c r="B23">
        <v>12</v>
      </c>
      <c r="C23">
        <v>0</v>
      </c>
      <c r="D23">
        <v>850</v>
      </c>
      <c r="E23">
        <v>542.9</v>
      </c>
      <c r="F23">
        <v>598</v>
      </c>
      <c r="G23">
        <v>18</v>
      </c>
    </row>
    <row r="24" spans="1:7" x14ac:dyDescent="0.35">
      <c r="A24">
        <f t="shared" si="0"/>
        <v>0</v>
      </c>
      <c r="B24">
        <v>13</v>
      </c>
      <c r="C24">
        <v>0</v>
      </c>
      <c r="D24">
        <v>850</v>
      </c>
      <c r="E24">
        <v>528.79999999999995</v>
      </c>
      <c r="F24">
        <v>466.3</v>
      </c>
      <c r="G24">
        <v>18</v>
      </c>
    </row>
    <row r="25" spans="1:7" x14ac:dyDescent="0.35">
      <c r="A25">
        <f t="shared" si="0"/>
        <v>0</v>
      </c>
      <c r="B25">
        <v>14</v>
      </c>
      <c r="C25">
        <v>0</v>
      </c>
      <c r="D25">
        <v>845</v>
      </c>
      <c r="E25">
        <v>521.70000000000005</v>
      </c>
      <c r="F25">
        <v>473.7</v>
      </c>
      <c r="G25">
        <v>18</v>
      </c>
    </row>
    <row r="26" spans="1:7" x14ac:dyDescent="0.35">
      <c r="A26">
        <f t="shared" si="0"/>
        <v>0</v>
      </c>
      <c r="B26">
        <v>15</v>
      </c>
      <c r="C26">
        <v>0</v>
      </c>
      <c r="D26">
        <v>840</v>
      </c>
      <c r="E26">
        <v>542.1</v>
      </c>
      <c r="F26">
        <v>539</v>
      </c>
      <c r="G26">
        <v>18</v>
      </c>
    </row>
    <row r="27" spans="1:7" x14ac:dyDescent="0.35">
      <c r="A27">
        <f t="shared" si="0"/>
        <v>0</v>
      </c>
      <c r="B27">
        <v>16</v>
      </c>
      <c r="C27">
        <v>0</v>
      </c>
      <c r="D27">
        <v>836</v>
      </c>
      <c r="E27">
        <v>507.5</v>
      </c>
      <c r="F27">
        <v>550</v>
      </c>
      <c r="G27">
        <v>18</v>
      </c>
    </row>
    <row r="28" spans="1:7" x14ac:dyDescent="0.35">
      <c r="A28">
        <f t="shared" si="0"/>
        <v>0</v>
      </c>
      <c r="B28">
        <v>17</v>
      </c>
      <c r="C28">
        <v>0</v>
      </c>
      <c r="D28">
        <v>835</v>
      </c>
      <c r="E28">
        <v>455.4</v>
      </c>
      <c r="F28">
        <v>560.29999999999995</v>
      </c>
      <c r="G28">
        <v>18</v>
      </c>
    </row>
    <row r="29" spans="1:7" x14ac:dyDescent="0.35">
      <c r="A29">
        <f t="shared" si="0"/>
        <v>0</v>
      </c>
      <c r="B29">
        <v>18</v>
      </c>
      <c r="C29">
        <v>0</v>
      </c>
      <c r="D29">
        <v>830</v>
      </c>
      <c r="E29">
        <v>513.70000000000005</v>
      </c>
      <c r="F29">
        <v>413.3</v>
      </c>
      <c r="G29">
        <v>18</v>
      </c>
    </row>
    <row r="30" spans="1:7" x14ac:dyDescent="0.35">
      <c r="A30">
        <f t="shared" si="0"/>
        <v>0</v>
      </c>
      <c r="B30">
        <v>19</v>
      </c>
      <c r="C30">
        <v>0</v>
      </c>
      <c r="D30">
        <v>835</v>
      </c>
      <c r="E30">
        <v>449.6</v>
      </c>
      <c r="F30">
        <v>316.3</v>
      </c>
      <c r="G30">
        <v>18</v>
      </c>
    </row>
    <row r="31" spans="1:7" x14ac:dyDescent="0.35">
      <c r="A31">
        <f t="shared" si="0"/>
        <v>0</v>
      </c>
      <c r="B31">
        <v>20</v>
      </c>
      <c r="C31">
        <v>0</v>
      </c>
      <c r="D31">
        <v>795</v>
      </c>
      <c r="E31">
        <v>463.8</v>
      </c>
      <c r="F31">
        <v>526.29999999999995</v>
      </c>
      <c r="G31">
        <v>18</v>
      </c>
    </row>
    <row r="32" spans="1:7" x14ac:dyDescent="0.35">
      <c r="A32">
        <f t="shared" si="0"/>
        <v>0</v>
      </c>
      <c r="B32">
        <v>21</v>
      </c>
      <c r="C32">
        <v>0</v>
      </c>
      <c r="D32">
        <v>790</v>
      </c>
      <c r="E32">
        <v>541.20000000000005</v>
      </c>
      <c r="F32">
        <v>323</v>
      </c>
      <c r="G32">
        <v>18</v>
      </c>
    </row>
    <row r="33" spans="1:7" x14ac:dyDescent="0.35">
      <c r="A33">
        <f t="shared" si="0"/>
        <v>0</v>
      </c>
      <c r="B33">
        <v>22</v>
      </c>
      <c r="C33">
        <v>0</v>
      </c>
      <c r="D33">
        <v>775</v>
      </c>
      <c r="E33">
        <v>466.7</v>
      </c>
      <c r="F33">
        <v>570</v>
      </c>
      <c r="G33">
        <v>18</v>
      </c>
    </row>
    <row r="34" spans="1:7" x14ac:dyDescent="0.35">
      <c r="A34">
        <f t="shared" si="0"/>
        <v>0</v>
      </c>
      <c r="B34">
        <v>23</v>
      </c>
      <c r="C34">
        <v>0</v>
      </c>
      <c r="D34">
        <v>760</v>
      </c>
      <c r="E34">
        <v>365.8</v>
      </c>
      <c r="F34">
        <v>380.7</v>
      </c>
      <c r="G34">
        <v>18</v>
      </c>
    </row>
    <row r="35" spans="1:7" x14ac:dyDescent="0.35">
      <c r="A35">
        <f t="shared" si="0"/>
        <v>0</v>
      </c>
      <c r="B35">
        <v>24</v>
      </c>
      <c r="C35">
        <v>0</v>
      </c>
      <c r="D35">
        <v>765</v>
      </c>
      <c r="E35">
        <v>536.29999999999995</v>
      </c>
      <c r="F35">
        <v>534.70000000000005</v>
      </c>
      <c r="G35">
        <v>18</v>
      </c>
    </row>
    <row r="36" spans="1:7" x14ac:dyDescent="0.35">
      <c r="A36">
        <f t="shared" si="0"/>
        <v>0</v>
      </c>
      <c r="B36">
        <v>25</v>
      </c>
      <c r="C36">
        <v>0</v>
      </c>
      <c r="D36">
        <v>750</v>
      </c>
      <c r="E36">
        <v>436.7</v>
      </c>
      <c r="F36">
        <v>403.3</v>
      </c>
      <c r="G36">
        <v>18</v>
      </c>
    </row>
    <row r="37" spans="1:7" x14ac:dyDescent="0.35">
      <c r="A37">
        <f t="shared" si="0"/>
        <v>0</v>
      </c>
      <c r="B37">
        <v>26</v>
      </c>
      <c r="C37">
        <v>0</v>
      </c>
      <c r="D37">
        <v>760</v>
      </c>
      <c r="E37">
        <v>436.2</v>
      </c>
      <c r="F37">
        <v>430.7</v>
      </c>
      <c r="G37">
        <v>18</v>
      </c>
    </row>
    <row r="38" spans="1:7" x14ac:dyDescent="0.35">
      <c r="A38">
        <f t="shared" si="0"/>
        <v>0</v>
      </c>
      <c r="B38">
        <v>27</v>
      </c>
      <c r="C38">
        <v>0</v>
      </c>
      <c r="D38">
        <v>750</v>
      </c>
      <c r="E38">
        <v>443.8</v>
      </c>
      <c r="F38">
        <v>354.7</v>
      </c>
      <c r="G38">
        <v>18</v>
      </c>
    </row>
    <row r="39" spans="1:7" x14ac:dyDescent="0.35">
      <c r="A39">
        <f t="shared" si="0"/>
        <v>0</v>
      </c>
      <c r="B39">
        <v>28</v>
      </c>
      <c r="C39">
        <v>0</v>
      </c>
      <c r="D39">
        <v>750</v>
      </c>
      <c r="E39">
        <v>348.3</v>
      </c>
      <c r="F39">
        <v>326.7</v>
      </c>
      <c r="G39">
        <v>20</v>
      </c>
    </row>
    <row r="40" spans="1:7" x14ac:dyDescent="0.35">
      <c r="A40">
        <f t="shared" si="0"/>
        <v>0</v>
      </c>
      <c r="B40">
        <v>29</v>
      </c>
      <c r="C40">
        <v>0</v>
      </c>
      <c r="D40">
        <v>725</v>
      </c>
      <c r="E40">
        <v>395.4</v>
      </c>
      <c r="F40">
        <v>537.29999999999995</v>
      </c>
      <c r="G40">
        <v>20</v>
      </c>
    </row>
    <row r="41" spans="1:7" x14ac:dyDescent="0.35">
      <c r="A41">
        <f t="shared" si="0"/>
        <v>0</v>
      </c>
      <c r="B41">
        <v>30</v>
      </c>
      <c r="C41">
        <v>0</v>
      </c>
      <c r="D41">
        <v>720</v>
      </c>
      <c r="E41">
        <v>429.6</v>
      </c>
      <c r="F41">
        <v>442.3</v>
      </c>
      <c r="G41">
        <v>20</v>
      </c>
    </row>
    <row r="42" spans="1:7" x14ac:dyDescent="0.35">
      <c r="A42">
        <f t="shared" si="0"/>
        <v>0</v>
      </c>
      <c r="B42">
        <v>31</v>
      </c>
      <c r="C42">
        <v>0</v>
      </c>
      <c r="D42">
        <v>720</v>
      </c>
      <c r="E42">
        <v>377.5</v>
      </c>
      <c r="F42">
        <v>314.3</v>
      </c>
      <c r="G42">
        <v>20</v>
      </c>
    </row>
    <row r="43" spans="1:7" x14ac:dyDescent="0.35">
      <c r="A43">
        <f t="shared" si="0"/>
        <v>0</v>
      </c>
      <c r="B43">
        <v>32</v>
      </c>
      <c r="C43">
        <v>0</v>
      </c>
      <c r="D43">
        <v>710</v>
      </c>
      <c r="E43">
        <v>381.6</v>
      </c>
      <c r="F43">
        <v>448.3</v>
      </c>
      <c r="G43">
        <v>20</v>
      </c>
    </row>
    <row r="44" spans="1:7" x14ac:dyDescent="0.35">
      <c r="A44">
        <f t="shared" si="0"/>
        <v>0</v>
      </c>
      <c r="B44">
        <v>33</v>
      </c>
      <c r="C44">
        <v>0</v>
      </c>
      <c r="D44">
        <v>710</v>
      </c>
      <c r="E44">
        <v>418.5</v>
      </c>
      <c r="F44">
        <v>290</v>
      </c>
      <c r="G44">
        <v>20</v>
      </c>
    </row>
    <row r="45" spans="1:7" x14ac:dyDescent="0.35">
      <c r="A45">
        <f t="shared" si="0"/>
        <v>0</v>
      </c>
      <c r="B45">
        <v>34</v>
      </c>
      <c r="C45">
        <v>0</v>
      </c>
      <c r="D45">
        <v>695</v>
      </c>
      <c r="E45">
        <v>433.7</v>
      </c>
      <c r="F45">
        <v>386.7</v>
      </c>
      <c r="G45">
        <v>20</v>
      </c>
    </row>
    <row r="46" spans="1:7" x14ac:dyDescent="0.35">
      <c r="A46">
        <f t="shared" si="0"/>
        <v>0</v>
      </c>
      <c r="B46">
        <v>35</v>
      </c>
      <c r="C46">
        <v>0</v>
      </c>
      <c r="D46">
        <v>690</v>
      </c>
      <c r="E46">
        <v>398.4</v>
      </c>
      <c r="F46">
        <v>280.7</v>
      </c>
      <c r="G46">
        <v>20</v>
      </c>
    </row>
    <row r="47" spans="1:7" x14ac:dyDescent="0.35">
      <c r="A47">
        <f t="shared" si="0"/>
        <v>0</v>
      </c>
      <c r="B47">
        <v>36</v>
      </c>
      <c r="C47">
        <v>0</v>
      </c>
      <c r="D47">
        <v>690</v>
      </c>
      <c r="E47">
        <v>364.9</v>
      </c>
      <c r="F47">
        <v>330</v>
      </c>
      <c r="G47">
        <v>20</v>
      </c>
    </row>
    <row r="48" spans="1:7" x14ac:dyDescent="0.35">
      <c r="A48">
        <f t="shared" si="0"/>
        <v>0</v>
      </c>
      <c r="B48">
        <v>37</v>
      </c>
      <c r="C48">
        <v>0</v>
      </c>
      <c r="D48">
        <v>660</v>
      </c>
      <c r="E48">
        <v>378.7</v>
      </c>
      <c r="F48">
        <v>340</v>
      </c>
      <c r="G48">
        <v>20</v>
      </c>
    </row>
    <row r="49" spans="1:7" x14ac:dyDescent="0.35">
      <c r="A49">
        <f t="shared" si="0"/>
        <v>0</v>
      </c>
      <c r="B49">
        <v>38</v>
      </c>
      <c r="C49">
        <v>0</v>
      </c>
      <c r="D49">
        <v>660</v>
      </c>
      <c r="E49">
        <v>371.2</v>
      </c>
      <c r="F49">
        <v>345.7</v>
      </c>
      <c r="G49">
        <v>20</v>
      </c>
    </row>
    <row r="50" spans="1:7" x14ac:dyDescent="0.35">
      <c r="A50">
        <f t="shared" si="0"/>
        <v>0</v>
      </c>
      <c r="B50">
        <v>39</v>
      </c>
      <c r="C50">
        <v>0</v>
      </c>
      <c r="D50">
        <v>660</v>
      </c>
      <c r="E50">
        <v>368</v>
      </c>
      <c r="F50">
        <v>323.3</v>
      </c>
      <c r="G50">
        <v>20</v>
      </c>
    </row>
    <row r="51" spans="1:7" x14ac:dyDescent="0.35">
      <c r="A51">
        <f t="shared" si="0"/>
        <v>0</v>
      </c>
      <c r="B51">
        <v>40</v>
      </c>
      <c r="C51">
        <v>0</v>
      </c>
      <c r="D51">
        <v>660</v>
      </c>
      <c r="E51">
        <v>338.3</v>
      </c>
      <c r="F51">
        <v>316.7</v>
      </c>
      <c r="G51">
        <v>20</v>
      </c>
    </row>
    <row r="52" spans="1:7" x14ac:dyDescent="0.35">
      <c r="A52">
        <f t="shared" si="0"/>
        <v>0</v>
      </c>
      <c r="B52">
        <v>41</v>
      </c>
      <c r="C52">
        <v>0</v>
      </c>
      <c r="D52">
        <v>660</v>
      </c>
      <c r="E52">
        <v>343.3</v>
      </c>
      <c r="F52">
        <v>290</v>
      </c>
      <c r="G52">
        <v>20</v>
      </c>
    </row>
    <row r="53" spans="1:7" x14ac:dyDescent="0.35">
      <c r="A53">
        <f t="shared" si="0"/>
        <v>0</v>
      </c>
      <c r="B53">
        <v>42</v>
      </c>
      <c r="C53">
        <v>0</v>
      </c>
      <c r="D53">
        <v>660</v>
      </c>
      <c r="E53">
        <v>334.3</v>
      </c>
      <c r="F53">
        <v>290.3</v>
      </c>
      <c r="G53">
        <v>20</v>
      </c>
    </row>
    <row r="54" spans="1:7" x14ac:dyDescent="0.35">
      <c r="A54">
        <f t="shared" si="0"/>
        <v>0</v>
      </c>
      <c r="B54">
        <v>43</v>
      </c>
      <c r="C54">
        <v>0</v>
      </c>
      <c r="D54">
        <v>660</v>
      </c>
      <c r="E54">
        <v>336.3</v>
      </c>
      <c r="F54">
        <v>306.7</v>
      </c>
      <c r="G54">
        <v>20</v>
      </c>
    </row>
    <row r="55" spans="1:7" x14ac:dyDescent="0.35">
      <c r="A55">
        <f t="shared" si="0"/>
        <v>0</v>
      </c>
      <c r="B55">
        <v>44</v>
      </c>
      <c r="C55">
        <v>0</v>
      </c>
      <c r="D55">
        <v>660</v>
      </c>
      <c r="E55">
        <v>331.1</v>
      </c>
      <c r="F55">
        <v>277</v>
      </c>
      <c r="G55">
        <v>20</v>
      </c>
    </row>
    <row r="56" spans="1:7" x14ac:dyDescent="0.35">
      <c r="A56">
        <f t="shared" si="0"/>
        <v>0</v>
      </c>
      <c r="B56">
        <v>45</v>
      </c>
      <c r="C56">
        <v>0</v>
      </c>
      <c r="D56">
        <v>650</v>
      </c>
      <c r="E56">
        <v>292.5</v>
      </c>
      <c r="F56">
        <v>253.3</v>
      </c>
      <c r="G56">
        <v>24</v>
      </c>
    </row>
    <row r="57" spans="1:7" x14ac:dyDescent="0.35">
      <c r="A57">
        <f t="shared" si="0"/>
        <v>0</v>
      </c>
      <c r="B57">
        <v>46</v>
      </c>
      <c r="C57">
        <v>0</v>
      </c>
      <c r="D57">
        <v>650</v>
      </c>
      <c r="E57">
        <v>327.39999999999998</v>
      </c>
      <c r="F57">
        <v>280</v>
      </c>
      <c r="G57">
        <v>24</v>
      </c>
    </row>
    <row r="58" spans="1:7" x14ac:dyDescent="0.35">
      <c r="A58">
        <f t="shared" si="0"/>
        <v>0</v>
      </c>
      <c r="B58">
        <v>47</v>
      </c>
      <c r="C58">
        <v>0</v>
      </c>
      <c r="D58">
        <v>160</v>
      </c>
      <c r="E58">
        <v>373.2</v>
      </c>
      <c r="F58">
        <v>377.7</v>
      </c>
      <c r="G58">
        <v>20</v>
      </c>
    </row>
    <row r="59" spans="1:7" x14ac:dyDescent="0.35">
      <c r="A59">
        <f t="shared" si="0"/>
        <v>0</v>
      </c>
      <c r="B59">
        <v>48</v>
      </c>
      <c r="C59">
        <v>0</v>
      </c>
      <c r="D59">
        <v>620</v>
      </c>
      <c r="E59">
        <v>351.4</v>
      </c>
      <c r="F59">
        <v>286</v>
      </c>
      <c r="G59">
        <v>24</v>
      </c>
    </row>
    <row r="60" spans="1:7" x14ac:dyDescent="0.35">
      <c r="A60">
        <f t="shared" si="0"/>
        <v>0</v>
      </c>
      <c r="B60">
        <v>49</v>
      </c>
      <c r="C60">
        <v>0</v>
      </c>
      <c r="D60">
        <v>620</v>
      </c>
      <c r="E60">
        <v>367.5</v>
      </c>
      <c r="F60">
        <v>326.7</v>
      </c>
      <c r="G60">
        <v>24</v>
      </c>
    </row>
    <row r="61" spans="1:7" x14ac:dyDescent="0.35">
      <c r="A61">
        <f t="shared" si="0"/>
        <v>0</v>
      </c>
      <c r="B61">
        <v>50</v>
      </c>
      <c r="C61">
        <v>0</v>
      </c>
      <c r="D61">
        <v>620</v>
      </c>
      <c r="E61">
        <v>298.10000000000002</v>
      </c>
      <c r="F61">
        <v>270</v>
      </c>
      <c r="G61">
        <v>24</v>
      </c>
    </row>
    <row r="62" spans="1:7" x14ac:dyDescent="0.35">
      <c r="A62">
        <f t="shared" si="0"/>
        <v>0</v>
      </c>
      <c r="B62">
        <v>51</v>
      </c>
      <c r="C62">
        <v>0</v>
      </c>
      <c r="D62">
        <v>620</v>
      </c>
      <c r="E62">
        <v>339.2</v>
      </c>
      <c r="F62">
        <v>317.3</v>
      </c>
      <c r="G62">
        <v>24</v>
      </c>
    </row>
    <row r="63" spans="1:7" x14ac:dyDescent="0.35">
      <c r="A63">
        <f t="shared" si="0"/>
        <v>0</v>
      </c>
      <c r="B63">
        <v>52</v>
      </c>
      <c r="C63">
        <v>0</v>
      </c>
      <c r="D63">
        <v>620</v>
      </c>
      <c r="E63">
        <v>327.9</v>
      </c>
      <c r="F63">
        <v>270</v>
      </c>
      <c r="G63">
        <v>24</v>
      </c>
    </row>
    <row r="64" spans="1:7" x14ac:dyDescent="0.35">
      <c r="A64">
        <f t="shared" si="0"/>
        <v>0</v>
      </c>
      <c r="B64">
        <v>53</v>
      </c>
      <c r="C64">
        <v>0</v>
      </c>
      <c r="D64">
        <v>620</v>
      </c>
      <c r="E64">
        <v>279</v>
      </c>
      <c r="F64">
        <v>234.3</v>
      </c>
      <c r="G64">
        <v>24</v>
      </c>
    </row>
    <row r="65" spans="1:7" x14ac:dyDescent="0.35">
      <c r="A65">
        <f t="shared" si="0"/>
        <v>0</v>
      </c>
      <c r="B65">
        <v>54</v>
      </c>
      <c r="C65">
        <v>0</v>
      </c>
      <c r="D65">
        <v>620</v>
      </c>
      <c r="E65">
        <v>276.2</v>
      </c>
      <c r="F65">
        <v>247</v>
      </c>
      <c r="G65">
        <v>24</v>
      </c>
    </row>
    <row r="66" spans="1:7" x14ac:dyDescent="0.35">
      <c r="A66">
        <f t="shared" si="0"/>
        <v>0</v>
      </c>
      <c r="B66">
        <v>55</v>
      </c>
      <c r="C66">
        <v>0</v>
      </c>
      <c r="D66">
        <v>610</v>
      </c>
      <c r="E66">
        <v>310.89999999999998</v>
      </c>
      <c r="F66">
        <v>274</v>
      </c>
      <c r="G66">
        <v>24</v>
      </c>
    </row>
    <row r="67" spans="1:7" x14ac:dyDescent="0.35">
      <c r="A67">
        <f t="shared" si="0"/>
        <v>0</v>
      </c>
      <c r="B67">
        <v>56</v>
      </c>
      <c r="C67">
        <v>0</v>
      </c>
      <c r="D67">
        <v>625</v>
      </c>
      <c r="E67">
        <v>269.3</v>
      </c>
      <c r="F67">
        <v>230.7</v>
      </c>
      <c r="G67">
        <v>24</v>
      </c>
    </row>
    <row r="68" spans="1:7" x14ac:dyDescent="0.35">
      <c r="A68">
        <f t="shared" si="0"/>
        <v>0</v>
      </c>
      <c r="B68">
        <v>57</v>
      </c>
      <c r="C68">
        <v>0</v>
      </c>
      <c r="D68">
        <v>600</v>
      </c>
      <c r="E68">
        <v>302.39999999999998</v>
      </c>
      <c r="F68">
        <v>223.3</v>
      </c>
      <c r="G68">
        <v>24</v>
      </c>
    </row>
    <row r="69" spans="1:7" x14ac:dyDescent="0.35">
      <c r="A69">
        <f t="shared" si="0"/>
        <v>0</v>
      </c>
      <c r="B69">
        <v>58</v>
      </c>
      <c r="C69">
        <v>0</v>
      </c>
      <c r="D69">
        <v>600</v>
      </c>
      <c r="E69">
        <v>276.5</v>
      </c>
      <c r="F69">
        <v>246.7</v>
      </c>
      <c r="G69">
        <v>24</v>
      </c>
    </row>
    <row r="70" spans="1:7" x14ac:dyDescent="0.35">
      <c r="A70">
        <f t="shared" si="0"/>
        <v>0</v>
      </c>
      <c r="B70">
        <v>59</v>
      </c>
      <c r="C70">
        <v>0</v>
      </c>
      <c r="D70">
        <v>590</v>
      </c>
      <c r="E70">
        <v>253.4</v>
      </c>
      <c r="F70">
        <v>240</v>
      </c>
      <c r="G70">
        <v>24</v>
      </c>
    </row>
    <row r="71" spans="1:7" x14ac:dyDescent="0.35">
      <c r="A71">
        <f t="shared" ref="A71:A134" si="1">IF(C71=0,0,C71+0.436*$A$4)</f>
        <v>0</v>
      </c>
      <c r="B71">
        <v>60</v>
      </c>
      <c r="E71">
        <v>290.8</v>
      </c>
      <c r="F71">
        <v>246</v>
      </c>
    </row>
    <row r="72" spans="1:7" x14ac:dyDescent="0.35">
      <c r="A72">
        <f t="shared" si="1"/>
        <v>0</v>
      </c>
      <c r="B72">
        <v>61</v>
      </c>
      <c r="E72">
        <v>257</v>
      </c>
      <c r="F72">
        <v>239</v>
      </c>
    </row>
    <row r="73" spans="1:7" x14ac:dyDescent="0.35">
      <c r="A73">
        <f t="shared" si="1"/>
        <v>0</v>
      </c>
      <c r="B73">
        <v>62</v>
      </c>
      <c r="E73">
        <v>238.8</v>
      </c>
      <c r="F73">
        <v>210</v>
      </c>
    </row>
    <row r="74" spans="1:7" x14ac:dyDescent="0.35">
      <c r="A74">
        <f t="shared" si="1"/>
        <v>0</v>
      </c>
      <c r="B74">
        <v>63</v>
      </c>
      <c r="E74">
        <v>315.39999999999998</v>
      </c>
      <c r="F74">
        <v>273.3</v>
      </c>
    </row>
    <row r="75" spans="1:7" x14ac:dyDescent="0.35">
      <c r="A75">
        <f t="shared" si="1"/>
        <v>0</v>
      </c>
      <c r="B75">
        <v>64</v>
      </c>
      <c r="E75">
        <v>261.3</v>
      </c>
      <c r="F75">
        <v>223.7</v>
      </c>
    </row>
    <row r="76" spans="1:7" x14ac:dyDescent="0.35">
      <c r="A76">
        <f t="shared" si="1"/>
        <v>0</v>
      </c>
      <c r="B76">
        <v>65</v>
      </c>
      <c r="E76">
        <v>257.89999999999998</v>
      </c>
      <c r="F76">
        <v>216.7</v>
      </c>
    </row>
    <row r="77" spans="1:7" x14ac:dyDescent="0.35">
      <c r="A77">
        <f t="shared" si="1"/>
        <v>4725.7359999999999</v>
      </c>
      <c r="B77">
        <v>66</v>
      </c>
      <c r="C77">
        <v>180</v>
      </c>
      <c r="D77">
        <v>0</v>
      </c>
      <c r="E77">
        <v>226</v>
      </c>
      <c r="F77">
        <v>210.7</v>
      </c>
      <c r="G77">
        <v>24</v>
      </c>
    </row>
    <row r="78" spans="1:7" x14ac:dyDescent="0.35">
      <c r="A78">
        <f t="shared" si="1"/>
        <v>4725.7359999999999</v>
      </c>
      <c r="B78">
        <v>67</v>
      </c>
      <c r="C78">
        <v>180</v>
      </c>
      <c r="D78">
        <v>0</v>
      </c>
      <c r="E78">
        <v>235.7</v>
      </c>
      <c r="F78">
        <v>226.7</v>
      </c>
      <c r="G78">
        <v>24</v>
      </c>
    </row>
    <row r="79" spans="1:7" x14ac:dyDescent="0.35">
      <c r="A79">
        <f t="shared" si="1"/>
        <v>4705.7359999999999</v>
      </c>
      <c r="B79">
        <v>68</v>
      </c>
      <c r="C79">
        <v>160</v>
      </c>
      <c r="D79">
        <v>0</v>
      </c>
      <c r="E79">
        <v>331.1</v>
      </c>
      <c r="F79">
        <v>63.3</v>
      </c>
      <c r="G79">
        <v>24</v>
      </c>
    </row>
    <row r="80" spans="1:7" x14ac:dyDescent="0.35">
      <c r="A80">
        <f t="shared" si="1"/>
        <v>4720.7359999999999</v>
      </c>
      <c r="B80">
        <v>69</v>
      </c>
      <c r="C80">
        <v>175</v>
      </c>
      <c r="D80">
        <v>0</v>
      </c>
      <c r="E80">
        <v>253.1</v>
      </c>
      <c r="F80">
        <v>190.7</v>
      </c>
      <c r="G80">
        <v>24</v>
      </c>
    </row>
    <row r="81" spans="1:7" x14ac:dyDescent="0.35">
      <c r="A81">
        <f t="shared" si="1"/>
        <v>4695.7359999999999</v>
      </c>
      <c r="B81">
        <v>70</v>
      </c>
      <c r="C81">
        <v>150</v>
      </c>
      <c r="D81">
        <v>0</v>
      </c>
      <c r="E81">
        <v>185.5</v>
      </c>
      <c r="F81">
        <v>177.7</v>
      </c>
      <c r="G81">
        <v>27</v>
      </c>
    </row>
    <row r="82" spans="1:7" x14ac:dyDescent="0.35">
      <c r="A82">
        <f t="shared" si="1"/>
        <v>0</v>
      </c>
      <c r="B82">
        <v>71</v>
      </c>
      <c r="C82">
        <v>0</v>
      </c>
      <c r="D82">
        <v>100</v>
      </c>
      <c r="E82">
        <v>196.8</v>
      </c>
      <c r="F82">
        <v>246.7</v>
      </c>
      <c r="G82">
        <v>29</v>
      </c>
    </row>
    <row r="83" spans="1:7" x14ac:dyDescent="0.35">
      <c r="A83">
        <f t="shared" si="1"/>
        <v>0</v>
      </c>
      <c r="B83">
        <v>72</v>
      </c>
      <c r="C83">
        <v>0</v>
      </c>
      <c r="D83">
        <v>75</v>
      </c>
      <c r="E83">
        <v>162.9</v>
      </c>
      <c r="F83">
        <v>70</v>
      </c>
      <c r="G83">
        <v>29</v>
      </c>
    </row>
    <row r="84" spans="1:7" x14ac:dyDescent="0.35">
      <c r="A84">
        <f t="shared" si="1"/>
        <v>0</v>
      </c>
      <c r="B84">
        <v>73</v>
      </c>
      <c r="C84">
        <v>0</v>
      </c>
      <c r="D84">
        <v>75</v>
      </c>
      <c r="E84">
        <v>30</v>
      </c>
      <c r="G84">
        <v>29</v>
      </c>
    </row>
    <row r="85" spans="1:7" x14ac:dyDescent="0.35">
      <c r="A85">
        <f t="shared" si="1"/>
        <v>0</v>
      </c>
      <c r="B85">
        <v>74</v>
      </c>
      <c r="C85">
        <v>0</v>
      </c>
      <c r="D85">
        <v>75</v>
      </c>
      <c r="E85">
        <v>6.7</v>
      </c>
      <c r="G85">
        <v>29</v>
      </c>
    </row>
    <row r="86" spans="1:7" x14ac:dyDescent="0.35">
      <c r="A86">
        <f t="shared" si="1"/>
        <v>0</v>
      </c>
      <c r="B86">
        <v>75</v>
      </c>
      <c r="C86">
        <v>0</v>
      </c>
      <c r="D86">
        <v>50</v>
      </c>
      <c r="G86">
        <v>29</v>
      </c>
    </row>
    <row r="87" spans="1:7" x14ac:dyDescent="0.35">
      <c r="A87">
        <f t="shared" si="1"/>
        <v>0</v>
      </c>
      <c r="B87">
        <v>76</v>
      </c>
      <c r="E87">
        <v>18.3</v>
      </c>
    </row>
    <row r="88" spans="1:7" x14ac:dyDescent="0.35">
      <c r="A88">
        <f t="shared" si="1"/>
        <v>0</v>
      </c>
      <c r="B88">
        <v>77</v>
      </c>
      <c r="C88">
        <v>0</v>
      </c>
      <c r="D88">
        <v>50</v>
      </c>
      <c r="E88">
        <v>10</v>
      </c>
      <c r="G88">
        <v>29</v>
      </c>
    </row>
    <row r="89" spans="1:7" x14ac:dyDescent="0.35">
      <c r="A89">
        <f t="shared" si="1"/>
        <v>0</v>
      </c>
      <c r="B89">
        <v>78</v>
      </c>
      <c r="E89">
        <v>11.7</v>
      </c>
    </row>
    <row r="90" spans="1:7" x14ac:dyDescent="0.35">
      <c r="A90">
        <f t="shared" si="1"/>
        <v>0</v>
      </c>
      <c r="B90">
        <v>79</v>
      </c>
      <c r="C90">
        <v>0</v>
      </c>
      <c r="D90">
        <v>70</v>
      </c>
      <c r="G90">
        <v>24</v>
      </c>
    </row>
    <row r="91" spans="1:7" x14ac:dyDescent="0.35">
      <c r="A91">
        <f t="shared" si="1"/>
        <v>0</v>
      </c>
      <c r="B91">
        <v>80</v>
      </c>
      <c r="C91">
        <v>0</v>
      </c>
      <c r="D91">
        <v>50</v>
      </c>
      <c r="E91">
        <v>25</v>
      </c>
      <c r="F91">
        <v>80</v>
      </c>
      <c r="G91">
        <v>26</v>
      </c>
    </row>
    <row r="92" spans="1:7" x14ac:dyDescent="0.35">
      <c r="A92">
        <f t="shared" si="1"/>
        <v>0</v>
      </c>
      <c r="B92">
        <v>81</v>
      </c>
      <c r="E92">
        <v>15</v>
      </c>
      <c r="F92">
        <v>3.3</v>
      </c>
    </row>
    <row r="93" spans="1:7" x14ac:dyDescent="0.35">
      <c r="A93">
        <f t="shared" si="1"/>
        <v>0</v>
      </c>
      <c r="B93">
        <v>82</v>
      </c>
      <c r="E93">
        <v>15</v>
      </c>
    </row>
    <row r="94" spans="1:7" x14ac:dyDescent="0.35">
      <c r="A94">
        <f t="shared" si="1"/>
        <v>0</v>
      </c>
      <c r="B94">
        <v>83</v>
      </c>
    </row>
    <row r="95" spans="1:7" x14ac:dyDescent="0.35">
      <c r="A95">
        <f t="shared" si="1"/>
        <v>0</v>
      </c>
      <c r="B95">
        <v>84</v>
      </c>
    </row>
    <row r="96" spans="1:7" x14ac:dyDescent="0.35">
      <c r="A96">
        <f t="shared" si="1"/>
        <v>0</v>
      </c>
      <c r="B96">
        <v>85</v>
      </c>
    </row>
    <row r="97" spans="1:7" x14ac:dyDescent="0.35">
      <c r="A97">
        <f t="shared" si="1"/>
        <v>0</v>
      </c>
      <c r="B97">
        <v>86</v>
      </c>
    </row>
    <row r="98" spans="1:7" x14ac:dyDescent="0.35">
      <c r="A98">
        <f t="shared" si="1"/>
        <v>0</v>
      </c>
      <c r="B98">
        <v>87</v>
      </c>
    </row>
    <row r="99" spans="1:7" x14ac:dyDescent="0.35">
      <c r="A99">
        <f t="shared" si="1"/>
        <v>0</v>
      </c>
      <c r="B99">
        <v>88</v>
      </c>
      <c r="C99">
        <v>0</v>
      </c>
      <c r="D99">
        <v>250</v>
      </c>
      <c r="G99">
        <v>26</v>
      </c>
    </row>
    <row r="100" spans="1:7" x14ac:dyDescent="0.35">
      <c r="A100">
        <f t="shared" si="1"/>
        <v>0</v>
      </c>
      <c r="B100">
        <v>89</v>
      </c>
      <c r="C100">
        <v>0</v>
      </c>
      <c r="D100">
        <v>1100</v>
      </c>
      <c r="E100">
        <v>968.7</v>
      </c>
      <c r="F100">
        <v>583.29999999999995</v>
      </c>
      <c r="G100">
        <v>10</v>
      </c>
    </row>
    <row r="101" spans="1:7" x14ac:dyDescent="0.35">
      <c r="A101">
        <f t="shared" si="1"/>
        <v>0</v>
      </c>
      <c r="B101">
        <v>90</v>
      </c>
      <c r="C101">
        <v>0</v>
      </c>
      <c r="D101">
        <v>500</v>
      </c>
      <c r="E101">
        <v>58.2</v>
      </c>
      <c r="G101">
        <v>28</v>
      </c>
    </row>
    <row r="102" spans="1:7" x14ac:dyDescent="0.35">
      <c r="A102">
        <f t="shared" si="1"/>
        <v>0</v>
      </c>
      <c r="B102">
        <v>91</v>
      </c>
      <c r="E102">
        <v>453.9</v>
      </c>
      <c r="F102">
        <v>432.7</v>
      </c>
    </row>
    <row r="103" spans="1:7" x14ac:dyDescent="0.35">
      <c r="A103">
        <f t="shared" si="1"/>
        <v>0</v>
      </c>
      <c r="B103">
        <v>92</v>
      </c>
      <c r="C103">
        <v>0</v>
      </c>
      <c r="D103">
        <v>300</v>
      </c>
      <c r="E103">
        <v>137.30000000000001</v>
      </c>
      <c r="F103">
        <v>3.3</v>
      </c>
      <c r="G103">
        <v>28</v>
      </c>
    </row>
    <row r="104" spans="1:7" x14ac:dyDescent="0.35">
      <c r="A104">
        <f t="shared" si="1"/>
        <v>0</v>
      </c>
      <c r="B104">
        <v>93</v>
      </c>
      <c r="C104">
        <v>0</v>
      </c>
      <c r="D104">
        <v>250</v>
      </c>
      <c r="E104">
        <v>511.6</v>
      </c>
      <c r="F104">
        <v>535.70000000000005</v>
      </c>
      <c r="G104">
        <v>28</v>
      </c>
    </row>
    <row r="105" spans="1:7" x14ac:dyDescent="0.35">
      <c r="A105">
        <f t="shared" si="1"/>
        <v>0</v>
      </c>
      <c r="B105">
        <v>94</v>
      </c>
      <c r="C105">
        <v>0</v>
      </c>
      <c r="D105">
        <v>200</v>
      </c>
      <c r="E105">
        <v>519.29999999999995</v>
      </c>
      <c r="F105">
        <v>599</v>
      </c>
      <c r="G105">
        <v>28</v>
      </c>
    </row>
    <row r="106" spans="1:7" x14ac:dyDescent="0.35">
      <c r="A106">
        <f t="shared" si="1"/>
        <v>0</v>
      </c>
      <c r="B106">
        <v>95</v>
      </c>
      <c r="C106">
        <v>0</v>
      </c>
      <c r="D106">
        <v>150</v>
      </c>
      <c r="E106">
        <v>398.2</v>
      </c>
      <c r="F106">
        <v>240</v>
      </c>
      <c r="G106">
        <v>28</v>
      </c>
    </row>
    <row r="107" spans="1:7" x14ac:dyDescent="0.35">
      <c r="A107">
        <f t="shared" si="1"/>
        <v>0</v>
      </c>
      <c r="B107">
        <v>96</v>
      </c>
      <c r="E107">
        <v>261.2</v>
      </c>
      <c r="F107">
        <v>270.7</v>
      </c>
    </row>
    <row r="108" spans="1:7" x14ac:dyDescent="0.35">
      <c r="A108">
        <f t="shared" si="1"/>
        <v>0</v>
      </c>
      <c r="B108">
        <v>97</v>
      </c>
      <c r="E108">
        <v>263.8</v>
      </c>
      <c r="F108">
        <v>217.3</v>
      </c>
    </row>
    <row r="109" spans="1:7" x14ac:dyDescent="0.35">
      <c r="A109">
        <f t="shared" si="1"/>
        <v>0</v>
      </c>
      <c r="B109">
        <v>98</v>
      </c>
    </row>
    <row r="110" spans="1:7" x14ac:dyDescent="0.35">
      <c r="A110">
        <f t="shared" si="1"/>
        <v>0</v>
      </c>
      <c r="B110">
        <v>99</v>
      </c>
      <c r="E110">
        <v>48.3</v>
      </c>
    </row>
    <row r="111" spans="1:7" x14ac:dyDescent="0.35">
      <c r="A111">
        <f t="shared" si="1"/>
        <v>0</v>
      </c>
      <c r="B111">
        <v>100</v>
      </c>
    </row>
    <row r="112" spans="1:7" x14ac:dyDescent="0.35">
      <c r="A112">
        <f t="shared" si="1"/>
        <v>0</v>
      </c>
      <c r="B112">
        <v>101</v>
      </c>
    </row>
    <row r="113" spans="1:7" x14ac:dyDescent="0.35">
      <c r="A113">
        <f t="shared" si="1"/>
        <v>0</v>
      </c>
      <c r="B113">
        <v>102</v>
      </c>
      <c r="F113">
        <v>33.299999999999997</v>
      </c>
    </row>
    <row r="114" spans="1:7" x14ac:dyDescent="0.35">
      <c r="A114">
        <f t="shared" si="1"/>
        <v>0</v>
      </c>
      <c r="B114">
        <v>103</v>
      </c>
    </row>
    <row r="115" spans="1:7" x14ac:dyDescent="0.35">
      <c r="A115">
        <f t="shared" si="1"/>
        <v>4559.7359999999999</v>
      </c>
      <c r="B115">
        <v>104</v>
      </c>
      <c r="C115">
        <v>14</v>
      </c>
      <c r="D115">
        <v>100</v>
      </c>
      <c r="G115">
        <v>0</v>
      </c>
    </row>
    <row r="116" spans="1:7" x14ac:dyDescent="0.35">
      <c r="A116">
        <f t="shared" si="1"/>
        <v>4713.7359999999999</v>
      </c>
      <c r="B116">
        <v>105</v>
      </c>
      <c r="C116">
        <v>168</v>
      </c>
      <c r="D116">
        <v>80</v>
      </c>
      <c r="E116">
        <v>6.7</v>
      </c>
      <c r="G116">
        <v>0</v>
      </c>
    </row>
    <row r="117" spans="1:7" x14ac:dyDescent="0.35">
      <c r="A117">
        <f t="shared" si="1"/>
        <v>4606.7359999999999</v>
      </c>
      <c r="B117">
        <v>106</v>
      </c>
      <c r="C117">
        <v>61</v>
      </c>
      <c r="D117">
        <v>80</v>
      </c>
      <c r="E117">
        <v>26.6</v>
      </c>
      <c r="F117">
        <v>13.3</v>
      </c>
      <c r="G117">
        <v>0</v>
      </c>
    </row>
    <row r="118" spans="1:7" x14ac:dyDescent="0.35">
      <c r="A118">
        <f t="shared" si="1"/>
        <v>0</v>
      </c>
      <c r="B118">
        <v>107</v>
      </c>
      <c r="C118">
        <v>0</v>
      </c>
      <c r="D118">
        <v>80</v>
      </c>
      <c r="E118">
        <v>86.6</v>
      </c>
      <c r="F118">
        <v>3.3</v>
      </c>
      <c r="G118">
        <v>0</v>
      </c>
    </row>
    <row r="119" spans="1:7" x14ac:dyDescent="0.35">
      <c r="A119">
        <f t="shared" si="1"/>
        <v>0</v>
      </c>
      <c r="B119">
        <v>108</v>
      </c>
      <c r="C119">
        <v>0</v>
      </c>
      <c r="D119">
        <v>50</v>
      </c>
      <c r="E119">
        <v>108.5</v>
      </c>
      <c r="F119">
        <v>50</v>
      </c>
      <c r="G119">
        <v>0</v>
      </c>
    </row>
    <row r="120" spans="1:7" x14ac:dyDescent="0.35">
      <c r="A120">
        <f t="shared" si="1"/>
        <v>0</v>
      </c>
      <c r="B120">
        <v>109</v>
      </c>
      <c r="C120">
        <v>0</v>
      </c>
      <c r="D120">
        <v>50</v>
      </c>
      <c r="G120">
        <v>0</v>
      </c>
    </row>
    <row r="121" spans="1:7" x14ac:dyDescent="0.35">
      <c r="A121">
        <f t="shared" si="1"/>
        <v>4655.7359999999999</v>
      </c>
      <c r="B121">
        <v>110</v>
      </c>
      <c r="C121">
        <v>110</v>
      </c>
      <c r="D121">
        <v>10</v>
      </c>
      <c r="G121">
        <v>0</v>
      </c>
    </row>
    <row r="122" spans="1:7" x14ac:dyDescent="0.35">
      <c r="A122">
        <f t="shared" si="1"/>
        <v>4763.7359999999999</v>
      </c>
      <c r="B122">
        <v>111</v>
      </c>
      <c r="C122">
        <v>218</v>
      </c>
      <c r="D122">
        <v>100</v>
      </c>
      <c r="E122">
        <v>557.70000000000005</v>
      </c>
      <c r="F122">
        <v>573.29999999999995</v>
      </c>
      <c r="G122">
        <v>0</v>
      </c>
    </row>
    <row r="123" spans="1:7" x14ac:dyDescent="0.35">
      <c r="A123">
        <f t="shared" si="1"/>
        <v>4701.7359999999999</v>
      </c>
      <c r="B123">
        <v>112</v>
      </c>
      <c r="C123">
        <v>156</v>
      </c>
      <c r="D123">
        <v>400</v>
      </c>
      <c r="E123">
        <v>377.5</v>
      </c>
      <c r="F123">
        <v>410.7</v>
      </c>
      <c r="G123">
        <v>0</v>
      </c>
    </row>
    <row r="124" spans="1:7" x14ac:dyDescent="0.35">
      <c r="A124">
        <f t="shared" si="1"/>
        <v>4608.7359999999999</v>
      </c>
      <c r="B124">
        <v>113</v>
      </c>
      <c r="C124">
        <v>63</v>
      </c>
      <c r="D124">
        <v>205</v>
      </c>
      <c r="E124">
        <v>246.5</v>
      </c>
      <c r="F124">
        <v>297.3</v>
      </c>
      <c r="G124">
        <v>0</v>
      </c>
    </row>
    <row r="125" spans="1:7" x14ac:dyDescent="0.35">
      <c r="A125">
        <f t="shared" si="1"/>
        <v>4757.7359999999999</v>
      </c>
      <c r="B125">
        <v>114</v>
      </c>
      <c r="C125">
        <v>212</v>
      </c>
      <c r="D125">
        <v>109</v>
      </c>
      <c r="E125">
        <v>459.7</v>
      </c>
      <c r="F125">
        <v>306.7</v>
      </c>
      <c r="G125">
        <v>0</v>
      </c>
    </row>
    <row r="126" spans="1:7" x14ac:dyDescent="0.35">
      <c r="A126">
        <f t="shared" si="1"/>
        <v>4749.7359999999999</v>
      </c>
      <c r="B126">
        <v>115</v>
      </c>
      <c r="C126">
        <v>204</v>
      </c>
      <c r="D126">
        <v>110</v>
      </c>
      <c r="E126">
        <v>326.8</v>
      </c>
      <c r="F126">
        <v>328.3</v>
      </c>
      <c r="G126">
        <v>0</v>
      </c>
    </row>
    <row r="127" spans="1:7" x14ac:dyDescent="0.35">
      <c r="A127">
        <f t="shared" si="1"/>
        <v>4747.7359999999999</v>
      </c>
      <c r="B127">
        <v>116</v>
      </c>
      <c r="C127">
        <v>202</v>
      </c>
      <c r="D127">
        <v>100</v>
      </c>
      <c r="E127">
        <v>622.4</v>
      </c>
      <c r="F127">
        <v>786.7</v>
      </c>
      <c r="G127">
        <v>0</v>
      </c>
    </row>
    <row r="128" spans="1:7" x14ac:dyDescent="0.35">
      <c r="A128">
        <f t="shared" si="1"/>
        <v>4582.7359999999999</v>
      </c>
      <c r="B128">
        <v>117</v>
      </c>
      <c r="C128">
        <v>37</v>
      </c>
      <c r="D128">
        <v>210</v>
      </c>
      <c r="E128">
        <v>342.6</v>
      </c>
      <c r="F128">
        <v>426.7</v>
      </c>
      <c r="G128">
        <v>0</v>
      </c>
    </row>
    <row r="129" spans="1:7" x14ac:dyDescent="0.35">
      <c r="A129">
        <f t="shared" si="1"/>
        <v>4577.7359999999999</v>
      </c>
      <c r="B129">
        <v>118</v>
      </c>
      <c r="C129">
        <v>32</v>
      </c>
      <c r="D129">
        <v>190</v>
      </c>
      <c r="E129">
        <v>344.2</v>
      </c>
      <c r="F129">
        <v>81.3</v>
      </c>
      <c r="G129">
        <v>0</v>
      </c>
    </row>
    <row r="130" spans="1:7" x14ac:dyDescent="0.35">
      <c r="A130">
        <f t="shared" si="1"/>
        <v>4756.7359999999999</v>
      </c>
      <c r="B130">
        <v>119</v>
      </c>
      <c r="C130">
        <v>211</v>
      </c>
      <c r="D130">
        <v>100</v>
      </c>
      <c r="E130">
        <v>17.5</v>
      </c>
      <c r="G130">
        <v>0</v>
      </c>
    </row>
    <row r="131" spans="1:7" x14ac:dyDescent="0.35">
      <c r="A131">
        <f t="shared" si="1"/>
        <v>4746.7359999999999</v>
      </c>
      <c r="B131">
        <v>120</v>
      </c>
      <c r="C131">
        <v>201</v>
      </c>
      <c r="D131">
        <v>90</v>
      </c>
      <c r="E131">
        <v>240.3</v>
      </c>
      <c r="F131">
        <v>300</v>
      </c>
      <c r="G131">
        <v>0</v>
      </c>
    </row>
    <row r="132" spans="1:7" x14ac:dyDescent="0.35">
      <c r="A132">
        <f t="shared" si="1"/>
        <v>4570.7359999999999</v>
      </c>
      <c r="B132">
        <v>121</v>
      </c>
      <c r="C132">
        <v>25</v>
      </c>
      <c r="D132">
        <v>0</v>
      </c>
      <c r="E132">
        <v>446.2</v>
      </c>
      <c r="F132">
        <v>485</v>
      </c>
      <c r="G132">
        <v>0</v>
      </c>
    </row>
    <row r="133" spans="1:7" x14ac:dyDescent="0.35">
      <c r="A133">
        <f t="shared" si="1"/>
        <v>4726.7359999999999</v>
      </c>
      <c r="B133">
        <v>122</v>
      </c>
      <c r="C133">
        <v>181</v>
      </c>
      <c r="D133">
        <v>100</v>
      </c>
      <c r="E133">
        <v>277.89999999999998</v>
      </c>
      <c r="F133">
        <v>176</v>
      </c>
      <c r="G133">
        <v>0</v>
      </c>
    </row>
    <row r="134" spans="1:7" x14ac:dyDescent="0.35">
      <c r="A134">
        <f t="shared" si="1"/>
        <v>4560.7359999999999</v>
      </c>
      <c r="B134">
        <v>123</v>
      </c>
      <c r="C134">
        <v>15</v>
      </c>
      <c r="D134">
        <v>0</v>
      </c>
      <c r="E134">
        <v>432.2</v>
      </c>
      <c r="F134">
        <v>426.3</v>
      </c>
      <c r="G134">
        <v>0</v>
      </c>
    </row>
    <row r="135" spans="1:7" x14ac:dyDescent="0.35">
      <c r="A135">
        <f t="shared" ref="A135:A198" si="2">IF(C135=0,0,C135+0.436*$A$4)</f>
        <v>4722.7359999999999</v>
      </c>
      <c r="B135">
        <v>124</v>
      </c>
      <c r="C135">
        <v>177</v>
      </c>
      <c r="D135">
        <v>60</v>
      </c>
      <c r="E135">
        <v>358.6</v>
      </c>
      <c r="F135">
        <v>223.3</v>
      </c>
      <c r="G135">
        <v>0</v>
      </c>
    </row>
    <row r="136" spans="1:7" x14ac:dyDescent="0.35">
      <c r="A136">
        <f t="shared" si="2"/>
        <v>4730.7359999999999</v>
      </c>
      <c r="B136">
        <v>125</v>
      </c>
      <c r="C136">
        <v>185</v>
      </c>
      <c r="D136">
        <v>65</v>
      </c>
      <c r="E136">
        <v>323.60000000000002</v>
      </c>
      <c r="F136">
        <v>380</v>
      </c>
      <c r="G136">
        <v>0</v>
      </c>
    </row>
    <row r="137" spans="1:7" x14ac:dyDescent="0.35">
      <c r="A137">
        <f t="shared" si="2"/>
        <v>4717.7359999999999</v>
      </c>
      <c r="B137">
        <v>126</v>
      </c>
      <c r="C137">
        <v>172</v>
      </c>
      <c r="D137">
        <v>60</v>
      </c>
      <c r="E137">
        <v>391.2</v>
      </c>
      <c r="F137">
        <v>597.70000000000005</v>
      </c>
      <c r="G137">
        <v>0</v>
      </c>
    </row>
    <row r="138" spans="1:7" x14ac:dyDescent="0.35">
      <c r="A138">
        <f t="shared" si="2"/>
        <v>4717.7359999999999</v>
      </c>
      <c r="B138">
        <v>127</v>
      </c>
      <c r="C138">
        <v>172</v>
      </c>
      <c r="D138">
        <v>65</v>
      </c>
      <c r="E138">
        <v>353.1</v>
      </c>
      <c r="F138">
        <v>377.7</v>
      </c>
      <c r="G138">
        <v>0</v>
      </c>
    </row>
    <row r="139" spans="1:7" x14ac:dyDescent="0.35">
      <c r="A139">
        <f t="shared" si="2"/>
        <v>4713.7359999999999</v>
      </c>
      <c r="B139">
        <v>128</v>
      </c>
      <c r="C139">
        <v>168</v>
      </c>
      <c r="D139">
        <v>70</v>
      </c>
      <c r="E139">
        <v>424.7</v>
      </c>
      <c r="F139">
        <v>430.3</v>
      </c>
      <c r="G139">
        <v>0</v>
      </c>
    </row>
    <row r="140" spans="1:7" x14ac:dyDescent="0.35">
      <c r="A140">
        <f t="shared" si="2"/>
        <v>4712.7359999999999</v>
      </c>
      <c r="B140">
        <v>129</v>
      </c>
      <c r="C140">
        <v>167</v>
      </c>
      <c r="D140">
        <v>65</v>
      </c>
      <c r="E140">
        <v>329.8</v>
      </c>
      <c r="F140">
        <v>310</v>
      </c>
      <c r="G140">
        <v>0</v>
      </c>
    </row>
    <row r="141" spans="1:7" x14ac:dyDescent="0.35">
      <c r="A141">
        <f t="shared" si="2"/>
        <v>4708.7359999999999</v>
      </c>
      <c r="B141">
        <v>130</v>
      </c>
      <c r="C141">
        <v>163</v>
      </c>
      <c r="D141">
        <v>65</v>
      </c>
      <c r="E141">
        <v>423.3</v>
      </c>
      <c r="F141">
        <v>412</v>
      </c>
      <c r="G141">
        <v>0</v>
      </c>
    </row>
    <row r="142" spans="1:7" x14ac:dyDescent="0.35">
      <c r="A142">
        <f t="shared" si="2"/>
        <v>4573.7359999999999</v>
      </c>
      <c r="B142">
        <v>131</v>
      </c>
      <c r="C142">
        <v>28</v>
      </c>
      <c r="D142">
        <v>65</v>
      </c>
      <c r="E142">
        <v>411</v>
      </c>
      <c r="F142">
        <v>374</v>
      </c>
      <c r="G142">
        <v>0</v>
      </c>
    </row>
    <row r="143" spans="1:7" x14ac:dyDescent="0.35">
      <c r="A143">
        <f t="shared" si="2"/>
        <v>4706.7359999999999</v>
      </c>
      <c r="B143">
        <v>132</v>
      </c>
      <c r="C143">
        <v>161</v>
      </c>
      <c r="D143">
        <v>68</v>
      </c>
      <c r="E143">
        <v>335.1</v>
      </c>
      <c r="F143">
        <v>209.7</v>
      </c>
      <c r="G143">
        <v>0</v>
      </c>
    </row>
    <row r="144" spans="1:7" x14ac:dyDescent="0.35">
      <c r="A144">
        <f t="shared" si="2"/>
        <v>4702.7359999999999</v>
      </c>
      <c r="B144">
        <v>133</v>
      </c>
      <c r="C144">
        <v>157</v>
      </c>
      <c r="D144">
        <v>70</v>
      </c>
      <c r="E144">
        <v>313</v>
      </c>
      <c r="F144">
        <v>46.7</v>
      </c>
      <c r="G144">
        <v>0</v>
      </c>
    </row>
    <row r="145" spans="1:7" x14ac:dyDescent="0.35">
      <c r="A145">
        <f t="shared" si="2"/>
        <v>4703.7359999999999</v>
      </c>
      <c r="B145">
        <v>134</v>
      </c>
      <c r="C145">
        <v>158</v>
      </c>
      <c r="D145">
        <v>70</v>
      </c>
      <c r="E145">
        <v>412.8</v>
      </c>
      <c r="F145">
        <v>399.7</v>
      </c>
      <c r="G145">
        <v>0</v>
      </c>
    </row>
    <row r="146" spans="1:7" x14ac:dyDescent="0.35">
      <c r="A146">
        <f t="shared" si="2"/>
        <v>4701.7359999999999</v>
      </c>
      <c r="B146">
        <v>135</v>
      </c>
      <c r="C146">
        <v>156</v>
      </c>
      <c r="D146">
        <v>70</v>
      </c>
      <c r="E146">
        <v>336.6</v>
      </c>
      <c r="F146">
        <v>280.3</v>
      </c>
      <c r="G146">
        <v>0</v>
      </c>
    </row>
    <row r="147" spans="1:7" x14ac:dyDescent="0.35">
      <c r="A147">
        <f t="shared" si="2"/>
        <v>4581.7359999999999</v>
      </c>
      <c r="B147">
        <v>136</v>
      </c>
      <c r="C147">
        <v>36</v>
      </c>
      <c r="D147">
        <v>50</v>
      </c>
      <c r="E147">
        <v>319.7</v>
      </c>
      <c r="F147">
        <v>297.3</v>
      </c>
      <c r="G147">
        <v>0</v>
      </c>
    </row>
    <row r="148" spans="1:7" x14ac:dyDescent="0.35">
      <c r="A148">
        <f t="shared" si="2"/>
        <v>4588.7359999999999</v>
      </c>
      <c r="B148">
        <v>137</v>
      </c>
      <c r="C148">
        <v>43</v>
      </c>
      <c r="D148">
        <v>60</v>
      </c>
      <c r="E148">
        <v>238.2</v>
      </c>
      <c r="F148">
        <v>226.7</v>
      </c>
      <c r="G148">
        <v>0</v>
      </c>
    </row>
    <row r="149" spans="1:7" x14ac:dyDescent="0.35">
      <c r="A149">
        <f t="shared" si="2"/>
        <v>4701.7359999999999</v>
      </c>
      <c r="B149">
        <v>138</v>
      </c>
      <c r="C149">
        <v>156</v>
      </c>
      <c r="D149">
        <v>60</v>
      </c>
      <c r="E149">
        <v>205.6</v>
      </c>
      <c r="F149">
        <v>196</v>
      </c>
      <c r="G149">
        <v>0</v>
      </c>
    </row>
    <row r="150" spans="1:7" x14ac:dyDescent="0.35">
      <c r="A150">
        <f t="shared" si="2"/>
        <v>4696.7359999999999</v>
      </c>
      <c r="B150">
        <v>139</v>
      </c>
      <c r="C150">
        <v>151</v>
      </c>
      <c r="D150">
        <v>60</v>
      </c>
      <c r="E150">
        <v>347.3</v>
      </c>
      <c r="F150">
        <v>366.3</v>
      </c>
      <c r="G150">
        <v>0</v>
      </c>
    </row>
    <row r="151" spans="1:7" x14ac:dyDescent="0.35">
      <c r="A151">
        <f t="shared" si="2"/>
        <v>4693.7359999999999</v>
      </c>
      <c r="B151">
        <v>140</v>
      </c>
      <c r="C151">
        <v>148</v>
      </c>
      <c r="D151">
        <v>60</v>
      </c>
      <c r="E151">
        <v>368.4</v>
      </c>
      <c r="F151">
        <v>367</v>
      </c>
      <c r="G151">
        <v>0</v>
      </c>
    </row>
    <row r="152" spans="1:7" x14ac:dyDescent="0.35">
      <c r="A152">
        <f t="shared" si="2"/>
        <v>4695.7359999999999</v>
      </c>
      <c r="B152">
        <v>141</v>
      </c>
      <c r="C152">
        <v>150</v>
      </c>
      <c r="D152">
        <v>60</v>
      </c>
      <c r="E152">
        <v>380.8</v>
      </c>
      <c r="F152">
        <v>388.7</v>
      </c>
      <c r="G152">
        <v>0</v>
      </c>
    </row>
    <row r="153" spans="1:7" x14ac:dyDescent="0.35">
      <c r="A153">
        <f t="shared" si="2"/>
        <v>4694.7359999999999</v>
      </c>
      <c r="B153">
        <v>142</v>
      </c>
      <c r="C153">
        <v>149</v>
      </c>
      <c r="D153">
        <v>65</v>
      </c>
      <c r="E153">
        <v>364.6</v>
      </c>
      <c r="F153">
        <v>350</v>
      </c>
      <c r="G153">
        <v>0</v>
      </c>
    </row>
    <row r="154" spans="1:7" x14ac:dyDescent="0.35">
      <c r="A154">
        <f t="shared" si="2"/>
        <v>4703.7359999999999</v>
      </c>
      <c r="B154">
        <v>143</v>
      </c>
      <c r="C154">
        <v>158</v>
      </c>
      <c r="D154">
        <v>60</v>
      </c>
      <c r="E154">
        <v>303</v>
      </c>
      <c r="F154">
        <v>313.7</v>
      </c>
      <c r="G154">
        <v>0</v>
      </c>
    </row>
    <row r="155" spans="1:7" x14ac:dyDescent="0.35">
      <c r="A155">
        <f t="shared" si="2"/>
        <v>4698.7359999999999</v>
      </c>
      <c r="B155">
        <v>144</v>
      </c>
      <c r="C155">
        <v>153</v>
      </c>
      <c r="D155">
        <v>62</v>
      </c>
      <c r="E155">
        <v>304.60000000000002</v>
      </c>
      <c r="F155">
        <v>306.3</v>
      </c>
      <c r="G155">
        <v>0</v>
      </c>
    </row>
    <row r="156" spans="1:7" x14ac:dyDescent="0.35">
      <c r="A156">
        <f t="shared" si="2"/>
        <v>4701.7359999999999</v>
      </c>
      <c r="B156">
        <v>145</v>
      </c>
      <c r="C156">
        <v>156</v>
      </c>
      <c r="D156">
        <v>60</v>
      </c>
      <c r="E156">
        <v>355.4</v>
      </c>
      <c r="F156">
        <v>343.7</v>
      </c>
      <c r="G156">
        <v>0</v>
      </c>
    </row>
    <row r="157" spans="1:7" x14ac:dyDescent="0.35">
      <c r="A157">
        <f t="shared" si="2"/>
        <v>4693.7359999999999</v>
      </c>
      <c r="B157">
        <v>146</v>
      </c>
      <c r="C157">
        <v>148</v>
      </c>
      <c r="D157">
        <v>90</v>
      </c>
      <c r="E157">
        <v>360</v>
      </c>
      <c r="F157">
        <v>373.3</v>
      </c>
      <c r="G157">
        <v>0</v>
      </c>
    </row>
    <row r="158" spans="1:7" x14ac:dyDescent="0.35">
      <c r="A158">
        <f t="shared" si="2"/>
        <v>4690.7359999999999</v>
      </c>
      <c r="B158">
        <v>147</v>
      </c>
      <c r="C158">
        <v>145</v>
      </c>
      <c r="D158">
        <v>90</v>
      </c>
      <c r="E158">
        <v>366.4</v>
      </c>
      <c r="F158">
        <v>337</v>
      </c>
      <c r="G158">
        <v>0</v>
      </c>
    </row>
    <row r="159" spans="1:7" x14ac:dyDescent="0.35">
      <c r="A159">
        <f t="shared" si="2"/>
        <v>4554.7359999999999</v>
      </c>
      <c r="B159">
        <v>148</v>
      </c>
      <c r="C159">
        <v>9</v>
      </c>
      <c r="D159">
        <v>60</v>
      </c>
      <c r="E159">
        <v>341.4</v>
      </c>
      <c r="F159">
        <v>326.7</v>
      </c>
      <c r="G159">
        <v>0</v>
      </c>
    </row>
    <row r="160" spans="1:7" x14ac:dyDescent="0.35">
      <c r="A160">
        <f t="shared" si="2"/>
        <v>4714.7359999999999</v>
      </c>
      <c r="B160">
        <v>149</v>
      </c>
      <c r="C160">
        <v>169</v>
      </c>
      <c r="D160">
        <v>60</v>
      </c>
      <c r="E160">
        <v>218.9</v>
      </c>
      <c r="F160">
        <v>40</v>
      </c>
      <c r="G160">
        <v>0</v>
      </c>
    </row>
    <row r="161" spans="1:7" x14ac:dyDescent="0.35">
      <c r="A161">
        <f t="shared" si="2"/>
        <v>4713.7359999999999</v>
      </c>
      <c r="B161">
        <v>150</v>
      </c>
      <c r="C161">
        <v>168</v>
      </c>
      <c r="D161">
        <v>60</v>
      </c>
      <c r="E161">
        <v>161.6</v>
      </c>
      <c r="F161">
        <v>63.5</v>
      </c>
      <c r="G161">
        <v>0</v>
      </c>
    </row>
    <row r="162" spans="1:7" x14ac:dyDescent="0.35">
      <c r="A162">
        <f t="shared" si="2"/>
        <v>4706.7359999999999</v>
      </c>
      <c r="B162">
        <v>151</v>
      </c>
      <c r="C162">
        <v>161</v>
      </c>
      <c r="D162">
        <v>60</v>
      </c>
      <c r="E162">
        <v>399.2</v>
      </c>
      <c r="F162">
        <v>96.3</v>
      </c>
      <c r="G162">
        <v>0</v>
      </c>
    </row>
    <row r="163" spans="1:7" x14ac:dyDescent="0.35">
      <c r="A163">
        <f t="shared" si="2"/>
        <v>4702.7359999999999</v>
      </c>
      <c r="B163">
        <v>152</v>
      </c>
      <c r="C163">
        <v>157</v>
      </c>
      <c r="D163">
        <v>60</v>
      </c>
      <c r="E163">
        <v>385</v>
      </c>
      <c r="F163">
        <v>387.3</v>
      </c>
      <c r="G163">
        <v>0</v>
      </c>
    </row>
    <row r="164" spans="1:7" x14ac:dyDescent="0.35">
      <c r="A164">
        <f t="shared" si="2"/>
        <v>4704.7359999999999</v>
      </c>
      <c r="B164">
        <v>153</v>
      </c>
      <c r="C164">
        <v>159</v>
      </c>
      <c r="D164">
        <v>60</v>
      </c>
      <c r="E164">
        <v>356.8</v>
      </c>
      <c r="F164">
        <v>343.3</v>
      </c>
      <c r="G164">
        <v>0</v>
      </c>
    </row>
    <row r="165" spans="1:7" x14ac:dyDescent="0.35">
      <c r="A165">
        <f t="shared" si="2"/>
        <v>4692.7359999999999</v>
      </c>
      <c r="B165">
        <v>154</v>
      </c>
      <c r="C165">
        <v>147</v>
      </c>
      <c r="D165">
        <v>60</v>
      </c>
      <c r="E165">
        <v>331.7</v>
      </c>
      <c r="F165">
        <v>354.3</v>
      </c>
      <c r="G165">
        <v>0</v>
      </c>
    </row>
    <row r="166" spans="1:7" x14ac:dyDescent="0.35">
      <c r="A166">
        <f t="shared" si="2"/>
        <v>4690.7359999999999</v>
      </c>
      <c r="B166">
        <v>155</v>
      </c>
      <c r="C166">
        <v>145</v>
      </c>
      <c r="D166">
        <v>60</v>
      </c>
      <c r="E166">
        <v>399.8</v>
      </c>
      <c r="F166">
        <v>376.7</v>
      </c>
      <c r="G166">
        <v>0</v>
      </c>
    </row>
    <row r="167" spans="1:7" x14ac:dyDescent="0.35">
      <c r="A167">
        <f t="shared" si="2"/>
        <v>4705.7359999999999</v>
      </c>
      <c r="B167">
        <v>156</v>
      </c>
      <c r="C167">
        <v>160</v>
      </c>
      <c r="D167">
        <v>60</v>
      </c>
      <c r="E167">
        <v>317.2</v>
      </c>
      <c r="F167">
        <v>391.3</v>
      </c>
      <c r="G167">
        <v>0</v>
      </c>
    </row>
    <row r="168" spans="1:7" x14ac:dyDescent="0.35">
      <c r="A168">
        <f t="shared" si="2"/>
        <v>4711.7359999999999</v>
      </c>
      <c r="B168">
        <v>157</v>
      </c>
      <c r="C168">
        <v>166</v>
      </c>
      <c r="D168">
        <v>60</v>
      </c>
      <c r="E168">
        <v>429.2</v>
      </c>
      <c r="F168">
        <v>509.7</v>
      </c>
      <c r="G168">
        <v>0</v>
      </c>
    </row>
    <row r="169" spans="1:7" x14ac:dyDescent="0.35">
      <c r="A169">
        <f t="shared" si="2"/>
        <v>4700.7359999999999</v>
      </c>
      <c r="B169">
        <v>158</v>
      </c>
      <c r="C169">
        <v>155</v>
      </c>
      <c r="D169">
        <v>80</v>
      </c>
      <c r="E169">
        <v>310.7</v>
      </c>
      <c r="F169">
        <v>317.3</v>
      </c>
      <c r="G169">
        <v>0</v>
      </c>
    </row>
    <row r="170" spans="1:7" x14ac:dyDescent="0.35">
      <c r="A170">
        <f t="shared" si="2"/>
        <v>4589.7359999999999</v>
      </c>
      <c r="B170">
        <v>159</v>
      </c>
      <c r="C170">
        <v>44</v>
      </c>
      <c r="D170">
        <v>80</v>
      </c>
      <c r="E170">
        <v>393.8</v>
      </c>
      <c r="F170">
        <v>403.7</v>
      </c>
      <c r="G170">
        <v>0</v>
      </c>
    </row>
    <row r="171" spans="1:7" x14ac:dyDescent="0.35">
      <c r="A171">
        <f t="shared" si="2"/>
        <v>4703.7359999999999</v>
      </c>
      <c r="B171">
        <v>160</v>
      </c>
      <c r="C171">
        <v>158</v>
      </c>
      <c r="D171">
        <v>80</v>
      </c>
      <c r="E171">
        <v>366.6</v>
      </c>
      <c r="F171">
        <v>383.3</v>
      </c>
      <c r="G171">
        <v>0</v>
      </c>
    </row>
    <row r="172" spans="1:7" x14ac:dyDescent="0.35">
      <c r="A172">
        <f t="shared" si="2"/>
        <v>4674.7359999999999</v>
      </c>
      <c r="B172">
        <v>161</v>
      </c>
      <c r="C172">
        <v>129</v>
      </c>
      <c r="D172">
        <v>70</v>
      </c>
      <c r="E172">
        <v>293.39999999999998</v>
      </c>
      <c r="F172">
        <v>276.7</v>
      </c>
      <c r="G172">
        <v>0</v>
      </c>
    </row>
    <row r="173" spans="1:7" x14ac:dyDescent="0.35">
      <c r="A173">
        <f t="shared" si="2"/>
        <v>4688.7359999999999</v>
      </c>
      <c r="B173">
        <v>162</v>
      </c>
      <c r="C173">
        <v>143</v>
      </c>
      <c r="D173">
        <v>70</v>
      </c>
      <c r="E173">
        <v>351.3</v>
      </c>
      <c r="F173">
        <v>346.3</v>
      </c>
      <c r="G173">
        <v>0</v>
      </c>
    </row>
    <row r="174" spans="1:7" x14ac:dyDescent="0.35">
      <c r="A174">
        <f t="shared" si="2"/>
        <v>4691.7359999999999</v>
      </c>
      <c r="B174">
        <v>163</v>
      </c>
      <c r="C174">
        <v>146</v>
      </c>
      <c r="D174">
        <v>75</v>
      </c>
      <c r="E174">
        <v>358.6</v>
      </c>
      <c r="F174">
        <v>356.7</v>
      </c>
      <c r="G174">
        <v>0</v>
      </c>
    </row>
    <row r="175" spans="1:7" x14ac:dyDescent="0.35">
      <c r="A175">
        <f t="shared" si="2"/>
        <v>4688.7359999999999</v>
      </c>
      <c r="B175">
        <v>164</v>
      </c>
      <c r="C175">
        <v>143</v>
      </c>
      <c r="D175">
        <v>75</v>
      </c>
      <c r="E175">
        <v>335.3</v>
      </c>
      <c r="F175">
        <v>333</v>
      </c>
      <c r="G175">
        <v>0</v>
      </c>
    </row>
    <row r="176" spans="1:7" x14ac:dyDescent="0.35">
      <c r="A176">
        <f t="shared" si="2"/>
        <v>4686.7359999999999</v>
      </c>
      <c r="B176">
        <v>165</v>
      </c>
      <c r="C176">
        <v>141</v>
      </c>
      <c r="D176">
        <v>70</v>
      </c>
      <c r="E176">
        <v>323</v>
      </c>
      <c r="F176">
        <v>313.7</v>
      </c>
      <c r="G176">
        <v>0</v>
      </c>
    </row>
    <row r="177" spans="1:7" x14ac:dyDescent="0.35">
      <c r="A177">
        <f t="shared" si="2"/>
        <v>4685.7359999999999</v>
      </c>
      <c r="B177">
        <v>166</v>
      </c>
      <c r="C177">
        <v>140</v>
      </c>
      <c r="D177">
        <v>70</v>
      </c>
      <c r="E177">
        <v>304.5</v>
      </c>
      <c r="F177">
        <v>329.7</v>
      </c>
      <c r="G177">
        <v>0</v>
      </c>
    </row>
    <row r="178" spans="1:7" x14ac:dyDescent="0.35">
      <c r="A178">
        <f t="shared" si="2"/>
        <v>4684.7359999999999</v>
      </c>
      <c r="B178">
        <v>167</v>
      </c>
      <c r="C178">
        <v>139</v>
      </c>
      <c r="D178">
        <v>70</v>
      </c>
      <c r="E178">
        <v>326.89999999999998</v>
      </c>
      <c r="F178">
        <v>307</v>
      </c>
      <c r="G178">
        <v>0</v>
      </c>
    </row>
    <row r="179" spans="1:7" x14ac:dyDescent="0.35">
      <c r="A179">
        <f t="shared" si="2"/>
        <v>4681.7359999999999</v>
      </c>
      <c r="B179">
        <v>168</v>
      </c>
      <c r="C179">
        <v>136</v>
      </c>
      <c r="D179">
        <v>75</v>
      </c>
      <c r="E179">
        <v>313.39999999999998</v>
      </c>
      <c r="F179">
        <v>304</v>
      </c>
      <c r="G179">
        <v>0</v>
      </c>
    </row>
    <row r="180" spans="1:7" x14ac:dyDescent="0.35">
      <c r="A180">
        <f t="shared" si="2"/>
        <v>4676.7359999999999</v>
      </c>
      <c r="B180">
        <v>169</v>
      </c>
      <c r="C180">
        <v>131</v>
      </c>
      <c r="D180">
        <v>75</v>
      </c>
      <c r="E180">
        <v>294.3</v>
      </c>
      <c r="F180">
        <v>290</v>
      </c>
      <c r="G180">
        <v>0</v>
      </c>
    </row>
    <row r="181" spans="1:7" x14ac:dyDescent="0.35">
      <c r="A181">
        <f t="shared" si="2"/>
        <v>4688.7359999999999</v>
      </c>
      <c r="B181">
        <v>170</v>
      </c>
      <c r="C181">
        <v>143</v>
      </c>
      <c r="D181">
        <v>75</v>
      </c>
      <c r="E181">
        <v>337.8</v>
      </c>
      <c r="F181">
        <v>339.7</v>
      </c>
      <c r="G181">
        <v>0</v>
      </c>
    </row>
    <row r="182" spans="1:7" x14ac:dyDescent="0.35">
      <c r="A182">
        <f t="shared" si="2"/>
        <v>4685.7359999999999</v>
      </c>
      <c r="B182">
        <v>171</v>
      </c>
      <c r="C182">
        <v>140</v>
      </c>
      <c r="D182">
        <v>75</v>
      </c>
      <c r="E182">
        <v>348.6</v>
      </c>
      <c r="F182">
        <v>346.3</v>
      </c>
      <c r="G182">
        <v>0</v>
      </c>
    </row>
    <row r="183" spans="1:7" x14ac:dyDescent="0.35">
      <c r="A183">
        <f t="shared" si="2"/>
        <v>4677.7359999999999</v>
      </c>
      <c r="B183">
        <v>172</v>
      </c>
      <c r="C183">
        <v>132</v>
      </c>
      <c r="D183">
        <v>70</v>
      </c>
      <c r="E183">
        <v>326.10000000000002</v>
      </c>
      <c r="F183">
        <v>300.7</v>
      </c>
      <c r="G183">
        <v>0</v>
      </c>
    </row>
    <row r="184" spans="1:7" x14ac:dyDescent="0.35">
      <c r="A184">
        <f t="shared" si="2"/>
        <v>4681.7359999999999</v>
      </c>
      <c r="B184">
        <v>173</v>
      </c>
      <c r="C184">
        <v>136</v>
      </c>
      <c r="D184">
        <v>74</v>
      </c>
      <c r="E184">
        <v>328.5</v>
      </c>
      <c r="F184">
        <v>313.3</v>
      </c>
      <c r="G184">
        <v>0</v>
      </c>
    </row>
    <row r="185" spans="1:7" x14ac:dyDescent="0.35">
      <c r="A185">
        <f t="shared" si="2"/>
        <v>4677.7359999999999</v>
      </c>
      <c r="B185">
        <v>174</v>
      </c>
      <c r="C185">
        <v>132</v>
      </c>
      <c r="D185">
        <v>70</v>
      </c>
      <c r="E185">
        <v>335.8</v>
      </c>
      <c r="F185">
        <v>323.3</v>
      </c>
      <c r="G185">
        <v>0</v>
      </c>
    </row>
    <row r="186" spans="1:7" x14ac:dyDescent="0.35">
      <c r="A186">
        <f t="shared" si="2"/>
        <v>4675.7359999999999</v>
      </c>
      <c r="B186">
        <v>175</v>
      </c>
      <c r="C186">
        <v>130</v>
      </c>
      <c r="D186">
        <v>71</v>
      </c>
      <c r="E186">
        <v>280.7</v>
      </c>
      <c r="F186">
        <v>243.7</v>
      </c>
      <c r="G186">
        <v>0</v>
      </c>
    </row>
    <row r="187" spans="1:7" x14ac:dyDescent="0.35">
      <c r="A187">
        <f t="shared" si="2"/>
        <v>4673.7359999999999</v>
      </c>
      <c r="B187">
        <v>176</v>
      </c>
      <c r="C187">
        <v>128</v>
      </c>
      <c r="D187">
        <v>70</v>
      </c>
      <c r="E187">
        <v>326.7</v>
      </c>
      <c r="F187">
        <v>313.7</v>
      </c>
      <c r="G187">
        <v>0</v>
      </c>
    </row>
    <row r="188" spans="1:7" x14ac:dyDescent="0.35">
      <c r="A188">
        <f t="shared" si="2"/>
        <v>4687.7359999999999</v>
      </c>
      <c r="B188">
        <v>177</v>
      </c>
      <c r="C188">
        <v>142</v>
      </c>
      <c r="D188">
        <v>70</v>
      </c>
      <c r="E188">
        <v>301.2</v>
      </c>
      <c r="F188">
        <v>383.3</v>
      </c>
      <c r="G188">
        <v>0</v>
      </c>
    </row>
    <row r="189" spans="1:7" x14ac:dyDescent="0.35">
      <c r="A189">
        <f t="shared" si="2"/>
        <v>4686.7359999999999</v>
      </c>
      <c r="B189">
        <v>178</v>
      </c>
      <c r="C189">
        <v>141</v>
      </c>
      <c r="D189">
        <v>70</v>
      </c>
      <c r="E189">
        <v>296.5</v>
      </c>
      <c r="F189">
        <v>156.69999999999999</v>
      </c>
      <c r="G189">
        <v>0</v>
      </c>
    </row>
    <row r="190" spans="1:7" x14ac:dyDescent="0.35">
      <c r="A190">
        <f t="shared" si="2"/>
        <v>4685.7359999999999</v>
      </c>
      <c r="B190">
        <v>179</v>
      </c>
      <c r="C190">
        <v>140</v>
      </c>
      <c r="D190">
        <v>70</v>
      </c>
      <c r="E190">
        <v>324</v>
      </c>
      <c r="F190">
        <v>443.3</v>
      </c>
      <c r="G190">
        <v>0</v>
      </c>
    </row>
    <row r="191" spans="1:7" x14ac:dyDescent="0.35">
      <c r="A191">
        <f t="shared" si="2"/>
        <v>4681.7359999999999</v>
      </c>
      <c r="B191">
        <v>180</v>
      </c>
      <c r="C191">
        <v>136</v>
      </c>
      <c r="D191">
        <v>70</v>
      </c>
      <c r="E191">
        <v>480.9</v>
      </c>
      <c r="F191">
        <v>313</v>
      </c>
      <c r="G191">
        <v>0</v>
      </c>
    </row>
    <row r="192" spans="1:7" x14ac:dyDescent="0.35">
      <c r="A192">
        <f t="shared" si="2"/>
        <v>4664.7359999999999</v>
      </c>
      <c r="B192">
        <v>181</v>
      </c>
      <c r="C192">
        <v>119</v>
      </c>
      <c r="D192">
        <v>70</v>
      </c>
      <c r="E192">
        <v>315.7</v>
      </c>
      <c r="F192">
        <v>330</v>
      </c>
      <c r="G192">
        <v>0</v>
      </c>
    </row>
    <row r="193" spans="1:7" x14ac:dyDescent="0.35">
      <c r="A193">
        <f t="shared" si="2"/>
        <v>4670.7359999999999</v>
      </c>
      <c r="B193">
        <v>182</v>
      </c>
      <c r="C193">
        <v>125</v>
      </c>
      <c r="D193">
        <v>70</v>
      </c>
      <c r="E193">
        <v>128.5</v>
      </c>
      <c r="F193">
        <v>160</v>
      </c>
      <c r="G193">
        <v>0</v>
      </c>
    </row>
    <row r="194" spans="1:7" x14ac:dyDescent="0.35">
      <c r="A194">
        <f t="shared" si="2"/>
        <v>4664.7359999999999</v>
      </c>
      <c r="B194">
        <v>183</v>
      </c>
      <c r="C194">
        <v>119</v>
      </c>
      <c r="D194">
        <v>70</v>
      </c>
      <c r="E194">
        <v>281.39999999999998</v>
      </c>
      <c r="F194">
        <v>280</v>
      </c>
      <c r="G194">
        <v>0</v>
      </c>
    </row>
    <row r="195" spans="1:7" x14ac:dyDescent="0.35">
      <c r="A195">
        <f t="shared" si="2"/>
        <v>4677.7359999999999</v>
      </c>
      <c r="B195">
        <v>184</v>
      </c>
      <c r="C195">
        <v>132</v>
      </c>
      <c r="D195">
        <v>50</v>
      </c>
      <c r="E195">
        <v>276.5</v>
      </c>
      <c r="F195">
        <v>250</v>
      </c>
      <c r="G195">
        <v>0</v>
      </c>
    </row>
    <row r="196" spans="1:7" x14ac:dyDescent="0.35">
      <c r="A196">
        <f t="shared" si="2"/>
        <v>4667.7359999999999</v>
      </c>
      <c r="B196">
        <v>185</v>
      </c>
      <c r="C196">
        <v>122</v>
      </c>
      <c r="D196">
        <v>65</v>
      </c>
      <c r="E196">
        <v>306.8</v>
      </c>
      <c r="F196">
        <v>323.3</v>
      </c>
      <c r="G196">
        <v>0</v>
      </c>
    </row>
    <row r="197" spans="1:7" x14ac:dyDescent="0.35">
      <c r="A197">
        <f t="shared" si="2"/>
        <v>4665.7359999999999</v>
      </c>
      <c r="B197">
        <v>186</v>
      </c>
      <c r="C197">
        <v>120</v>
      </c>
      <c r="D197">
        <v>70</v>
      </c>
      <c r="E197">
        <v>304.60000000000002</v>
      </c>
      <c r="F197">
        <v>294.3</v>
      </c>
      <c r="G197">
        <v>0</v>
      </c>
    </row>
    <row r="198" spans="1:7" x14ac:dyDescent="0.35">
      <c r="A198">
        <f t="shared" si="2"/>
        <v>4671.7359999999999</v>
      </c>
      <c r="B198">
        <v>187</v>
      </c>
      <c r="C198">
        <v>126</v>
      </c>
      <c r="D198">
        <v>90</v>
      </c>
      <c r="E198">
        <v>106.4</v>
      </c>
      <c r="F198">
        <v>177</v>
      </c>
      <c r="G198">
        <v>0</v>
      </c>
    </row>
    <row r="199" spans="1:7" x14ac:dyDescent="0.35">
      <c r="A199">
        <f t="shared" ref="A199:A262" si="3">IF(C199=0,0,C199+0.436*$A$4)</f>
        <v>4666.7359999999999</v>
      </c>
      <c r="B199">
        <v>188</v>
      </c>
      <c r="C199">
        <v>121</v>
      </c>
      <c r="D199">
        <v>80</v>
      </c>
      <c r="E199">
        <v>499.4</v>
      </c>
      <c r="F199">
        <v>361.3</v>
      </c>
      <c r="G199">
        <v>0</v>
      </c>
    </row>
    <row r="200" spans="1:7" x14ac:dyDescent="0.35">
      <c r="A200">
        <f t="shared" si="3"/>
        <v>4655.7359999999999</v>
      </c>
      <c r="B200">
        <v>189</v>
      </c>
      <c r="C200">
        <v>110</v>
      </c>
      <c r="D200">
        <v>80</v>
      </c>
      <c r="E200">
        <v>238</v>
      </c>
      <c r="F200">
        <v>301.3</v>
      </c>
      <c r="G200">
        <v>0</v>
      </c>
    </row>
    <row r="201" spans="1:7" x14ac:dyDescent="0.35">
      <c r="A201">
        <f t="shared" si="3"/>
        <v>4645.7359999999999</v>
      </c>
      <c r="B201">
        <v>190</v>
      </c>
      <c r="C201">
        <v>100</v>
      </c>
      <c r="D201">
        <v>80</v>
      </c>
      <c r="E201">
        <v>252.1</v>
      </c>
      <c r="F201">
        <v>203.3</v>
      </c>
      <c r="G201">
        <v>0</v>
      </c>
    </row>
    <row r="202" spans="1:7" x14ac:dyDescent="0.35">
      <c r="A202">
        <f t="shared" si="3"/>
        <v>4690.7359999999999</v>
      </c>
      <c r="B202">
        <v>191</v>
      </c>
      <c r="C202">
        <v>145</v>
      </c>
      <c r="D202">
        <v>80</v>
      </c>
      <c r="E202">
        <v>244.5</v>
      </c>
      <c r="F202">
        <v>313.3</v>
      </c>
      <c r="G202">
        <v>0</v>
      </c>
    </row>
    <row r="203" spans="1:7" x14ac:dyDescent="0.35">
      <c r="A203">
        <f t="shared" si="3"/>
        <v>4664.7359999999999</v>
      </c>
      <c r="B203">
        <v>192</v>
      </c>
      <c r="C203">
        <v>119</v>
      </c>
      <c r="D203">
        <v>80</v>
      </c>
      <c r="E203">
        <v>280.89999999999998</v>
      </c>
      <c r="F203">
        <v>286.7</v>
      </c>
      <c r="G203">
        <v>0</v>
      </c>
    </row>
    <row r="204" spans="1:7" x14ac:dyDescent="0.35">
      <c r="A204">
        <f t="shared" si="3"/>
        <v>4671.7359999999999</v>
      </c>
      <c r="B204">
        <v>193</v>
      </c>
      <c r="C204">
        <v>126</v>
      </c>
      <c r="D204">
        <v>80</v>
      </c>
      <c r="E204">
        <v>336.5</v>
      </c>
      <c r="F204">
        <v>306.7</v>
      </c>
      <c r="G204">
        <v>0</v>
      </c>
    </row>
    <row r="205" spans="1:7" x14ac:dyDescent="0.35">
      <c r="A205">
        <f t="shared" si="3"/>
        <v>4676.7359999999999</v>
      </c>
      <c r="B205">
        <v>194</v>
      </c>
      <c r="C205">
        <v>131</v>
      </c>
      <c r="D205">
        <v>80</v>
      </c>
      <c r="E205">
        <v>312.10000000000002</v>
      </c>
      <c r="F205">
        <v>300</v>
      </c>
      <c r="G205">
        <v>0</v>
      </c>
    </row>
    <row r="206" spans="1:7" x14ac:dyDescent="0.35">
      <c r="A206">
        <f t="shared" si="3"/>
        <v>4612.7359999999999</v>
      </c>
      <c r="B206">
        <v>195</v>
      </c>
      <c r="C206">
        <v>67</v>
      </c>
      <c r="D206">
        <v>80</v>
      </c>
      <c r="E206">
        <v>349.5</v>
      </c>
      <c r="F206">
        <v>323.3</v>
      </c>
      <c r="G206">
        <v>0</v>
      </c>
    </row>
    <row r="207" spans="1:7" x14ac:dyDescent="0.35">
      <c r="A207">
        <f t="shared" si="3"/>
        <v>4668.7359999999999</v>
      </c>
      <c r="B207">
        <v>196</v>
      </c>
      <c r="C207">
        <v>123</v>
      </c>
      <c r="D207">
        <v>50</v>
      </c>
      <c r="E207">
        <v>307.10000000000002</v>
      </c>
      <c r="F207">
        <v>259.7</v>
      </c>
      <c r="G207">
        <v>0</v>
      </c>
    </row>
    <row r="208" spans="1:7" x14ac:dyDescent="0.35">
      <c r="A208">
        <f t="shared" si="3"/>
        <v>4664.7359999999999</v>
      </c>
      <c r="B208">
        <v>197</v>
      </c>
      <c r="C208">
        <v>119</v>
      </c>
      <c r="D208">
        <v>65</v>
      </c>
      <c r="E208">
        <v>223.1</v>
      </c>
      <c r="F208">
        <v>276.7</v>
      </c>
      <c r="G208">
        <v>0</v>
      </c>
    </row>
    <row r="209" spans="1:7" x14ac:dyDescent="0.35">
      <c r="A209">
        <f t="shared" si="3"/>
        <v>4645.7359999999999</v>
      </c>
      <c r="B209">
        <v>198</v>
      </c>
      <c r="C209">
        <v>100</v>
      </c>
      <c r="D209">
        <v>150</v>
      </c>
      <c r="E209">
        <v>319.39999999999998</v>
      </c>
      <c r="F209">
        <v>270.3</v>
      </c>
      <c r="G209">
        <v>0</v>
      </c>
    </row>
    <row r="210" spans="1:7" x14ac:dyDescent="0.35">
      <c r="A210">
        <f t="shared" si="3"/>
        <v>4645.7359999999999</v>
      </c>
      <c r="B210">
        <v>199</v>
      </c>
      <c r="C210">
        <v>100</v>
      </c>
      <c r="D210">
        <v>150</v>
      </c>
      <c r="E210">
        <v>316.2</v>
      </c>
      <c r="F210">
        <v>274.3</v>
      </c>
      <c r="G210">
        <v>0</v>
      </c>
    </row>
    <row r="211" spans="1:7" x14ac:dyDescent="0.35">
      <c r="A211">
        <f t="shared" si="3"/>
        <v>4646.7359999999999</v>
      </c>
      <c r="B211">
        <v>200</v>
      </c>
      <c r="C211">
        <v>101</v>
      </c>
      <c r="D211">
        <v>100</v>
      </c>
      <c r="E211">
        <v>344.7</v>
      </c>
      <c r="F211">
        <v>283.3</v>
      </c>
      <c r="G211">
        <v>0</v>
      </c>
    </row>
    <row r="212" spans="1:7" x14ac:dyDescent="0.35">
      <c r="A212">
        <f t="shared" si="3"/>
        <v>4683.7359999999999</v>
      </c>
      <c r="B212">
        <v>201</v>
      </c>
      <c r="C212">
        <v>138</v>
      </c>
      <c r="D212">
        <v>100</v>
      </c>
      <c r="E212">
        <v>325.39999999999998</v>
      </c>
      <c r="F212">
        <v>263.3</v>
      </c>
      <c r="G212">
        <v>0</v>
      </c>
    </row>
    <row r="213" spans="1:7" x14ac:dyDescent="0.35">
      <c r="A213">
        <f t="shared" si="3"/>
        <v>4649.7359999999999</v>
      </c>
      <c r="B213">
        <v>202</v>
      </c>
      <c r="C213">
        <v>104</v>
      </c>
      <c r="D213">
        <v>100</v>
      </c>
      <c r="E213">
        <v>302.60000000000002</v>
      </c>
      <c r="F213">
        <v>266.7</v>
      </c>
      <c r="G213">
        <v>0</v>
      </c>
    </row>
    <row r="214" spans="1:7" x14ac:dyDescent="0.35">
      <c r="A214">
        <f t="shared" si="3"/>
        <v>4655.7359999999999</v>
      </c>
      <c r="B214">
        <v>203</v>
      </c>
      <c r="C214">
        <v>110</v>
      </c>
      <c r="D214">
        <v>150</v>
      </c>
      <c r="E214">
        <v>303.2</v>
      </c>
      <c r="F214">
        <v>270</v>
      </c>
      <c r="G214">
        <v>0</v>
      </c>
    </row>
    <row r="215" spans="1:7" x14ac:dyDescent="0.35">
      <c r="A215">
        <f t="shared" si="3"/>
        <v>4635.7359999999999</v>
      </c>
      <c r="B215">
        <v>204</v>
      </c>
      <c r="C215">
        <v>90</v>
      </c>
      <c r="D215">
        <v>150</v>
      </c>
      <c r="E215">
        <v>326.2</v>
      </c>
      <c r="F215">
        <v>266.7</v>
      </c>
      <c r="G215">
        <v>0</v>
      </c>
    </row>
    <row r="216" spans="1:7" x14ac:dyDescent="0.35">
      <c r="A216">
        <f t="shared" si="3"/>
        <v>4644.7359999999999</v>
      </c>
      <c r="B216">
        <v>205</v>
      </c>
      <c r="C216">
        <v>99</v>
      </c>
      <c r="D216">
        <v>75</v>
      </c>
      <c r="E216">
        <v>285.89999999999998</v>
      </c>
      <c r="F216">
        <v>276.7</v>
      </c>
      <c r="G216">
        <v>0</v>
      </c>
    </row>
    <row r="217" spans="1:7" x14ac:dyDescent="0.35">
      <c r="A217">
        <f t="shared" si="3"/>
        <v>4638.7359999999999</v>
      </c>
      <c r="B217">
        <v>206</v>
      </c>
      <c r="C217">
        <v>93</v>
      </c>
      <c r="D217">
        <v>110</v>
      </c>
      <c r="E217">
        <v>292</v>
      </c>
      <c r="F217">
        <v>245.7</v>
      </c>
      <c r="G217">
        <v>0</v>
      </c>
    </row>
    <row r="218" spans="1:7" x14ac:dyDescent="0.35">
      <c r="A218">
        <f t="shared" si="3"/>
        <v>4644.7359999999999</v>
      </c>
      <c r="B218">
        <v>207</v>
      </c>
      <c r="C218">
        <v>99</v>
      </c>
      <c r="D218">
        <v>150</v>
      </c>
      <c r="E218">
        <v>301.2</v>
      </c>
      <c r="F218">
        <v>270</v>
      </c>
      <c r="G218">
        <v>0</v>
      </c>
    </row>
    <row r="219" spans="1:7" x14ac:dyDescent="0.35">
      <c r="A219">
        <f t="shared" si="3"/>
        <v>4665.7359999999999</v>
      </c>
      <c r="B219">
        <v>208</v>
      </c>
      <c r="C219">
        <v>120</v>
      </c>
      <c r="D219">
        <v>125</v>
      </c>
      <c r="E219">
        <v>309.10000000000002</v>
      </c>
      <c r="F219">
        <v>273.7</v>
      </c>
      <c r="G219">
        <v>0</v>
      </c>
    </row>
    <row r="220" spans="1:7" x14ac:dyDescent="0.35">
      <c r="A220">
        <f t="shared" si="3"/>
        <v>4648.7359999999999</v>
      </c>
      <c r="B220">
        <v>209</v>
      </c>
      <c r="C220">
        <v>103</v>
      </c>
      <c r="D220">
        <v>150</v>
      </c>
      <c r="E220">
        <v>308.7</v>
      </c>
      <c r="F220">
        <v>326.7</v>
      </c>
      <c r="G220">
        <v>0</v>
      </c>
    </row>
    <row r="221" spans="1:7" x14ac:dyDescent="0.35">
      <c r="A221">
        <f t="shared" si="3"/>
        <v>4636.7359999999999</v>
      </c>
      <c r="B221">
        <v>210</v>
      </c>
      <c r="C221">
        <v>91</v>
      </c>
      <c r="D221">
        <v>150</v>
      </c>
      <c r="E221">
        <v>318.39999999999998</v>
      </c>
      <c r="F221">
        <v>281</v>
      </c>
      <c r="G221">
        <v>0</v>
      </c>
    </row>
    <row r="222" spans="1:7" x14ac:dyDescent="0.35">
      <c r="A222">
        <f t="shared" si="3"/>
        <v>4657.7359999999999</v>
      </c>
      <c r="B222">
        <v>211</v>
      </c>
      <c r="C222">
        <v>112</v>
      </c>
      <c r="D222">
        <v>75</v>
      </c>
      <c r="E222">
        <v>319.8</v>
      </c>
      <c r="F222">
        <v>247</v>
      </c>
      <c r="G222">
        <v>0</v>
      </c>
    </row>
    <row r="223" spans="1:7" x14ac:dyDescent="0.35">
      <c r="A223">
        <f t="shared" si="3"/>
        <v>4668.7359999999999</v>
      </c>
      <c r="B223">
        <v>212</v>
      </c>
      <c r="C223">
        <v>123</v>
      </c>
      <c r="D223">
        <v>150</v>
      </c>
      <c r="E223">
        <v>307.8</v>
      </c>
      <c r="F223">
        <v>256.7</v>
      </c>
      <c r="G223">
        <v>0</v>
      </c>
    </row>
    <row r="224" spans="1:7" x14ac:dyDescent="0.35">
      <c r="A224">
        <f t="shared" si="3"/>
        <v>4652.7359999999999</v>
      </c>
      <c r="B224">
        <v>213</v>
      </c>
      <c r="C224">
        <v>107</v>
      </c>
      <c r="D224">
        <v>140</v>
      </c>
      <c r="E224">
        <v>300.3</v>
      </c>
      <c r="F224">
        <v>263.3</v>
      </c>
      <c r="G224">
        <v>0</v>
      </c>
    </row>
    <row r="225" spans="1:7" x14ac:dyDescent="0.35">
      <c r="A225">
        <f t="shared" si="3"/>
        <v>4644.7359999999999</v>
      </c>
      <c r="B225">
        <v>214</v>
      </c>
      <c r="C225">
        <v>99</v>
      </c>
      <c r="D225">
        <v>150</v>
      </c>
      <c r="E225">
        <v>227.6</v>
      </c>
      <c r="F225">
        <v>246.7</v>
      </c>
      <c r="G225">
        <v>0</v>
      </c>
    </row>
    <row r="226" spans="1:7" x14ac:dyDescent="0.35">
      <c r="A226">
        <f t="shared" si="3"/>
        <v>4653.7359999999999</v>
      </c>
      <c r="B226">
        <v>215</v>
      </c>
      <c r="C226">
        <v>108</v>
      </c>
      <c r="D226">
        <v>150</v>
      </c>
      <c r="E226">
        <v>367.1</v>
      </c>
      <c r="F226">
        <v>270</v>
      </c>
      <c r="G226">
        <v>0</v>
      </c>
    </row>
    <row r="227" spans="1:7" x14ac:dyDescent="0.35">
      <c r="A227">
        <f t="shared" si="3"/>
        <v>4628.7359999999999</v>
      </c>
      <c r="B227">
        <v>216</v>
      </c>
      <c r="C227">
        <v>83</v>
      </c>
      <c r="D227">
        <v>175</v>
      </c>
      <c r="E227">
        <v>289.89999999999998</v>
      </c>
      <c r="F227">
        <v>300</v>
      </c>
      <c r="G227">
        <v>0</v>
      </c>
    </row>
    <row r="228" spans="1:7" x14ac:dyDescent="0.35">
      <c r="A228">
        <f t="shared" si="3"/>
        <v>4647.7359999999999</v>
      </c>
      <c r="B228">
        <v>217</v>
      </c>
      <c r="C228">
        <v>102</v>
      </c>
      <c r="D228">
        <v>150</v>
      </c>
      <c r="E228">
        <v>305</v>
      </c>
      <c r="F228">
        <v>263.3</v>
      </c>
      <c r="G228">
        <v>0</v>
      </c>
    </row>
    <row r="229" spans="1:7" x14ac:dyDescent="0.35">
      <c r="A229">
        <f t="shared" si="3"/>
        <v>4647.7359999999999</v>
      </c>
      <c r="B229">
        <v>218</v>
      </c>
      <c r="C229">
        <v>102</v>
      </c>
      <c r="D229">
        <v>75</v>
      </c>
      <c r="E229">
        <v>310.2</v>
      </c>
      <c r="F229">
        <v>243.3</v>
      </c>
      <c r="G229">
        <v>0</v>
      </c>
    </row>
    <row r="230" spans="1:7" x14ac:dyDescent="0.35">
      <c r="A230">
        <f t="shared" si="3"/>
        <v>4640.7359999999999</v>
      </c>
      <c r="B230">
        <v>219</v>
      </c>
      <c r="C230">
        <v>95</v>
      </c>
      <c r="D230">
        <v>150</v>
      </c>
      <c r="E230">
        <v>293</v>
      </c>
      <c r="F230">
        <v>266.7</v>
      </c>
      <c r="G230">
        <v>0</v>
      </c>
    </row>
    <row r="231" spans="1:7" x14ac:dyDescent="0.35">
      <c r="A231">
        <f t="shared" si="3"/>
        <v>4644.7359999999999</v>
      </c>
      <c r="B231">
        <v>220</v>
      </c>
      <c r="C231">
        <v>99</v>
      </c>
      <c r="D231">
        <v>150</v>
      </c>
      <c r="E231">
        <v>324.7</v>
      </c>
      <c r="F231">
        <v>276.7</v>
      </c>
      <c r="G231">
        <v>0</v>
      </c>
    </row>
    <row r="232" spans="1:7" x14ac:dyDescent="0.35">
      <c r="A232">
        <f t="shared" si="3"/>
        <v>4642.7359999999999</v>
      </c>
      <c r="B232">
        <v>221</v>
      </c>
      <c r="C232">
        <v>97</v>
      </c>
      <c r="D232">
        <v>150</v>
      </c>
      <c r="E232">
        <v>279.39999999999998</v>
      </c>
      <c r="F232">
        <v>246.3</v>
      </c>
      <c r="G232">
        <v>0</v>
      </c>
    </row>
    <row r="233" spans="1:7" x14ac:dyDescent="0.35">
      <c r="A233">
        <f t="shared" si="3"/>
        <v>4640.7359999999999</v>
      </c>
      <c r="B233">
        <v>222</v>
      </c>
      <c r="C233">
        <v>95</v>
      </c>
      <c r="D233">
        <v>150</v>
      </c>
      <c r="E233">
        <v>294.8</v>
      </c>
      <c r="F233">
        <v>230.7</v>
      </c>
      <c r="G233">
        <v>0</v>
      </c>
    </row>
    <row r="234" spans="1:7" x14ac:dyDescent="0.35">
      <c r="A234">
        <f t="shared" si="3"/>
        <v>4604.7359999999999</v>
      </c>
      <c r="B234">
        <v>223</v>
      </c>
      <c r="C234">
        <v>59</v>
      </c>
      <c r="D234">
        <v>50</v>
      </c>
      <c r="E234">
        <v>259.7</v>
      </c>
      <c r="F234">
        <v>70</v>
      </c>
      <c r="G234">
        <v>0</v>
      </c>
    </row>
    <row r="235" spans="1:7" x14ac:dyDescent="0.35">
      <c r="A235">
        <f t="shared" si="3"/>
        <v>4651.7359999999999</v>
      </c>
      <c r="B235">
        <v>224</v>
      </c>
      <c r="C235">
        <v>106</v>
      </c>
      <c r="D235">
        <v>50</v>
      </c>
      <c r="E235">
        <v>43.3</v>
      </c>
      <c r="F235">
        <v>23.3</v>
      </c>
      <c r="G235">
        <v>0</v>
      </c>
    </row>
    <row r="236" spans="1:7" x14ac:dyDescent="0.35">
      <c r="A236">
        <f t="shared" si="3"/>
        <v>4651.7359999999999</v>
      </c>
      <c r="B236">
        <v>225</v>
      </c>
      <c r="C236">
        <v>106</v>
      </c>
      <c r="D236">
        <v>100</v>
      </c>
      <c r="E236">
        <v>108.2</v>
      </c>
      <c r="F236">
        <v>246.7</v>
      </c>
      <c r="G236">
        <v>0</v>
      </c>
    </row>
    <row r="237" spans="1:7" x14ac:dyDescent="0.35">
      <c r="A237">
        <f t="shared" si="3"/>
        <v>4650.7359999999999</v>
      </c>
      <c r="B237">
        <v>226</v>
      </c>
      <c r="C237">
        <v>105</v>
      </c>
      <c r="D237">
        <v>100</v>
      </c>
      <c r="E237">
        <v>390.9</v>
      </c>
      <c r="F237">
        <v>266.7</v>
      </c>
      <c r="G237">
        <v>0</v>
      </c>
    </row>
    <row r="238" spans="1:7" x14ac:dyDescent="0.35">
      <c r="A238">
        <f t="shared" si="3"/>
        <v>4641.7359999999999</v>
      </c>
      <c r="B238">
        <v>227</v>
      </c>
      <c r="C238">
        <v>96</v>
      </c>
      <c r="D238">
        <v>125</v>
      </c>
      <c r="E238">
        <v>202.5</v>
      </c>
      <c r="F238">
        <v>260.3</v>
      </c>
      <c r="G238">
        <v>0</v>
      </c>
    </row>
    <row r="239" spans="1:7" x14ac:dyDescent="0.35">
      <c r="A239">
        <f t="shared" si="3"/>
        <v>4649.7359999999999</v>
      </c>
      <c r="B239">
        <v>228</v>
      </c>
      <c r="C239">
        <v>104</v>
      </c>
      <c r="D239">
        <v>150</v>
      </c>
      <c r="E239">
        <v>414</v>
      </c>
      <c r="F239">
        <v>270</v>
      </c>
      <c r="G239">
        <v>0</v>
      </c>
    </row>
    <row r="240" spans="1:7" x14ac:dyDescent="0.35">
      <c r="A240">
        <f t="shared" si="3"/>
        <v>4642.7359999999999</v>
      </c>
      <c r="B240">
        <v>229</v>
      </c>
      <c r="C240">
        <v>97</v>
      </c>
      <c r="D240">
        <v>150</v>
      </c>
      <c r="E240">
        <v>291.60000000000002</v>
      </c>
      <c r="F240">
        <v>283.3</v>
      </c>
      <c r="G240">
        <v>0</v>
      </c>
    </row>
    <row r="241" spans="1:7" x14ac:dyDescent="0.35">
      <c r="A241">
        <f t="shared" si="3"/>
        <v>4640.7359999999999</v>
      </c>
      <c r="B241">
        <v>230</v>
      </c>
      <c r="C241">
        <v>95</v>
      </c>
      <c r="D241">
        <v>125</v>
      </c>
      <c r="E241">
        <v>297.3</v>
      </c>
      <c r="F241">
        <v>246.7</v>
      </c>
      <c r="G241">
        <v>0</v>
      </c>
    </row>
    <row r="242" spans="1:7" x14ac:dyDescent="0.35">
      <c r="A242">
        <f t="shared" si="3"/>
        <v>4641.7359999999999</v>
      </c>
      <c r="B242">
        <v>231</v>
      </c>
      <c r="C242">
        <v>96</v>
      </c>
      <c r="D242">
        <v>150</v>
      </c>
      <c r="E242">
        <v>275.39999999999998</v>
      </c>
      <c r="F242">
        <v>260</v>
      </c>
      <c r="G242">
        <v>0</v>
      </c>
    </row>
    <row r="243" spans="1:7" x14ac:dyDescent="0.35">
      <c r="A243">
        <f t="shared" si="3"/>
        <v>4636.7359999999999</v>
      </c>
      <c r="B243">
        <v>232</v>
      </c>
      <c r="C243">
        <v>91</v>
      </c>
      <c r="D243">
        <v>150</v>
      </c>
      <c r="E243">
        <v>286.5</v>
      </c>
      <c r="F243">
        <v>240</v>
      </c>
      <c r="G243">
        <v>0</v>
      </c>
    </row>
    <row r="244" spans="1:7" x14ac:dyDescent="0.35">
      <c r="A244">
        <f t="shared" si="3"/>
        <v>4637.7359999999999</v>
      </c>
      <c r="B244">
        <v>233</v>
      </c>
      <c r="C244">
        <v>92</v>
      </c>
      <c r="D244">
        <v>140</v>
      </c>
      <c r="E244">
        <v>259.60000000000002</v>
      </c>
      <c r="F244">
        <v>223</v>
      </c>
      <c r="G244">
        <v>0</v>
      </c>
    </row>
    <row r="245" spans="1:7" x14ac:dyDescent="0.35">
      <c r="A245">
        <f t="shared" si="3"/>
        <v>4640.7359999999999</v>
      </c>
      <c r="B245">
        <v>234</v>
      </c>
      <c r="C245">
        <v>95</v>
      </c>
      <c r="D245">
        <v>100</v>
      </c>
      <c r="E245">
        <v>274.60000000000002</v>
      </c>
      <c r="F245">
        <v>236.7</v>
      </c>
      <c r="G245">
        <v>0</v>
      </c>
    </row>
    <row r="246" spans="1:7" x14ac:dyDescent="0.35">
      <c r="A246">
        <f t="shared" si="3"/>
        <v>4632.7359999999999</v>
      </c>
      <c r="B246">
        <v>235</v>
      </c>
      <c r="C246">
        <v>87</v>
      </c>
      <c r="D246">
        <v>100</v>
      </c>
      <c r="E246">
        <v>239.7</v>
      </c>
      <c r="F246">
        <v>220</v>
      </c>
      <c r="G246">
        <v>0</v>
      </c>
    </row>
    <row r="247" spans="1:7" x14ac:dyDescent="0.35">
      <c r="A247">
        <f t="shared" si="3"/>
        <v>4635.7359999999999</v>
      </c>
      <c r="B247">
        <v>236</v>
      </c>
      <c r="C247">
        <v>90</v>
      </c>
      <c r="D247">
        <v>100</v>
      </c>
      <c r="E247">
        <v>257.7</v>
      </c>
      <c r="F247">
        <v>219.3</v>
      </c>
      <c r="G247">
        <v>0</v>
      </c>
    </row>
    <row r="248" spans="1:7" x14ac:dyDescent="0.35">
      <c r="A248">
        <f t="shared" si="3"/>
        <v>4635.7359999999999</v>
      </c>
      <c r="B248">
        <v>237</v>
      </c>
      <c r="C248">
        <v>90</v>
      </c>
      <c r="D248">
        <v>100</v>
      </c>
      <c r="E248">
        <v>236.3</v>
      </c>
      <c r="F248">
        <v>256.7</v>
      </c>
      <c r="G248">
        <v>0</v>
      </c>
    </row>
    <row r="249" spans="1:7" x14ac:dyDescent="0.35">
      <c r="A249">
        <f t="shared" si="3"/>
        <v>4635.7359999999999</v>
      </c>
      <c r="B249">
        <v>238</v>
      </c>
      <c r="C249">
        <v>90</v>
      </c>
      <c r="D249">
        <v>150</v>
      </c>
      <c r="E249">
        <v>222.7</v>
      </c>
      <c r="F249">
        <v>200</v>
      </c>
      <c r="G249">
        <v>0</v>
      </c>
    </row>
    <row r="250" spans="1:7" x14ac:dyDescent="0.35">
      <c r="A250">
        <f t="shared" si="3"/>
        <v>4639.7359999999999</v>
      </c>
      <c r="B250">
        <v>239</v>
      </c>
      <c r="C250">
        <v>94</v>
      </c>
      <c r="D250">
        <v>150</v>
      </c>
      <c r="E250">
        <v>228.1</v>
      </c>
      <c r="F250">
        <v>276.7</v>
      </c>
      <c r="G250">
        <v>0</v>
      </c>
    </row>
    <row r="251" spans="1:7" x14ac:dyDescent="0.35">
      <c r="A251">
        <f t="shared" si="3"/>
        <v>4639.7359999999999</v>
      </c>
      <c r="B251">
        <v>240</v>
      </c>
      <c r="C251">
        <v>94</v>
      </c>
      <c r="D251">
        <v>150</v>
      </c>
      <c r="E251">
        <v>280.2</v>
      </c>
      <c r="F251">
        <v>216.7</v>
      </c>
      <c r="G251">
        <v>0</v>
      </c>
    </row>
    <row r="252" spans="1:7" x14ac:dyDescent="0.35">
      <c r="A252">
        <f t="shared" si="3"/>
        <v>4633.7359999999999</v>
      </c>
      <c r="B252">
        <v>241</v>
      </c>
      <c r="C252">
        <v>88</v>
      </c>
      <c r="D252">
        <v>100</v>
      </c>
      <c r="E252">
        <v>468.7</v>
      </c>
      <c r="F252">
        <v>226.7</v>
      </c>
      <c r="G252">
        <v>0</v>
      </c>
    </row>
    <row r="253" spans="1:7" x14ac:dyDescent="0.35">
      <c r="A253">
        <f t="shared" si="3"/>
        <v>4633.7359999999999</v>
      </c>
      <c r="B253">
        <v>242</v>
      </c>
      <c r="C253">
        <v>88</v>
      </c>
      <c r="D253">
        <v>125</v>
      </c>
      <c r="E253">
        <v>254.7</v>
      </c>
      <c r="F253">
        <v>229.3</v>
      </c>
      <c r="G253">
        <v>0</v>
      </c>
    </row>
    <row r="254" spans="1:7" x14ac:dyDescent="0.35">
      <c r="A254">
        <f t="shared" si="3"/>
        <v>4634.7359999999999</v>
      </c>
      <c r="B254">
        <v>243</v>
      </c>
      <c r="C254">
        <v>89</v>
      </c>
      <c r="D254">
        <v>125</v>
      </c>
      <c r="E254">
        <v>264.89999999999998</v>
      </c>
      <c r="F254">
        <v>223.3</v>
      </c>
      <c r="G254">
        <v>0</v>
      </c>
    </row>
    <row r="255" spans="1:7" x14ac:dyDescent="0.35">
      <c r="A255">
        <f t="shared" si="3"/>
        <v>4636.7359999999999</v>
      </c>
      <c r="B255">
        <v>244</v>
      </c>
      <c r="C255">
        <v>91</v>
      </c>
      <c r="D255">
        <v>125</v>
      </c>
      <c r="E255">
        <v>246.4</v>
      </c>
      <c r="F255">
        <v>223.3</v>
      </c>
      <c r="G255">
        <v>0</v>
      </c>
    </row>
    <row r="256" spans="1:7" x14ac:dyDescent="0.35">
      <c r="A256">
        <f t="shared" si="3"/>
        <v>4629.7359999999999</v>
      </c>
      <c r="B256">
        <v>245</v>
      </c>
      <c r="C256">
        <v>84</v>
      </c>
      <c r="D256">
        <v>125</v>
      </c>
      <c r="E256">
        <v>246.2</v>
      </c>
      <c r="F256">
        <v>230</v>
      </c>
      <c r="G256">
        <v>0</v>
      </c>
    </row>
    <row r="257" spans="1:7" x14ac:dyDescent="0.35">
      <c r="A257">
        <f t="shared" si="3"/>
        <v>4625.7359999999999</v>
      </c>
      <c r="B257">
        <v>246</v>
      </c>
      <c r="C257">
        <v>80</v>
      </c>
      <c r="D257">
        <v>100</v>
      </c>
      <c r="E257">
        <v>286.10000000000002</v>
      </c>
      <c r="F257">
        <v>266.7</v>
      </c>
      <c r="G257">
        <v>0</v>
      </c>
    </row>
    <row r="258" spans="1:7" x14ac:dyDescent="0.35">
      <c r="A258">
        <f t="shared" si="3"/>
        <v>4635.7359999999999</v>
      </c>
      <c r="B258">
        <v>247</v>
      </c>
      <c r="C258">
        <v>90</v>
      </c>
      <c r="D258">
        <v>100</v>
      </c>
      <c r="E258">
        <v>212.4</v>
      </c>
      <c r="F258">
        <v>186.7</v>
      </c>
      <c r="G258">
        <v>0</v>
      </c>
    </row>
    <row r="259" spans="1:7" x14ac:dyDescent="0.35">
      <c r="A259">
        <f t="shared" si="3"/>
        <v>4627.7359999999999</v>
      </c>
      <c r="B259">
        <v>248</v>
      </c>
      <c r="C259">
        <v>82</v>
      </c>
      <c r="D259">
        <v>100</v>
      </c>
      <c r="E259">
        <v>263.7</v>
      </c>
      <c r="F259">
        <v>230</v>
      </c>
      <c r="G259">
        <v>0</v>
      </c>
    </row>
    <row r="260" spans="1:7" x14ac:dyDescent="0.35">
      <c r="A260">
        <f t="shared" si="3"/>
        <v>4627.7359999999999</v>
      </c>
      <c r="B260">
        <v>249</v>
      </c>
      <c r="C260">
        <v>82</v>
      </c>
      <c r="D260">
        <v>100</v>
      </c>
      <c r="E260">
        <v>251.1</v>
      </c>
      <c r="F260">
        <v>240</v>
      </c>
      <c r="G260">
        <v>0</v>
      </c>
    </row>
    <row r="261" spans="1:7" x14ac:dyDescent="0.35">
      <c r="A261">
        <f t="shared" si="3"/>
        <v>4631.7359999999999</v>
      </c>
      <c r="B261">
        <v>250</v>
      </c>
      <c r="C261">
        <v>86</v>
      </c>
      <c r="D261">
        <v>100</v>
      </c>
      <c r="E261">
        <v>226.5</v>
      </c>
      <c r="F261">
        <v>206.7</v>
      </c>
      <c r="G261">
        <v>0</v>
      </c>
    </row>
    <row r="262" spans="1:7" x14ac:dyDescent="0.35">
      <c r="A262">
        <f t="shared" si="3"/>
        <v>4635.7359999999999</v>
      </c>
      <c r="B262">
        <v>251</v>
      </c>
      <c r="C262">
        <v>90</v>
      </c>
      <c r="D262">
        <v>100</v>
      </c>
      <c r="E262">
        <v>229.5</v>
      </c>
      <c r="F262">
        <v>226.7</v>
      </c>
      <c r="G262">
        <v>0</v>
      </c>
    </row>
    <row r="263" spans="1:7" x14ac:dyDescent="0.35">
      <c r="A263">
        <f t="shared" ref="A263:A308" si="4">IF(C263=0,0,C263+0.436*$A$4)</f>
        <v>4550.7359999999999</v>
      </c>
      <c r="B263">
        <v>252</v>
      </c>
      <c r="C263">
        <v>5</v>
      </c>
      <c r="D263">
        <v>60</v>
      </c>
      <c r="E263">
        <v>195.2</v>
      </c>
      <c r="F263">
        <v>156.69999999999999</v>
      </c>
      <c r="G263">
        <v>0</v>
      </c>
    </row>
    <row r="264" spans="1:7" x14ac:dyDescent="0.35">
      <c r="A264">
        <f t="shared" si="4"/>
        <v>4644.7359999999999</v>
      </c>
      <c r="B264">
        <v>253</v>
      </c>
      <c r="C264">
        <v>99</v>
      </c>
      <c r="D264">
        <v>90</v>
      </c>
      <c r="E264">
        <v>91.9</v>
      </c>
      <c r="F264">
        <v>80</v>
      </c>
      <c r="G264">
        <v>0</v>
      </c>
    </row>
    <row r="265" spans="1:7" x14ac:dyDescent="0.35">
      <c r="A265">
        <f t="shared" si="4"/>
        <v>4726.7359999999999</v>
      </c>
      <c r="B265">
        <v>254</v>
      </c>
      <c r="C265">
        <v>181</v>
      </c>
      <c r="D265">
        <v>100</v>
      </c>
      <c r="E265">
        <v>213.2</v>
      </c>
      <c r="F265">
        <v>250</v>
      </c>
      <c r="G265">
        <v>0</v>
      </c>
    </row>
    <row r="266" spans="1:7" x14ac:dyDescent="0.35">
      <c r="A266">
        <f t="shared" si="4"/>
        <v>4612.7359999999999</v>
      </c>
      <c r="B266">
        <v>255</v>
      </c>
      <c r="C266">
        <v>67</v>
      </c>
      <c r="D266">
        <v>150</v>
      </c>
      <c r="E266">
        <v>276.60000000000002</v>
      </c>
      <c r="F266">
        <v>250</v>
      </c>
      <c r="G266">
        <v>0</v>
      </c>
    </row>
    <row r="267" spans="1:7" x14ac:dyDescent="0.35">
      <c r="A267">
        <f t="shared" si="4"/>
        <v>4600.7359999999999</v>
      </c>
      <c r="B267">
        <v>256</v>
      </c>
      <c r="C267">
        <v>55</v>
      </c>
      <c r="D267">
        <v>150</v>
      </c>
      <c r="E267">
        <v>204.3</v>
      </c>
      <c r="F267">
        <v>182.7</v>
      </c>
      <c r="G267">
        <v>0</v>
      </c>
    </row>
    <row r="268" spans="1:7" x14ac:dyDescent="0.35">
      <c r="A268">
        <f t="shared" si="4"/>
        <v>4637.7359999999999</v>
      </c>
      <c r="B268">
        <v>257</v>
      </c>
      <c r="C268">
        <v>92</v>
      </c>
      <c r="D268">
        <v>250</v>
      </c>
      <c r="E268">
        <v>94.4</v>
      </c>
      <c r="F268">
        <v>90</v>
      </c>
      <c r="G268">
        <v>0</v>
      </c>
    </row>
    <row r="269" spans="1:7" x14ac:dyDescent="0.35">
      <c r="A269">
        <f t="shared" si="4"/>
        <v>4647.7359999999999</v>
      </c>
      <c r="B269">
        <v>258</v>
      </c>
      <c r="C269">
        <v>102</v>
      </c>
      <c r="D269">
        <v>300</v>
      </c>
      <c r="E269">
        <v>221.4</v>
      </c>
      <c r="F269">
        <v>263.3</v>
      </c>
      <c r="G269">
        <v>0</v>
      </c>
    </row>
    <row r="270" spans="1:7" x14ac:dyDescent="0.35">
      <c r="A270">
        <f t="shared" si="4"/>
        <v>4729.7359999999999</v>
      </c>
      <c r="B270">
        <v>259</v>
      </c>
      <c r="C270">
        <v>184</v>
      </c>
      <c r="D270">
        <v>290</v>
      </c>
      <c r="E270">
        <v>302</v>
      </c>
      <c r="F270">
        <v>283.3</v>
      </c>
      <c r="G270">
        <v>0</v>
      </c>
    </row>
    <row r="271" spans="1:7" x14ac:dyDescent="0.35">
      <c r="A271">
        <f t="shared" si="4"/>
        <v>4642.7359999999999</v>
      </c>
      <c r="B271">
        <v>260</v>
      </c>
      <c r="C271">
        <v>97</v>
      </c>
      <c r="D271">
        <v>250</v>
      </c>
      <c r="E271">
        <v>238.1</v>
      </c>
      <c r="F271">
        <v>213.3</v>
      </c>
      <c r="G271">
        <v>0</v>
      </c>
    </row>
    <row r="272" spans="1:7" x14ac:dyDescent="0.35">
      <c r="A272">
        <f t="shared" si="4"/>
        <v>4638.7359999999999</v>
      </c>
      <c r="B272">
        <v>261</v>
      </c>
      <c r="C272">
        <v>93</v>
      </c>
      <c r="D272">
        <v>175</v>
      </c>
      <c r="E272">
        <v>272</v>
      </c>
      <c r="F272">
        <v>240.7</v>
      </c>
      <c r="G272">
        <v>0</v>
      </c>
    </row>
    <row r="273" spans="1:7" x14ac:dyDescent="0.35">
      <c r="A273">
        <f t="shared" si="4"/>
        <v>4648.7359999999999</v>
      </c>
      <c r="B273">
        <v>262</v>
      </c>
      <c r="C273">
        <v>103</v>
      </c>
      <c r="D273">
        <v>190</v>
      </c>
      <c r="E273">
        <v>273.39999999999998</v>
      </c>
      <c r="F273">
        <v>239.7</v>
      </c>
      <c r="G273">
        <v>0</v>
      </c>
    </row>
    <row r="274" spans="1:7" x14ac:dyDescent="0.35">
      <c r="A274">
        <f t="shared" si="4"/>
        <v>4640.7359999999999</v>
      </c>
      <c r="B274">
        <v>263</v>
      </c>
      <c r="C274">
        <v>95</v>
      </c>
      <c r="D274">
        <v>190</v>
      </c>
      <c r="E274">
        <v>268.8</v>
      </c>
      <c r="F274">
        <v>237</v>
      </c>
      <c r="G274">
        <v>0</v>
      </c>
    </row>
    <row r="275" spans="1:7" x14ac:dyDescent="0.35">
      <c r="A275">
        <f t="shared" si="4"/>
        <v>4555.7359999999999</v>
      </c>
      <c r="B275">
        <v>264</v>
      </c>
      <c r="C275">
        <v>10</v>
      </c>
      <c r="D275">
        <v>0</v>
      </c>
      <c r="E275">
        <v>116.5</v>
      </c>
      <c r="F275">
        <v>113.3</v>
      </c>
      <c r="G275">
        <v>0</v>
      </c>
    </row>
    <row r="276" spans="1:7" x14ac:dyDescent="0.35">
      <c r="A276">
        <f t="shared" si="4"/>
        <v>4555.7359999999999</v>
      </c>
      <c r="B276">
        <v>265</v>
      </c>
      <c r="C276">
        <v>10</v>
      </c>
      <c r="D276">
        <v>0</v>
      </c>
      <c r="G276">
        <v>0</v>
      </c>
    </row>
    <row r="277" spans="1:7" x14ac:dyDescent="0.35">
      <c r="A277">
        <f t="shared" si="4"/>
        <v>4555.7359999999999</v>
      </c>
      <c r="B277">
        <v>266</v>
      </c>
      <c r="C277">
        <v>10</v>
      </c>
      <c r="D277">
        <v>0</v>
      </c>
      <c r="E277">
        <v>1.2</v>
      </c>
      <c r="G277">
        <v>0</v>
      </c>
    </row>
    <row r="278" spans="1:7" x14ac:dyDescent="0.35">
      <c r="A278">
        <f t="shared" si="4"/>
        <v>4555.7359999999999</v>
      </c>
      <c r="B278">
        <v>267</v>
      </c>
      <c r="C278">
        <v>10</v>
      </c>
      <c r="D278">
        <v>0</v>
      </c>
      <c r="G278">
        <v>0</v>
      </c>
    </row>
    <row r="279" spans="1:7" x14ac:dyDescent="0.35">
      <c r="A279">
        <f t="shared" si="4"/>
        <v>4555.7359999999999</v>
      </c>
      <c r="B279">
        <v>268</v>
      </c>
      <c r="C279">
        <v>10</v>
      </c>
      <c r="D279">
        <v>0</v>
      </c>
      <c r="F279">
        <v>3</v>
      </c>
      <c r="G279">
        <v>0</v>
      </c>
    </row>
    <row r="280" spans="1:7" x14ac:dyDescent="0.35">
      <c r="A280">
        <f t="shared" si="4"/>
        <v>0</v>
      </c>
      <c r="B280">
        <v>269</v>
      </c>
    </row>
    <row r="281" spans="1:7" x14ac:dyDescent="0.35">
      <c r="A281">
        <f t="shared" si="4"/>
        <v>0</v>
      </c>
      <c r="B281">
        <v>270</v>
      </c>
    </row>
    <row r="282" spans="1:7" x14ac:dyDescent="0.35">
      <c r="A282">
        <f t="shared" si="4"/>
        <v>4643.7359999999999</v>
      </c>
      <c r="B282">
        <v>271</v>
      </c>
      <c r="C282">
        <v>98</v>
      </c>
      <c r="D282">
        <v>80</v>
      </c>
      <c r="G282">
        <v>0</v>
      </c>
    </row>
    <row r="283" spans="1:7" x14ac:dyDescent="0.35">
      <c r="A283">
        <f t="shared" si="4"/>
        <v>4640.7359999999999</v>
      </c>
      <c r="B283">
        <v>272</v>
      </c>
      <c r="C283">
        <v>95</v>
      </c>
      <c r="D283">
        <v>90</v>
      </c>
      <c r="E283">
        <v>253</v>
      </c>
      <c r="F283">
        <v>386.7</v>
      </c>
      <c r="G283">
        <v>0</v>
      </c>
    </row>
    <row r="284" spans="1:7" x14ac:dyDescent="0.35">
      <c r="A284">
        <f t="shared" si="4"/>
        <v>4638.7359999999999</v>
      </c>
      <c r="B284">
        <v>273</v>
      </c>
      <c r="C284">
        <v>93</v>
      </c>
      <c r="D284">
        <v>100</v>
      </c>
      <c r="E284">
        <v>287</v>
      </c>
      <c r="F284">
        <v>340</v>
      </c>
      <c r="G284">
        <v>0</v>
      </c>
    </row>
    <row r="285" spans="1:7" x14ac:dyDescent="0.35">
      <c r="A285">
        <f t="shared" si="4"/>
        <v>4639.7359999999999</v>
      </c>
      <c r="B285">
        <v>274</v>
      </c>
      <c r="C285">
        <v>94</v>
      </c>
      <c r="D285">
        <v>100</v>
      </c>
      <c r="E285">
        <v>329.8</v>
      </c>
      <c r="F285">
        <v>306.7</v>
      </c>
      <c r="G285">
        <v>0</v>
      </c>
    </row>
    <row r="286" spans="1:7" x14ac:dyDescent="0.35">
      <c r="A286">
        <f t="shared" si="4"/>
        <v>4641.7359999999999</v>
      </c>
      <c r="B286">
        <v>275</v>
      </c>
      <c r="C286">
        <v>96</v>
      </c>
      <c r="D286">
        <v>100</v>
      </c>
      <c r="E286">
        <v>319.60000000000002</v>
      </c>
      <c r="F286">
        <v>273.3</v>
      </c>
      <c r="G286">
        <v>0</v>
      </c>
    </row>
    <row r="287" spans="1:7" x14ac:dyDescent="0.35">
      <c r="A287">
        <f t="shared" si="4"/>
        <v>4642.7359999999999</v>
      </c>
      <c r="B287">
        <v>276</v>
      </c>
      <c r="C287">
        <v>97</v>
      </c>
      <c r="D287">
        <v>110</v>
      </c>
      <c r="E287">
        <v>366.7</v>
      </c>
      <c r="F287">
        <v>306.7</v>
      </c>
      <c r="G287">
        <v>0</v>
      </c>
    </row>
    <row r="288" spans="1:7" x14ac:dyDescent="0.35">
      <c r="A288">
        <f t="shared" si="4"/>
        <v>4643.7359999999999</v>
      </c>
      <c r="B288">
        <v>277</v>
      </c>
      <c r="C288">
        <v>98</v>
      </c>
      <c r="D288">
        <v>150</v>
      </c>
      <c r="E288">
        <v>331</v>
      </c>
      <c r="F288">
        <v>273.3</v>
      </c>
      <c r="G288">
        <v>0</v>
      </c>
    </row>
    <row r="289" spans="1:7" x14ac:dyDescent="0.35">
      <c r="A289">
        <f t="shared" si="4"/>
        <v>4636.7359999999999</v>
      </c>
      <c r="B289">
        <v>278</v>
      </c>
      <c r="C289">
        <v>91</v>
      </c>
      <c r="D289">
        <v>150</v>
      </c>
      <c r="E289">
        <v>321.39999999999998</v>
      </c>
      <c r="F289">
        <v>250</v>
      </c>
      <c r="G289">
        <v>0</v>
      </c>
    </row>
    <row r="290" spans="1:7" x14ac:dyDescent="0.35">
      <c r="A290">
        <f t="shared" si="4"/>
        <v>4614.7359999999999</v>
      </c>
      <c r="B290">
        <v>279</v>
      </c>
      <c r="C290">
        <v>69</v>
      </c>
      <c r="D290">
        <v>50</v>
      </c>
      <c r="E290">
        <v>248.1</v>
      </c>
      <c r="F290">
        <v>210</v>
      </c>
      <c r="G290">
        <v>0</v>
      </c>
    </row>
    <row r="291" spans="1:7" x14ac:dyDescent="0.35">
      <c r="A291">
        <f t="shared" si="4"/>
        <v>4626.7359999999999</v>
      </c>
      <c r="B291">
        <v>280</v>
      </c>
      <c r="C291">
        <v>81</v>
      </c>
      <c r="D291">
        <v>50</v>
      </c>
      <c r="E291">
        <v>235.4</v>
      </c>
      <c r="F291">
        <v>200</v>
      </c>
      <c r="G291">
        <v>0</v>
      </c>
    </row>
    <row r="292" spans="1:7" x14ac:dyDescent="0.35">
      <c r="A292">
        <f t="shared" si="4"/>
        <v>4642.7359999999999</v>
      </c>
      <c r="B292">
        <v>281</v>
      </c>
      <c r="C292">
        <v>97</v>
      </c>
      <c r="D292">
        <v>75</v>
      </c>
      <c r="E292">
        <v>263.10000000000002</v>
      </c>
      <c r="F292">
        <v>240</v>
      </c>
      <c r="G292">
        <v>0</v>
      </c>
    </row>
    <row r="293" spans="1:7" x14ac:dyDescent="0.35">
      <c r="A293">
        <f t="shared" si="4"/>
        <v>4609.7359999999999</v>
      </c>
      <c r="B293">
        <v>282</v>
      </c>
      <c r="C293">
        <v>64</v>
      </c>
      <c r="D293">
        <v>75</v>
      </c>
      <c r="E293">
        <v>219.9</v>
      </c>
      <c r="F293">
        <v>242.9</v>
      </c>
      <c r="G293">
        <v>0</v>
      </c>
    </row>
    <row r="294" spans="1:7" x14ac:dyDescent="0.35">
      <c r="A294">
        <f t="shared" si="4"/>
        <v>4638.7359999999999</v>
      </c>
      <c r="B294">
        <v>283</v>
      </c>
      <c r="C294">
        <v>93</v>
      </c>
      <c r="D294">
        <v>75</v>
      </c>
      <c r="E294">
        <v>190.8</v>
      </c>
      <c r="F294">
        <v>73.7</v>
      </c>
      <c r="G294">
        <v>0</v>
      </c>
    </row>
    <row r="295" spans="1:7" x14ac:dyDescent="0.35">
      <c r="A295">
        <f t="shared" si="4"/>
        <v>4648.7359999999999</v>
      </c>
      <c r="B295">
        <v>284</v>
      </c>
      <c r="C295">
        <v>103</v>
      </c>
      <c r="D295">
        <v>75</v>
      </c>
      <c r="E295">
        <v>181.9</v>
      </c>
      <c r="F295">
        <v>144.19999999999999</v>
      </c>
      <c r="G295">
        <v>0</v>
      </c>
    </row>
    <row r="296" spans="1:7" x14ac:dyDescent="0.35">
      <c r="A296">
        <f t="shared" si="4"/>
        <v>4557.7359999999999</v>
      </c>
      <c r="B296">
        <v>285</v>
      </c>
      <c r="C296">
        <v>12</v>
      </c>
      <c r="D296">
        <v>75</v>
      </c>
      <c r="E296">
        <v>223</v>
      </c>
      <c r="F296">
        <v>269.2</v>
      </c>
      <c r="G296">
        <v>0</v>
      </c>
    </row>
    <row r="297" spans="1:7" x14ac:dyDescent="0.35">
      <c r="A297">
        <f t="shared" si="4"/>
        <v>4558.7359999999999</v>
      </c>
      <c r="B297">
        <v>286</v>
      </c>
      <c r="C297">
        <v>13</v>
      </c>
      <c r="D297">
        <v>75</v>
      </c>
      <c r="E297">
        <v>256.5</v>
      </c>
      <c r="F297">
        <v>220</v>
      </c>
      <c r="G297">
        <v>0</v>
      </c>
    </row>
    <row r="298" spans="1:7" x14ac:dyDescent="0.35">
      <c r="A298">
        <f t="shared" si="4"/>
        <v>4637.7359999999999</v>
      </c>
      <c r="B298">
        <v>287</v>
      </c>
      <c r="C298">
        <v>92</v>
      </c>
      <c r="D298">
        <v>75</v>
      </c>
      <c r="E298">
        <v>220.5</v>
      </c>
      <c r="F298">
        <v>40</v>
      </c>
      <c r="G298">
        <v>0</v>
      </c>
    </row>
    <row r="299" spans="1:7" x14ac:dyDescent="0.35">
      <c r="A299">
        <f t="shared" si="4"/>
        <v>4635.7359999999999</v>
      </c>
      <c r="B299">
        <v>288</v>
      </c>
      <c r="C299">
        <v>90</v>
      </c>
      <c r="D299">
        <v>120</v>
      </c>
      <c r="E299">
        <v>219.8</v>
      </c>
      <c r="F299">
        <v>220</v>
      </c>
      <c r="G299">
        <v>0</v>
      </c>
    </row>
    <row r="300" spans="1:7" x14ac:dyDescent="0.35">
      <c r="A300">
        <f t="shared" si="4"/>
        <v>4636.7359999999999</v>
      </c>
      <c r="B300">
        <v>289</v>
      </c>
      <c r="C300">
        <v>91</v>
      </c>
      <c r="D300">
        <v>120</v>
      </c>
      <c r="E300">
        <v>221.3</v>
      </c>
      <c r="F300">
        <v>180</v>
      </c>
      <c r="G300">
        <v>0</v>
      </c>
    </row>
    <row r="301" spans="1:7" x14ac:dyDescent="0.35">
      <c r="A301">
        <f t="shared" si="4"/>
        <v>4552.7359999999999</v>
      </c>
      <c r="B301">
        <v>290</v>
      </c>
      <c r="C301">
        <v>7</v>
      </c>
      <c r="D301">
        <v>150</v>
      </c>
      <c r="E301">
        <v>194.2</v>
      </c>
      <c r="F301">
        <v>180</v>
      </c>
      <c r="G301">
        <v>0</v>
      </c>
    </row>
    <row r="302" spans="1:7" x14ac:dyDescent="0.35">
      <c r="A302">
        <f t="shared" si="4"/>
        <v>4629.7359999999999</v>
      </c>
      <c r="B302">
        <v>291</v>
      </c>
      <c r="C302">
        <v>84</v>
      </c>
      <c r="D302">
        <v>80</v>
      </c>
      <c r="E302">
        <v>194.7</v>
      </c>
      <c r="F302">
        <v>166</v>
      </c>
      <c r="G302">
        <v>0</v>
      </c>
    </row>
    <row r="303" spans="1:7" x14ac:dyDescent="0.35">
      <c r="A303">
        <f t="shared" si="4"/>
        <v>4629.7359999999999</v>
      </c>
      <c r="B303">
        <v>292</v>
      </c>
      <c r="C303">
        <v>84</v>
      </c>
      <c r="D303">
        <v>60</v>
      </c>
      <c r="E303">
        <v>186.1</v>
      </c>
      <c r="F303">
        <v>170</v>
      </c>
      <c r="G303">
        <v>0</v>
      </c>
    </row>
    <row r="304" spans="1:7" x14ac:dyDescent="0.35">
      <c r="A304">
        <f t="shared" si="4"/>
        <v>4634.7359999999999</v>
      </c>
      <c r="B304">
        <v>293</v>
      </c>
      <c r="C304">
        <v>89</v>
      </c>
      <c r="D304">
        <v>60</v>
      </c>
      <c r="E304">
        <v>230.2</v>
      </c>
      <c r="F304">
        <v>210</v>
      </c>
      <c r="G304">
        <v>0</v>
      </c>
    </row>
    <row r="305" spans="1:7" x14ac:dyDescent="0.35">
      <c r="A305">
        <f t="shared" si="4"/>
        <v>4626.7359999999999</v>
      </c>
      <c r="B305">
        <v>294</v>
      </c>
      <c r="C305">
        <v>81</v>
      </c>
      <c r="D305">
        <v>60</v>
      </c>
      <c r="E305">
        <v>165.7</v>
      </c>
      <c r="F305">
        <v>167</v>
      </c>
      <c r="G305">
        <v>0</v>
      </c>
    </row>
    <row r="306" spans="1:7" x14ac:dyDescent="0.35">
      <c r="A306">
        <f t="shared" si="4"/>
        <v>4617.7359999999999</v>
      </c>
      <c r="B306">
        <v>295</v>
      </c>
      <c r="C306">
        <v>72</v>
      </c>
      <c r="D306">
        <v>60</v>
      </c>
      <c r="E306">
        <v>222.9</v>
      </c>
      <c r="F306">
        <v>200</v>
      </c>
      <c r="G306">
        <v>0</v>
      </c>
    </row>
    <row r="307" spans="1:7" x14ac:dyDescent="0.35">
      <c r="A307">
        <f t="shared" si="4"/>
        <v>4619.7359999999999</v>
      </c>
      <c r="B307">
        <v>296</v>
      </c>
      <c r="C307">
        <v>74</v>
      </c>
      <c r="D307">
        <v>60</v>
      </c>
      <c r="E307">
        <v>177.1</v>
      </c>
      <c r="F307">
        <v>186</v>
      </c>
      <c r="G307">
        <v>0</v>
      </c>
    </row>
    <row r="308" spans="1:7" x14ac:dyDescent="0.35">
      <c r="A308">
        <f t="shared" si="4"/>
        <v>0</v>
      </c>
      <c r="B308">
        <v>297</v>
      </c>
      <c r="E308">
        <v>239.7</v>
      </c>
      <c r="F308">
        <v>230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</vt:i4>
      </vt:variant>
    </vt:vector>
  </HeadingPairs>
  <TitlesOfParts>
    <vt:vector size="42" baseType="lpstr">
      <vt:lpstr>Rate_Forecast</vt:lpstr>
      <vt:lpstr>Pressure_Forecast</vt:lpstr>
      <vt:lpstr>Credits</vt:lpstr>
      <vt:lpstr>Sheet4</vt:lpstr>
      <vt:lpstr>Bo</vt:lpstr>
      <vt:lpstr>CD</vt:lpstr>
      <vt:lpstr>Cf</vt:lpstr>
      <vt:lpstr>Cg</vt:lpstr>
      <vt:lpstr>Co</vt:lpstr>
      <vt:lpstr>CRD</vt:lpstr>
      <vt:lpstr>Ct</vt:lpstr>
      <vt:lpstr>Ct_F</vt:lpstr>
      <vt:lpstr>Cto</vt:lpstr>
      <vt:lpstr>Cw</vt:lpstr>
      <vt:lpstr>dpm</vt:lpstr>
      <vt:lpstr>etaFD</vt:lpstr>
      <vt:lpstr>etaOD</vt:lpstr>
      <vt:lpstr>FcD</vt:lpstr>
      <vt:lpstr>hI</vt:lpstr>
      <vt:lpstr>kF_</vt:lpstr>
      <vt:lpstr>kI</vt:lpstr>
      <vt:lpstr>ko</vt:lpstr>
      <vt:lpstr>lambda</vt:lpstr>
      <vt:lpstr>mu</vt:lpstr>
      <vt:lpstr>nF</vt:lpstr>
      <vt:lpstr>phi_F</vt:lpstr>
      <vt:lpstr>phim</vt:lpstr>
      <vt:lpstr>phio</vt:lpstr>
      <vt:lpstr>Pi</vt:lpstr>
      <vt:lpstr>s</vt:lpstr>
      <vt:lpstr>Sg</vt:lpstr>
      <vt:lpstr>So</vt:lpstr>
      <vt:lpstr>storaI</vt:lpstr>
      <vt:lpstr>Sw</vt:lpstr>
      <vt:lpstr>w</vt:lpstr>
      <vt:lpstr>WF</vt:lpstr>
      <vt:lpstr>WFD</vt:lpstr>
      <vt:lpstr>Xe</vt:lpstr>
      <vt:lpstr>XeD</vt:lpstr>
      <vt:lpstr>Xf</vt:lpstr>
      <vt:lpstr>Ye</vt:lpstr>
      <vt:lpstr>YeD</vt:lpstr>
    </vt:vector>
  </TitlesOfParts>
  <Company>OXY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arroyone</dc:creator>
  <cp:lastModifiedBy>Elkin Arroyo Negrete</cp:lastModifiedBy>
  <dcterms:created xsi:type="dcterms:W3CDTF">2014-09-26T16:10:31Z</dcterms:created>
  <dcterms:modified xsi:type="dcterms:W3CDTF">2016-04-10T18:59:50Z</dcterms:modified>
</cp:coreProperties>
</file>