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10215"/>
  </bookViews>
  <sheets>
    <sheet name="土地資料" sheetId="1" r:id="rId1"/>
    <sheet name="植物資料" sheetId="2" r:id="rId2"/>
    <sheet name="氣候生態類型" sheetId="3" r:id="rId3"/>
    <sheet name="閥值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AB5" i="2"/>
  <c r="AA6" i="2"/>
  <c r="AA5" i="2"/>
  <c r="AB11" i="2"/>
  <c r="AB10" i="2"/>
  <c r="AB9" i="2"/>
  <c r="AB6" i="2" l="1"/>
  <c r="U6" i="2" l="1"/>
  <c r="U5" i="2"/>
  <c r="W6" i="2"/>
  <c r="W5" i="2"/>
  <c r="X6" i="2"/>
  <c r="X5" i="2"/>
  <c r="Z6" i="2"/>
  <c r="Z5" i="2"/>
  <c r="C11" i="2" l="1"/>
  <c r="C5" i="2"/>
</calcChain>
</file>

<file path=xl/sharedStrings.xml><?xml version="1.0" encoding="utf-8"?>
<sst xmlns="http://schemas.openxmlformats.org/spreadsheetml/2006/main" count="350" uniqueCount="253">
  <si>
    <t>土地</t>
    <phoneticPr fontId="1" type="noConversion"/>
  </si>
  <si>
    <t>氣候類型 Lwe</t>
    <phoneticPr fontId="1" type="noConversion"/>
  </si>
  <si>
    <t>土壤水分 Lwet</t>
    <phoneticPr fontId="1" type="noConversion"/>
  </si>
  <si>
    <t>肥料 Lfer</t>
    <phoneticPr fontId="1" type="noConversion"/>
  </si>
  <si>
    <t>地力 Lpro</t>
    <phoneticPr fontId="1" type="noConversion"/>
  </si>
  <si>
    <t>原始資料</t>
    <phoneticPr fontId="1" type="noConversion"/>
  </si>
  <si>
    <t>溫度 Ltep</t>
    <phoneticPr fontId="1" type="noConversion"/>
  </si>
  <si>
    <t>n2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</si>
  <si>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</si>
  <si>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</si>
  <si>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</si>
  <si>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c3</t>
    <phoneticPr fontId="1" type="noConversion"/>
  </si>
  <si>
    <t>氣候型態</t>
    <phoneticPr fontId="1" type="noConversion"/>
  </si>
  <si>
    <t>(every 10km * 10km in Taiwan)</t>
    <phoneticPr fontId="1" type="noConversion"/>
  </si>
  <si>
    <t>(month)</t>
    <phoneticPr fontId="1" type="noConversion"/>
  </si>
  <si>
    <t>氣候類型</t>
    <phoneticPr fontId="1" type="noConversion"/>
  </si>
  <si>
    <t>ecoregion</t>
    <phoneticPr fontId="1" type="noConversion"/>
  </si>
  <si>
    <t>temp</t>
    <phoneticPr fontId="1" type="noConversion"/>
  </si>
  <si>
    <t>(6, 0.25)</t>
    <phoneticPr fontId="1" type="noConversion"/>
  </si>
  <si>
    <t>n1 (X0, n1)</t>
    <phoneticPr fontId="1" type="noConversion"/>
  </si>
  <si>
    <t>(9, 0.25)</t>
    <phoneticPr fontId="1" type="noConversion"/>
  </si>
  <si>
    <t>TrEBF</t>
    <phoneticPr fontId="1" type="noConversion"/>
  </si>
  <si>
    <t>TrDBF</t>
    <phoneticPr fontId="1" type="noConversion"/>
  </si>
  <si>
    <t>TeENF</t>
    <phoneticPr fontId="1" type="noConversion"/>
  </si>
  <si>
    <t>TeDBF</t>
    <phoneticPr fontId="1" type="noConversion"/>
  </si>
  <si>
    <t>TeEBF</t>
    <phoneticPr fontId="1" type="noConversion"/>
  </si>
  <si>
    <t>BoENF</t>
    <phoneticPr fontId="1" type="noConversion"/>
  </si>
  <si>
    <t>BoDBF</t>
    <phoneticPr fontId="1" type="noConversion"/>
  </si>
  <si>
    <t>BoDNF</t>
    <phoneticPr fontId="1" type="noConversion"/>
  </si>
  <si>
    <t>GraC3</t>
    <phoneticPr fontId="1" type="noConversion"/>
  </si>
  <si>
    <t>GraC4</t>
    <phoneticPr fontId="1" type="noConversion"/>
  </si>
  <si>
    <t xml:space="preserve">CroC3 </t>
    <phoneticPr fontId="1" type="noConversion"/>
  </si>
  <si>
    <t>CroC4</t>
    <phoneticPr fontId="1" type="noConversion"/>
  </si>
  <si>
    <t>NUE (umol CO2 s-1 [gNleaf]-1)</t>
    <phoneticPr fontId="1" type="noConversion"/>
  </si>
  <si>
    <t>CNleaf,min (gc [gn]-1)</t>
    <phoneticPr fontId="1" type="noConversion"/>
  </si>
  <si>
    <t>CNleaf,max (gc [gn]-1)</t>
    <phoneticPr fontId="1" type="noConversion"/>
  </si>
  <si>
    <t>生態型</t>
    <phoneticPr fontId="1" type="noConversion"/>
  </si>
  <si>
    <t>precipitation</t>
    <phoneticPr fontId="1" type="noConversion"/>
  </si>
  <si>
    <r>
      <rPr>
        <sz val="12"/>
        <color theme="1"/>
        <rFont val="新細明體"/>
        <family val="2"/>
        <charset val="136"/>
      </rPr>
      <t>肥料影響因子</t>
    </r>
    <phoneticPr fontId="1" type="noConversion"/>
  </si>
  <si>
    <r>
      <rPr>
        <sz val="12"/>
        <color theme="1"/>
        <rFont val="新細明體"/>
        <family val="2"/>
        <charset val="136"/>
      </rPr>
      <t>植物類型</t>
    </r>
    <phoneticPr fontId="1" type="noConversion"/>
  </si>
  <si>
    <r>
      <rPr>
        <sz val="12"/>
        <color theme="1"/>
        <rFont val="新細明體"/>
        <family val="2"/>
        <charset val="136"/>
      </rPr>
      <t>植物基本資料</t>
    </r>
    <phoneticPr fontId="1" type="noConversion"/>
  </si>
  <si>
    <r>
      <rPr>
        <sz val="12"/>
        <color theme="1"/>
        <rFont val="新細明體"/>
        <family val="2"/>
        <charset val="136"/>
      </rPr>
      <t>植物反饋機制</t>
    </r>
    <phoneticPr fontId="1" type="noConversion"/>
  </si>
  <si>
    <r>
      <rPr>
        <sz val="12"/>
        <color theme="1"/>
        <rFont val="新細明體"/>
        <family val="2"/>
        <charset val="136"/>
      </rPr>
      <t>溫度影響因子</t>
    </r>
    <phoneticPr fontId="1" type="noConversion"/>
  </si>
  <si>
    <r>
      <rPr>
        <sz val="12"/>
        <color theme="1"/>
        <rFont val="新細明體"/>
        <family val="2"/>
        <charset val="136"/>
      </rPr>
      <t>氣候影響因子</t>
    </r>
    <phoneticPr fontId="1" type="noConversion"/>
  </si>
  <si>
    <r>
      <rPr>
        <sz val="12"/>
        <color theme="1"/>
        <rFont val="新細明體"/>
        <family val="2"/>
        <charset val="136"/>
      </rPr>
      <t>地力</t>
    </r>
    <phoneticPr fontId="1" type="noConversion"/>
  </si>
  <si>
    <r>
      <rPr>
        <sz val="12"/>
        <color theme="1"/>
        <rFont val="新細明體"/>
        <family val="2"/>
        <charset val="136"/>
      </rPr>
      <t>消耗水分倍數</t>
    </r>
    <phoneticPr fontId="1" type="noConversion"/>
  </si>
  <si>
    <r>
      <rPr>
        <sz val="12"/>
        <color theme="1"/>
        <rFont val="新細明體"/>
        <family val="2"/>
        <charset val="136"/>
      </rPr>
      <t>產量</t>
    </r>
    <r>
      <rPr>
        <sz val="12"/>
        <color theme="1"/>
        <rFont val="Candara"/>
        <family val="2"/>
      </rPr>
      <t>X</t>
    </r>
    <r>
      <rPr>
        <sz val="12"/>
        <color theme="1"/>
        <rFont val="新細明體"/>
        <family val="2"/>
        <charset val="136"/>
      </rPr>
      <t>計算</t>
    </r>
    <phoneticPr fontId="1" type="noConversion"/>
  </si>
  <si>
    <r>
      <rPr>
        <sz val="12"/>
        <color theme="1"/>
        <rFont val="新細明體"/>
        <family val="2"/>
        <charset val="136"/>
      </rPr>
      <t>生長週期</t>
    </r>
    <r>
      <rPr>
        <sz val="12"/>
        <color theme="1"/>
        <rFont val="Candara"/>
        <family val="2"/>
      </rPr>
      <t xml:space="preserve"> Pcyc</t>
    </r>
    <phoneticPr fontId="1" type="noConversion"/>
  </si>
  <si>
    <r>
      <rPr>
        <sz val="12"/>
        <color theme="1"/>
        <rFont val="新細明體"/>
        <family val="2"/>
        <charset val="136"/>
      </rPr>
      <t>所適溫度</t>
    </r>
    <r>
      <rPr>
        <sz val="12"/>
        <color theme="1"/>
        <rFont val="Candara"/>
        <family val="2"/>
      </rPr>
      <t xml:space="preserve"> Ptep</t>
    </r>
    <phoneticPr fontId="1" type="noConversion"/>
  </si>
  <si>
    <r>
      <rPr>
        <sz val="12"/>
        <color theme="1"/>
        <rFont val="新細明體"/>
        <family val="2"/>
        <charset val="136"/>
      </rPr>
      <t>所適氣候類型</t>
    </r>
    <r>
      <rPr>
        <sz val="12"/>
        <color theme="1"/>
        <rFont val="Candara"/>
        <family val="2"/>
      </rPr>
      <t xml:space="preserve"> Pwe</t>
    </r>
    <phoneticPr fontId="1" type="noConversion"/>
  </si>
  <si>
    <r>
      <rPr>
        <sz val="12"/>
        <color theme="1"/>
        <rFont val="新細明體"/>
        <family val="2"/>
        <charset val="136"/>
      </rPr>
      <t>所需水分</t>
    </r>
    <r>
      <rPr>
        <sz val="12"/>
        <color theme="1"/>
        <rFont val="Candara"/>
        <family val="2"/>
      </rPr>
      <t xml:space="preserve"> Pwet</t>
    </r>
    <phoneticPr fontId="1" type="noConversion"/>
  </si>
  <si>
    <r>
      <rPr>
        <sz val="12"/>
        <color theme="1"/>
        <rFont val="新細明體"/>
        <family val="2"/>
        <charset val="136"/>
      </rPr>
      <t>最低溫</t>
    </r>
    <r>
      <rPr>
        <sz val="12"/>
        <color theme="1"/>
        <rFont val="Candara"/>
        <family val="2"/>
      </rPr>
      <t xml:space="preserve"> Ptep1</t>
    </r>
    <phoneticPr fontId="1" type="noConversion"/>
  </si>
  <si>
    <r>
      <rPr>
        <sz val="12"/>
        <color theme="1"/>
        <rFont val="新細明體"/>
        <family val="2"/>
        <charset val="136"/>
      </rPr>
      <t>最適溫</t>
    </r>
    <r>
      <rPr>
        <sz val="12"/>
        <color theme="1"/>
        <rFont val="Candara"/>
        <family val="2"/>
      </rPr>
      <t xml:space="preserve"> Ptep2</t>
    </r>
    <phoneticPr fontId="1" type="noConversion"/>
  </si>
  <si>
    <r>
      <t>n4 (</t>
    </r>
    <r>
      <rPr>
        <sz val="12"/>
        <color theme="1"/>
        <rFont val="新細明體"/>
        <family val="2"/>
        <charset val="136"/>
      </rPr>
      <t>低</t>
    </r>
    <r>
      <rPr>
        <sz val="12"/>
        <color theme="1"/>
        <rFont val="Candara"/>
        <family val="2"/>
      </rPr>
      <t>)</t>
    </r>
    <phoneticPr fontId="1" type="noConversion"/>
  </si>
  <si>
    <r>
      <t>n5 (</t>
    </r>
    <r>
      <rPr>
        <sz val="12"/>
        <color theme="1"/>
        <rFont val="新細明體"/>
        <family val="2"/>
        <charset val="136"/>
      </rPr>
      <t>中</t>
    </r>
    <r>
      <rPr>
        <sz val="12"/>
        <color theme="1"/>
        <rFont val="Candara"/>
        <family val="2"/>
      </rPr>
      <t>)</t>
    </r>
    <phoneticPr fontId="1" type="noConversion"/>
  </si>
  <si>
    <r>
      <t>n6 (</t>
    </r>
    <r>
      <rPr>
        <sz val="12"/>
        <color theme="1"/>
        <rFont val="新細明體"/>
        <family val="2"/>
        <charset val="136"/>
      </rPr>
      <t>高</t>
    </r>
    <r>
      <rPr>
        <sz val="12"/>
        <color theme="1"/>
        <rFont val="Candara"/>
        <family val="2"/>
      </rPr>
      <t>)</t>
    </r>
    <phoneticPr fontId="1" type="noConversion"/>
  </si>
  <si>
    <r>
      <t>oc1(</t>
    </r>
    <r>
      <rPr>
        <sz val="12"/>
        <color theme="1"/>
        <rFont val="新細明體"/>
        <family val="2"/>
        <charset val="136"/>
      </rPr>
      <t>低</t>
    </r>
    <r>
      <rPr>
        <sz val="12"/>
        <color theme="1"/>
        <rFont val="Candara"/>
        <family val="2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</si>
  <si>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稻米</t>
    </r>
    <r>
      <rPr>
        <sz val="12"/>
        <color theme="1"/>
        <rFont val="Candara"/>
        <family val="2"/>
      </rPr>
      <t xml:space="preserve"> Japonica wetland rice </t>
    </r>
    <phoneticPr fontId="1" type="noConversion"/>
  </si>
  <si>
    <r>
      <rPr>
        <sz val="12"/>
        <color theme="1"/>
        <rFont val="新細明體"/>
        <family val="2"/>
        <charset val="136"/>
      </rPr>
      <t>玉米</t>
    </r>
    <r>
      <rPr>
        <sz val="12"/>
        <color theme="1"/>
        <rFont val="Candara"/>
        <family val="2"/>
      </rPr>
      <t xml:space="preserve"> Maize (temperate and subtropical cultivars)</t>
    </r>
    <phoneticPr fontId="1" type="noConversion"/>
  </si>
  <si>
    <r>
      <rPr>
        <sz val="12"/>
        <color theme="1"/>
        <rFont val="新細明體"/>
        <family val="2"/>
        <charset val="136"/>
      </rPr>
      <t>麥</t>
    </r>
    <r>
      <rPr>
        <sz val="12"/>
        <color theme="1"/>
        <rFont val="Candara"/>
        <family val="2"/>
      </rPr>
      <t xml:space="preserve"> Wheat (subtropical cultivars)</t>
    </r>
    <phoneticPr fontId="1" type="noConversion"/>
  </si>
  <si>
    <t>min</t>
    <phoneticPr fontId="1" type="noConversion"/>
  </si>
  <si>
    <t>max</t>
    <phoneticPr fontId="1" type="noConversion"/>
  </si>
  <si>
    <t>n3 (= A or nA)</t>
    <phoneticPr fontId="1" type="noConversion"/>
  </si>
  <si>
    <t>perannual</t>
  </si>
  <si>
    <t>annual</t>
  </si>
  <si>
    <t>tree crops</t>
  </si>
  <si>
    <t>from FAO model</t>
  </si>
  <si>
    <t>from scientist report: ORCHIDEE model'</t>
  </si>
  <si>
    <t>matching shapefile</t>
  </si>
  <si>
    <t>Progress toward Nature Needs Half by biome, showing the number of ecoregions in each category, based on habitat protected and habitat remaining.</t>
  </si>
  <si>
    <t>Biome name and number </t>
  </si>
  <si>
    <t>Percentage of Earth's terrestrial area </t>
  </si>
  <si>
    <t>Mean percentage of protected within biome </t>
  </si>
  <si>
    <t>(1) Half Protected </t>
  </si>
  <si>
    <t>(2) Nature Could Reach Half </t>
  </si>
  <si>
    <t>(3) Nature Could Recover </t>
  </si>
  <si>
    <t>(4) Nature Imperiled </t>
  </si>
  <si>
    <t>Total </t>
  </si>
  <si>
    <t>Forested biomes </t>
  </si>
  <si>
    <t>1. Tropical and subtropical moist broadleaf forests </t>
  </si>
  <si>
    <t>14.4 </t>
  </si>
  <si>
    <t>12 </t>
  </si>
  <si>
    <t>24 </t>
  </si>
  <si>
    <t>116 </t>
  </si>
  <si>
    <t>46 </t>
  </si>
  <si>
    <t>44 </t>
  </si>
  <si>
    <t>230 </t>
  </si>
  <si>
    <t>2. Tropical and subtropical dry broadleaf forests </t>
  </si>
  <si>
    <t>2.9 </t>
  </si>
  <si>
    <t>8 </t>
  </si>
  <si>
    <t>2 </t>
  </si>
  <si>
    <t>20 </t>
  </si>
  <si>
    <t>26 </t>
  </si>
  <si>
    <t>56 </t>
  </si>
  <si>
    <t>3. Tropical and subtropical coniferous forests </t>
  </si>
  <si>
    <t>0.5 </t>
  </si>
  <si>
    <t>1 </t>
  </si>
  <si>
    <t>6 </t>
  </si>
  <si>
    <t>7 </t>
  </si>
  <si>
    <t>15 </t>
  </si>
  <si>
    <t>4. Temperate broadleaf and mixed forests </t>
  </si>
  <si>
    <t>9.3 </t>
  </si>
  <si>
    <t>10 </t>
  </si>
  <si>
    <t>21 </t>
  </si>
  <si>
    <t>30 </t>
  </si>
  <si>
    <t>25 </t>
  </si>
  <si>
    <t>83 </t>
  </si>
  <si>
    <t>5. Temperate conifer forests </t>
  </si>
  <si>
    <t>2.8 </t>
  </si>
  <si>
    <t>17 </t>
  </si>
  <si>
    <t>16 </t>
  </si>
  <si>
    <t>19 </t>
  </si>
  <si>
    <t>47 </t>
  </si>
  <si>
    <t>6. Boreal forests or taiga </t>
  </si>
  <si>
    <t>11.4 </t>
  </si>
  <si>
    <t>9 </t>
  </si>
  <si>
    <t>23 </t>
  </si>
  <si>
    <t>0 </t>
  </si>
  <si>
    <t>14. Mangroves </t>
  </si>
  <si>
    <t>0.2 </t>
  </si>
  <si>
    <t>3 </t>
  </si>
  <si>
    <t>Nonforested biomes </t>
  </si>
  <si>
    <t>7. Tropical and subtropical grasslands, savannas, and shrublands </t>
  </si>
  <si>
    <t>15.8 </t>
  </si>
  <si>
    <t>5 </t>
  </si>
  <si>
    <t>14 </t>
  </si>
  <si>
    <t>18 </t>
  </si>
  <si>
    <t>57 </t>
  </si>
  <si>
    <t>8. Temperate grasslands, savannas, and shrublands </t>
  </si>
  <si>
    <t>7.8 </t>
  </si>
  <si>
    <t>4 </t>
  </si>
  <si>
    <t>11 </t>
  </si>
  <si>
    <t>13 </t>
  </si>
  <si>
    <t>48 </t>
  </si>
  <si>
    <t>9. Flooded Grasslands and Savannas </t>
  </si>
  <si>
    <t>0.9 </t>
  </si>
  <si>
    <t>32 </t>
  </si>
  <si>
    <t>10. Montane grasslands and shrublands </t>
  </si>
  <si>
    <t>3.6 </t>
  </si>
  <si>
    <t>11. Tundra </t>
  </si>
  <si>
    <t>8.7 </t>
  </si>
  <si>
    <t>51 </t>
  </si>
  <si>
    <t>12. Mediterranean forests, woodlands, and scrub </t>
  </si>
  <si>
    <t>2.4 </t>
  </si>
  <si>
    <t>40 </t>
  </si>
  <si>
    <t>13. Deserts and xeric shrublands </t>
  </si>
  <si>
    <t>19.3 </t>
  </si>
  <si>
    <t>103 </t>
  </si>
  <si>
    <t>100 </t>
  </si>
  <si>
    <t>98 </t>
  </si>
  <si>
    <t>313 </t>
  </si>
  <si>
    <t>228 </t>
  </si>
  <si>
    <t>207 </t>
  </si>
  <si>
    <t>846 </t>
  </si>
  <si>
    <t>Forested biome subtotal </t>
  </si>
  <si>
    <t>41.5 </t>
  </si>
  <si>
    <t>198 </t>
  </si>
  <si>
    <t>130 </t>
  </si>
  <si>
    <t>108 </t>
  </si>
  <si>
    <t>476 </t>
  </si>
  <si>
    <t>Nonforested biome subtotal </t>
  </si>
  <si>
    <t>58.5 </t>
  </si>
  <si>
    <t>58 </t>
  </si>
  <si>
    <t>115 </t>
  </si>
  <si>
    <t>99 </t>
  </si>
  <si>
    <t>370 </t>
  </si>
  <si>
    <t>Note: The ecoregion data can be found in supplemental tables S1 and S2. (1) Half Protected: 50% or more of the total ecoregion area is protected. (2) Nature Could Reach Half: Less than 50% of the total ecoregion area is protected, but the sum of the total ecoregion protected and unprotected natural habitat remaining is 50% or more. (3) Nature Could Recover: The sum of the amount of natural habitat remaining and the amount of the ecoregion that is protected is less than 50% but more than 20%. (4) Nature Imperiled: The sum of the amount of natural habitat remaining and the amount of the ecoregion that is protected is less than or equal to 20%.</t>
  </si>
  <si>
    <t>from Resolve_Ecoregions2017</t>
  </si>
  <si>
    <t>亞熱帶溼潤闊葉森林</t>
  </si>
  <si>
    <t>亞熱帶乾燥闊葉森林</t>
  </si>
  <si>
    <t>亞熱帶針葉林</t>
  </si>
  <si>
    <t>溫帶闊葉與混合林</t>
  </si>
  <si>
    <t>溫帶針葉林</t>
  </si>
  <si>
    <t>紅樹林</t>
  </si>
  <si>
    <t>森林生物群落</t>
  </si>
  <si>
    <t>森林生物群落：總和</t>
  </si>
  <si>
    <t>非森林生物群落</t>
  </si>
  <si>
    <t>亞熱帶草原莽原與疏灌叢</t>
  </si>
  <si>
    <t>溫帶草原莽原與疏灌叢</t>
  </si>
  <si>
    <t>洪氾草原與莽原</t>
  </si>
  <si>
    <t>高山草原與疏灌叢</t>
  </si>
  <si>
    <t>北方森林或寒帶針葉林</t>
  </si>
  <si>
    <t>凍苔原</t>
  </si>
  <si>
    <t>地中海森林灌木林</t>
  </si>
  <si>
    <t>沙漠與乾燥灌木林</t>
  </si>
  <si>
    <t>非森林生物群落：總和</t>
  </si>
  <si>
    <t>Tropical Evergreen Broadleaved Forest (熱帶常綠闊葉林)</t>
  </si>
  <si>
    <t>Tropical Deciduous Broadleaved Forest (熱帶落葉闊葉林)</t>
  </si>
  <si>
    <t>Temperate Evergreen Needleleaved Forest (溫帶常綠針葉林)</t>
  </si>
  <si>
    <t>Temperate Evergreen Broadleaved Forest (溫帶常綠闊葉林）</t>
  </si>
  <si>
    <t>Temperate Deciduous Broadleaved Forest (溫帶落葉闊葉林)</t>
  </si>
  <si>
    <t>Boreal Evergreen Needleleaved Forest (北方常綠針葉林)</t>
  </si>
  <si>
    <t>Boreal Deciduous Broadleaved Forest (北方落葉闊葉林)</t>
  </si>
  <si>
    <t>Boreal Deciduous Needleleaved Forest (北方落葉針葉林)</t>
  </si>
  <si>
    <t>C3 草本植物</t>
  </si>
  <si>
    <t>C4 草本植物</t>
  </si>
  <si>
    <t>C3 作物</t>
  </si>
  <si>
    <t>C4 作物</t>
  </si>
  <si>
    <r>
      <rPr>
        <sz val="10"/>
        <color indexed="8"/>
        <rFont val="微軟正黑體"/>
        <family val="2"/>
        <charset val="136"/>
      </rPr>
      <t>生育地: 熱帶低地</t>
    </r>
  </si>
  <si>
    <r>
      <rPr>
        <sz val="10"/>
        <color indexed="8"/>
        <rFont val="微軟正黑體"/>
        <family val="2"/>
        <charset val="136"/>
      </rPr>
      <t>生育地: 熱帶高地</t>
    </r>
  </si>
  <si>
    <r>
      <rPr>
        <sz val="10"/>
        <color indexed="8"/>
        <rFont val="微軟正黑體"/>
        <family val="2"/>
        <charset val="136"/>
      </rPr>
      <t>生育地: 亞熱帶夏雨季類</t>
    </r>
  </si>
  <si>
    <r>
      <rPr>
        <sz val="10"/>
        <color indexed="8"/>
        <rFont val="微軟正黑體"/>
        <family val="2"/>
        <charset val="136"/>
      </rPr>
      <t>生育地: 亞熱帶冬雨季類</t>
    </r>
  </si>
  <si>
    <r>
      <rPr>
        <sz val="10"/>
        <color indexed="8"/>
        <rFont val="微軟正黑體"/>
        <family val="2"/>
        <charset val="136"/>
      </rPr>
      <t>生育地: 亞熱帶少雨區</t>
    </r>
  </si>
  <si>
    <r>
      <rPr>
        <sz val="10"/>
        <color indexed="8"/>
        <rFont val="微軟正黑體"/>
        <family val="2"/>
        <charset val="136"/>
      </rPr>
      <t>溫帶海洋氣候</t>
    </r>
  </si>
  <si>
    <r>
      <rPr>
        <sz val="10"/>
        <color indexed="8"/>
        <rFont val="微軟正黑體"/>
        <family val="2"/>
        <charset val="136"/>
      </rPr>
      <t>溫帶亞大陸型氣候</t>
    </r>
  </si>
  <si>
    <r>
      <rPr>
        <sz val="10"/>
        <color indexed="8"/>
        <rFont val="微軟正黑體"/>
        <family val="2"/>
        <charset val="136"/>
      </rPr>
      <t>溫帶大陸型氣候</t>
    </r>
  </si>
  <si>
    <r>
      <rPr>
        <sz val="10"/>
        <color indexed="8"/>
        <rFont val="微軟正黑體"/>
        <family val="2"/>
        <charset val="136"/>
      </rPr>
      <t>北方海洋型</t>
    </r>
  </si>
  <si>
    <r>
      <rPr>
        <sz val="10"/>
        <color indexed="8"/>
        <rFont val="微軟正黑體"/>
        <family val="2"/>
        <charset val="136"/>
      </rPr>
      <t>北方亞大陸型</t>
    </r>
  </si>
  <si>
    <r>
      <rPr>
        <sz val="10"/>
        <color indexed="8"/>
        <rFont val="微軟正黑體"/>
        <family val="2"/>
        <charset val="136"/>
      </rPr>
      <t>北方大陸型</t>
    </r>
  </si>
  <si>
    <r>
      <rPr>
        <sz val="10"/>
        <color indexed="8"/>
        <rFont val="微軟正黑體"/>
        <family val="2"/>
        <charset val="136"/>
      </rPr>
      <t>極地</t>
    </r>
  </si>
  <si>
    <t>GPP estimate from each ecotype</t>
  </si>
  <si>
    <t xml:space="preserve">this parameter is used for the maximum fertility value for the land </t>
  </si>
  <si>
    <t>(similar to the site index definition from forest)</t>
  </si>
  <si>
    <t>This paramters should combined with water use efficiency. Refer to the ET model (in Fisher et al 2017)</t>
  </si>
  <si>
    <t>閥值</t>
  </si>
  <si>
    <t>特殊環境事件將造成生態變化之改變</t>
  </si>
  <si>
    <r>
      <t>oc3(</t>
    </r>
    <r>
      <rPr>
        <sz val="12"/>
        <color theme="1"/>
        <rFont val="新細明體"/>
        <family val="2"/>
        <charset val="136"/>
      </rPr>
      <t>高</t>
    </r>
    <r>
      <rPr>
        <sz val="12"/>
        <color theme="1"/>
        <rFont val="Candara"/>
        <family val="2"/>
      </rPr>
      <t>)</t>
    </r>
  </si>
  <si>
    <t>產量</t>
  </si>
  <si>
    <t>金錢</t>
  </si>
  <si>
    <r>
      <rPr>
        <sz val="12"/>
        <color rgb="FFFF0000"/>
        <rFont val="新細明體"/>
        <family val="2"/>
        <charset val="136"/>
      </rPr>
      <t>反饋溫度因子</t>
    </r>
  </si>
  <si>
    <t>carbon' = carbon + n*X</t>
  </si>
  <si>
    <r>
      <rPr>
        <sz val="12"/>
        <color theme="4" tint="-0.249977111117893"/>
        <rFont val="新細明體"/>
        <family val="2"/>
        <charset val="136"/>
      </rPr>
      <t>碳幣</t>
    </r>
  </si>
  <si>
    <t>v</t>
  </si>
  <si>
    <t xml:space="preserve">animal </t>
  </si>
  <si>
    <t>經濟動物</t>
  </si>
  <si>
    <t>非經濟動物</t>
  </si>
  <si>
    <t>xx</t>
  </si>
  <si>
    <t>vv</t>
  </si>
  <si>
    <t>deer</t>
  </si>
  <si>
    <t>+++</t>
  </si>
  <si>
    <t>cow</t>
  </si>
  <si>
    <t>{1,2,7}</t>
  </si>
  <si>
    <t>{4,8,9}</t>
  </si>
  <si>
    <t>{2,4,7,9}</t>
  </si>
  <si>
    <t>光度</t>
  </si>
  <si>
    <t>X0</t>
  </si>
  <si>
    <t>(4, 1.18)</t>
  </si>
  <si>
    <t>(9, 1.2)</t>
  </si>
  <si>
    <t>{3,4,5}</t>
  </si>
  <si>
    <r>
      <rPr>
        <strike/>
        <sz val="12"/>
        <color rgb="FFFF0000"/>
        <rFont val="Candara"/>
        <family val="2"/>
      </rPr>
      <t xml:space="preserve">n7 </t>
    </r>
    <r>
      <rPr>
        <sz val="12"/>
        <color rgb="FFFF0000"/>
        <rFont val="Candara"/>
        <family val="2"/>
      </rPr>
      <t>threshold-t0</t>
    </r>
  </si>
  <si>
    <t>slope</t>
  </si>
  <si>
    <t>(idea: productivity of carbon change with temperature)</t>
  </si>
  <si>
    <t>改成 Tcoin threshold (zero) and the slope</t>
  </si>
  <si>
    <t>肖楠</t>
  </si>
  <si>
    <t>相思樹</t>
  </si>
  <si>
    <t>GK$/t</t>
  </si>
  <si>
    <t>GAEZ, p114</t>
  </si>
  <si>
    <t>=density*C%*volume prod/10 conversion unit* / roation years</t>
  </si>
  <si>
    <t xml:space="preserve"> (kgC. M-2. mt-1)</t>
  </si>
  <si>
    <t>碳固定速度C sequastration rate</t>
  </si>
  <si>
    <t>Q10</t>
  </si>
  <si>
    <t>Fertility (fab)</t>
  </si>
  <si>
    <t>不確定這個需不需要?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</si>
</sst>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新細明體"/>
      <family val="2"/>
      <charset val="136"/>
    </font>
    <font>
      <sz val="8"/>
      <color theme="1"/>
      <name val="Arial"/>
      <family val="2"/>
    </font>
    <font>
      <sz val="12"/>
      <color theme="1"/>
      <name val="Candara"/>
      <family val="2"/>
    </font>
    <font>
      <sz val="10"/>
      <color theme="1"/>
      <name val="微軟正黑體"/>
      <family val="2"/>
      <charset val="136"/>
    </font>
    <font>
      <sz val="10"/>
      <color indexed="8"/>
      <name val="微軟正黑體"/>
      <family val="2"/>
      <charset val="136"/>
    </font>
    <font>
      <b/>
      <u/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theme="1" tint="0.499984740745262"/>
      <name val="微軟正黑體"/>
      <family val="2"/>
      <charset val="136"/>
    </font>
    <font>
      <sz val="12"/>
      <color rgb="FFFF0000"/>
      <name val="Candara"/>
      <family val="2"/>
    </font>
    <font>
      <sz val="12"/>
      <color rgb="FFFF0000"/>
      <name val="新細明體"/>
      <family val="2"/>
      <charset val="136"/>
    </font>
    <font>
      <strike/>
      <sz val="12"/>
      <color rgb="FFFF0000"/>
      <name val="Candara"/>
      <family val="2"/>
    </font>
    <font>
      <sz val="12"/>
      <color theme="4" tint="-0.249977111117893"/>
      <name val="新細明體"/>
      <family val="2"/>
      <charset val="136"/>
    </font>
    <font>
      <sz val="12"/>
      <color theme="4" tint="-0.249977111117893"/>
      <name val="Candara"/>
      <family val="2"/>
    </font>
    <font>
      <sz val="12"/>
      <color rgb="FFFF0000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 applyAlignment="1"/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5" fillId="0" borderId="2" xfId="0" applyFont="1" applyBorder="1">
      <alignment vertical="center"/>
    </xf>
    <xf numFmtId="0" fontId="5" fillId="0" borderId="0" xfId="0" applyFont="1" applyAlignment="1"/>
    <xf numFmtId="0" fontId="7" fillId="0" borderId="0" xfId="0" applyFo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>
      <alignment vertical="center"/>
    </xf>
    <xf numFmtId="0" fontId="9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2" xfId="0" applyFont="1" applyFill="1" applyBorder="1">
      <alignment vertical="center"/>
    </xf>
    <xf numFmtId="0" fontId="2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2" xfId="0" applyFont="1" applyBorder="1">
      <alignment vertical="center"/>
    </xf>
    <xf numFmtId="0" fontId="14" fillId="0" borderId="1" xfId="0" applyFont="1" applyBorder="1">
      <alignment vertical="center"/>
    </xf>
    <xf numFmtId="0" fontId="14" fillId="0" borderId="0" xfId="0" applyFont="1" applyBorder="1">
      <alignment vertical="center"/>
    </xf>
    <xf numFmtId="164" fontId="14" fillId="0" borderId="0" xfId="0" applyNumberFormat="1" applyFont="1">
      <alignment vertical="center"/>
    </xf>
    <xf numFmtId="0" fontId="14" fillId="0" borderId="0" xfId="0" applyFont="1">
      <alignment vertical="center"/>
    </xf>
    <xf numFmtId="0" fontId="14" fillId="0" borderId="2" xfId="0" applyFont="1" applyBorder="1">
      <alignment vertical="center"/>
    </xf>
    <xf numFmtId="0" fontId="4" fillId="0" borderId="0" xfId="0" quotePrefix="1" applyFont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0" xfId="0" quotePrefix="1" applyFont="1">
      <alignment vertical="center"/>
    </xf>
    <xf numFmtId="2" fontId="4" fillId="0" borderId="0" xfId="0" applyNumberFormat="1" applyFont="1">
      <alignment vertical="center"/>
    </xf>
    <xf numFmtId="1" fontId="4" fillId="0" borderId="0" xfId="0" applyNumberFormat="1" applyFont="1">
      <alignment vertical="center"/>
    </xf>
    <xf numFmtId="1" fontId="4" fillId="0" borderId="2" xfId="0" applyNumberFormat="1" applyFont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>
      <alignment horizontal="center" vertical="center"/>
    </xf>
    <xf numFmtId="2" fontId="4" fillId="0" borderId="0" xfId="0" applyNumberFormat="1" applyFont="1" applyBorder="1">
      <alignment vertical="center"/>
    </xf>
    <xf numFmtId="2" fontId="10" fillId="0" borderId="2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122465</xdr:rowOff>
    </xdr:from>
    <xdr:to>
      <xdr:col>33</xdr:col>
      <xdr:colOff>279898</xdr:colOff>
      <xdr:row>77</xdr:row>
      <xdr:rowOff>22411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93679"/>
          <a:ext cx="5396184" cy="5206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workbookViewId="0">
      <selection activeCell="F22" sqref="F22"/>
    </sheetView>
  </sheetViews>
  <sheetFormatPr defaultRowHeight="15.75"/>
  <cols>
    <col min="1" max="1" width="37.75" customWidth="1"/>
    <col min="2" max="2" width="19" bestFit="1" customWidth="1"/>
    <col min="3" max="3" width="17.875" style="22" customWidth="1"/>
    <col min="4" max="4" width="11.625" style="22" customWidth="1"/>
    <col min="5" max="5" width="18.25" customWidth="1"/>
    <col min="6" max="6" width="18" customWidth="1"/>
    <col min="7" max="7" width="17.875" customWidth="1"/>
  </cols>
  <sheetData>
    <row r="1" spans="1:8">
      <c r="C1" s="40" t="s">
        <v>5</v>
      </c>
      <c r="D1" s="40"/>
      <c r="E1" s="40"/>
      <c r="F1" s="40"/>
      <c r="G1" s="40"/>
    </row>
    <row r="2" spans="1:8" ht="16.5" thickBot="1">
      <c r="A2" s="1" t="s">
        <v>0</v>
      </c>
      <c r="B2" s="1"/>
      <c r="C2" s="54" t="s">
        <v>6</v>
      </c>
      <c r="D2" s="54" t="s">
        <v>1</v>
      </c>
      <c r="E2" s="1" t="s">
        <v>2</v>
      </c>
      <c r="F2" s="1" t="s">
        <v>3</v>
      </c>
      <c r="G2" s="1" t="s">
        <v>4</v>
      </c>
      <c r="H2" s="1"/>
    </row>
    <row r="3" spans="1:8">
      <c r="A3" t="s">
        <v>12</v>
      </c>
    </row>
    <row r="4" spans="1:8">
      <c r="A4" t="s">
        <v>13</v>
      </c>
    </row>
    <row r="5" spans="1:8">
      <c r="A5" s="2"/>
    </row>
    <row r="6" spans="1:8">
      <c r="A6" s="50" t="s">
        <v>79</v>
      </c>
      <c r="B6" s="50" t="s">
        <v>168</v>
      </c>
      <c r="C6" s="22">
        <v>23</v>
      </c>
      <c r="D6" s="22">
        <v>1</v>
      </c>
      <c r="E6" s="55">
        <v>60</v>
      </c>
      <c r="F6" s="22">
        <v>45.5</v>
      </c>
      <c r="G6" s="51">
        <v>45.5</v>
      </c>
    </row>
    <row r="7" spans="1:8">
      <c r="A7" s="50" t="s">
        <v>87</v>
      </c>
      <c r="B7" s="50" t="s">
        <v>169</v>
      </c>
      <c r="C7" s="22">
        <f>(23-17)/2+17</f>
        <v>20</v>
      </c>
      <c r="D7" s="22">
        <v>2</v>
      </c>
      <c r="E7" s="55">
        <v>45</v>
      </c>
      <c r="F7" s="22">
        <v>45.5</v>
      </c>
      <c r="G7" s="51">
        <v>45.5</v>
      </c>
    </row>
    <row r="8" spans="1:8">
      <c r="A8" s="50" t="s">
        <v>94</v>
      </c>
      <c r="B8" s="50" t="s">
        <v>170</v>
      </c>
      <c r="C8" s="22">
        <v>14</v>
      </c>
      <c r="D8" s="22">
        <v>3</v>
      </c>
      <c r="E8" s="55">
        <v>45</v>
      </c>
      <c r="F8" s="22">
        <v>45.5</v>
      </c>
      <c r="G8" s="51">
        <v>45.5</v>
      </c>
    </row>
    <row r="9" spans="1:8">
      <c r="A9" s="50" t="s">
        <v>100</v>
      </c>
      <c r="B9" s="50" t="s">
        <v>171</v>
      </c>
      <c r="C9" s="22">
        <v>11</v>
      </c>
      <c r="D9" s="22">
        <v>4</v>
      </c>
      <c r="E9" s="55">
        <v>45</v>
      </c>
      <c r="F9" s="22">
        <v>45.5</v>
      </c>
      <c r="G9" s="51">
        <v>45.5</v>
      </c>
    </row>
    <row r="10" spans="1:8">
      <c r="A10" s="50" t="s">
        <v>107</v>
      </c>
      <c r="B10" s="50" t="s">
        <v>172</v>
      </c>
      <c r="C10" s="22">
        <v>9.5</v>
      </c>
      <c r="D10" s="22">
        <v>5</v>
      </c>
      <c r="E10" s="55">
        <v>60</v>
      </c>
      <c r="F10" s="22">
        <v>74.8</v>
      </c>
      <c r="G10" s="51">
        <v>74.8</v>
      </c>
    </row>
    <row r="11" spans="1:8">
      <c r="A11" s="50" t="s">
        <v>113</v>
      </c>
      <c r="B11" s="50" t="s">
        <v>181</v>
      </c>
      <c r="C11" s="22">
        <v>5</v>
      </c>
      <c r="D11" s="22">
        <v>6</v>
      </c>
      <c r="E11" s="55">
        <v>80</v>
      </c>
      <c r="F11" s="22">
        <v>74.8</v>
      </c>
      <c r="G11" s="51">
        <v>74.8</v>
      </c>
    </row>
    <row r="12" spans="1:8">
      <c r="A12" s="50" t="s">
        <v>118</v>
      </c>
      <c r="B12" s="50" t="s">
        <v>173</v>
      </c>
      <c r="C12" s="22">
        <v>25</v>
      </c>
      <c r="D12" s="22">
        <v>14</v>
      </c>
      <c r="E12" s="55">
        <v>90</v>
      </c>
      <c r="F12" s="22">
        <v>80</v>
      </c>
      <c r="G12" s="51">
        <v>80</v>
      </c>
    </row>
    <row r="13" spans="1:8">
      <c r="A13" s="50" t="s">
        <v>122</v>
      </c>
      <c r="B13" s="50" t="s">
        <v>177</v>
      </c>
      <c r="C13" s="22">
        <v>23</v>
      </c>
      <c r="D13" s="22">
        <v>7</v>
      </c>
      <c r="E13" s="55">
        <v>35</v>
      </c>
      <c r="F13" s="22">
        <v>45.5</v>
      </c>
      <c r="G13" s="51">
        <v>45.5</v>
      </c>
    </row>
    <row r="14" spans="1:8">
      <c r="A14" s="50" t="s">
        <v>128</v>
      </c>
      <c r="B14" s="50" t="s">
        <v>178</v>
      </c>
      <c r="C14" s="22">
        <v>13</v>
      </c>
      <c r="D14" s="22">
        <v>8</v>
      </c>
      <c r="E14" s="55">
        <v>39</v>
      </c>
      <c r="F14" s="22">
        <v>45.5</v>
      </c>
      <c r="G14" s="51">
        <v>45.5</v>
      </c>
    </row>
    <row r="15" spans="1:8">
      <c r="A15" s="50" t="s">
        <v>134</v>
      </c>
      <c r="B15" s="50" t="s">
        <v>179</v>
      </c>
      <c r="C15" s="22">
        <v>17</v>
      </c>
      <c r="D15" s="22">
        <v>9</v>
      </c>
      <c r="E15" s="55">
        <v>45</v>
      </c>
      <c r="F15" s="22">
        <v>60</v>
      </c>
      <c r="G15" s="51">
        <v>60</v>
      </c>
    </row>
    <row r="16" spans="1:8">
      <c r="A16" s="50" t="s">
        <v>137</v>
      </c>
      <c r="B16" s="50" t="s">
        <v>180</v>
      </c>
      <c r="C16" s="22">
        <v>8</v>
      </c>
      <c r="D16" s="22">
        <v>10</v>
      </c>
      <c r="E16" s="55">
        <v>60</v>
      </c>
      <c r="F16" s="22">
        <v>35</v>
      </c>
      <c r="G16" s="51">
        <v>35</v>
      </c>
    </row>
    <row r="17" spans="1:7">
      <c r="A17" s="50" t="s">
        <v>139</v>
      </c>
      <c r="B17" s="50" t="s">
        <v>182</v>
      </c>
      <c r="C17" s="22">
        <v>3</v>
      </c>
      <c r="D17" s="22">
        <v>11</v>
      </c>
      <c r="E17" s="55">
        <v>75</v>
      </c>
      <c r="F17" s="22">
        <v>5</v>
      </c>
      <c r="G17" s="51">
        <v>5</v>
      </c>
    </row>
    <row r="18" spans="1:7">
      <c r="A18" s="50" t="s">
        <v>142</v>
      </c>
      <c r="B18" s="50" t="s">
        <v>183</v>
      </c>
      <c r="C18" s="22">
        <v>23</v>
      </c>
      <c r="D18" s="22">
        <v>12</v>
      </c>
      <c r="E18" s="55">
        <v>50</v>
      </c>
      <c r="F18" s="22">
        <v>30</v>
      </c>
      <c r="G18" s="51">
        <v>30</v>
      </c>
    </row>
    <row r="19" spans="1:7">
      <c r="A19" s="50" t="s">
        <v>145</v>
      </c>
      <c r="B19" s="50" t="s">
        <v>184</v>
      </c>
      <c r="C19" s="22">
        <v>26</v>
      </c>
      <c r="D19" s="22">
        <v>13</v>
      </c>
      <c r="E19" s="55">
        <v>15</v>
      </c>
      <c r="F19" s="22">
        <v>10</v>
      </c>
      <c r="G19" s="51">
        <v>10</v>
      </c>
    </row>
    <row r="21" spans="1:7">
      <c r="F21" t="s">
        <v>252</v>
      </c>
    </row>
  </sheetData>
  <mergeCells count="1">
    <mergeCell ref="C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="70" zoomScaleNormal="70" workbookViewId="0">
      <selection activeCell="F21" sqref="F21"/>
    </sheetView>
  </sheetViews>
  <sheetFormatPr defaultColWidth="8.875" defaultRowHeight="15.75"/>
  <cols>
    <col min="1" max="1" width="17.5" style="3" customWidth="1"/>
    <col min="2" max="2" width="1" style="3" customWidth="1"/>
    <col min="3" max="3" width="17.875" style="3" customWidth="1"/>
    <col min="4" max="4" width="11.875" style="3" customWidth="1"/>
    <col min="5" max="5" width="12.25" style="3" customWidth="1"/>
    <col min="6" max="6" width="18.125" style="3" customWidth="1"/>
    <col min="7" max="7" width="16.75" style="3" bestFit="1" customWidth="1"/>
    <col min="8" max="9" width="16.75" style="3" customWidth="1"/>
    <col min="10" max="10" width="12.75" style="3" customWidth="1"/>
    <col min="11" max="11" width="15.375" style="3" bestFit="1" customWidth="1"/>
    <col min="12" max="12" width="13.375" style="3" customWidth="1"/>
    <col min="13" max="13" width="7.75" style="3" customWidth="1"/>
    <col min="14" max="14" width="7" style="3" customWidth="1"/>
    <col min="15" max="15" width="8" style="3" customWidth="1"/>
    <col min="16" max="17" width="14.125" style="3" customWidth="1"/>
    <col min="18" max="18" width="10" style="3" customWidth="1"/>
    <col min="19" max="19" width="8.25" style="3" customWidth="1"/>
    <col min="20" max="26" width="8.875" style="3"/>
    <col min="27" max="27" width="9.375" style="3" bestFit="1" customWidth="1"/>
    <col min="28" max="16384" width="8.875" style="3"/>
  </cols>
  <sheetData>
    <row r="1" spans="1:28" ht="16.5">
      <c r="C1" s="42" t="s">
        <v>40</v>
      </c>
      <c r="D1" s="42"/>
      <c r="E1" s="42"/>
      <c r="F1" s="42"/>
      <c r="G1" s="42"/>
      <c r="H1" s="4"/>
      <c r="I1" s="23"/>
      <c r="J1" s="42" t="s">
        <v>46</v>
      </c>
      <c r="K1" s="42"/>
      <c r="L1" s="42"/>
      <c r="M1" s="42"/>
      <c r="N1" s="42"/>
      <c r="O1" s="42"/>
      <c r="P1" s="42" t="s">
        <v>41</v>
      </c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8" ht="16.5">
      <c r="A2" s="3" t="s">
        <v>39</v>
      </c>
      <c r="C2" s="3" t="s">
        <v>47</v>
      </c>
      <c r="D2" s="42" t="s">
        <v>48</v>
      </c>
      <c r="E2" s="42"/>
      <c r="F2" s="3" t="s">
        <v>49</v>
      </c>
      <c r="G2" s="3" t="s">
        <v>50</v>
      </c>
      <c r="H2" s="3" t="s">
        <v>50</v>
      </c>
      <c r="I2" s="3" t="s">
        <v>234</v>
      </c>
      <c r="J2" s="3" t="s">
        <v>42</v>
      </c>
      <c r="K2" s="3" t="s">
        <v>43</v>
      </c>
      <c r="L2" s="3" t="s">
        <v>45</v>
      </c>
      <c r="M2" s="42" t="s">
        <v>38</v>
      </c>
      <c r="N2" s="42"/>
      <c r="O2" s="42"/>
      <c r="P2" s="30" t="s">
        <v>219</v>
      </c>
      <c r="Q2" s="30" t="s">
        <v>250</v>
      </c>
      <c r="R2" s="42" t="s">
        <v>44</v>
      </c>
      <c r="S2" s="42"/>
      <c r="T2" s="42"/>
      <c r="U2" s="43" t="s">
        <v>217</v>
      </c>
      <c r="V2" s="41"/>
      <c r="W2" s="41"/>
      <c r="X2" s="41" t="s">
        <v>221</v>
      </c>
      <c r="Y2" s="41"/>
      <c r="Z2" s="41"/>
      <c r="AA2" s="29" t="s">
        <v>218</v>
      </c>
      <c r="AB2" s="30" t="s">
        <v>249</v>
      </c>
    </row>
    <row r="3" spans="1:28" ht="17.25" thickBot="1">
      <c r="A3" s="5"/>
      <c r="B3" s="5"/>
      <c r="C3" s="5" t="s">
        <v>14</v>
      </c>
      <c r="D3" s="5" t="s">
        <v>51</v>
      </c>
      <c r="E3" s="5" t="s">
        <v>52</v>
      </c>
      <c r="F3" s="5"/>
      <c r="G3" s="5" t="s">
        <v>60</v>
      </c>
      <c r="H3" s="5" t="s">
        <v>61</v>
      </c>
      <c r="I3" s="5" t="s">
        <v>235</v>
      </c>
      <c r="J3" s="5" t="s">
        <v>19</v>
      </c>
      <c r="K3" s="5" t="s">
        <v>7</v>
      </c>
      <c r="L3" s="5" t="s">
        <v>62</v>
      </c>
      <c r="M3" s="5" t="s">
        <v>53</v>
      </c>
      <c r="N3" s="5" t="s">
        <v>54</v>
      </c>
      <c r="O3" s="5" t="s">
        <v>55</v>
      </c>
      <c r="P3" s="31" t="s">
        <v>239</v>
      </c>
      <c r="Q3" s="31" t="s">
        <v>240</v>
      </c>
      <c r="R3" s="5" t="s">
        <v>56</v>
      </c>
      <c r="S3" s="5"/>
      <c r="T3" s="5" t="s">
        <v>216</v>
      </c>
      <c r="U3" s="34" t="s">
        <v>8</v>
      </c>
      <c r="V3" s="34"/>
      <c r="W3" s="34" t="s">
        <v>9</v>
      </c>
      <c r="X3" s="34" t="s">
        <v>10</v>
      </c>
      <c r="Y3" s="34"/>
      <c r="Z3" s="34" t="s">
        <v>11</v>
      </c>
      <c r="AA3" s="5" t="s">
        <v>245</v>
      </c>
      <c r="AB3" s="3" t="s">
        <v>248</v>
      </c>
    </row>
    <row r="4" spans="1:28">
      <c r="A4" s="7" t="s">
        <v>63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32"/>
      <c r="Q4" s="32"/>
      <c r="R4" s="7"/>
      <c r="S4" s="7"/>
      <c r="T4" s="7"/>
      <c r="U4" s="35"/>
      <c r="V4" s="35"/>
      <c r="W4" s="35"/>
      <c r="X4" s="35"/>
      <c r="Y4" s="35"/>
      <c r="Z4" s="35"/>
      <c r="AA4" s="7"/>
    </row>
    <row r="5" spans="1:28" ht="16.5">
      <c r="A5" s="29" t="s">
        <v>243</v>
      </c>
      <c r="C5" s="3">
        <f>20*12</f>
        <v>240</v>
      </c>
      <c r="D5" s="3">
        <v>10</v>
      </c>
      <c r="E5" s="3">
        <v>18</v>
      </c>
      <c r="F5" s="3" t="s">
        <v>238</v>
      </c>
      <c r="G5" s="3">
        <v>30</v>
      </c>
      <c r="H5" s="3">
        <v>70</v>
      </c>
      <c r="J5" s="3" t="s">
        <v>236</v>
      </c>
      <c r="K5" s="3">
        <v>1</v>
      </c>
      <c r="L5" s="30">
        <v>10</v>
      </c>
      <c r="M5" s="3">
        <v>1</v>
      </c>
      <c r="O5" s="3">
        <v>1.25</v>
      </c>
      <c r="P5" s="30">
        <v>18</v>
      </c>
      <c r="Q5" s="30">
        <v>1.8</v>
      </c>
      <c r="R5" s="3">
        <v>0.4</v>
      </c>
      <c r="T5" s="3">
        <v>0.8</v>
      </c>
      <c r="U5" s="36">
        <f>74.8/45.5*U9</f>
        <v>0.24659340659340656</v>
      </c>
      <c r="V5" s="36"/>
      <c r="W5" s="36">
        <f>74.8/45.5*W9</f>
        <v>0.65758241758241764</v>
      </c>
      <c r="X5" s="36">
        <f>74.8/45.5*X9</f>
        <v>4.1098901098901095</v>
      </c>
      <c r="Y5" s="36"/>
      <c r="Z5" s="36">
        <f>74.8/45.5*Z9</f>
        <v>8.219780219780219</v>
      </c>
      <c r="AA5" s="47">
        <f>80000/0.54</f>
        <v>148148.14814814815</v>
      </c>
      <c r="AB5" s="46">
        <f>0.18*86.18/10/C5</f>
        <v>6.4635000000000005E-3</v>
      </c>
    </row>
    <row r="6" spans="1:28" ht="16.5">
      <c r="A6" s="29" t="s">
        <v>244</v>
      </c>
      <c r="C6" s="3">
        <v>120</v>
      </c>
      <c r="D6" s="3">
        <v>10</v>
      </c>
      <c r="E6" s="3">
        <v>25</v>
      </c>
      <c r="F6" s="3" t="s">
        <v>231</v>
      </c>
      <c r="G6" s="3">
        <v>40</v>
      </c>
      <c r="H6" s="3">
        <v>80</v>
      </c>
      <c r="J6" s="3" t="s">
        <v>237</v>
      </c>
      <c r="K6" s="3">
        <v>1</v>
      </c>
      <c r="L6" s="30">
        <v>18</v>
      </c>
      <c r="M6" s="3">
        <v>1</v>
      </c>
      <c r="O6" s="3">
        <v>1.125</v>
      </c>
      <c r="P6" s="30">
        <v>35</v>
      </c>
      <c r="Q6" s="30">
        <v>1.81</v>
      </c>
      <c r="R6" s="3">
        <v>0.4</v>
      </c>
      <c r="T6" s="3">
        <v>0.8</v>
      </c>
      <c r="U6" s="36">
        <f>U9</f>
        <v>0.15</v>
      </c>
      <c r="V6" s="36"/>
      <c r="W6" s="36">
        <f>W9</f>
        <v>0.4</v>
      </c>
      <c r="X6" s="36">
        <f>X9</f>
        <v>2.5</v>
      </c>
      <c r="Y6" s="36"/>
      <c r="Z6" s="36">
        <f>Z9</f>
        <v>5</v>
      </c>
      <c r="AA6" s="47">
        <f>3914/0.77</f>
        <v>5083.1168831168834</v>
      </c>
      <c r="AB6" s="46">
        <f>0.363*171.06/10/C6</f>
        <v>5.1745649999999997E-2</v>
      </c>
    </row>
    <row r="7" spans="1:28">
      <c r="P7" s="30"/>
      <c r="Q7" s="30"/>
      <c r="U7" s="37"/>
      <c r="V7" s="37"/>
      <c r="W7" s="37"/>
      <c r="X7" s="37"/>
      <c r="Y7" s="37"/>
      <c r="Z7" s="37"/>
      <c r="AA7" s="47"/>
      <c r="AB7" s="46"/>
    </row>
    <row r="8" spans="1:28">
      <c r="A8" s="3" t="s">
        <v>64</v>
      </c>
      <c r="P8" s="30"/>
      <c r="Q8" s="30"/>
      <c r="U8" s="37"/>
      <c r="V8" s="37"/>
      <c r="W8" s="37"/>
      <c r="X8" s="37"/>
      <c r="Y8" s="37"/>
      <c r="Z8" s="37"/>
      <c r="AA8" s="47"/>
      <c r="AB8" s="46"/>
    </row>
    <row r="9" spans="1:28" ht="16.5">
      <c r="A9" s="3" t="s">
        <v>57</v>
      </c>
      <c r="C9" s="3">
        <v>4</v>
      </c>
      <c r="D9" s="3">
        <v>10</v>
      </c>
      <c r="E9" s="3">
        <v>25</v>
      </c>
      <c r="F9" s="27" t="s">
        <v>231</v>
      </c>
      <c r="G9" s="3">
        <v>20</v>
      </c>
      <c r="H9" s="3">
        <v>100</v>
      </c>
      <c r="J9" s="3" t="s">
        <v>18</v>
      </c>
      <c r="K9" s="3">
        <v>1</v>
      </c>
      <c r="L9" s="3">
        <v>2</v>
      </c>
      <c r="M9" s="3">
        <v>1</v>
      </c>
      <c r="O9" s="3">
        <v>1.5</v>
      </c>
      <c r="P9" s="30">
        <v>32</v>
      </c>
      <c r="Q9" s="30">
        <v>1.85</v>
      </c>
      <c r="R9" s="3">
        <v>0.5</v>
      </c>
      <c r="T9" s="3">
        <v>-0.5</v>
      </c>
      <c r="U9" s="37">
        <v>0.15</v>
      </c>
      <c r="V9" s="37"/>
      <c r="W9" s="37">
        <v>0.4</v>
      </c>
      <c r="X9" s="37">
        <v>2.5</v>
      </c>
      <c r="Y9" s="37"/>
      <c r="Z9" s="37">
        <v>5</v>
      </c>
      <c r="AA9" s="47">
        <v>200</v>
      </c>
      <c r="AB9" s="52">
        <f>0.33*70/10/C9</f>
        <v>0.57750000000000001</v>
      </c>
    </row>
    <row r="10" spans="1:28" ht="16.5">
      <c r="A10" s="3" t="s">
        <v>58</v>
      </c>
      <c r="C10" s="3">
        <v>3</v>
      </c>
      <c r="D10" s="3">
        <v>10</v>
      </c>
      <c r="E10" s="3">
        <v>22.5</v>
      </c>
      <c r="F10" s="27" t="s">
        <v>233</v>
      </c>
      <c r="G10" s="3">
        <v>10</v>
      </c>
      <c r="H10" s="3">
        <v>30</v>
      </c>
      <c r="J10" s="3" t="s">
        <v>20</v>
      </c>
      <c r="K10" s="3">
        <v>1</v>
      </c>
      <c r="L10" s="3">
        <v>6</v>
      </c>
      <c r="M10" s="3">
        <v>1</v>
      </c>
      <c r="O10" s="3">
        <v>1.5</v>
      </c>
      <c r="P10" s="30">
        <v>35</v>
      </c>
      <c r="Q10" s="30">
        <v>1.85</v>
      </c>
      <c r="R10" s="3">
        <v>0.5</v>
      </c>
      <c r="T10" s="3">
        <v>-0.7</v>
      </c>
      <c r="U10" s="37">
        <v>0.2</v>
      </c>
      <c r="V10" s="37"/>
      <c r="W10" s="37">
        <v>0.45</v>
      </c>
      <c r="X10" s="37">
        <v>1.8</v>
      </c>
      <c r="Y10" s="37"/>
      <c r="Z10" s="37">
        <v>3</v>
      </c>
      <c r="AA10" s="47">
        <v>125</v>
      </c>
      <c r="AB10" s="52">
        <f>0.45*40/10/C10</f>
        <v>0.6</v>
      </c>
    </row>
    <row r="11" spans="1:28" s="6" customFormat="1" ht="16.5">
      <c r="A11" s="6" t="s">
        <v>59</v>
      </c>
      <c r="C11" s="6">
        <f>4</f>
        <v>4</v>
      </c>
      <c r="D11" s="6">
        <v>5</v>
      </c>
      <c r="E11" s="6">
        <v>17.5</v>
      </c>
      <c r="F11" s="28" t="s">
        <v>232</v>
      </c>
      <c r="J11" s="6" t="s">
        <v>18</v>
      </c>
      <c r="K11" s="6">
        <v>1</v>
      </c>
      <c r="L11" s="6">
        <v>6</v>
      </c>
      <c r="M11" s="6">
        <v>1</v>
      </c>
      <c r="O11" s="6">
        <v>1.5</v>
      </c>
      <c r="P11" s="33">
        <v>27</v>
      </c>
      <c r="Q11" s="33">
        <v>1.85</v>
      </c>
      <c r="R11" s="6">
        <v>0.5</v>
      </c>
      <c r="T11" s="6">
        <v>-0.5</v>
      </c>
      <c r="U11" s="38">
        <v>0.2</v>
      </c>
      <c r="V11" s="38"/>
      <c r="W11" s="38">
        <v>0.45</v>
      </c>
      <c r="X11" s="38">
        <v>2.5</v>
      </c>
      <c r="Y11" s="38"/>
      <c r="Z11" s="38">
        <v>5.5</v>
      </c>
      <c r="AA11" s="48">
        <v>155</v>
      </c>
      <c r="AB11" s="53">
        <f>0.45*40/10/C11</f>
        <v>0.45</v>
      </c>
    </row>
    <row r="12" spans="1:28">
      <c r="F12" s="3" t="s">
        <v>222</v>
      </c>
      <c r="P12" s="30" t="s">
        <v>242</v>
      </c>
      <c r="Q12" s="30"/>
    </row>
    <row r="13" spans="1:28">
      <c r="A13" s="3" t="s">
        <v>65</v>
      </c>
      <c r="P13" s="30" t="s">
        <v>241</v>
      </c>
      <c r="Q13" s="30"/>
      <c r="AA13" s="3" t="s">
        <v>246</v>
      </c>
      <c r="AB13" s="45" t="s">
        <v>247</v>
      </c>
    </row>
    <row r="14" spans="1:28">
      <c r="P14" s="30"/>
      <c r="Q14" s="30"/>
    </row>
    <row r="15" spans="1:28">
      <c r="X15" s="37" t="s">
        <v>220</v>
      </c>
    </row>
    <row r="25" spans="1:27">
      <c r="A25" s="3" t="s">
        <v>223</v>
      </c>
    </row>
    <row r="26" spans="1:27" s="6" customFormat="1">
      <c r="A26" s="6" t="s">
        <v>224</v>
      </c>
      <c r="C26" s="6" t="s">
        <v>222</v>
      </c>
      <c r="D26" s="6" t="s">
        <v>222</v>
      </c>
      <c r="F26" s="6" t="s">
        <v>222</v>
      </c>
      <c r="P26" s="6" t="s">
        <v>222</v>
      </c>
      <c r="R26" s="6" t="s">
        <v>222</v>
      </c>
      <c r="T26" s="6" t="s">
        <v>222</v>
      </c>
      <c r="U26" s="6" t="s">
        <v>222</v>
      </c>
      <c r="X26" s="6" t="s">
        <v>222</v>
      </c>
      <c r="AA26" s="6" t="s">
        <v>222</v>
      </c>
    </row>
    <row r="27" spans="1:27" s="7" customFormat="1">
      <c r="A27" s="7" t="s">
        <v>230</v>
      </c>
      <c r="P27" s="39" t="s">
        <v>229</v>
      </c>
      <c r="Q27" s="39"/>
      <c r="R27" s="7" t="s">
        <v>227</v>
      </c>
    </row>
    <row r="29" spans="1:27" s="6" customFormat="1">
      <c r="A29" s="6" t="s">
        <v>225</v>
      </c>
      <c r="C29" s="6" t="s">
        <v>222</v>
      </c>
      <c r="D29" s="6" t="s">
        <v>222</v>
      </c>
      <c r="F29" s="6" t="s">
        <v>222</v>
      </c>
      <c r="P29" s="6" t="s">
        <v>227</v>
      </c>
      <c r="R29" s="6" t="s">
        <v>227</v>
      </c>
      <c r="U29" s="6" t="s">
        <v>222</v>
      </c>
      <c r="X29" s="6" t="s">
        <v>227</v>
      </c>
      <c r="AA29" s="6" t="s">
        <v>226</v>
      </c>
    </row>
    <row r="30" spans="1:27">
      <c r="A30" s="3" t="s">
        <v>228</v>
      </c>
    </row>
  </sheetData>
  <mergeCells count="8">
    <mergeCell ref="X2:Z2"/>
    <mergeCell ref="P1:Z1"/>
    <mergeCell ref="D2:E2"/>
    <mergeCell ref="M2:O2"/>
    <mergeCell ref="C1:G1"/>
    <mergeCell ref="J1:O1"/>
    <mergeCell ref="R2:T2"/>
    <mergeCell ref="U2:W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opLeftCell="AE1" zoomScale="70" zoomScaleNormal="70" workbookViewId="0">
      <selection activeCell="AF3" sqref="AF3:AH17"/>
    </sheetView>
  </sheetViews>
  <sheetFormatPr defaultRowHeight="13.5"/>
  <cols>
    <col min="1" max="1" width="5.375" style="8" hidden="1" customWidth="1"/>
    <col min="2" max="2" width="3" style="8" hidden="1" customWidth="1"/>
    <col min="3" max="3" width="20.5" style="8" hidden="1" customWidth="1"/>
    <col min="4" max="6" width="8.125" style="8" hidden="1" customWidth="1"/>
    <col min="7" max="7" width="4.875" style="8" hidden="1" customWidth="1"/>
    <col min="8" max="8" width="8" style="8" hidden="1" customWidth="1"/>
    <col min="9" max="9" width="48.75" style="8" hidden="1" customWidth="1"/>
    <col min="10" max="12" width="10.75" style="8" hidden="1" customWidth="1"/>
    <col min="13" max="13" width="5.375" style="8" hidden="1" customWidth="1"/>
    <col min="14" max="14" width="20.5" style="8" hidden="1" customWidth="1"/>
    <col min="15" max="15" width="25.5" style="8" hidden="1" customWidth="1"/>
    <col min="16" max="22" width="9.25" style="8" hidden="1" customWidth="1"/>
    <col min="23" max="23" width="9.75" style="8" hidden="1" customWidth="1"/>
    <col min="24" max="24" width="15.375" style="8" hidden="1" customWidth="1"/>
    <col min="25" max="30" width="0" style="8" hidden="1" customWidth="1"/>
    <col min="31" max="31" width="9" style="8"/>
    <col min="32" max="34" width="29.125" style="8" customWidth="1"/>
    <col min="35" max="16384" width="9" style="8"/>
  </cols>
  <sheetData>
    <row r="1" spans="2:25">
      <c r="C1" s="8" t="s">
        <v>66</v>
      </c>
      <c r="I1" s="8" t="s">
        <v>67</v>
      </c>
      <c r="N1" s="8" t="s">
        <v>167</v>
      </c>
      <c r="O1" s="9" t="s">
        <v>68</v>
      </c>
    </row>
    <row r="2" spans="2:25">
      <c r="C2" s="8" t="s">
        <v>15</v>
      </c>
      <c r="N2" s="12" t="s">
        <v>69</v>
      </c>
      <c r="X2" s="14"/>
      <c r="Y2" s="14"/>
    </row>
    <row r="3" spans="2:25" ht="81">
      <c r="C3" s="8" t="s">
        <v>16</v>
      </c>
      <c r="D3" s="10" t="s">
        <v>17</v>
      </c>
      <c r="E3" s="10" t="s">
        <v>37</v>
      </c>
      <c r="F3" s="16"/>
      <c r="G3" s="16"/>
      <c r="I3" s="8" t="s">
        <v>210</v>
      </c>
      <c r="J3" s="18" t="s">
        <v>33</v>
      </c>
      <c r="K3" s="18" t="s">
        <v>34</v>
      </c>
      <c r="L3" s="18" t="s">
        <v>35</v>
      </c>
      <c r="N3" s="13" t="s">
        <v>70</v>
      </c>
      <c r="O3" s="13"/>
      <c r="P3" s="19" t="s">
        <v>71</v>
      </c>
      <c r="Q3" s="19" t="s">
        <v>72</v>
      </c>
      <c r="R3" s="19" t="s">
        <v>73</v>
      </c>
      <c r="S3" s="19" t="s">
        <v>74</v>
      </c>
      <c r="T3" s="19" t="s">
        <v>75</v>
      </c>
      <c r="U3" s="19" t="s">
        <v>76</v>
      </c>
      <c r="V3" s="19" t="s">
        <v>77</v>
      </c>
      <c r="W3" s="9" t="s">
        <v>251</v>
      </c>
      <c r="X3" s="9"/>
    </row>
    <row r="4" spans="2:25" ht="13.5" customHeight="1">
      <c r="B4" s="8">
        <v>1</v>
      </c>
      <c r="C4" s="11" t="s">
        <v>198</v>
      </c>
      <c r="G4" s="8">
        <v>1</v>
      </c>
      <c r="H4" s="17" t="s">
        <v>21</v>
      </c>
      <c r="I4" s="8" t="s">
        <v>186</v>
      </c>
      <c r="J4" s="8">
        <v>14</v>
      </c>
      <c r="K4" s="8">
        <v>16</v>
      </c>
      <c r="L4" s="8">
        <v>45.5</v>
      </c>
      <c r="N4" s="15" t="s">
        <v>78</v>
      </c>
      <c r="O4" s="15" t="s">
        <v>174</v>
      </c>
      <c r="P4" s="20"/>
      <c r="Q4" s="20"/>
      <c r="R4" s="20"/>
      <c r="S4" s="20"/>
      <c r="T4" s="20"/>
      <c r="U4" s="20"/>
      <c r="V4" s="20"/>
    </row>
    <row r="5" spans="2:25" ht="13.5" customHeight="1">
      <c r="B5" s="8">
        <v>2</v>
      </c>
      <c r="C5" s="11" t="s">
        <v>199</v>
      </c>
      <c r="G5" s="8">
        <v>2</v>
      </c>
      <c r="H5" s="17" t="s">
        <v>22</v>
      </c>
      <c r="I5" s="8" t="s">
        <v>187</v>
      </c>
      <c r="J5" s="8">
        <v>30</v>
      </c>
      <c r="K5" s="8">
        <v>16</v>
      </c>
      <c r="L5" s="8">
        <v>45.5</v>
      </c>
      <c r="N5" s="24" t="s">
        <v>79</v>
      </c>
      <c r="O5" s="16" t="s">
        <v>168</v>
      </c>
      <c r="P5" s="20" t="s">
        <v>80</v>
      </c>
      <c r="Q5" s="20" t="s">
        <v>81</v>
      </c>
      <c r="R5" s="20" t="s">
        <v>82</v>
      </c>
      <c r="S5" s="20" t="s">
        <v>83</v>
      </c>
      <c r="T5" s="20" t="s">
        <v>84</v>
      </c>
      <c r="U5" s="20" t="s">
        <v>85</v>
      </c>
      <c r="V5" s="20" t="s">
        <v>86</v>
      </c>
      <c r="W5" s="8">
        <v>45.5</v>
      </c>
      <c r="X5" s="9"/>
    </row>
    <row r="6" spans="2:25" ht="13.5" customHeight="1">
      <c r="B6" s="8">
        <v>3</v>
      </c>
      <c r="C6" s="11" t="s">
        <v>200</v>
      </c>
      <c r="G6" s="8">
        <v>3</v>
      </c>
      <c r="H6" s="17" t="s">
        <v>23</v>
      </c>
      <c r="I6" s="8" t="s">
        <v>188</v>
      </c>
      <c r="J6" s="8">
        <v>20</v>
      </c>
      <c r="K6" s="8">
        <v>28</v>
      </c>
      <c r="L6" s="8">
        <v>74.8</v>
      </c>
      <c r="N6" s="24" t="s">
        <v>87</v>
      </c>
      <c r="O6" s="16" t="s">
        <v>169</v>
      </c>
      <c r="P6" s="20" t="s">
        <v>88</v>
      </c>
      <c r="Q6" s="20" t="s">
        <v>89</v>
      </c>
      <c r="R6" s="20" t="s">
        <v>90</v>
      </c>
      <c r="S6" s="20" t="s">
        <v>89</v>
      </c>
      <c r="T6" s="20" t="s">
        <v>91</v>
      </c>
      <c r="U6" s="20" t="s">
        <v>92</v>
      </c>
      <c r="V6" s="20" t="s">
        <v>93</v>
      </c>
      <c r="W6" s="8">
        <v>45.5</v>
      </c>
      <c r="X6" s="9"/>
    </row>
    <row r="7" spans="2:25" ht="13.5" customHeight="1">
      <c r="B7" s="8">
        <v>4</v>
      </c>
      <c r="C7" s="11" t="s">
        <v>201</v>
      </c>
      <c r="G7" s="8">
        <v>4</v>
      </c>
      <c r="H7" s="17" t="s">
        <v>25</v>
      </c>
      <c r="I7" s="8" t="s">
        <v>189</v>
      </c>
      <c r="J7" s="8">
        <v>33</v>
      </c>
      <c r="K7" s="8">
        <v>16</v>
      </c>
      <c r="L7" s="8">
        <v>45.5</v>
      </c>
      <c r="N7" s="24" t="s">
        <v>94</v>
      </c>
      <c r="O7" s="16" t="s">
        <v>170</v>
      </c>
      <c r="P7" s="20" t="s">
        <v>95</v>
      </c>
      <c r="Q7" s="20" t="s">
        <v>81</v>
      </c>
      <c r="R7" s="20" t="s">
        <v>96</v>
      </c>
      <c r="S7" s="20" t="s">
        <v>97</v>
      </c>
      <c r="T7" s="20" t="s">
        <v>98</v>
      </c>
      <c r="U7" s="20" t="s">
        <v>96</v>
      </c>
      <c r="V7" s="20" t="s">
        <v>99</v>
      </c>
      <c r="W7" s="8">
        <v>45.5</v>
      </c>
      <c r="X7" s="9"/>
    </row>
    <row r="8" spans="2:25" ht="13.5" customHeight="1">
      <c r="B8" s="8">
        <v>5</v>
      </c>
      <c r="C8" s="11" t="s">
        <v>202</v>
      </c>
      <c r="G8" s="8">
        <v>5</v>
      </c>
      <c r="H8" s="17" t="s">
        <v>24</v>
      </c>
      <c r="I8" s="8" t="s">
        <v>190</v>
      </c>
      <c r="J8" s="8">
        <v>38</v>
      </c>
      <c r="K8" s="8">
        <v>16</v>
      </c>
      <c r="L8" s="8">
        <v>45.5</v>
      </c>
      <c r="N8" s="24" t="s">
        <v>100</v>
      </c>
      <c r="O8" s="16" t="s">
        <v>171</v>
      </c>
      <c r="P8" s="20" t="s">
        <v>101</v>
      </c>
      <c r="Q8" s="20" t="s">
        <v>102</v>
      </c>
      <c r="R8" s="20" t="s">
        <v>98</v>
      </c>
      <c r="S8" s="20" t="s">
        <v>103</v>
      </c>
      <c r="T8" s="20" t="s">
        <v>104</v>
      </c>
      <c r="U8" s="20" t="s">
        <v>105</v>
      </c>
      <c r="V8" s="20" t="s">
        <v>106</v>
      </c>
      <c r="W8" s="8">
        <v>45.5</v>
      </c>
      <c r="X8" s="9"/>
    </row>
    <row r="9" spans="2:25" ht="13.5" customHeight="1">
      <c r="B9" s="8">
        <v>6</v>
      </c>
      <c r="C9" s="11" t="s">
        <v>203</v>
      </c>
      <c r="G9" s="8">
        <v>6</v>
      </c>
      <c r="H9" s="17" t="s">
        <v>26</v>
      </c>
      <c r="I9" s="8" t="s">
        <v>191</v>
      </c>
      <c r="J9" s="8">
        <v>15</v>
      </c>
      <c r="K9" s="8">
        <v>28</v>
      </c>
      <c r="L9" s="8">
        <v>74.8</v>
      </c>
      <c r="N9" s="24" t="s">
        <v>107</v>
      </c>
      <c r="O9" s="16" t="s">
        <v>172</v>
      </c>
      <c r="P9" s="20" t="s">
        <v>108</v>
      </c>
      <c r="Q9" s="20" t="s">
        <v>109</v>
      </c>
      <c r="R9" s="20" t="s">
        <v>90</v>
      </c>
      <c r="S9" s="20" t="s">
        <v>110</v>
      </c>
      <c r="T9" s="20" t="s">
        <v>111</v>
      </c>
      <c r="U9" s="20" t="s">
        <v>102</v>
      </c>
      <c r="V9" s="20" t="s">
        <v>112</v>
      </c>
      <c r="W9" s="8">
        <v>74.8</v>
      </c>
      <c r="X9" s="9"/>
    </row>
    <row r="10" spans="2:25" ht="13.5" customHeight="1">
      <c r="B10" s="8">
        <v>7</v>
      </c>
      <c r="C10" s="11" t="s">
        <v>204</v>
      </c>
      <c r="G10" s="8">
        <v>7</v>
      </c>
      <c r="H10" s="17" t="s">
        <v>27</v>
      </c>
      <c r="I10" s="8" t="s">
        <v>192</v>
      </c>
      <c r="J10" s="8">
        <v>38</v>
      </c>
      <c r="K10" s="8">
        <v>16</v>
      </c>
      <c r="L10" s="8">
        <v>45.5</v>
      </c>
      <c r="N10" s="24" t="s">
        <v>113</v>
      </c>
      <c r="O10" s="16" t="s">
        <v>181</v>
      </c>
      <c r="P10" s="20" t="s">
        <v>114</v>
      </c>
      <c r="Q10" s="20" t="s">
        <v>115</v>
      </c>
      <c r="R10" s="20" t="s">
        <v>96</v>
      </c>
      <c r="S10" s="20" t="s">
        <v>116</v>
      </c>
      <c r="T10" s="20" t="s">
        <v>90</v>
      </c>
      <c r="U10" s="20" t="s">
        <v>117</v>
      </c>
      <c r="V10" s="20" t="s">
        <v>92</v>
      </c>
      <c r="W10" s="8">
        <v>74.8</v>
      </c>
      <c r="X10" s="9"/>
    </row>
    <row r="11" spans="2:25" ht="13.5" customHeight="1">
      <c r="B11" s="8">
        <v>8</v>
      </c>
      <c r="C11" s="11" t="s">
        <v>205</v>
      </c>
      <c r="G11" s="8">
        <v>8</v>
      </c>
      <c r="H11" s="17" t="s">
        <v>28</v>
      </c>
      <c r="I11" s="8" t="s">
        <v>193</v>
      </c>
      <c r="J11" s="8">
        <v>22</v>
      </c>
      <c r="K11" s="8">
        <v>16</v>
      </c>
      <c r="L11" s="8">
        <v>45.5</v>
      </c>
      <c r="N11" s="24" t="s">
        <v>118</v>
      </c>
      <c r="O11" s="16" t="s">
        <v>173</v>
      </c>
      <c r="P11" s="20" t="s">
        <v>119</v>
      </c>
      <c r="Q11" s="20" t="s">
        <v>92</v>
      </c>
      <c r="R11" s="20" t="s">
        <v>120</v>
      </c>
      <c r="S11" s="20" t="s">
        <v>89</v>
      </c>
      <c r="T11" s="20" t="s">
        <v>97</v>
      </c>
      <c r="U11" s="20" t="s">
        <v>90</v>
      </c>
      <c r="V11" s="20" t="s">
        <v>111</v>
      </c>
      <c r="W11" s="9">
        <v>80</v>
      </c>
      <c r="X11" s="9"/>
    </row>
    <row r="12" spans="2:25" ht="13.5" customHeight="1">
      <c r="B12" s="8">
        <v>9</v>
      </c>
      <c r="C12" s="11" t="s">
        <v>206</v>
      </c>
      <c r="G12" s="8">
        <v>9</v>
      </c>
      <c r="H12" s="17" t="s">
        <v>29</v>
      </c>
      <c r="I12" s="8" t="s">
        <v>194</v>
      </c>
      <c r="J12" s="8">
        <v>45</v>
      </c>
      <c r="K12" s="8">
        <v>16</v>
      </c>
      <c r="L12" s="8">
        <v>45.5</v>
      </c>
      <c r="N12" s="24" t="s">
        <v>154</v>
      </c>
      <c r="O12" s="16" t="s">
        <v>175</v>
      </c>
      <c r="P12" s="20" t="s">
        <v>155</v>
      </c>
      <c r="Q12" s="20" t="s">
        <v>132</v>
      </c>
      <c r="R12" s="20" t="s">
        <v>144</v>
      </c>
      <c r="S12" s="20" t="s">
        <v>156</v>
      </c>
      <c r="T12" s="20" t="s">
        <v>157</v>
      </c>
      <c r="U12" s="20" t="s">
        <v>158</v>
      </c>
      <c r="V12" s="20" t="s">
        <v>159</v>
      </c>
      <c r="W12" s="9"/>
      <c r="X12" s="9"/>
    </row>
    <row r="13" spans="2:25" ht="13.5" customHeight="1">
      <c r="B13" s="8">
        <v>10</v>
      </c>
      <c r="C13" s="11" t="s">
        <v>207</v>
      </c>
      <c r="G13" s="8">
        <v>10</v>
      </c>
      <c r="H13" s="17" t="s">
        <v>30</v>
      </c>
      <c r="I13" s="8" t="s">
        <v>195</v>
      </c>
      <c r="J13" s="8">
        <v>45</v>
      </c>
      <c r="K13" s="8">
        <v>16</v>
      </c>
      <c r="L13" s="8">
        <v>45.5</v>
      </c>
      <c r="N13" s="25" t="s">
        <v>121</v>
      </c>
      <c r="O13" s="15" t="s">
        <v>176</v>
      </c>
      <c r="P13" s="20"/>
      <c r="Q13" s="20"/>
      <c r="R13" s="20"/>
      <c r="S13" s="20"/>
      <c r="T13" s="20"/>
      <c r="U13" s="20"/>
      <c r="V13" s="20"/>
      <c r="W13" s="9"/>
      <c r="X13" s="9"/>
    </row>
    <row r="14" spans="2:25" ht="13.5" customHeight="1">
      <c r="B14" s="8">
        <v>11</v>
      </c>
      <c r="C14" s="11" t="s">
        <v>208</v>
      </c>
      <c r="G14" s="8">
        <v>11</v>
      </c>
      <c r="H14" s="17" t="s">
        <v>31</v>
      </c>
      <c r="I14" s="8" t="s">
        <v>196</v>
      </c>
      <c r="J14" s="8">
        <v>60</v>
      </c>
      <c r="K14" s="8">
        <v>16</v>
      </c>
      <c r="L14" s="8">
        <v>45.5</v>
      </c>
      <c r="N14" s="24" t="s">
        <v>122</v>
      </c>
      <c r="O14" s="16" t="s">
        <v>177</v>
      </c>
      <c r="P14" s="20" t="s">
        <v>123</v>
      </c>
      <c r="Q14" s="20" t="s">
        <v>99</v>
      </c>
      <c r="R14" s="20" t="s">
        <v>124</v>
      </c>
      <c r="S14" s="20" t="s">
        <v>125</v>
      </c>
      <c r="T14" s="20" t="s">
        <v>126</v>
      </c>
      <c r="U14" s="20" t="s">
        <v>91</v>
      </c>
      <c r="V14" s="20" t="s">
        <v>127</v>
      </c>
      <c r="W14" s="8">
        <v>45.5</v>
      </c>
      <c r="X14" s="9"/>
    </row>
    <row r="15" spans="2:25" ht="13.5" customHeight="1">
      <c r="B15" s="8">
        <v>12</v>
      </c>
      <c r="C15" s="11" t="s">
        <v>209</v>
      </c>
      <c r="G15" s="8">
        <v>12</v>
      </c>
      <c r="H15" s="17" t="s">
        <v>32</v>
      </c>
      <c r="I15" s="8" t="s">
        <v>197</v>
      </c>
      <c r="J15" s="8">
        <v>60</v>
      </c>
      <c r="K15" s="8">
        <v>16</v>
      </c>
      <c r="L15" s="8">
        <v>45.5</v>
      </c>
      <c r="N15" s="24" t="s">
        <v>128</v>
      </c>
      <c r="O15" s="16" t="s">
        <v>178</v>
      </c>
      <c r="P15" s="20" t="s">
        <v>129</v>
      </c>
      <c r="Q15" s="20" t="s">
        <v>130</v>
      </c>
      <c r="R15" s="20" t="s">
        <v>117</v>
      </c>
      <c r="S15" s="20" t="s">
        <v>131</v>
      </c>
      <c r="T15" s="20" t="s">
        <v>132</v>
      </c>
      <c r="U15" s="20" t="s">
        <v>82</v>
      </c>
      <c r="V15" s="20" t="s">
        <v>133</v>
      </c>
      <c r="W15" s="8">
        <v>45.5</v>
      </c>
      <c r="X15" s="9"/>
    </row>
    <row r="16" spans="2:25">
      <c r="N16" s="24" t="s">
        <v>134</v>
      </c>
      <c r="O16" s="16" t="s">
        <v>179</v>
      </c>
      <c r="P16" s="20" t="s">
        <v>135</v>
      </c>
      <c r="Q16" s="20" t="s">
        <v>136</v>
      </c>
      <c r="R16" s="20" t="s">
        <v>89</v>
      </c>
      <c r="S16" s="20" t="s">
        <v>130</v>
      </c>
      <c r="T16" s="20" t="s">
        <v>115</v>
      </c>
      <c r="U16" s="20" t="s">
        <v>130</v>
      </c>
      <c r="V16" s="20" t="s">
        <v>105</v>
      </c>
      <c r="W16" s="9">
        <v>60</v>
      </c>
      <c r="X16" s="9"/>
    </row>
    <row r="17" spans="3:34">
      <c r="C17" s="11" t="s">
        <v>36</v>
      </c>
      <c r="N17" s="24" t="s">
        <v>137</v>
      </c>
      <c r="O17" s="16" t="s">
        <v>180</v>
      </c>
      <c r="P17" s="20" t="s">
        <v>138</v>
      </c>
      <c r="Q17" s="20" t="s">
        <v>105</v>
      </c>
      <c r="R17" s="20" t="s">
        <v>115</v>
      </c>
      <c r="S17" s="20" t="s">
        <v>131</v>
      </c>
      <c r="T17" s="20" t="s">
        <v>125</v>
      </c>
      <c r="U17" s="20" t="s">
        <v>81</v>
      </c>
      <c r="V17" s="20" t="s">
        <v>84</v>
      </c>
      <c r="W17" s="9">
        <v>35</v>
      </c>
      <c r="X17" s="9"/>
    </row>
    <row r="18" spans="3:34">
      <c r="J18" s="8" t="s">
        <v>213</v>
      </c>
      <c r="L18" s="17" t="s">
        <v>211</v>
      </c>
      <c r="N18" s="24" t="s">
        <v>139</v>
      </c>
      <c r="O18" s="16" t="s">
        <v>182</v>
      </c>
      <c r="P18" s="20" t="s">
        <v>140</v>
      </c>
      <c r="Q18" s="20" t="s">
        <v>89</v>
      </c>
      <c r="R18" s="20" t="s">
        <v>92</v>
      </c>
      <c r="S18" s="20" t="s">
        <v>82</v>
      </c>
      <c r="T18" s="20" t="s">
        <v>117</v>
      </c>
      <c r="U18" s="20" t="s">
        <v>96</v>
      </c>
      <c r="V18" s="20" t="s">
        <v>141</v>
      </c>
      <c r="W18" s="9">
        <v>5</v>
      </c>
      <c r="X18" s="9"/>
      <c r="AF18" s="49"/>
      <c r="AG18" s="49"/>
      <c r="AH18" s="49"/>
    </row>
    <row r="19" spans="3:34">
      <c r="L19" s="17" t="s">
        <v>212</v>
      </c>
      <c r="N19" s="24" t="s">
        <v>142</v>
      </c>
      <c r="O19" s="16" t="s">
        <v>183</v>
      </c>
      <c r="P19" s="20" t="s">
        <v>143</v>
      </c>
      <c r="Q19" s="20" t="s">
        <v>126</v>
      </c>
      <c r="R19" s="20" t="s">
        <v>90</v>
      </c>
      <c r="S19" s="20" t="s">
        <v>124</v>
      </c>
      <c r="T19" s="20" t="s">
        <v>105</v>
      </c>
      <c r="U19" s="20" t="s">
        <v>89</v>
      </c>
      <c r="V19" s="20" t="s">
        <v>144</v>
      </c>
      <c r="W19" s="9">
        <v>30</v>
      </c>
      <c r="X19" s="9"/>
    </row>
    <row r="20" spans="3:34">
      <c r="N20" s="24" t="s">
        <v>145</v>
      </c>
      <c r="O20" s="16" t="s">
        <v>184</v>
      </c>
      <c r="P20" s="20" t="s">
        <v>146</v>
      </c>
      <c r="Q20" s="20" t="s">
        <v>97</v>
      </c>
      <c r="R20" s="20" t="s">
        <v>89</v>
      </c>
      <c r="S20" s="20" t="s">
        <v>84</v>
      </c>
      <c r="T20" s="20" t="s">
        <v>111</v>
      </c>
      <c r="U20" s="20" t="s">
        <v>104</v>
      </c>
      <c r="V20" s="20" t="s">
        <v>147</v>
      </c>
      <c r="W20" s="9">
        <v>10</v>
      </c>
      <c r="X20" s="9"/>
    </row>
    <row r="21" spans="3:34">
      <c r="N21" s="24" t="s">
        <v>160</v>
      </c>
      <c r="O21" s="16" t="s">
        <v>185</v>
      </c>
      <c r="P21" s="20" t="s">
        <v>161</v>
      </c>
      <c r="Q21" s="20" t="s">
        <v>102</v>
      </c>
      <c r="R21" s="20" t="s">
        <v>162</v>
      </c>
      <c r="S21" s="20" t="s">
        <v>163</v>
      </c>
      <c r="T21" s="20" t="s">
        <v>149</v>
      </c>
      <c r="U21" s="20" t="s">
        <v>164</v>
      </c>
      <c r="V21" s="20" t="s">
        <v>165</v>
      </c>
      <c r="W21" s="9"/>
      <c r="X21" s="9"/>
    </row>
    <row r="22" spans="3:34">
      <c r="N22" s="26" t="s">
        <v>77</v>
      </c>
      <c r="O22" s="10"/>
      <c r="P22" s="21" t="s">
        <v>148</v>
      </c>
      <c r="Q22" s="21" t="s">
        <v>81</v>
      </c>
      <c r="R22" s="21" t="s">
        <v>149</v>
      </c>
      <c r="S22" s="21" t="s">
        <v>150</v>
      </c>
      <c r="T22" s="21" t="s">
        <v>151</v>
      </c>
      <c r="U22" s="21" t="s">
        <v>152</v>
      </c>
      <c r="V22" s="21" t="s">
        <v>153</v>
      </c>
      <c r="W22" s="9"/>
      <c r="X22" s="9"/>
    </row>
    <row r="23" spans="3:34">
      <c r="N23" s="44" t="s">
        <v>166</v>
      </c>
      <c r="O23" s="44"/>
      <c r="P23" s="44"/>
      <c r="Q23" s="44"/>
      <c r="R23" s="44"/>
      <c r="S23" s="44"/>
      <c r="T23" s="44"/>
      <c r="U23" s="44"/>
      <c r="V23" s="44"/>
    </row>
    <row r="24" spans="3:34">
      <c r="N24" s="44"/>
      <c r="O24" s="44"/>
      <c r="P24" s="44"/>
      <c r="Q24" s="44"/>
      <c r="R24" s="44"/>
      <c r="S24" s="44"/>
      <c r="T24" s="44"/>
      <c r="U24" s="44"/>
      <c r="V24" s="44"/>
    </row>
    <row r="25" spans="3:34">
      <c r="N25" s="44"/>
      <c r="O25" s="44"/>
      <c r="P25" s="44"/>
      <c r="Q25" s="44"/>
      <c r="R25" s="44"/>
      <c r="S25" s="44"/>
      <c r="T25" s="44"/>
      <c r="U25" s="44"/>
      <c r="V25" s="44"/>
    </row>
    <row r="26" spans="3:34">
      <c r="N26" s="44"/>
      <c r="O26" s="44"/>
      <c r="P26" s="44"/>
      <c r="Q26" s="44"/>
      <c r="R26" s="44"/>
      <c r="S26" s="44"/>
      <c r="T26" s="44"/>
      <c r="U26" s="44"/>
      <c r="V26" s="44"/>
    </row>
  </sheetData>
  <mergeCells count="1">
    <mergeCell ref="N23:V2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defaultRowHeight="15.75"/>
  <sheetData>
    <row r="2" spans="2:2">
      <c r="B2" t="s">
        <v>214</v>
      </c>
    </row>
    <row r="4" spans="2:2">
      <c r="B4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土地資料</vt:lpstr>
      <vt:lpstr>植物資料</vt:lpstr>
      <vt:lpstr>氣候生態類型</vt:lpstr>
      <vt:lpstr>閥值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李芷芹</dc:creator>
  <cp:lastModifiedBy>Yuhsin Hsueh</cp:lastModifiedBy>
  <dcterms:created xsi:type="dcterms:W3CDTF">2019-10-12T03:04:42Z</dcterms:created>
  <dcterms:modified xsi:type="dcterms:W3CDTF">2019-10-17T15:14:39Z</dcterms:modified>
</cp:coreProperties>
</file>