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B8D93D5C-A60C-384D-B2A0-5DBE9AD1560B}" xr6:coauthVersionLast="47" xr6:coauthVersionMax="47" xr10:uidLastSave="{00000000-0000-0000-0000-000000000000}"/>
  <bookViews>
    <workbookView xWindow="-38160" yWindow="-6800" windowWidth="32420" windowHeight="18900" tabRatio="500" firstSheet="1" activeTab="1" xr2:uid="{00000000-000D-0000-FFFF-FFFF00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4" i="15" l="1"/>
  <c r="E1443" i="15"/>
  <c r="E1442" i="15"/>
  <c r="F1447" i="15"/>
  <c r="F1446" i="15"/>
  <c r="F1445" i="15"/>
  <c r="F1444" i="15"/>
  <c r="F1443" i="15"/>
  <c r="F1442" i="15"/>
  <c r="E1422" i="15"/>
  <c r="E1421" i="15"/>
  <c r="E1420" i="15"/>
  <c r="K1422" i="15"/>
  <c r="K1421" i="15"/>
  <c r="K1420" i="15"/>
  <c r="H1420" i="15" s="1"/>
  <c r="K1449" i="15"/>
  <c r="K1447" i="15"/>
  <c r="K1446" i="15"/>
  <c r="H1446" i="15" s="1"/>
  <c r="K1445" i="15"/>
  <c r="H1445" i="15" s="1"/>
  <c r="Q1463" i="15"/>
  <c r="Q1466" i="15"/>
  <c r="Q1465" i="15"/>
  <c r="I1465" i="15" s="1"/>
  <c r="K1465" i="15"/>
  <c r="H1465" i="15" s="1"/>
  <c r="Q1357" i="15"/>
  <c r="I1357" i="15" s="1"/>
  <c r="K1357" i="15"/>
  <c r="H1357" i="15" s="1"/>
  <c r="Q1377" i="15"/>
  <c r="I1377" i="15" s="1"/>
  <c r="K1377" i="15"/>
  <c r="H1377" i="15" s="1"/>
  <c r="Q1389" i="15"/>
  <c r="I1389" i="15" s="1"/>
  <c r="K1389" i="15"/>
  <c r="H1389" i="15" s="1"/>
  <c r="Q1410" i="15"/>
  <c r="I1410" i="15" s="1"/>
  <c r="K1410" i="15"/>
  <c r="H1410" i="15" s="1"/>
  <c r="Q1446" i="15"/>
  <c r="I1446" i="15" s="1"/>
  <c r="Q1420" i="15"/>
  <c r="I1420" i="15" s="1"/>
  <c r="Q1421" i="15"/>
  <c r="I1421" i="15" s="1"/>
  <c r="H1421" i="15"/>
  <c r="Q1445" i="15"/>
  <c r="I1445" i="15" s="1"/>
  <c r="Q1442" i="15"/>
  <c r="I1442" i="15" s="1"/>
  <c r="K1442" i="15"/>
  <c r="H1442" i="15" s="1"/>
  <c r="Q1450" i="15"/>
  <c r="I1450" i="15" s="1"/>
  <c r="K1450" i="15"/>
  <c r="H1450" i="15" s="1"/>
  <c r="Q1443" i="15"/>
  <c r="I1443" i="15" s="1"/>
  <c r="K1443" i="15"/>
  <c r="H1443" i="15" s="1"/>
  <c r="Q1349" i="15"/>
  <c r="I1349" i="15" s="1"/>
  <c r="K1349" i="15"/>
  <c r="H1349" i="15" s="1"/>
  <c r="Q1384" i="15"/>
  <c r="I1384" i="15" s="1"/>
  <c r="Q1383" i="15"/>
  <c r="I1383" i="15" s="1"/>
  <c r="K1384" i="15"/>
  <c r="H1384" i="15" s="1"/>
  <c r="K1383" i="15"/>
  <c r="H1383" i="15" s="1"/>
  <c r="Q745" i="15"/>
  <c r="I745" i="15" s="1"/>
  <c r="K745" i="15"/>
  <c r="H745" i="15" s="1"/>
  <c r="Q974" i="15"/>
  <c r="I974" i="15" s="1"/>
  <c r="K974" i="15"/>
  <c r="H974" i="15" s="1"/>
  <c r="Q947" i="15"/>
  <c r="I947" i="15" s="1"/>
  <c r="K947" i="15"/>
  <c r="H947" i="15" s="1"/>
  <c r="Q941" i="15"/>
  <c r="I941" i="15" s="1"/>
  <c r="K941" i="15"/>
  <c r="H941" i="15" s="1"/>
  <c r="Q998" i="15"/>
  <c r="I998" i="15" s="1"/>
  <c r="K998" i="15"/>
  <c r="H998" i="15" s="1"/>
  <c r="Q1292" i="15"/>
  <c r="I1292" i="15" s="1"/>
  <c r="Q1291" i="15"/>
  <c r="I1291" i="15" s="1"/>
  <c r="K1292" i="15"/>
  <c r="H1292" i="15" s="1"/>
  <c r="K1291" i="15"/>
  <c r="H1291" i="15" s="1"/>
  <c r="Q1266" i="15"/>
  <c r="I1266" i="15" s="1"/>
  <c r="Q1265" i="15"/>
  <c r="I1265" i="15" s="1"/>
  <c r="K1266" i="15"/>
  <c r="H1266" i="15" s="1"/>
  <c r="K1265" i="15"/>
  <c r="H1265" i="15" s="1"/>
  <c r="Q1242" i="15"/>
  <c r="I1242" i="15" s="1"/>
  <c r="K1242" i="15"/>
  <c r="H1242" i="15" s="1"/>
  <c r="Q1180" i="15"/>
  <c r="I1180" i="15" s="1"/>
  <c r="Q1179" i="15"/>
  <c r="I1179" i="15" s="1"/>
  <c r="K1180" i="15"/>
  <c r="H1180" i="15" s="1"/>
  <c r="K1179" i="15"/>
  <c r="H1179" i="15" s="1"/>
  <c r="Q1143" i="15"/>
  <c r="I1143" i="15" s="1"/>
  <c r="Q1142" i="15"/>
  <c r="I1142" i="15" s="1"/>
  <c r="K1143" i="15"/>
  <c r="H1143" i="15" s="1"/>
  <c r="K1142" i="15"/>
  <c r="H1142" i="15" s="1"/>
  <c r="Q1080" i="15"/>
  <c r="I1080" i="15" s="1"/>
  <c r="Q1079" i="15"/>
  <c r="I1079" i="15" s="1"/>
  <c r="K1080" i="15"/>
  <c r="H1080" i="15" s="1"/>
  <c r="K1079" i="15"/>
  <c r="H1079" i="15" s="1"/>
  <c r="Q1102" i="15"/>
  <c r="I1102" i="15" s="1"/>
  <c r="Q1101" i="15"/>
  <c r="I1101" i="15" s="1"/>
  <c r="K1102" i="15"/>
  <c r="H1102" i="15" s="1"/>
  <c r="K1101" i="15"/>
  <c r="H1101" i="15" s="1"/>
  <c r="Q1096" i="15"/>
  <c r="I1096" i="15" s="1"/>
  <c r="Q1095" i="15"/>
  <c r="I1095" i="15" s="1"/>
  <c r="K1096" i="15"/>
  <c r="H1096" i="15" s="1"/>
  <c r="K1095" i="15"/>
  <c r="H1095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475" i="15"/>
  <c r="Q1460" i="15"/>
  <c r="Q1441" i="15"/>
  <c r="K1460" i="15"/>
  <c r="K1441" i="15"/>
  <c r="K1430" i="15"/>
  <c r="K1419" i="15"/>
  <c r="Q1405" i="15"/>
  <c r="K1382" i="15"/>
  <c r="Q1348" i="15"/>
  <c r="K1345" i="15"/>
  <c r="H1345" i="15" s="1"/>
  <c r="Q1315" i="15"/>
  <c r="I1315" i="15" s="1"/>
  <c r="K1315" i="15"/>
  <c r="H1315" i="15" s="1"/>
  <c r="Q1290" i="15"/>
  <c r="I1290" i="15" s="1"/>
  <c r="K1290" i="15"/>
  <c r="H1290" i="15" s="1"/>
  <c r="Q1311" i="15"/>
  <c r="I1311" i="15" s="1"/>
  <c r="K1311" i="15"/>
  <c r="H1311" i="15" s="1"/>
  <c r="Q1313" i="15"/>
  <c r="I1313" i="15" s="1"/>
  <c r="K1313" i="15"/>
  <c r="H1313" i="15" s="1"/>
  <c r="Q1243" i="15"/>
  <c r="I1243" i="15" s="1"/>
  <c r="Q1241" i="15"/>
  <c r="I1241" i="15" s="1"/>
  <c r="K1243" i="15"/>
  <c r="H1243" i="15" s="1"/>
  <c r="K1241" i="15"/>
  <c r="H1241" i="15" s="1"/>
  <c r="Q1220" i="15"/>
  <c r="I1220" i="15" s="1"/>
  <c r="Q1219" i="15"/>
  <c r="I1219" i="15" s="1"/>
  <c r="K1220" i="15"/>
  <c r="H1220" i="15" s="1"/>
  <c r="K1219" i="15"/>
  <c r="H1219" i="15" s="1"/>
  <c r="Q1151" i="15"/>
  <c r="I1151" i="15" s="1"/>
  <c r="K1151" i="15"/>
  <c r="H1151" i="15" s="1"/>
  <c r="Q1209" i="15"/>
  <c r="I1209" i="15" s="1"/>
  <c r="K1209" i="15"/>
  <c r="H1209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79" i="15"/>
  <c r="I1379" i="15" s="1"/>
  <c r="K1379" i="15"/>
  <c r="H1379" i="15" s="1"/>
  <c r="Q1279" i="15"/>
  <c r="I1279" i="15" s="1"/>
  <c r="K1279" i="15"/>
  <c r="H1279" i="15" s="1"/>
  <c r="Q1075" i="15"/>
  <c r="I1075" i="15" s="1"/>
  <c r="K1075" i="15"/>
  <c r="H1075" i="15" s="1"/>
  <c r="Q1074" i="15"/>
  <c r="I1074" i="15" s="1"/>
  <c r="K1074" i="15"/>
  <c r="H1074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71" i="15"/>
  <c r="I1471" i="15" s="1"/>
  <c r="K1470" i="15"/>
  <c r="H1470" i="15" s="1"/>
  <c r="Q1470" i="15"/>
  <c r="I1470" i="15" s="1"/>
  <c r="K1471" i="15"/>
  <c r="H1471" i="15" s="1"/>
  <c r="Q1402" i="15"/>
  <c r="I1402" i="15" s="1"/>
  <c r="K1402" i="15"/>
  <c r="H1402" i="15" s="1"/>
  <c r="Q1403" i="15"/>
  <c r="I1403" i="15" s="1"/>
  <c r="K1403" i="15"/>
  <c r="H1403" i="15" s="1"/>
  <c r="Q1407" i="15"/>
  <c r="I1407" i="15" s="1"/>
  <c r="K1406" i="15"/>
  <c r="H1406" i="15" s="1"/>
  <c r="K1407" i="15"/>
  <c r="H1407" i="15" s="1"/>
  <c r="Q1406" i="15"/>
  <c r="I1406" i="15" s="1"/>
  <c r="Q1351" i="15"/>
  <c r="I1351" i="15" s="1"/>
  <c r="K1350" i="15"/>
  <c r="H1350" i="15" s="1"/>
  <c r="Q1350" i="15"/>
  <c r="I1350" i="15" s="1"/>
  <c r="K1351" i="15"/>
  <c r="H1351" i="15" s="1"/>
  <c r="Q1355" i="15"/>
  <c r="I1355" i="15" s="1"/>
  <c r="Q1354" i="15"/>
  <c r="I1354" i="15" s="1"/>
  <c r="K1355" i="15"/>
  <c r="H1355" i="15" s="1"/>
  <c r="K1354" i="15"/>
  <c r="H1354" i="15" s="1"/>
  <c r="Q1312" i="15"/>
  <c r="I1312" i="15" s="1"/>
  <c r="K1312" i="15"/>
  <c r="H1312" i="15" s="1"/>
  <c r="Q1310" i="15"/>
  <c r="I1310" i="15" s="1"/>
  <c r="K1310" i="15"/>
  <c r="H1310" i="15" s="1"/>
  <c r="Q1280" i="15"/>
  <c r="I1280" i="15" s="1"/>
  <c r="K1280" i="15"/>
  <c r="H1280" i="15" s="1"/>
  <c r="Q1278" i="15"/>
  <c r="I1278" i="15" s="1"/>
  <c r="K1278" i="15"/>
  <c r="H1278" i="15" s="1"/>
  <c r="Q1253" i="15"/>
  <c r="I1253" i="15" s="1"/>
  <c r="K1253" i="15"/>
  <c r="H1253" i="15" s="1"/>
  <c r="Q1254" i="15"/>
  <c r="I1254" i="15" s="1"/>
  <c r="K1254" i="15"/>
  <c r="H1254" i="15" s="1"/>
  <c r="Q1255" i="15"/>
  <c r="I1255" i="15" s="1"/>
  <c r="K1255" i="15"/>
  <c r="H1255" i="15" s="1"/>
  <c r="Q1256" i="15"/>
  <c r="I1256" i="15" s="1"/>
  <c r="K1256" i="15"/>
  <c r="H1256" i="15" s="1"/>
  <c r="Q1234" i="15"/>
  <c r="I1234" i="15" s="1"/>
  <c r="K1234" i="15"/>
  <c r="H1234" i="15" s="1"/>
  <c r="Q1233" i="15"/>
  <c r="I1233" i="15" s="1"/>
  <c r="K1233" i="15"/>
  <c r="H1233" i="15" s="1"/>
  <c r="K1206" i="15"/>
  <c r="H1206" i="15" s="1"/>
  <c r="Q1207" i="15"/>
  <c r="I1207" i="15" s="1"/>
  <c r="Q1208" i="15"/>
  <c r="I1208" i="15" s="1"/>
  <c r="Q1206" i="15"/>
  <c r="I1206" i="15" s="1"/>
  <c r="K1207" i="15"/>
  <c r="H1207" i="15" s="1"/>
  <c r="K1208" i="15"/>
  <c r="H1208" i="15" s="1"/>
  <c r="K1150" i="15"/>
  <c r="H1150" i="15" s="1"/>
  <c r="Q1148" i="15"/>
  <c r="I1148" i="15" s="1"/>
  <c r="K1148" i="15"/>
  <c r="H1148" i="15" s="1"/>
  <c r="Q1149" i="15"/>
  <c r="I1149" i="15" s="1"/>
  <c r="K1149" i="15"/>
  <c r="H1149" i="15" s="1"/>
  <c r="Q1150" i="15"/>
  <c r="I1150" i="15" s="1"/>
  <c r="Q920" i="15"/>
  <c r="I920" i="15" s="1"/>
  <c r="K920" i="15"/>
  <c r="H920" i="15" s="1"/>
  <c r="Q919" i="15"/>
  <c r="I919" i="15" s="1"/>
  <c r="K919" i="15"/>
  <c r="H919" i="15" s="1"/>
  <c r="Q1135" i="15"/>
  <c r="I1135" i="15" s="1"/>
  <c r="K1135" i="15"/>
  <c r="H1135" i="15" s="1"/>
  <c r="Q1134" i="15"/>
  <c r="I1134" i="15" s="1"/>
  <c r="K1134" i="15"/>
  <c r="H1134" i="15" s="1"/>
  <c r="Q1133" i="15"/>
  <c r="I1133" i="15" s="1"/>
  <c r="K1133" i="15"/>
  <c r="H1133" i="15" s="1"/>
  <c r="T1121" i="15"/>
  <c r="Q1121" i="15"/>
  <c r="I1121" i="15" s="1"/>
  <c r="K1121" i="15"/>
  <c r="H1121" i="15" s="1"/>
  <c r="Q1113" i="15"/>
  <c r="I1113" i="15" s="1"/>
  <c r="K1113" i="15"/>
  <c r="H1113" i="15" s="1"/>
  <c r="Q1124" i="15"/>
  <c r="I1124" i="15" s="1"/>
  <c r="Q1123" i="15"/>
  <c r="I1123" i="15" s="1"/>
  <c r="Q1122" i="15"/>
  <c r="I1122" i="15" s="1"/>
  <c r="K1124" i="15"/>
  <c r="H1124" i="15" s="1"/>
  <c r="K1123" i="15"/>
  <c r="H1123" i="15" s="1"/>
  <c r="K1122" i="15"/>
  <c r="H1122" i="15" s="1"/>
  <c r="Q1115" i="15"/>
  <c r="I1115" i="15" s="1"/>
  <c r="Q1114" i="15"/>
  <c r="I1114" i="15" s="1"/>
  <c r="K1115" i="15"/>
  <c r="H1115" i="15" s="1"/>
  <c r="K1114" i="15"/>
  <c r="H1114" i="15" s="1"/>
  <c r="Q1094" i="15"/>
  <c r="I1094" i="15" s="1"/>
  <c r="Q1093" i="15"/>
  <c r="I1093" i="15" s="1"/>
  <c r="K1094" i="15"/>
  <c r="H1094" i="15" s="1"/>
  <c r="K1093" i="15"/>
  <c r="H1093" i="15" s="1"/>
  <c r="Q1100" i="15"/>
  <c r="I1100" i="15" s="1"/>
  <c r="K1100" i="15"/>
  <c r="H1100" i="15" s="1"/>
  <c r="Q1104" i="15"/>
  <c r="I1104" i="15" s="1"/>
  <c r="K1104" i="15"/>
  <c r="H1104" i="15" s="1"/>
  <c r="Q1078" i="15"/>
  <c r="I1078" i="15" s="1"/>
  <c r="K1078" i="15"/>
  <c r="H1078" i="15" s="1"/>
  <c r="Q1086" i="15"/>
  <c r="I1086" i="15" s="1"/>
  <c r="K1086" i="15"/>
  <c r="H1086" i="15" s="1"/>
  <c r="Q1072" i="15"/>
  <c r="I1072" i="15" s="1"/>
  <c r="Q1071" i="15"/>
  <c r="I1071" i="15" s="1"/>
  <c r="K1072" i="15"/>
  <c r="H1072" i="15" s="1"/>
  <c r="K1071" i="15"/>
  <c r="H1071" i="15" s="1"/>
  <c r="Q1073" i="15"/>
  <c r="I1073" i="15" s="1"/>
  <c r="O1073" i="15"/>
  <c r="K1073" i="15"/>
  <c r="H1073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Q1498" i="15"/>
  <c r="I1498" i="15" s="1"/>
  <c r="Q1497" i="15"/>
  <c r="I1497" i="15" s="1"/>
  <c r="Q1496" i="15"/>
  <c r="I1496" i="15" s="1"/>
  <c r="Q1495" i="15"/>
  <c r="I1495" i="15" s="1"/>
  <c r="Q1494" i="15"/>
  <c r="I1494" i="15" s="1"/>
  <c r="Q1493" i="15"/>
  <c r="I1493" i="15" s="1"/>
  <c r="Q1492" i="15"/>
  <c r="I1492" i="15" s="1"/>
  <c r="Q1491" i="15"/>
  <c r="I1491" i="15" s="1"/>
  <c r="Q1490" i="15"/>
  <c r="I1490" i="15" s="1"/>
  <c r="Q1489" i="15"/>
  <c r="I1489" i="15" s="1"/>
  <c r="Q1488" i="15"/>
  <c r="I1488" i="15" s="1"/>
  <c r="Q1487" i="15"/>
  <c r="I1487" i="15" s="1"/>
  <c r="Q1486" i="15"/>
  <c r="I1486" i="15" s="1"/>
  <c r="Q1485" i="15"/>
  <c r="I1485" i="15" s="1"/>
  <c r="Q1484" i="15"/>
  <c r="I1484" i="15" s="1"/>
  <c r="Q1483" i="15"/>
  <c r="I1483" i="15" s="1"/>
  <c r="Q1482" i="15"/>
  <c r="I1482" i="15" s="1"/>
  <c r="Q1481" i="15"/>
  <c r="I1481" i="15" s="1"/>
  <c r="Q1480" i="15"/>
  <c r="I1480" i="15" s="1"/>
  <c r="Q1479" i="15"/>
  <c r="I1479" i="15" s="1"/>
  <c r="Q1478" i="15"/>
  <c r="I1478" i="15" s="1"/>
  <c r="Q1477" i="15"/>
  <c r="I1477" i="15" s="1"/>
  <c r="Q1476" i="15"/>
  <c r="I1476" i="15" s="1"/>
  <c r="I1475" i="15"/>
  <c r="Q1474" i="15"/>
  <c r="I1474" i="15" s="1"/>
  <c r="Q1464" i="15"/>
  <c r="I1464" i="15" s="1"/>
  <c r="I1463" i="15"/>
  <c r="Q1473" i="15"/>
  <c r="I1473" i="15" s="1"/>
  <c r="I1466" i="15"/>
  <c r="Q1472" i="15"/>
  <c r="I1472" i="15" s="1"/>
  <c r="Q1469" i="15"/>
  <c r="I1469" i="15" s="1"/>
  <c r="Q1468" i="15"/>
  <c r="I1468" i="15" s="1"/>
  <c r="Q1467" i="15"/>
  <c r="I1467" i="15" s="1"/>
  <c r="I1460" i="15"/>
  <c r="Q1447" i="15"/>
  <c r="I1447" i="15" s="1"/>
  <c r="Q1449" i="15"/>
  <c r="I1449" i="15" s="1"/>
  <c r="I1441" i="15"/>
  <c r="Q1462" i="15"/>
  <c r="I1462" i="15" s="1"/>
  <c r="Q1461" i="15"/>
  <c r="I1461" i="15" s="1"/>
  <c r="Q1448" i="15"/>
  <c r="I1448" i="15" s="1"/>
  <c r="Q1453" i="15"/>
  <c r="I1453" i="15" s="1"/>
  <c r="Q1452" i="15"/>
  <c r="I1452" i="15" s="1"/>
  <c r="Q1430" i="15"/>
  <c r="I1430" i="15" s="1"/>
  <c r="Q1444" i="15"/>
  <c r="I1444" i="15" s="1"/>
  <c r="Q1451" i="15"/>
  <c r="I1451" i="15" s="1"/>
  <c r="Q1434" i="15"/>
  <c r="I1434" i="15" s="1"/>
  <c r="Q1433" i="15"/>
  <c r="I1433" i="15" s="1"/>
  <c r="Q1432" i="15"/>
  <c r="I1432" i="15" s="1"/>
  <c r="Q1419" i="15"/>
  <c r="I1419" i="15" s="1"/>
  <c r="Q1422" i="15"/>
  <c r="I1422" i="15" s="1"/>
  <c r="Q1431" i="15"/>
  <c r="I1431" i="15" s="1"/>
  <c r="Q1426" i="15"/>
  <c r="I1426" i="15" s="1"/>
  <c r="Q1425" i="15"/>
  <c r="I1425" i="15" s="1"/>
  <c r="Q1424" i="15"/>
  <c r="I1424" i="15" s="1"/>
  <c r="Q1423" i="15"/>
  <c r="I1423" i="15" s="1"/>
  <c r="Q1415" i="15"/>
  <c r="I1415" i="15" s="1"/>
  <c r="Q1414" i="15"/>
  <c r="I1414" i="15" s="1"/>
  <c r="Q1413" i="15"/>
  <c r="I1413" i="15" s="1"/>
  <c r="Q1412" i="15"/>
  <c r="I1412" i="15" s="1"/>
  <c r="Q1411" i="15"/>
  <c r="I1411" i="15" s="1"/>
  <c r="Q1409" i="15"/>
  <c r="I1409" i="15" s="1"/>
  <c r="Q1408" i="15"/>
  <c r="I1408" i="15" s="1"/>
  <c r="I1405" i="15"/>
  <c r="Q1404" i="15"/>
  <c r="I1404" i="15" s="1"/>
  <c r="Q1401" i="15"/>
  <c r="I1401" i="15" s="1"/>
  <c r="Q1400" i="15"/>
  <c r="I1400" i="15" s="1"/>
  <c r="Q1399" i="15"/>
  <c r="I1399" i="15" s="1"/>
  <c r="Q1398" i="15"/>
  <c r="I1398" i="15" s="1"/>
  <c r="Q1397" i="15"/>
  <c r="I1397" i="15" s="1"/>
  <c r="Q1396" i="15"/>
  <c r="I1396" i="15" s="1"/>
  <c r="Q1395" i="15"/>
  <c r="I1395" i="15" s="1"/>
  <c r="Q1394" i="15"/>
  <c r="I1394" i="15" s="1"/>
  <c r="Q1393" i="15"/>
  <c r="I1393" i="15" s="1"/>
  <c r="Q1392" i="15"/>
  <c r="I1392" i="15" s="1"/>
  <c r="Q1391" i="15"/>
  <c r="I1391" i="15" s="1"/>
  <c r="Q1390" i="15"/>
  <c r="I1390" i="15" s="1"/>
  <c r="Q1388" i="15"/>
  <c r="I1388" i="15" s="1"/>
  <c r="Q1387" i="15"/>
  <c r="I1387" i="15" s="1"/>
  <c r="Q1386" i="15"/>
  <c r="I1386" i="15" s="1"/>
  <c r="Q1385" i="15"/>
  <c r="I1385" i="15" s="1"/>
  <c r="Q1381" i="15"/>
  <c r="I1381" i="15" s="1"/>
  <c r="Q1380" i="15"/>
  <c r="I1380" i="15" s="1"/>
  <c r="Q1378" i="15"/>
  <c r="I1378" i="15" s="1"/>
  <c r="Q1376" i="15"/>
  <c r="I1376" i="15" s="1"/>
  <c r="Q1375" i="15"/>
  <c r="I1375" i="15" s="1"/>
  <c r="Q1374" i="15"/>
  <c r="I1374" i="15" s="1"/>
  <c r="Q1373" i="15"/>
  <c r="I1373" i="15" s="1"/>
  <c r="Q1372" i="15"/>
  <c r="I1372" i="15" s="1"/>
  <c r="Q1371" i="15"/>
  <c r="I1371" i="15" s="1"/>
  <c r="Q1370" i="15"/>
  <c r="I1370" i="15" s="1"/>
  <c r="Q1382" i="15"/>
  <c r="I1382" i="15" s="1"/>
  <c r="Q1369" i="15"/>
  <c r="I1369" i="15" s="1"/>
  <c r="Q1368" i="15"/>
  <c r="I1368" i="15" s="1"/>
  <c r="Q1367" i="15"/>
  <c r="I1367" i="15" s="1"/>
  <c r="Q1366" i="15"/>
  <c r="I1366" i="15" s="1"/>
  <c r="Q1365" i="15"/>
  <c r="I1365" i="15" s="1"/>
  <c r="Q1364" i="15"/>
  <c r="I1364" i="15" s="1"/>
  <c r="Q1363" i="15"/>
  <c r="I1363" i="15" s="1"/>
  <c r="Q1362" i="15"/>
  <c r="I1362" i="15" s="1"/>
  <c r="Q1361" i="15"/>
  <c r="I1361" i="15" s="1"/>
  <c r="Q1360" i="15"/>
  <c r="I1360" i="15" s="1"/>
  <c r="Q1359" i="15"/>
  <c r="I1359" i="15" s="1"/>
  <c r="Q1358" i="15"/>
  <c r="I1358" i="15" s="1"/>
  <c r="Q1356" i="15"/>
  <c r="I1356" i="15" s="1"/>
  <c r="Q1353" i="15"/>
  <c r="I1353" i="15" s="1"/>
  <c r="Q1352" i="15"/>
  <c r="I1352" i="15" s="1"/>
  <c r="I1348" i="15"/>
  <c r="Q1347" i="15"/>
  <c r="I1347" i="15" s="1"/>
  <c r="Q1346" i="15"/>
  <c r="I1346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7" i="15"/>
  <c r="I1337" i="15" s="1"/>
  <c r="Q1336" i="15"/>
  <c r="I1336" i="15" s="1"/>
  <c r="Q1335" i="15"/>
  <c r="I1335" i="15" s="1"/>
  <c r="Q1345" i="15"/>
  <c r="I134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8" i="15"/>
  <c r="I1328" i="15" s="1"/>
  <c r="Q1327" i="15"/>
  <c r="I1327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4" i="15"/>
  <c r="I1314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8" i="15"/>
  <c r="I1268" i="15" s="1"/>
  <c r="Q1267" i="15"/>
  <c r="I1267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8" i="15"/>
  <c r="I1258" i="15" s="1"/>
  <c r="Q1257" i="15"/>
  <c r="I1257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47" i="15"/>
  <c r="I1147" i="15" s="1"/>
  <c r="Q1146" i="15"/>
  <c r="I1146" i="15" s="1"/>
  <c r="Q1145" i="15"/>
  <c r="I1145" i="15" s="1"/>
  <c r="Q1144" i="15"/>
  <c r="I1144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3" i="15"/>
  <c r="I1103" i="15" s="1"/>
  <c r="Q1099" i="15"/>
  <c r="I1099" i="15" s="1"/>
  <c r="Q1098" i="15"/>
  <c r="I1098" i="15" s="1"/>
  <c r="Q1097" i="15"/>
  <c r="I1097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5" i="15"/>
  <c r="I1085" i="15" s="1"/>
  <c r="Q1084" i="15"/>
  <c r="I1084" i="15" s="1"/>
  <c r="Q1083" i="15"/>
  <c r="I1083" i="15" s="1"/>
  <c r="Q1082" i="15"/>
  <c r="I1082" i="15" s="1"/>
  <c r="Q1081" i="15"/>
  <c r="I1081" i="15" s="1"/>
  <c r="Q1077" i="15"/>
  <c r="I1077" i="15" s="1"/>
  <c r="Q1076" i="15"/>
  <c r="I1076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6" i="15"/>
  <c r="H1076" i="15" s="1"/>
  <c r="K1077" i="15"/>
  <c r="H1077" i="15" s="1"/>
  <c r="K1081" i="15"/>
  <c r="H1081" i="15" s="1"/>
  <c r="K1082" i="15"/>
  <c r="H1082" i="15" s="1"/>
  <c r="K1083" i="15"/>
  <c r="H1083" i="15" s="1"/>
  <c r="K1084" i="15"/>
  <c r="H1084" i="15" s="1"/>
  <c r="K1085" i="15"/>
  <c r="H1085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7" i="15"/>
  <c r="H1097" i="15" s="1"/>
  <c r="K1098" i="15"/>
  <c r="H1098" i="15" s="1"/>
  <c r="K1099" i="15"/>
  <c r="H1099" i="15" s="1"/>
  <c r="K1103" i="15"/>
  <c r="H1103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4" i="15"/>
  <c r="H1144" i="15" s="1"/>
  <c r="K1145" i="15"/>
  <c r="H1145" i="15" s="1"/>
  <c r="K1146" i="15"/>
  <c r="H1146" i="15" s="1"/>
  <c r="K1147" i="15"/>
  <c r="H1147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7" i="15"/>
  <c r="H1257" i="15" s="1"/>
  <c r="K1258" i="15"/>
  <c r="H1258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7" i="15"/>
  <c r="H1267" i="15" s="1"/>
  <c r="K1268" i="15"/>
  <c r="H1268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4" i="15"/>
  <c r="H1314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7" i="15"/>
  <c r="H1327" i="15" s="1"/>
  <c r="K1328" i="15"/>
  <c r="H1328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K1346" i="15"/>
  <c r="H1346" i="15" s="1"/>
  <c r="K1347" i="15"/>
  <c r="H1347" i="15" s="1"/>
  <c r="K1348" i="15"/>
  <c r="H1348" i="15" s="1"/>
  <c r="K1352" i="15"/>
  <c r="H1352" i="15" s="1"/>
  <c r="K1353" i="15"/>
  <c r="H1353" i="15" s="1"/>
  <c r="K1356" i="15"/>
  <c r="H1356" i="15" s="1"/>
  <c r="K1358" i="15"/>
  <c r="H1358" i="15" s="1"/>
  <c r="K1359" i="15"/>
  <c r="H1359" i="15" s="1"/>
  <c r="K1360" i="15"/>
  <c r="H1360" i="15" s="1"/>
  <c r="K1361" i="15"/>
  <c r="H1361" i="15" s="1"/>
  <c r="K1362" i="15"/>
  <c r="H1362" i="15" s="1"/>
  <c r="K1363" i="15"/>
  <c r="H1363" i="15" s="1"/>
  <c r="K1364" i="15"/>
  <c r="H1364" i="15" s="1"/>
  <c r="K1365" i="15"/>
  <c r="H1365" i="15" s="1"/>
  <c r="K1366" i="15"/>
  <c r="H1366" i="15" s="1"/>
  <c r="K1367" i="15"/>
  <c r="H1367" i="15" s="1"/>
  <c r="K1368" i="15"/>
  <c r="H1368" i="15" s="1"/>
  <c r="K1369" i="15"/>
  <c r="H1369" i="15" s="1"/>
  <c r="H1382" i="15"/>
  <c r="K1370" i="15"/>
  <c r="H1370" i="15" s="1"/>
  <c r="K1371" i="15"/>
  <c r="H1371" i="15" s="1"/>
  <c r="K1372" i="15"/>
  <c r="H1372" i="15" s="1"/>
  <c r="K1373" i="15"/>
  <c r="H1373" i="15" s="1"/>
  <c r="K1374" i="15"/>
  <c r="H1374" i="15" s="1"/>
  <c r="K1375" i="15"/>
  <c r="H1375" i="15" s="1"/>
  <c r="K1376" i="15"/>
  <c r="H1376" i="15" s="1"/>
  <c r="K1378" i="15"/>
  <c r="H1378" i="15" s="1"/>
  <c r="K1380" i="15"/>
  <c r="H1380" i="15" s="1"/>
  <c r="K1381" i="15"/>
  <c r="H1381" i="15" s="1"/>
  <c r="K1385" i="15"/>
  <c r="H1385" i="15" s="1"/>
  <c r="K1386" i="15"/>
  <c r="H1386" i="15" s="1"/>
  <c r="K1387" i="15"/>
  <c r="H1387" i="15" s="1"/>
  <c r="K1388" i="15"/>
  <c r="H1388" i="15" s="1"/>
  <c r="K1390" i="15"/>
  <c r="H1390" i="15" s="1"/>
  <c r="K1391" i="15"/>
  <c r="H1391" i="15" s="1"/>
  <c r="K1392" i="15"/>
  <c r="H1392" i="15" s="1"/>
  <c r="K1393" i="15"/>
  <c r="H1393" i="15" s="1"/>
  <c r="K1394" i="15"/>
  <c r="H1394" i="15" s="1"/>
  <c r="K1395" i="15"/>
  <c r="H1395" i="15" s="1"/>
  <c r="K1396" i="15"/>
  <c r="H1396" i="15" s="1"/>
  <c r="K1397" i="15"/>
  <c r="H1397" i="15" s="1"/>
  <c r="K1398" i="15"/>
  <c r="H1398" i="15" s="1"/>
  <c r="K1399" i="15"/>
  <c r="H1399" i="15" s="1"/>
  <c r="K1400" i="15"/>
  <c r="H1400" i="15" s="1"/>
  <c r="K1401" i="15"/>
  <c r="H1401" i="15" s="1"/>
  <c r="K1404" i="15"/>
  <c r="H1404" i="15" s="1"/>
  <c r="K1405" i="15"/>
  <c r="H1405" i="15" s="1"/>
  <c r="K1408" i="15"/>
  <c r="H1408" i="15" s="1"/>
  <c r="K1409" i="15"/>
  <c r="H1409" i="15" s="1"/>
  <c r="K1411" i="15"/>
  <c r="H1411" i="15" s="1"/>
  <c r="K1412" i="15"/>
  <c r="H1412" i="15" s="1"/>
  <c r="K1413" i="15"/>
  <c r="H1413" i="15" s="1"/>
  <c r="K1414" i="15"/>
  <c r="H1414" i="15" s="1"/>
  <c r="K1415" i="15"/>
  <c r="H1415" i="15" s="1"/>
  <c r="K1423" i="15"/>
  <c r="H1423" i="15" s="1"/>
  <c r="K1424" i="15"/>
  <c r="H1424" i="15" s="1"/>
  <c r="K1425" i="15"/>
  <c r="H1425" i="15" s="1"/>
  <c r="K1426" i="15"/>
  <c r="H1426" i="15" s="1"/>
  <c r="K1431" i="15"/>
  <c r="H1431" i="15" s="1"/>
  <c r="H1422" i="15"/>
  <c r="H1419" i="15"/>
  <c r="K1432" i="15"/>
  <c r="H1432" i="15" s="1"/>
  <c r="K1433" i="15"/>
  <c r="H1433" i="15" s="1"/>
  <c r="K1434" i="15"/>
  <c r="H1434" i="15" s="1"/>
  <c r="K1451" i="15"/>
  <c r="H1451" i="15" s="1"/>
  <c r="K1444" i="15"/>
  <c r="H1444" i="15" s="1"/>
  <c r="H1430" i="15"/>
  <c r="K1452" i="15"/>
  <c r="H1452" i="15" s="1"/>
  <c r="K1453" i="15"/>
  <c r="H1453" i="15" s="1"/>
  <c r="K1448" i="15"/>
  <c r="H1448" i="15" s="1"/>
  <c r="K1461" i="15"/>
  <c r="H1461" i="15" s="1"/>
  <c r="K1462" i="15"/>
  <c r="H1462" i="15" s="1"/>
  <c r="H1441" i="15"/>
  <c r="H1449" i="15"/>
  <c r="H1447" i="15"/>
  <c r="H1460" i="15"/>
  <c r="K1467" i="15"/>
  <c r="H1467" i="15" s="1"/>
  <c r="K1468" i="15"/>
  <c r="H1468" i="15" s="1"/>
  <c r="K1469" i="15"/>
  <c r="H1469" i="15" s="1"/>
  <c r="K1472" i="15"/>
  <c r="H1472" i="15" s="1"/>
  <c r="K1466" i="15"/>
  <c r="H1466" i="15" s="1"/>
  <c r="K1473" i="15"/>
  <c r="H1473" i="15" s="1"/>
  <c r="K1463" i="15"/>
  <c r="H1463" i="15" s="1"/>
  <c r="K1464" i="15"/>
  <c r="H1464" i="15" s="1"/>
  <c r="K1474" i="15"/>
  <c r="H1474" i="15" s="1"/>
  <c r="K1475" i="15"/>
  <c r="H1475" i="15" s="1"/>
  <c r="K1476" i="15"/>
  <c r="H1476" i="15" s="1"/>
  <c r="K1477" i="15"/>
  <c r="H1477" i="15" s="1"/>
  <c r="K1478" i="15"/>
  <c r="H1478" i="15" s="1"/>
  <c r="K1479" i="15"/>
  <c r="H1479" i="15" s="1"/>
  <c r="K1480" i="15"/>
  <c r="H1480" i="15" s="1"/>
  <c r="K1481" i="15"/>
  <c r="H1481" i="15" s="1"/>
  <c r="K1482" i="15"/>
  <c r="H1482" i="15" s="1"/>
  <c r="K1483" i="15"/>
  <c r="H1483" i="15" s="1"/>
  <c r="K1484" i="15"/>
  <c r="H1484" i="15" s="1"/>
  <c r="K1485" i="15"/>
  <c r="H1485" i="15" s="1"/>
  <c r="K1486" i="15"/>
  <c r="H1486" i="15" s="1"/>
  <c r="K1487" i="15"/>
  <c r="H1487" i="15" s="1"/>
  <c r="K1488" i="15"/>
  <c r="H1488" i="15" s="1"/>
  <c r="K1489" i="15"/>
  <c r="H1489" i="15" s="1"/>
  <c r="K1490" i="15"/>
  <c r="H1490" i="15" s="1"/>
  <c r="K1491" i="15"/>
  <c r="H1491" i="15" s="1"/>
  <c r="K1492" i="15"/>
  <c r="H1492" i="15" s="1"/>
  <c r="K1493" i="15"/>
  <c r="H1493" i="15" s="1"/>
  <c r="K1494" i="15"/>
  <c r="H1494" i="15" s="1"/>
  <c r="K1495" i="15"/>
  <c r="H1495" i="15" s="1"/>
  <c r="K1496" i="15"/>
  <c r="H1496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4" i="15"/>
  <c r="H4" i="15" s="1"/>
  <c r="O1542" i="15"/>
  <c r="O1541" i="15"/>
  <c r="O1547" i="15"/>
  <c r="O1537" i="15"/>
  <c r="O1535" i="15"/>
  <c r="O1558" i="15"/>
  <c r="O1490" i="15"/>
  <c r="O1483" i="15"/>
  <c r="O1524" i="15"/>
  <c r="O1522" i="15"/>
  <c r="O1519" i="15"/>
  <c r="O1516" i="15"/>
  <c r="O1513" i="15"/>
  <c r="O1501" i="15"/>
  <c r="O1507" i="15"/>
  <c r="O1504" i="15"/>
  <c r="O698" i="15"/>
  <c r="O688" i="15"/>
  <c r="O1327" i="15"/>
  <c r="O1318" i="15"/>
  <c r="O1451" i="15"/>
  <c r="O1424" i="15"/>
  <c r="O1461" i="15"/>
  <c r="O1397" i="15"/>
  <c r="O1385" i="15"/>
  <c r="O1373" i="15"/>
  <c r="O1347" i="15"/>
  <c r="O1339" i="15"/>
  <c r="O1293" i="15"/>
  <c r="O1144" i="15"/>
  <c r="O1138" i="15"/>
  <c r="O1244" i="15"/>
  <c r="O1222" i="15"/>
  <c r="O1268" i="15"/>
  <c r="O1181" i="15"/>
  <c r="O748" i="15"/>
  <c r="O735" i="15"/>
  <c r="O1125" i="15"/>
  <c r="O1097" i="15"/>
  <c r="O1088" i="15"/>
  <c r="O1116" i="15"/>
  <c r="O1105" i="15"/>
  <c r="O1081" i="15"/>
  <c r="O1076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46" i="15"/>
  <c r="O1534" i="15"/>
  <c r="O1533" i="15"/>
  <c r="O1515" i="15"/>
  <c r="O1503" i="15"/>
  <c r="O1482" i="15"/>
  <c r="O1481" i="15"/>
  <c r="O1480" i="15"/>
  <c r="O1479" i="15"/>
  <c r="O1396" i="15"/>
  <c r="O1346" i="15"/>
  <c r="O1317" i="15"/>
  <c r="O1316" i="15"/>
  <c r="O1267" i="15"/>
  <c r="O1221" i="15"/>
  <c r="O1087" i="15"/>
  <c r="O1103" i="15"/>
  <c r="O1137" i="15"/>
  <c r="O1136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E1449" i="15" l="1"/>
  <c r="E1445" i="15"/>
  <c r="E1448" i="15"/>
  <c r="E1447" i="15"/>
  <c r="E1446" i="15"/>
  <c r="F1463" i="15"/>
  <c r="E1465" i="15"/>
  <c r="F1465" i="15"/>
  <c r="E1357" i="15"/>
  <c r="E1410" i="15"/>
  <c r="F1357" i="15"/>
  <c r="F1377" i="15"/>
  <c r="E1377" i="15"/>
  <c r="F1410" i="15"/>
  <c r="E1389" i="15"/>
  <c r="F1389" i="15"/>
  <c r="F1421" i="15"/>
  <c r="F1420" i="15"/>
  <c r="F1450" i="15"/>
  <c r="E1450" i="15"/>
  <c r="F1349" i="15"/>
  <c r="E1349" i="15"/>
  <c r="F1383" i="15"/>
  <c r="E1383" i="15"/>
  <c r="F1384" i="15"/>
  <c r="E1384" i="15"/>
  <c r="E745" i="15"/>
  <c r="F745" i="15"/>
  <c r="F974" i="15"/>
  <c r="E974" i="15"/>
  <c r="E947" i="15"/>
  <c r="F947" i="15"/>
  <c r="F941" i="15"/>
  <c r="E941" i="15"/>
  <c r="F998" i="15"/>
  <c r="E998" i="15"/>
  <c r="F1292" i="15"/>
  <c r="F1291" i="15"/>
  <c r="E1292" i="15"/>
  <c r="E1291" i="15"/>
  <c r="F1266" i="15"/>
  <c r="F1265" i="15"/>
  <c r="E1266" i="15"/>
  <c r="E1265" i="15"/>
  <c r="F1242" i="15"/>
  <c r="E1242" i="15"/>
  <c r="F1180" i="15"/>
  <c r="F1179" i="15"/>
  <c r="E1180" i="15"/>
  <c r="E1179" i="15"/>
  <c r="F1143" i="15"/>
  <c r="F1142" i="15"/>
  <c r="E1143" i="15"/>
  <c r="E1142" i="15"/>
  <c r="E1079" i="15"/>
  <c r="F1080" i="15"/>
  <c r="E1080" i="15"/>
  <c r="F1079" i="15"/>
  <c r="F1102" i="15"/>
  <c r="F1101" i="15"/>
  <c r="E1102" i="15"/>
  <c r="E1101" i="15"/>
  <c r="F1096" i="15"/>
  <c r="F1095" i="15"/>
  <c r="E1096" i="15"/>
  <c r="E1095" i="15"/>
  <c r="E1032" i="15"/>
  <c r="F1032" i="15"/>
  <c r="F545" i="15"/>
  <c r="E545" i="15"/>
  <c r="F544" i="15"/>
  <c r="E544" i="15"/>
  <c r="E313" i="15"/>
  <c r="F1475" i="15"/>
  <c r="E1460" i="15"/>
  <c r="F1460" i="15"/>
  <c r="F1454" i="15" s="1"/>
  <c r="E1441" i="15"/>
  <c r="E1419" i="15"/>
  <c r="F1430" i="15"/>
  <c r="F1427" i="15" s="1"/>
  <c r="F1405" i="15"/>
  <c r="E1345" i="15"/>
  <c r="F1348" i="15"/>
  <c r="E1382" i="15"/>
  <c r="F1315" i="15"/>
  <c r="E1315" i="15"/>
  <c r="F1290" i="15"/>
  <c r="E1290" i="15"/>
  <c r="E1311" i="15"/>
  <c r="F1313" i="15"/>
  <c r="E1313" i="15"/>
  <c r="F1311" i="15"/>
  <c r="F1243" i="15"/>
  <c r="F1241" i="15"/>
  <c r="E1243" i="15"/>
  <c r="E1241" i="15"/>
  <c r="F1220" i="15"/>
  <c r="F1219" i="15"/>
  <c r="E1220" i="15"/>
  <c r="E1219" i="15"/>
  <c r="E1151" i="15"/>
  <c r="E898" i="15"/>
  <c r="F1151" i="15"/>
  <c r="E1209" i="15"/>
  <c r="F1209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30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79" i="15"/>
  <c r="F1379" i="15"/>
  <c r="E1279" i="15"/>
  <c r="F1279" i="15"/>
  <c r="E1075" i="15"/>
  <c r="F1074" i="15"/>
  <c r="E1074" i="15"/>
  <c r="F1075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70" i="15"/>
  <c r="F1471" i="15"/>
  <c r="F1470" i="15"/>
  <c r="E1402" i="15"/>
  <c r="E1471" i="15"/>
  <c r="F1402" i="15"/>
  <c r="F1407" i="15"/>
  <c r="F1403" i="15"/>
  <c r="E1407" i="15"/>
  <c r="E1403" i="15"/>
  <c r="F1406" i="15"/>
  <c r="E1406" i="15"/>
  <c r="F1350" i="15"/>
  <c r="E1351" i="15"/>
  <c r="F1351" i="15"/>
  <c r="E1350" i="15"/>
  <c r="F1354" i="15"/>
  <c r="E1354" i="15"/>
  <c r="F1369" i="15"/>
  <c r="E1369" i="15"/>
  <c r="F1355" i="15"/>
  <c r="E1355" i="15"/>
  <c r="F1312" i="15"/>
  <c r="E1312" i="15"/>
  <c r="F1310" i="15"/>
  <c r="E1310" i="15"/>
  <c r="F1280" i="15"/>
  <c r="E1280" i="15"/>
  <c r="F1278" i="15"/>
  <c r="E1278" i="15"/>
  <c r="E1256" i="15"/>
  <c r="E1255" i="15"/>
  <c r="F1255" i="15"/>
  <c r="F1267" i="15"/>
  <c r="F1245" i="15"/>
  <c r="F1256" i="15"/>
  <c r="F1246" i="15"/>
  <c r="F1259" i="15"/>
  <c r="F1247" i="15"/>
  <c r="F1260" i="15"/>
  <c r="F1254" i="15"/>
  <c r="E1254" i="15"/>
  <c r="F1253" i="15"/>
  <c r="E1253" i="15"/>
  <c r="E1234" i="15"/>
  <c r="E1233" i="15"/>
  <c r="F1234" i="15"/>
  <c r="F1233" i="15"/>
  <c r="E1206" i="15"/>
  <c r="F1207" i="15"/>
  <c r="F1206" i="15"/>
  <c r="F1208" i="15"/>
  <c r="E1208" i="15"/>
  <c r="E1207" i="15"/>
  <c r="E1149" i="15"/>
  <c r="F1150" i="15"/>
  <c r="F1149" i="15"/>
  <c r="E1150" i="15"/>
  <c r="F1148" i="15"/>
  <c r="E1148" i="15"/>
  <c r="E920" i="15"/>
  <c r="E919" i="15"/>
  <c r="F920" i="15"/>
  <c r="F919" i="15"/>
  <c r="E1135" i="15"/>
  <c r="F1134" i="15"/>
  <c r="E1134" i="15"/>
  <c r="F1135" i="15"/>
  <c r="E1133" i="15"/>
  <c r="F1133" i="15"/>
  <c r="E1121" i="15"/>
  <c r="F1121" i="15"/>
  <c r="F1113" i="15"/>
  <c r="E1113" i="15"/>
  <c r="F1124" i="15"/>
  <c r="E1124" i="15"/>
  <c r="F1123" i="15"/>
  <c r="F1122" i="15"/>
  <c r="E1123" i="15"/>
  <c r="E1122" i="15"/>
  <c r="E1115" i="15"/>
  <c r="E1114" i="15"/>
  <c r="F1114" i="15"/>
  <c r="F1115" i="15"/>
  <c r="F1094" i="15"/>
  <c r="E1093" i="15"/>
  <c r="F1093" i="15"/>
  <c r="E1094" i="15"/>
  <c r="F1104" i="15"/>
  <c r="F1100" i="15"/>
  <c r="E1100" i="15"/>
  <c r="E1104" i="15"/>
  <c r="E1078" i="15"/>
  <c r="F1078" i="15"/>
  <c r="E1086" i="15"/>
  <c r="F1086" i="15"/>
  <c r="F1071" i="15"/>
  <c r="E1071" i="15"/>
  <c r="F1072" i="15"/>
  <c r="E1072" i="15"/>
  <c r="F1073" i="15"/>
  <c r="E1073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70" i="15"/>
  <c r="F969" i="15"/>
  <c r="F967" i="15"/>
  <c r="F968" i="15"/>
  <c r="E968" i="15"/>
  <c r="E970" i="15"/>
  <c r="E969" i="15"/>
  <c r="E967" i="15"/>
  <c r="E977" i="15"/>
  <c r="E976" i="15"/>
  <c r="E975" i="15"/>
  <c r="F976" i="15"/>
  <c r="F975" i="15"/>
  <c r="F977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F97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61" i="15"/>
  <c r="E452" i="15"/>
  <c r="E176" i="15"/>
  <c r="E502" i="15"/>
  <c r="E169" i="15"/>
  <c r="E204" i="15"/>
  <c r="E548" i="15"/>
  <c r="E1203" i="15"/>
  <c r="E713" i="15"/>
  <c r="E1510" i="15"/>
  <c r="E1543" i="15"/>
  <c r="E46" i="15"/>
  <c r="E813" i="15"/>
  <c r="E396" i="15"/>
  <c r="E116" i="15"/>
  <c r="E837" i="15"/>
  <c r="E871" i="15"/>
  <c r="E491" i="15"/>
  <c r="F491" i="15"/>
  <c r="E1528" i="15"/>
  <c r="E188" i="15"/>
  <c r="E492" i="15"/>
  <c r="E212" i="15"/>
  <c r="E161" i="15"/>
  <c r="E329" i="15"/>
  <c r="F211" i="15"/>
  <c r="E1532" i="15"/>
  <c r="E461" i="15"/>
  <c r="E92" i="15"/>
  <c r="E1187" i="15"/>
  <c r="E1526" i="15"/>
  <c r="E1534" i="15"/>
  <c r="E265" i="15"/>
  <c r="E368" i="15"/>
  <c r="E124" i="15"/>
  <c r="E466" i="15"/>
  <c r="E626" i="15"/>
  <c r="F703" i="15"/>
  <c r="E1081" i="15"/>
  <c r="E1453" i="15"/>
  <c r="E1337" i="15"/>
  <c r="E1512" i="15"/>
  <c r="E1544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7" i="15"/>
  <c r="E156" i="15"/>
  <c r="E193" i="15"/>
  <c r="F207" i="15"/>
  <c r="E171" i="15"/>
  <c r="E159" i="15"/>
  <c r="E165" i="15"/>
  <c r="E172" i="15"/>
  <c r="E183" i="15"/>
  <c r="E196" i="15"/>
  <c r="E1511" i="15"/>
  <c r="E1545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513" i="15"/>
  <c r="E1546" i="15"/>
  <c r="F182" i="15"/>
  <c r="E254" i="15"/>
  <c r="E392" i="15"/>
  <c r="E621" i="15"/>
  <c r="E824" i="15"/>
  <c r="F1337" i="15"/>
  <c r="E1387" i="15"/>
  <c r="F1302" i="15"/>
  <c r="E1506" i="15"/>
  <c r="E1515" i="15"/>
  <c r="E1474" i="15"/>
  <c r="E1536" i="15"/>
  <c r="E918" i="15"/>
  <c r="E1136" i="15"/>
  <c r="E1374" i="15"/>
  <c r="E1425" i="15"/>
  <c r="E690" i="15"/>
  <c r="E1499" i="15"/>
  <c r="E1550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8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0" i="15"/>
  <c r="E1509" i="15"/>
  <c r="E1547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4" i="15"/>
  <c r="F54" i="15"/>
  <c r="E222" i="15"/>
  <c r="E285" i="15"/>
  <c r="E378" i="15"/>
  <c r="E148" i="15"/>
  <c r="F461" i="15"/>
  <c r="E565" i="15"/>
  <c r="E657" i="15"/>
  <c r="F851" i="15"/>
  <c r="F912" i="15"/>
  <c r="E1018" i="15"/>
  <c r="F1128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0" i="15"/>
  <c r="E1376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5" i="15"/>
  <c r="E208" i="15"/>
  <c r="E403" i="15"/>
  <c r="E475" i="15"/>
  <c r="E555" i="15"/>
  <c r="E828" i="15"/>
  <c r="E846" i="15"/>
  <c r="E1385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958" i="15"/>
  <c r="E1127" i="15"/>
  <c r="E1138" i="15"/>
  <c r="E1215" i="15"/>
  <c r="E1322" i="15"/>
  <c r="E1331" i="15"/>
  <c r="E1338" i="15"/>
  <c r="E1380" i="15"/>
  <c r="F176" i="15"/>
  <c r="F193" i="15"/>
  <c r="F191" i="15"/>
  <c r="E493" i="15"/>
  <c r="F562" i="15"/>
  <c r="F784" i="15"/>
  <c r="F832" i="15"/>
  <c r="F855" i="15"/>
  <c r="E1125" i="15"/>
  <c r="E735" i="15"/>
  <c r="E1140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29" i="15"/>
  <c r="E1328" i="15"/>
  <c r="E1335" i="15"/>
  <c r="F287" i="15"/>
  <c r="F827" i="15"/>
  <c r="E686" i="15"/>
  <c r="F837" i="15"/>
  <c r="E817" i="15"/>
  <c r="E830" i="15"/>
  <c r="E840" i="15"/>
  <c r="E910" i="15"/>
  <c r="E1332" i="15"/>
  <c r="E1339" i="15"/>
  <c r="F456" i="15"/>
  <c r="E1409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1" i="15"/>
  <c r="E1329" i="15"/>
  <c r="E1333" i="15"/>
  <c r="E1336" i="15"/>
  <c r="E1396" i="15"/>
  <c r="E1508" i="15"/>
  <c r="F174" i="15"/>
  <c r="F177" i="15"/>
  <c r="F222" i="15"/>
  <c r="F428" i="15"/>
  <c r="F338" i="15"/>
  <c r="F449" i="15"/>
  <c r="F777" i="15"/>
  <c r="E1099" i="15"/>
  <c r="E1211" i="15"/>
  <c r="E1237" i="15"/>
  <c r="E1281" i="15"/>
  <c r="F749" i="15"/>
  <c r="E721" i="15"/>
  <c r="F1321" i="15"/>
  <c r="E1318" i="15"/>
  <c r="E1297" i="15"/>
  <c r="F1297" i="15"/>
  <c r="E1326" i="15"/>
  <c r="E1305" i="15"/>
  <c r="E261" i="15"/>
  <c r="E281" i="15"/>
  <c r="E344" i="15"/>
  <c r="E352" i="15"/>
  <c r="E357" i="15"/>
  <c r="E481" i="15"/>
  <c r="E504" i="15"/>
  <c r="E518" i="15"/>
  <c r="E1117" i="15"/>
  <c r="E1154" i="15"/>
  <c r="E1191" i="15"/>
  <c r="E1289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19" i="15"/>
  <c r="E1170" i="15"/>
  <c r="E1301" i="15"/>
  <c r="E776" i="15"/>
  <c r="E774" i="15"/>
  <c r="F1145" i="15"/>
  <c r="E1213" i="15"/>
  <c r="E1201" i="15"/>
  <c r="E1193" i="15"/>
  <c r="E1185" i="15"/>
  <c r="E1162" i="15"/>
  <c r="E1217" i="15"/>
  <c r="E1205" i="15"/>
  <c r="E1197" i="15"/>
  <c r="E1189" i="15"/>
  <c r="E1178" i="15"/>
  <c r="F1433" i="15"/>
  <c r="F494" i="15"/>
  <c r="E498" i="15"/>
  <c r="E729" i="15"/>
  <c r="E1370" i="15"/>
  <c r="E1341" i="15"/>
  <c r="E1359" i="15"/>
  <c r="E338" i="15"/>
  <c r="E354" i="15"/>
  <c r="E494" i="15"/>
  <c r="E1346" i="15"/>
  <c r="F496" i="15"/>
  <c r="E490" i="15"/>
  <c r="E485" i="15"/>
  <c r="F1262" i="15"/>
  <c r="E1244" i="15"/>
  <c r="E1223" i="15"/>
  <c r="E1231" i="15"/>
  <c r="E1414" i="15"/>
  <c r="E1433" i="15"/>
  <c r="E1401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3" i="15"/>
  <c r="E1199" i="15"/>
  <c r="E1221" i="15"/>
  <c r="E1260" i="15"/>
  <c r="E1309" i="15"/>
  <c r="E1367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F948" i="15"/>
  <c r="E940" i="15"/>
  <c r="F923" i="15"/>
  <c r="E934" i="15"/>
  <c r="E926" i="15"/>
  <c r="E916" i="15"/>
  <c r="E908" i="15"/>
  <c r="E950" i="15"/>
  <c r="E930" i="15"/>
  <c r="E922" i="15"/>
  <c r="E912" i="15"/>
  <c r="E966" i="15"/>
  <c r="E990" i="15"/>
  <c r="F1117" i="15"/>
  <c r="E1137" i="15"/>
  <c r="E1130" i="15"/>
  <c r="E1126" i="15"/>
  <c r="E1118" i="15"/>
  <c r="F1136" i="15"/>
  <c r="E1132" i="15"/>
  <c r="E1128" i="15"/>
  <c r="E1120" i="15"/>
  <c r="E1264" i="15"/>
  <c r="E1252" i="15"/>
  <c r="E594" i="15"/>
  <c r="F660" i="15"/>
  <c r="F847" i="15"/>
  <c r="E1107" i="15"/>
  <c r="F489" i="15"/>
  <c r="E576" i="15"/>
  <c r="E1038" i="15"/>
  <c r="E1087" i="15"/>
  <c r="E758" i="15"/>
  <c r="E748" i="15"/>
  <c r="E755" i="15"/>
  <c r="E742" i="15"/>
  <c r="E1287" i="15"/>
  <c r="E1276" i="15"/>
  <c r="E1283" i="15"/>
  <c r="E1272" i="15"/>
  <c r="E1424" i="15"/>
  <c r="E1413" i="15"/>
  <c r="E1408" i="15"/>
  <c r="E1400" i="15"/>
  <c r="E1434" i="15"/>
  <c r="E1431" i="15"/>
  <c r="E1415" i="15"/>
  <c r="E1411" i="15"/>
  <c r="E1404" i="15"/>
  <c r="E1398" i="15"/>
  <c r="F690" i="15"/>
  <c r="F719" i="15"/>
  <c r="E1060" i="15"/>
  <c r="E1058" i="15"/>
  <c r="F1084" i="15"/>
  <c r="E1070" i="15"/>
  <c r="F1098" i="15"/>
  <c r="E1077" i="15"/>
  <c r="E1523" i="15"/>
  <c r="E1521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5" i="15"/>
  <c r="E1299" i="15"/>
  <c r="E1307" i="15"/>
  <c r="E1320" i="15"/>
  <c r="E1352" i="15"/>
  <c r="E1399" i="15"/>
  <c r="E1412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71" i="15"/>
  <c r="F916" i="15"/>
  <c r="E973" i="15"/>
  <c r="E954" i="15"/>
  <c r="E935" i="15"/>
  <c r="E931" i="15"/>
  <c r="E927" i="15"/>
  <c r="E923" i="15"/>
  <c r="E917" i="15"/>
  <c r="E913" i="15"/>
  <c r="E909" i="15"/>
  <c r="F931" i="15"/>
  <c r="E962" i="15"/>
  <c r="E948" i="15"/>
  <c r="E933" i="15"/>
  <c r="E929" i="15"/>
  <c r="E925" i="15"/>
  <c r="E921" i="15"/>
  <c r="E915" i="15"/>
  <c r="E911" i="15"/>
  <c r="F1081" i="15"/>
  <c r="F1316" i="15"/>
  <c r="F1318" i="15"/>
  <c r="E1174" i="15"/>
  <c r="E1158" i="15"/>
  <c r="E1166" i="15"/>
  <c r="E1146" i="15"/>
  <c r="F1088" i="15"/>
  <c r="E1097" i="15"/>
  <c r="E1082" i="15"/>
  <c r="E1091" i="15"/>
  <c r="E1372" i="15"/>
  <c r="E1365" i="15"/>
  <c r="E1356" i="15"/>
  <c r="E1344" i="15"/>
  <c r="E1340" i="15"/>
  <c r="E1361" i="15"/>
  <c r="E1347" i="15"/>
  <c r="E1342" i="15"/>
  <c r="E1502" i="15"/>
  <c r="F576" i="15"/>
  <c r="E994" i="15"/>
  <c r="F985" i="15"/>
  <c r="E986" i="15"/>
  <c r="F1299" i="15"/>
  <c r="F1473" i="15"/>
  <c r="E1394" i="15"/>
  <c r="E1390" i="15"/>
  <c r="F1320" i="15"/>
  <c r="F1359" i="15"/>
  <c r="F1322" i="15"/>
  <c r="F1306" i="15"/>
  <c r="F1301" i="15"/>
  <c r="E1325" i="15"/>
  <c r="E1321" i="15"/>
  <c r="E1317" i="15"/>
  <c r="E1308" i="15"/>
  <c r="E1304" i="15"/>
  <c r="E1300" i="15"/>
  <c r="E1296" i="15"/>
  <c r="F1304" i="15"/>
  <c r="F1319" i="15"/>
  <c r="E1327" i="15"/>
  <c r="E1323" i="15"/>
  <c r="E1319" i="15"/>
  <c r="E1314" i="15"/>
  <c r="E1306" i="15"/>
  <c r="E1302" i="15"/>
  <c r="E1298" i="15"/>
  <c r="E1294" i="15"/>
  <c r="E1489" i="15"/>
  <c r="E1485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6" i="15"/>
  <c r="E1111" i="15"/>
  <c r="E1274" i="15"/>
  <c r="E1295" i="15"/>
  <c r="E1303" i="15"/>
  <c r="E1316" i="15"/>
  <c r="E1324" i="15"/>
  <c r="E1343" i="15"/>
  <c r="E1363" i="15"/>
  <c r="E1392" i="15"/>
  <c r="E1405" i="15"/>
  <c r="E1423" i="15"/>
  <c r="E1451" i="15"/>
  <c r="E1491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5" i="15"/>
  <c r="E1268" i="15"/>
  <c r="E1258" i="15"/>
  <c r="E1246" i="15"/>
  <c r="E1235" i="15"/>
  <c r="E1225" i="15"/>
  <c r="E1262" i="15"/>
  <c r="E1250" i="15"/>
  <c r="E1239" i="15"/>
  <c r="E1229" i="15"/>
  <c r="F1358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2" i="15"/>
  <c r="F1401" i="15"/>
  <c r="F32" i="15"/>
  <c r="F255" i="15"/>
  <c r="F248" i="15"/>
  <c r="F642" i="15"/>
  <c r="F636" i="15"/>
  <c r="F633" i="15"/>
  <c r="F646" i="15"/>
  <c r="F480" i="15"/>
  <c r="F443" i="15"/>
  <c r="E1014" i="15"/>
  <c r="E1026" i="15"/>
  <c r="E1112" i="15"/>
  <c r="E1108" i="15"/>
  <c r="E1103" i="15"/>
  <c r="E1110" i="15"/>
  <c r="E1106" i="15"/>
  <c r="E1098" i="15"/>
  <c r="E1498" i="15"/>
  <c r="E1493" i="15"/>
  <c r="E1501" i="15"/>
  <c r="E1494" i="15"/>
  <c r="E1497" i="15"/>
  <c r="E1540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56" i="15"/>
  <c r="E964" i="15"/>
  <c r="E980" i="15"/>
  <c r="E988" i="15"/>
  <c r="E1034" i="15"/>
  <c r="E1084" i="15"/>
  <c r="E1109" i="15"/>
  <c r="E1469" i="15"/>
  <c r="E1554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87" i="15"/>
  <c r="F1394" i="15"/>
  <c r="E1395" i="15"/>
  <c r="E1391" i="15"/>
  <c r="E1386" i="15"/>
  <c r="E1378" i="15"/>
  <c r="E1397" i="15"/>
  <c r="E1393" i="15"/>
  <c r="E1388" i="15"/>
  <c r="E1381" i="15"/>
  <c r="E1375" i="15"/>
  <c r="F619" i="15"/>
  <c r="F620" i="15"/>
  <c r="F993" i="15"/>
  <c r="F960" i="15"/>
  <c r="E995" i="15"/>
  <c r="E991" i="15"/>
  <c r="E987" i="15"/>
  <c r="E983" i="15"/>
  <c r="E978" i="15"/>
  <c r="E963" i="15"/>
  <c r="E959" i="15"/>
  <c r="E955" i="15"/>
  <c r="E951" i="15"/>
  <c r="E993" i="15"/>
  <c r="E989" i="15"/>
  <c r="E985" i="15"/>
  <c r="E981" i="15"/>
  <c r="E972" i="15"/>
  <c r="E965" i="15"/>
  <c r="E961" i="15"/>
  <c r="E957" i="15"/>
  <c r="E953" i="15"/>
  <c r="E1066" i="15"/>
  <c r="E1059" i="15"/>
  <c r="E1069" i="15"/>
  <c r="E1061" i="15"/>
  <c r="E1051" i="15"/>
  <c r="F1118" i="15"/>
  <c r="E1092" i="15"/>
  <c r="E1088" i="15"/>
  <c r="E1083" i="15"/>
  <c r="F1089" i="15"/>
  <c r="E1090" i="15"/>
  <c r="E1085" i="15"/>
  <c r="E1503" i="15"/>
  <c r="E1507" i="15"/>
  <c r="E1505" i="15"/>
  <c r="E1519" i="15"/>
  <c r="E1517" i="15"/>
  <c r="E1487" i="15"/>
  <c r="E1480" i="15"/>
  <c r="E1463" i="15"/>
  <c r="F1508" i="15"/>
  <c r="E1486" i="15"/>
  <c r="E1476" i="15"/>
  <c r="E1467" i="15"/>
  <c r="F1466" i="15"/>
  <c r="E1490" i="15"/>
  <c r="E1482" i="15"/>
  <c r="E1466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52" i="15"/>
  <c r="E960" i="15"/>
  <c r="E971" i="15"/>
  <c r="E984" i="15"/>
  <c r="E992" i="15"/>
  <c r="E1068" i="15"/>
  <c r="E1089" i="15"/>
  <c r="E1105" i="15"/>
  <c r="E1116" i="15"/>
  <c r="E1478" i="15"/>
  <c r="E1495" i="15"/>
  <c r="F1505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955" i="15"/>
  <c r="F963" i="15"/>
  <c r="F1277" i="15"/>
  <c r="F1272" i="15"/>
  <c r="E1288" i="15"/>
  <c r="E1284" i="15"/>
  <c r="E1277" i="15"/>
  <c r="E1273" i="15"/>
  <c r="E1269" i="15"/>
  <c r="E1263" i="15"/>
  <c r="E1259" i="15"/>
  <c r="E1251" i="15"/>
  <c r="E1247" i="15"/>
  <c r="F1288" i="15"/>
  <c r="E1293" i="15"/>
  <c r="E1286" i="15"/>
  <c r="E1282" i="15"/>
  <c r="E1275" i="15"/>
  <c r="E1271" i="15"/>
  <c r="E1267" i="15"/>
  <c r="E1261" i="15"/>
  <c r="E1257" i="15"/>
  <c r="E1249" i="15"/>
  <c r="E1245" i="15"/>
  <c r="F1203" i="15"/>
  <c r="E1240" i="15"/>
  <c r="E1236" i="15"/>
  <c r="E1230" i="15"/>
  <c r="E1226" i="15"/>
  <c r="E1222" i="15"/>
  <c r="E1216" i="15"/>
  <c r="E1212" i="15"/>
  <c r="E1204" i="15"/>
  <c r="E1200" i="15"/>
  <c r="E1196" i="15"/>
  <c r="E1192" i="15"/>
  <c r="E1188" i="15"/>
  <c r="E1184" i="15"/>
  <c r="E1238" i="15"/>
  <c r="E1232" i="15"/>
  <c r="E1228" i="15"/>
  <c r="E1224" i="15"/>
  <c r="E1218" i="15"/>
  <c r="E1214" i="15"/>
  <c r="E1210" i="15"/>
  <c r="E1202" i="15"/>
  <c r="E1198" i="15"/>
  <c r="E1194" i="15"/>
  <c r="E1190" i="15"/>
  <c r="E1186" i="15"/>
  <c r="E1182" i="15"/>
  <c r="E1176" i="15"/>
  <c r="E1168" i="15"/>
  <c r="E1160" i="15"/>
  <c r="E1152" i="15"/>
  <c r="F1218" i="15"/>
  <c r="E1172" i="15"/>
  <c r="E1164" i="15"/>
  <c r="E1156" i="15"/>
  <c r="E1144" i="15"/>
  <c r="E1373" i="15"/>
  <c r="E1366" i="15"/>
  <c r="E1362" i="15"/>
  <c r="E1358" i="15"/>
  <c r="E1348" i="15"/>
  <c r="E1371" i="15"/>
  <c r="E1368" i="15"/>
  <c r="E1364" i="15"/>
  <c r="E1360" i="15"/>
  <c r="E1353" i="15"/>
  <c r="F280" i="15"/>
  <c r="F263" i="15"/>
  <c r="F365" i="15"/>
  <c r="F266" i="15"/>
  <c r="F304" i="15"/>
  <c r="F288" i="15"/>
  <c r="F249" i="15"/>
  <c r="F1061" i="15"/>
  <c r="F485" i="15"/>
  <c r="F505" i="15"/>
  <c r="F1070" i="15"/>
  <c r="F1138" i="15"/>
  <c r="F1434" i="15"/>
  <c r="E1432" i="15"/>
  <c r="E1426" i="15"/>
  <c r="F1482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6" i="15"/>
  <c r="F1231" i="15"/>
  <c r="E1483" i="15"/>
  <c r="E1430" i="15"/>
  <c r="F1363" i="15"/>
  <c r="F1328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6" i="15"/>
  <c r="F1314" i="15"/>
  <c r="F1298" i="15"/>
  <c r="F1303" i="15"/>
  <c r="F1554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48" i="15"/>
  <c r="E1556" i="15"/>
  <c r="F1483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09" i="15"/>
  <c r="F1103" i="15"/>
  <c r="F1159" i="15"/>
  <c r="F750" i="15"/>
  <c r="F746" i="15"/>
  <c r="F1361" i="15"/>
  <c r="F1353" i="15"/>
  <c r="F1330" i="15"/>
  <c r="F1366" i="15"/>
  <c r="F1326" i="15"/>
  <c r="F1334" i="15"/>
  <c r="F1347" i="15"/>
  <c r="F1332" i="15"/>
  <c r="F1506" i="15"/>
  <c r="F1503" i="15"/>
  <c r="F1521" i="15"/>
  <c r="F1514" i="15"/>
  <c r="E1504" i="15"/>
  <c r="E1516" i="15"/>
  <c r="E1518" i="15"/>
  <c r="E1514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56" i="15"/>
  <c r="F1551" i="15"/>
  <c r="F1553" i="15"/>
  <c r="E1557" i="15"/>
  <c r="E1553" i="15"/>
  <c r="E1549" i="15"/>
  <c r="E1555" i="15"/>
  <c r="E1551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38" i="15"/>
  <c r="E1558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42" i="15"/>
  <c r="E1552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7" i="15"/>
  <c r="F1105" i="15"/>
  <c r="F1107" i="15"/>
  <c r="F1091" i="15"/>
  <c r="F1090" i="15"/>
  <c r="F1092" i="15"/>
  <c r="F1087" i="15"/>
  <c r="F1317" i="15"/>
  <c r="F1282" i="15"/>
  <c r="F1293" i="15"/>
  <c r="F1269" i="15"/>
  <c r="F1275" i="15"/>
  <c r="F1286" i="15"/>
  <c r="F1271" i="15"/>
  <c r="F1273" i="15"/>
  <c r="F1295" i="15"/>
  <c r="F1284" i="15"/>
  <c r="F1264" i="15"/>
  <c r="F1235" i="15"/>
  <c r="F1194" i="15"/>
  <c r="F1258" i="15"/>
  <c r="F1229" i="15"/>
  <c r="F1244" i="15"/>
  <c r="F1224" i="15"/>
  <c r="F1184" i="15"/>
  <c r="F1268" i="15"/>
  <c r="F1252" i="15"/>
  <c r="F1239" i="15"/>
  <c r="F1214" i="15"/>
  <c r="F1170" i="15"/>
  <c r="F1178" i="15"/>
  <c r="F1185" i="15"/>
  <c r="F1360" i="15"/>
  <c r="F1356" i="15"/>
  <c r="F1339" i="15"/>
  <c r="F1368" i="15"/>
  <c r="F1335" i="15"/>
  <c r="F1343" i="15"/>
  <c r="F1364" i="15"/>
  <c r="F1346" i="15"/>
  <c r="F1371" i="15"/>
  <c r="F1341" i="15"/>
  <c r="F1477" i="15"/>
  <c r="F1451" i="15"/>
  <c r="F1512" i="15"/>
  <c r="F1499" i="15"/>
  <c r="F1501" i="15"/>
  <c r="E1500" i="15"/>
  <c r="E1496" i="15"/>
  <c r="E1492" i="15"/>
  <c r="E1524" i="15"/>
  <c r="E1520" i="15"/>
  <c r="E1522" i="15"/>
  <c r="E1488" i="15"/>
  <c r="E1484" i="15"/>
  <c r="F1488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3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0" i="15"/>
  <c r="F962" i="15"/>
  <c r="F989" i="15"/>
  <c r="F1013" i="15"/>
  <c r="F959" i="15"/>
  <c r="F964" i="15"/>
  <c r="F958" i="15"/>
  <c r="F1058" i="15"/>
  <c r="F1077" i="15"/>
  <c r="F1127" i="15"/>
  <c r="F1083" i="15"/>
  <c r="F1398" i="15"/>
  <c r="F1409" i="15"/>
  <c r="F1374" i="15"/>
  <c r="F796" i="15"/>
  <c r="F691" i="15"/>
  <c r="F704" i="15"/>
  <c r="F678" i="15"/>
  <c r="F742" i="15"/>
  <c r="F698" i="15"/>
  <c r="F713" i="15"/>
  <c r="F676" i="15"/>
  <c r="F520" i="15"/>
  <c r="F495" i="15"/>
  <c r="F623" i="15"/>
  <c r="F1132" i="15"/>
  <c r="F1452" i="15"/>
  <c r="F451" i="15"/>
  <c r="F459" i="15"/>
  <c r="F531" i="15"/>
  <c r="F994" i="15"/>
  <c r="F1478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43" i="15"/>
  <c r="F1547" i="15"/>
  <c r="F1536" i="15"/>
  <c r="F1537" i="15"/>
  <c r="F1538" i="15"/>
  <c r="F1533" i="15"/>
  <c r="F1540" i="15"/>
  <c r="F1541" i="15"/>
  <c r="F1550" i="15"/>
  <c r="F1542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39" i="15"/>
  <c r="E1145" i="15"/>
  <c r="E1153" i="15"/>
  <c r="E1157" i="15"/>
  <c r="E1161" i="15"/>
  <c r="E1165" i="15"/>
  <c r="E1169" i="15"/>
  <c r="E1173" i="15"/>
  <c r="E1177" i="15"/>
  <c r="E1468" i="15"/>
  <c r="E1473" i="15"/>
  <c r="E1475" i="15"/>
  <c r="E1479" i="15"/>
  <c r="E1527" i="15"/>
  <c r="E1531" i="15"/>
  <c r="E1535" i="15"/>
  <c r="E1539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3" i="15"/>
  <c r="F1516" i="15"/>
  <c r="F1518" i="15"/>
  <c r="F1509" i="15"/>
  <c r="F1513" i="15"/>
  <c r="F1507" i="15"/>
  <c r="F1528" i="15"/>
  <c r="F1520" i="15"/>
  <c r="F1519" i="15"/>
  <c r="F1515" i="15"/>
  <c r="F1530" i="15"/>
  <c r="F1529" i="15"/>
  <c r="F1527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41" i="15"/>
  <c r="F1461" i="15"/>
  <c r="F1479" i="15"/>
  <c r="F1467" i="15"/>
  <c r="F1476" i="15"/>
  <c r="F1464" i="15"/>
  <c r="F1480" i="15"/>
  <c r="F1462" i="15"/>
  <c r="F1545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0" i="15"/>
  <c r="F1144" i="15"/>
  <c r="F1155" i="15"/>
  <c r="F1308" i="15"/>
  <c r="F1140" i="15"/>
  <c r="F1162" i="15"/>
  <c r="F1146" i="15"/>
  <c r="F1141" i="15"/>
  <c r="F1139" i="15"/>
  <c r="F1222" i="15"/>
  <c r="F1158" i="15"/>
  <c r="F1201" i="15"/>
  <c r="F1174" i="15"/>
  <c r="F1152" i="15"/>
  <c r="F1187" i="15"/>
  <c r="F1166" i="15"/>
  <c r="F1156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1" i="15"/>
  <c r="E1147" i="15"/>
  <c r="E1155" i="15"/>
  <c r="E1159" i="15"/>
  <c r="E1163" i="15"/>
  <c r="E1167" i="15"/>
  <c r="E1171" i="15"/>
  <c r="E1175" i="15"/>
  <c r="E1181" i="15"/>
  <c r="E1452" i="15"/>
  <c r="E1462" i="15"/>
  <c r="E1472" i="15"/>
  <c r="E1464" i="15"/>
  <c r="E1477" i="15"/>
  <c r="E1481" i="15"/>
  <c r="E1525" i="15"/>
  <c r="E1529" i="15"/>
  <c r="E1533" i="15"/>
  <c r="E1537" i="15"/>
  <c r="E1541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984" i="15"/>
  <c r="F1137" i="15"/>
  <c r="F1126" i="15"/>
  <c r="F1120" i="15"/>
  <c r="F1116" i="15"/>
  <c r="F1131" i="15"/>
  <c r="F1110" i="15"/>
  <c r="F1130" i="15"/>
  <c r="F1129" i="15"/>
  <c r="F1111" i="15"/>
  <c r="F1119" i="15"/>
  <c r="F1125" i="15"/>
  <c r="F1108" i="15"/>
  <c r="F1523" i="15"/>
  <c r="F1524" i="15"/>
  <c r="F1522" i="15"/>
  <c r="F1532" i="15"/>
  <c r="F1531" i="15"/>
  <c r="F1535" i="15"/>
  <c r="F1504" i="15"/>
  <c r="F1498" i="15"/>
  <c r="F1485" i="15"/>
  <c r="F1489" i="15"/>
  <c r="F1555" i="15"/>
  <c r="F1510" i="15"/>
  <c r="F1496" i="15"/>
  <c r="F1494" i="15"/>
  <c r="F1500" i="15"/>
  <c r="F1487" i="15"/>
  <c r="F1484" i="15"/>
  <c r="F1557" i="15"/>
  <c r="F1493" i="15"/>
  <c r="F1486" i="15"/>
  <c r="F1517" i="15"/>
  <c r="F1502" i="15"/>
  <c r="F1491" i="15"/>
  <c r="F1490" i="15"/>
  <c r="F1497" i="15"/>
  <c r="F1526" i="15"/>
  <c r="F1495" i="15"/>
  <c r="F842" i="15"/>
  <c r="F846" i="15"/>
  <c r="F852" i="15"/>
  <c r="F829" i="15"/>
  <c r="F833" i="15"/>
  <c r="F957" i="15"/>
  <c r="F1062" i="15"/>
  <c r="F1056" i="15"/>
  <c r="F1059" i="15"/>
  <c r="F1400" i="15"/>
  <c r="F1408" i="15"/>
  <c r="F1399" i="15"/>
  <c r="F1386" i="15"/>
  <c r="F1391" i="15"/>
  <c r="F1373" i="15"/>
  <c r="F1370" i="15"/>
  <c r="F1414" i="15"/>
  <c r="F1404" i="15"/>
  <c r="F1381" i="15"/>
  <c r="F1388" i="15"/>
  <c r="F1393" i="15"/>
  <c r="F1375" i="15"/>
  <c r="F1372" i="15"/>
  <c r="F1412" i="15"/>
  <c r="F1390" i="15"/>
  <c r="F1382" i="15"/>
  <c r="F1415" i="15"/>
  <c r="F1385" i="15"/>
  <c r="F1380" i="15"/>
  <c r="F1534" i="15"/>
  <c r="F1539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972" i="15"/>
  <c r="F1051" i="15"/>
  <c r="F1249" i="15"/>
  <c r="F1217" i="15"/>
  <c r="F1221" i="15"/>
  <c r="F1211" i="15"/>
  <c r="F1191" i="15"/>
  <c r="F1195" i="15"/>
  <c r="F1188" i="15"/>
  <c r="F1199" i="15"/>
  <c r="F1210" i="15"/>
  <c r="F1167" i="15"/>
  <c r="F1171" i="15"/>
  <c r="F1175" i="15"/>
  <c r="F1181" i="15"/>
  <c r="F1157" i="15"/>
  <c r="F1147" i="15"/>
  <c r="F1223" i="15"/>
  <c r="F1225" i="15"/>
  <c r="F1213" i="15"/>
  <c r="F1205" i="15"/>
  <c r="F1193" i="15"/>
  <c r="F1186" i="15"/>
  <c r="F1212" i="15"/>
  <c r="F1190" i="15"/>
  <c r="F1197" i="15"/>
  <c r="F1165" i="15"/>
  <c r="F1169" i="15"/>
  <c r="F1173" i="15"/>
  <c r="F1177" i="15"/>
  <c r="F1183" i="15"/>
  <c r="F1161" i="15"/>
  <c r="F1154" i="15"/>
  <c r="F1215" i="15"/>
  <c r="F1204" i="15"/>
  <c r="F1196" i="15"/>
  <c r="F1198" i="15"/>
  <c r="F1164" i="15"/>
  <c r="F1172" i="15"/>
  <c r="F1182" i="15"/>
  <c r="F1153" i="15"/>
  <c r="F1216" i="15"/>
  <c r="F1192" i="15"/>
  <c r="F1189" i="15"/>
  <c r="F1202" i="15"/>
  <c r="F1168" i="15"/>
  <c r="F1176" i="15"/>
  <c r="F1160" i="15"/>
  <c r="F1378" i="15"/>
  <c r="F1397" i="15"/>
  <c r="F1413" i="15"/>
  <c r="F1395" i="15"/>
  <c r="F1425" i="15"/>
  <c r="F1411" i="15"/>
  <c r="F1392" i="15"/>
  <c r="F1426" i="15"/>
  <c r="F1419" i="15"/>
  <c r="F1416" i="15" s="1"/>
  <c r="F1424" i="15"/>
  <c r="F1396" i="15"/>
  <c r="F1099" i="15"/>
  <c r="F1112" i="15"/>
  <c r="F1251" i="15"/>
  <c r="F1263" i="15"/>
  <c r="F1250" i="15"/>
  <c r="F1230" i="15"/>
  <c r="F1236" i="15"/>
  <c r="F1240" i="15"/>
  <c r="F1257" i="15"/>
  <c r="F1261" i="15"/>
  <c r="F1228" i="15"/>
  <c r="F1232" i="15"/>
  <c r="F1238" i="15"/>
  <c r="F1226" i="15"/>
  <c r="F1453" i="15"/>
  <c r="F1431" i="15"/>
  <c r="F1474" i="15"/>
  <c r="F1472" i="15"/>
  <c r="F1432" i="15"/>
  <c r="F1422" i="15"/>
  <c r="F1423" i="15"/>
  <c r="F1365" i="15"/>
  <c r="F1338" i="15"/>
  <c r="F1342" i="15"/>
  <c r="F1345" i="15"/>
  <c r="F1325" i="15"/>
  <c r="F1329" i="15"/>
  <c r="F1333" i="15"/>
  <c r="F1362" i="15"/>
  <c r="F1336" i="15"/>
  <c r="F1340" i="15"/>
  <c r="F1344" i="15"/>
  <c r="F1352" i="15"/>
  <c r="F1327" i="15"/>
  <c r="F1331" i="15"/>
  <c r="F1324" i="15"/>
  <c r="F1548" i="15"/>
  <c r="F928" i="15"/>
  <c r="F924" i="15"/>
  <c r="F918" i="15"/>
  <c r="F935" i="15"/>
  <c r="F951" i="15"/>
  <c r="F966" i="15"/>
  <c r="F965" i="15"/>
  <c r="F961" i="15"/>
  <c r="F978" i="15"/>
  <c r="F1026" i="15"/>
  <c r="F1060" i="15"/>
  <c r="F1040" i="15"/>
  <c r="F1036" i="15"/>
  <c r="F1066" i="15"/>
  <c r="F1085" i="15"/>
  <c r="F1248" i="15"/>
  <c r="F1237" i="15"/>
  <c r="F1227" i="15"/>
  <c r="F1309" i="15"/>
  <c r="F1276" i="15"/>
  <c r="F1283" i="15"/>
  <c r="F1287" i="15"/>
  <c r="F1294" i="15"/>
  <c r="F1300" i="15"/>
  <c r="F1323" i="15"/>
  <c r="F1274" i="15"/>
  <c r="F1281" i="15"/>
  <c r="F1285" i="15"/>
  <c r="F1289" i="15"/>
  <c r="F1296" i="15"/>
  <c r="F1270" i="15"/>
  <c r="F1307" i="15"/>
  <c r="F1367" i="15"/>
  <c r="F1376" i="15"/>
  <c r="F1449" i="15"/>
  <c r="F1469" i="15"/>
  <c r="F1481" i="15"/>
  <c r="F1511" i="15"/>
  <c r="F1549" i="15"/>
  <c r="F1546" i="15"/>
  <c r="F1552" i="15"/>
  <c r="F1558" i="15"/>
  <c r="F1448" i="15"/>
  <c r="F1468" i="15"/>
  <c r="F1492" i="15"/>
  <c r="F1525" i="15"/>
  <c r="F1544" i="15"/>
  <c r="F1418" i="15" l="1"/>
  <c r="E1418" i="15"/>
  <c r="E1416" i="15"/>
  <c r="F1417" i="15"/>
  <c r="E1417" i="15"/>
  <c r="E1428" i="15"/>
  <c r="E1429" i="15"/>
  <c r="F1428" i="15"/>
  <c r="F1429" i="15"/>
  <c r="E1427" i="15"/>
  <c r="E1459" i="15"/>
  <c r="F1457" i="15"/>
  <c r="F1455" i="15"/>
  <c r="E1454" i="15"/>
  <c r="E1457" i="15"/>
  <c r="E1455" i="15"/>
  <c r="E1456" i="15"/>
  <c r="F1456" i="15"/>
  <c r="E1437" i="15"/>
  <c r="F1437" i="15"/>
  <c r="E1438" i="15"/>
  <c r="E1435" i="15"/>
  <c r="E1436" i="15"/>
  <c r="F1438" i="15"/>
  <c r="E1439" i="15"/>
  <c r="F1436" i="15"/>
  <c r="F1439" i="15"/>
  <c r="F1435" i="15"/>
  <c r="E1458" i="15"/>
  <c r="F1459" i="15"/>
  <c r="F1458" i="15"/>
  <c r="F1440" i="15"/>
  <c r="E1440" i="15"/>
</calcChain>
</file>

<file path=xl/sharedStrings.xml><?xml version="1.0" encoding="utf-8"?>
<sst xmlns="http://schemas.openxmlformats.org/spreadsheetml/2006/main" count="13205" uniqueCount="2033">
  <si>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</si>
  <si>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</si>
  <si>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</si>
  <si>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</si>
  <si>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</si>
  <si>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</si>
  <si>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</si>
  <si>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</si>
  <si>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</si>
  <si>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</si>
  <si>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</si>
  <si>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</si>
  <si>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</si>
  <si>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</si>
  <si>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</si>
  <si>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</si>
  <si>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</si>
  <si>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</si>
  <si>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</si>
  <si>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</si>
  <si>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</si>
  <si>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</si>
  <si>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</si>
  <si>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</si>
  <si>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</si>
  <si>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</si>
  <si>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</si>
  <si>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</si>
  <si>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</si>
  <si>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</si>
  <si>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</si>
  <si>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</si>
  <si>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</si>
  <si>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</si>
  <si>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</si>
  <si>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</si>
  <si>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</si>
  <si>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</si>
  <si>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</si>
  <si>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</si>
  <si>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</si>
  <si>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</si>
  <si>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</si>
  <si>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</si>
  <si>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</si>
  <si>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</si>
  <si>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</si>
  <si>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</si>
  <si>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</si>
  <si>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</si>
  <si>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</si>
  <si>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</si>
  <si>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</si>
  <si>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</si>
  <si>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</si>
  <si>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</si>
  <si>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</si>
  <si>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</si>
  <si>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</si>
  <si>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</si>
  <si>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</si>
  <si>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</si>
  <si>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</si>
  <si>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</si>
  <si>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</si>
  <si>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</si>
  <si>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</si>
  <si>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</si>
  <si>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</si>
  <si>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</si>
  <si>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</si>
  <si>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</si>
  <si>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</si>
  <si>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</si>
  <si>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</si>
  <si>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</si>
  <si>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</si>
  <si>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</si>
  <si>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</si>
  <si>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</si>
  <si>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</si>
  <si>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</si>
  <si>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</si>
  <si>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</si>
  <si>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</si>
  <si>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</si>
  <si>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</si>
  <si>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</si>
  <si>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</si>
  <si>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</si>
  <si>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</si>
  <si>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</si>
  <si>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</si>
  <si>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</si>
  <si>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</si>
  <si>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</si>
  <si>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</si>
  <si>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</si>
  <si>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</si>
  <si>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</si>
  <si>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</si>
  <si>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</si>
  <si>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</si>
  <si>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</si>
  <si>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</si>
  <si>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</si>
  <si>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</si>
  <si>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</si>
  <si>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</si>
  <si>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</si>
  <si>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</si>
  <si>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</si>
  <si>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</si>
  <si>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</si>
  <si>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</si>
  <si>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</si>
  <si>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</si>
  <si>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</si>
  <si>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</si>
  <si>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</si>
  <si>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</si>
  <si>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</si>
  <si>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</si>
  <si>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</si>
  <si>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</si>
  <si>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</si>
  <si>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</si>
  <si>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</si>
  <si>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</si>
  <si>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</si>
  <si>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</si>
  <si>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</si>
  <si>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</si>
  <si>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</si>
  <si>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</si>
  <si>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</si>
  <si>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</si>
  <si>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</si>
  <si>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</si>
  <si>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</si>
  <si>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</si>
  <si>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</si>
  <si>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</si>
  <si>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</si>
  <si>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</si>
  <si>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</si>
  <si>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</si>
  <si>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</si>
  <si>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</si>
  <si>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</si>
  <si>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</si>
  <si>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</si>
  <si>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</si>
  <si>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</si>
  <si>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</si>
  <si>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</si>
  <si>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</si>
  <si>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</si>
  <si>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</si>
  <si>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</si>
  <si>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</si>
  <si>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</si>
  <si>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</si>
  <si>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</si>
  <si>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</si>
  <si>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</si>
  <si>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</si>
  <si>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</si>
  <si>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</si>
  <si>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</si>
  <si>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</si>
  <si>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</si>
  <si>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</si>
  <si>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</si>
  <si>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</si>
  <si>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</si>
  <si>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</si>
  <si>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</si>
  <si>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</si>
  <si>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</si>
  <si>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</si>
  <si>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</si>
  <si>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</si>
  <si>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</si>
  <si>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</si>
  <si>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</si>
  <si>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</si>
  <si>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</si>
  <si>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</si>
  <si>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</si>
  <si>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</si>
  <si>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</si>
  <si>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</si>
  <si>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</si>
  <si>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</si>
  <si>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</si>
  <si>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</si>
  <si>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</si>
  <si>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</si>
  <si>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</si>
  <si>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</si>
  <si>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</si>
  <si>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</si>
  <si>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</si>
  <si>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</si>
  <si>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</si>
  <si>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</si>
  <si>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</si>
  <si>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</si>
  <si>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</si>
  <si>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</si>
  <si>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</si>
  <si>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</si>
  <si>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</si>
  <si>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</si>
  <si>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</si>
  <si>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</si>
  <si>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</si>
  <si>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</si>
  <si>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</si>
  <si>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</si>
  <si>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</si>
  <si>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</si>
  <si>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</si>
  <si>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</si>
  <si>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</si>
  <si>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</si>
  <si>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</si>
  <si>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</si>
  <si>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</si>
  <si>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</si>
  <si>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</si>
  <si>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</si>
  <si>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</si>
  <si>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</si>
  <si>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</si>
  <si>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</si>
  <si>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</si>
  <si>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</si>
  <si>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</si>
  <si>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</si>
  <si>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</si>
  <si>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</si>
  <si>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</si>
  <si>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</si>
  <si>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</si>
  <si>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</si>
  <si>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</si>
  <si>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</si>
  <si>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</si>
  <si>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</si>
  <si>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</si>
  <si>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</si>
  <si>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</si>
  <si>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</si>
  <si>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</si>
  <si>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</si>
  <si>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</si>
  <si>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</si>
  <si>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</si>
  <si>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</si>
  <si>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</si>
  <si>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</si>
  <si>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</si>
  <si>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</si>
  <si>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</si>
  <si>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</si>
  <si>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</si>
  <si>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</si>
  <si>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</si>
  <si>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</si>
  <si>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</si>
  <si>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</si>
  <si>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</si>
  <si>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</si>
  <si>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</si>
  <si>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</si>
  <si>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</si>
  <si>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</si>
  <si>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</si>
  <si>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</si>
  <si>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</si>
  <si>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</si>
  <si>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</si>
  <si>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</si>
  <si>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</si>
  <si>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</si>
  <si>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</si>
  <si>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</si>
  <si>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</si>
  <si>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</si>
  <si>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</si>
  <si>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</si>
  <si>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</si>
  <si>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</si>
  <si>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</si>
  <si>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</si>
  <si>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</si>
  <si>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</si>
  <si>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</si>
  <si>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</si>
  <si>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</si>
  <si>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</si>
  <si>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</si>
  <si>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</si>
  <si>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</si>
  <si>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</si>
  <si>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</si>
  <si>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</si>
  <si>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</si>
  <si>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</si>
  <si>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</si>
  <si>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</si>
  <si>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</si>
  <si>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</si>
  <si>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</si>
  <si>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</si>
  <si>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</si>
  <si>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</si>
  <si>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</si>
  <si>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</si>
  <si>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</si>
  <si>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</si>
  <si>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</si>
  <si>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</si>
  <si>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</si>
  <si>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</si>
  <si>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</si>
  <si>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</si>
  <si>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</si>
  <si>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</si>
  <si>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</si>
  <si>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</si>
  <si>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</si>
  <si>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</si>
  <si>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</si>
  <si>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</si>
  <si>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</si>
  <si>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</si>
  <si>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</si>
  <si>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</si>
  <si>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</si>
  <si>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</si>
  <si>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</si>
  <si>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</si>
  <si>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</si>
  <si>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</si>
  <si>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</si>
  <si>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</si>
  <si>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</si>
  <si>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</si>
  <si>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</si>
  <si>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</si>
  <si>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</si>
  <si>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</si>
  <si>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</si>
  <si>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</si>
  <si>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</si>
  <si>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</si>
  <si>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</si>
  <si>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</si>
  <si>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</si>
  <si>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</si>
  <si>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</si>
  <si>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</si>
  <si>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</si>
  <si>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</si>
  <si>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</si>
  <si>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</si>
  <si>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</si>
  <si>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</si>
  <si>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</si>
  <si>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</si>
  <si>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</si>
  <si>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</si>
  <si>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</si>
  <si>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</si>
  <si>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</si>
  <si>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</si>
  <si>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</si>
  <si>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</si>
  <si>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</si>
  <si>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</si>
  <si>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</si>
  <si>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</si>
  <si>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</si>
  <si>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</si>
  <si>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</si>
  <si>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</si>
  <si>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</si>
  <si>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</si>
  <si>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</si>
  <si>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</si>
  <si>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</si>
  <si>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</si>
  <si>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</si>
  <si>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</si>
  <si>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</si>
  <si>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</si>
  <si>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</si>
  <si>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</si>
  <si>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</si>
  <si>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</si>
  <si>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</si>
  <si>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</si>
  <si>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</si>
  <si>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</si>
  <si>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</si>
  <si>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</si>
  <si>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</si>
  <si>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</si>
  <si>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</si>
  <si>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</si>
  <si>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</si>
  <si>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</si>
  <si>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</si>
  <si>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</si>
  <si>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</si>
  <si>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</si>
  <si>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</si>
  <si>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</si>
  <si>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</si>
  <si>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</si>
  <si>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</si>
  <si>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</si>
  <si>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</si>
  <si>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</si>
  <si>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</si>
  <si>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</si>
  <si>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</si>
  <si>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</si>
  <si>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</si>
  <si>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</si>
  <si>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</si>
  <si>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</si>
  <si>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</si>
  <si>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</si>
  <si>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</si>
  <si>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</si>
  <si>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</si>
  <si>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</si>
  <si>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</si>
  <si>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</si>
  <si>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</si>
  <si>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</si>
  <si>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</si>
  <si>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</si>
  <si>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</si>
  <si>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</si>
  <si>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</si>
  <si>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</si>
  <si>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</si>
  <si>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</si>
  <si>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</si>
  <si>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</si>
  <si>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</si>
  <si>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</si>
  <si>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</si>
  <si>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</si>
  <si>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</si>
  <si>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</si>
  <si>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</si>
  <si>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</si>
  <si>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</si>
  <si>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</si>
  <si>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</si>
  <si>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</si>
  <si>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</si>
  <si>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</si>
  <si>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</si>
  <si>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</si>
  <si>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</si>
  <si>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</si>
  <si>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</si>
  <si>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</si>
  <si>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</si>
  <si>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</si>
  <si>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</si>
  <si>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</si>
  <si>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</si>
  <si>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</si>
  <si>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</si>
  <si>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</si>
  <si>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</si>
  <si>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</si>
  <si>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</si>
  <si>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</si>
  <si>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</si>
  <si>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</si>
  <si>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</si>
  <si>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</si>
  <si>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</si>
  <si>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</si>
  <si>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</si>
  <si>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</si>
  <si>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</si>
  <si>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</si>
  <si>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</si>
  <si>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</si>
  <si>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</si>
  <si>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</si>
  <si>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</si>
  <si>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</si>
  <si>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</si>
  <si>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</si>
  <si>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</si>
  <si>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</si>
  <si>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</si>
  <si>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</si>
  <si>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</si>
  <si>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</si>
  <si>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</si>
  <si>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</si>
  <si>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</si>
  <si>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</si>
  <si>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</si>
  <si>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</si>
  <si>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</si>
  <si>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</si>
  <si>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</si>
  <si>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</si>
  <si>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</si>
  <si>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</si>
  <si>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</si>
  <si>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</si>
  <si>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</si>
  <si>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</si>
  <si>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</si>
  <si>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</si>
  <si>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</si>
  <si>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</si>
  <si>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</si>
  <si>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</si>
  <si>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</si>
  <si>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</si>
  <si>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</si>
  <si>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</si>
  <si>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</si>
  <si>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</si>
  <si>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</si>
  <si>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</si>
  <si>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</si>
  <si>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</si>
  <si>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</si>
  <si>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</si>
  <si>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</si>
  <si>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</si>
  <si>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</si>
  <si>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</si>
  <si>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</si>
  <si>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</si>
  <si>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</si>
  <si>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</si>
  <si>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</si>
  <si>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</si>
  <si>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</si>
  <si>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</si>
  <si>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</si>
  <si>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</si>
  <si>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</si>
  <si>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</si>
  <si>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</si>
  <si>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</si>
  <si>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</si>
  <si>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</si>
  <si>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</si>
  <si>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</si>
  <si>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</si>
  <si>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</si>
  <si>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</si>
  <si>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</si>
  <si>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</si>
  <si>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</si>
  <si>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</si>
  <si>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</si>
  <si>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</si>
  <si>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</si>
  <si>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</si>
  <si>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</si>
  <si>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</si>
  <si>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</si>
  <si>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</si>
  <si>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</si>
  <si>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</si>
  <si>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</si>
  <si>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</si>
  <si>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</si>
  <si>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</si>
  <si>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</si>
  <si>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</si>
  <si>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</si>
  <si>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</si>
  <si>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</si>
  <si>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</si>
  <si>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</si>
  <si>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</si>
  <si>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</si>
  <si>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</si>
  <si>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</si>
  <si>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</si>
  <si>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</si>
  <si>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</si>
  <si>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</si>
  <si>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</si>
  <si>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</si>
  <si>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</si>
  <si>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</si>
  <si>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</si>
  <si>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</si>
  <si>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</si>
  <si>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</si>
  <si>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</si>
  <si>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</si>
  <si>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</si>
  <si>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</si>
  <si>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</si>
  <si>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</si>
  <si>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</si>
  <si>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</si>
  <si>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</si>
  <si>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</si>
  <si>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</si>
  <si>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</si>
  <si>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</si>
  <si>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</si>
  <si>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</si>
  <si>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</si>
  <si>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</si>
  <si>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</si>
  <si>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</si>
  <si>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</si>
  <si>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</si>
  <si>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</si>
  <si>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</si>
  <si>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</si>
  <si>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</si>
  <si>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</si>
  <si>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</si>
  <si>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</si>
  <si>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</si>
  <si>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</si>
  <si>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</si>
  <si>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</si>
  <si>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</si>
  <si>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</si>
  <si>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</si>
  <si>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</si>
  <si>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</si>
  <si>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</si>
  <si>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</si>
  <si>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</si>
  <si>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</si>
  <si>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</si>
  <si>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</si>
  <si>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</si>
  <si>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</si>
  <si>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</si>
  <si>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</si>
  <si>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</si>
  <si>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</si>
  <si>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</si>
  <si>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</si>
  <si>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</si>
  <si>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</si>
  <si>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</si>
  <si>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</si>
  <si>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</si>
  <si>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</si>
  <si>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</si>
  <si>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</si>
  <si>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</si>
  <si>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</si>
  <si>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</si>
  <si>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</si>
  <si>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</si>
  <si>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</si>
  <si>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</si>
  <si>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</si>
  <si>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</si>
  <si>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</si>
  <si>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</si>
  <si>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</si>
  <si>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</si>
  <si>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</si>
  <si>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</si>
  <si>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</si>
  <si>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</si>
  <si>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</si>
  <si>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</si>
  <si>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</si>
  <si>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</si>
  <si>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</si>
  <si>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</si>
  <si>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</si>
  <si>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</si>
  <si>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</si>
  <si>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</si>
  <si>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</si>
  <si>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</si>
  <si>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</si>
  <si>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</si>
  <si>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</si>
  <si>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</si>
  <si>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</si>
  <si>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</si>
  <si>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</si>
  <si>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</si>
  <si>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</si>
  <si>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</si>
  <si>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</si>
  <si>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</si>
  <si>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</si>
  <si>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</si>
  <si>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</si>
  <si>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</si>
  <si>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</si>
  <si>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</si>
  <si>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</si>
  <si>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</si>
  <si>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</si>
  <si>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</si>
  <si>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</si>
  <si>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</si>
  <si>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</si>
  <si>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</si>
  <si>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</si>
  <si>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</si>
  <si>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</si>
  <si>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</si>
  <si>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</si>
  <si>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</si>
  <si>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</si>
  <si>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</si>
  <si>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</si>
  <si>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</si>
  <si>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</si>
  <si>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</si>
  <si>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</si>
  <si>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</si>
  <si>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</si>
  <si>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</si>
  <si>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</si>
  <si>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</si>
  <si>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</si>
  <si>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</si>
  <si>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</si>
  <si>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</si>
  <si>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</si>
  <si>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</si>
  <si>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</si>
  <si>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</si>
  <si>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</si>
  <si>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</si>
  <si>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</si>
  <si>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</si>
  <si>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</si>
  <si>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</si>
  <si>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</si>
  <si>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</si>
  <si>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</si>
  <si>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</si>
  <si>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</si>
  <si>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</si>
  <si>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</si>
  <si>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</si>
  <si>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</si>
  <si>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</si>
  <si>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</si>
  <si>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</si>
  <si>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</si>
  <si>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</si>
  <si>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</si>
  <si>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</si>
  <si>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</si>
  <si>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</si>
  <si>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</si>
  <si>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</si>
  <si>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</si>
  <si>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</si>
  <si>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</si>
  <si>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</si>
  <si>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</si>
  <si>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</si>
  <si>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</si>
  <si>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</si>
  <si>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</si>
  <si>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</si>
  <si>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</si>
  <si>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</si>
  <si>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</si>
  <si>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</si>
  <si>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</si>
  <si>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</si>
  <si>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</si>
  <si>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</si>
  <si>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</si>
  <si>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</si>
  <si>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</si>
  <si>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</si>
  <si>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</si>
  <si>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</si>
  <si>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</si>
  <si>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</si>
  <si>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</si>
  <si>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</si>
  <si>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</si>
  <si>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</si>
  <si>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</si>
  <si>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</si>
  <si>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</si>
  <si>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</si>
  <si>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</si>
  <si>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</si>
  <si>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</si>
  <si>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</si>
  <si>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</si>
  <si>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</si>
  <si>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</si>
  <si>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</si>
  <si>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</si>
  <si>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</si>
  <si>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</si>
  <si>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</si>
  <si>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</si>
  <si>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</si>
  <si>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</si>
  <si>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</si>
  <si>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</si>
  <si>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</si>
  <si>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</si>
  <si>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</si>
  <si>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</si>
  <si>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</si>
  <si>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</si>
  <si>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</si>
  <si>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</si>
  <si>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</si>
  <si>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</si>
  <si>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</si>
  <si>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</si>
  <si>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</si>
  <si>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</si>
  <si>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</si>
  <si>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</si>
  <si>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</si>
  <si>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</si>
  <si>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</si>
  <si>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</si>
  <si>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</si>
  <si>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</si>
  <si>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</si>
  <si>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</si>
  <si>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</si>
  <si>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</si>
  <si>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</si>
  <si>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</si>
  <si>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</si>
  <si>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</si>
  <si>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</si>
  <si>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</si>
  <si>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</si>
  <si>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</si>
  <si>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</si>
  <si>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</si>
  <si>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</si>
  <si>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</si>
  <si>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</si>
  <si>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</si>
  <si>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</si>
  <si>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</si>
  <si>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</si>
  <si>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</si>
  <si>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</si>
  <si>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</si>
  <si>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</si>
  <si>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</si>
  <si>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</si>
  <si>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</si>
  <si>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</si>
  <si>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</si>
  <si>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</si>
  <si>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</si>
  <si>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</si>
  <si>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</si>
  <si>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</si>
  <si>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</si>
  <si>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</si>
  <si>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</si>
  <si>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</si>
  <si>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</si>
  <si>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</si>
  <si>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</si>
  <si>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</si>
  <si>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</si>
  <si>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</si>
  <si>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</si>
  <si>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</si>
  <si>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</si>
  <si>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</si>
  <si>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</si>
  <si>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</si>
  <si>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</si>
  <si>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</si>
  <si>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</si>
  <si>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</si>
  <si>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</si>
  <si>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</si>
  <si>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</si>
  <si>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</si>
  <si>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</si>
  <si>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</si>
  <si>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</si>
  <si>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</si>
  <si>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</si>
  <si>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</si>
  <si>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</si>
  <si>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</si>
  <si>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</si>
  <si>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</si>
  <si>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</si>
  <si>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</si>
  <si>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</si>
  <si>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</si>
  <si>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</si>
  <si>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</si>
  <si>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</si>
  <si>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</si>
  <si>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</si>
  <si>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</si>
  <si>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</si>
  <si>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</si>
  <si>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</si>
  <si>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</si>
  <si>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</si>
  <si>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</si>
  <si>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</si>
  <si>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</si>
  <si>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</si>
  <si>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</si>
  <si>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</si>
  <si>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</si>
  <si>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</si>
  <si>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</si>
  <si>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</si>
  <si>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</si>
  <si>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</si>
  <si>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</si>
  <si>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</si>
  <si>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</si>
  <si>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</si>
  <si>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</si>
  <si>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</si>
  <si>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</si>
  <si>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</si>
  <si>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</si>
  <si>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</si>
  <si>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</si>
  <si>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</si>
  <si>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</si>
  <si>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</si>
  <si>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</si>
  <si>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</si>
  <si>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</si>
  <si>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</si>
  <si>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</si>
  <si>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</si>
  <si>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</si>
  <si>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</si>
  <si>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</si>
  <si>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</si>
  <si>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</si>
  <si>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</si>
  <si>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</si>
  <si>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</si>
  <si>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</si>
  <si>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</si>
  <si>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</si>
  <si>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</si>
  <si>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</si>
  <si>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</si>
  <si>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</si>
  <si>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</si>
  <si>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</si>
  <si>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</si>
  <si>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</si>
  <si>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</si>
  <si>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</si>
  <si>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</si>
  <si>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</si>
  <si>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</si>
  <si>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</si>
  <si>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</si>
  <si>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</si>
  <si>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</si>
  <si>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</si>
  <si>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</si>
  <si>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</si>
  <si>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</si>
  <si>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</si>
  <si>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</si>
  <si>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</si>
  <si>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</si>
  <si>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</si>
  <si>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</si>
  <si>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</si>
  <si>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</si>
  <si>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</si>
  <si>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</si>
  <si>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</si>
  <si>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</si>
  <si>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</si>
  <si>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</si>
  <si>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</si>
  <si>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</si>
  <si>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</si>
  <si>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</si>
  <si>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</si>
  <si>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</si>
  <si>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</si>
  <si>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</si>
  <si>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</si>
  <si>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</si>
  <si>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</si>
  <si>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</si>
  <si>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</si>
  <si>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</si>
  <si>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</si>
  <si>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</si>
  <si>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</si>
  <si>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</si>
  <si>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</si>
  <si>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</si>
  <si>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</si>
  <si>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</si>
  <si>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</si>
  <si>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</si>
  <si>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</si>
  <si>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</si>
  <si>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</si>
  <si>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</si>
  <si>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</si>
  <si>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</si>
  <si>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</si>
  <si>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</si>
  <si>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</si>
  <si>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</si>
  <si>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</si>
  <si>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</si>
  <si>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</si>
  <si>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</si>
  <si>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</si>
  <si>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</si>
  <si>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</si>
  <si>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</si>
  <si>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</si>
  <si>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</si>
  <si>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</si>
  <si>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</si>
  <si>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</si>
  <si>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</si>
  <si>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</si>
  <si>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</si>
  <si>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</si>
  <si>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</si>
  <si>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</si>
  <si>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</si>
  <si>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</si>
  <si>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</si>
  <si>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</si>
  <si>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</si>
  <si>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</si>
  <si>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</si>
  <si>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</si>
  <si>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</si>
  <si>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</si>
  <si>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</si>
  <si>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</si>
  <si>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</si>
  <si>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</si>
  <si>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</si>
  <si>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</si>
  <si>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</si>
  <si>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</si>
  <si>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</si>
  <si>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</si>
  <si>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</si>
  <si>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</si>
  <si>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</si>
  <si>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</si>
  <si>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</si>
  <si>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</si>
  <si>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</si>
  <si>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</si>
  <si>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</si>
  <si>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</si>
  <si>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</si>
  <si>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</si>
  <si>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</si>
  <si>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</si>
  <si>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</si>
  <si>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</si>
  <si>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</si>
  <si>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</si>
  <si>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</si>
  <si>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</si>
  <si>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</si>
  <si>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</si>
  <si>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</si>
  <si>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</si>
  <si>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</si>
  <si>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</si>
  <si>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</si>
  <si>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</si>
  <si>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</si>
  <si>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</si>
  <si>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</si>
  <si>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</si>
  <si>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</si>
  <si>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</si>
  <si>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</si>
  <si>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</si>
  <si>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</si>
  <si>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</si>
  <si>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</si>
  <si>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</si>
  <si>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</si>
  <si>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</si>
  <si>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</si>
  <si>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</si>
  <si>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</si>
  <si>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</si>
  <si>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</si>
  <si>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</si>
  <si>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</si>
  <si>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</si>
  <si>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</si>
  <si>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</si>
  <si>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</si>
  <si>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</si>
  <si>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</si>
  <si>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</si>
  <si>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</si>
  <si>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</si>
  <si>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</si>
  <si>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</si>
  <si>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</si>
  <si>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</si>
  <si>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</si>
  <si>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</si>
  <si>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</si>
  <si>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</si>
  <si>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</si>
  <si>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</si>
  <si>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</si>
  <si>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</si>
  <si>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</si>
  <si>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</si>
  <si>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</si>
  <si>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</si>
  <si>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</si>
  <si>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</si>
  <si>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</si>
  <si>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</si>
  <si>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</si>
  <si>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</si>
  <si>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</si>
  <si>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</si>
  <si>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</si>
  <si>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</si>
  <si>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</si>
  <si>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</si>
  <si>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</si>
  <si>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</si>
  <si>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</si>
  <si>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</si>
  <si>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</si>
  <si>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</si>
  <si>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</si>
  <si>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</si>
  <si>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</si>
  <si>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</si>
  <si>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</si>
  <si>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</si>
  <si>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</si>
  <si>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</si>
  <si>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</si>
  <si>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</si>
  <si>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</si>
  <si>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</si>
  <si>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</si>
  <si>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</si>
  <si>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</si>
  <si>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</si>
  <si>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</si>
  <si>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</si>
  <si>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</si>
  <si>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</si>
  <si>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</si>
  <si>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</si>
  <si>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</si>
  <si>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</si>
  <si>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</si>
  <si>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</si>
  <si>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</si>
  <si>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</si>
  <si>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</si>
  <si>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</si>
  <si>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</si>
  <si>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</si>
  <si>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</si>
  <si>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</si>
  <si>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</si>
  <si>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</si>
  <si>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</si>
  <si>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</si>
  <si>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</si>
  <si>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</si>
  <si>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</si>
  <si>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</si>
  <si>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</si>
  <si>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</si>
  <si>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</si>
  <si>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</si>
  <si>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</si>
  <si>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</si>
  <si>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</si>
  <si>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</si>
  <si>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</si>
  <si>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</si>
  <si>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</si>
  <si>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</si>
  <si>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</si>
  <si>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</si>
  <si>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</si>
  <si>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</si>
  <si>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</si>
  <si>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</si>
  <si>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</si>
  <si>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</si>
  <si>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</si>
  <si>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</si>
  <si>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</si>
  <si>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</si>
  <si>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</si>
  <si>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</si>
  <si>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</si>
  <si>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</si>
  <si>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</si>
  <si>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</si>
  <si>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</si>
  <si>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</si>
  <si>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</si>
  <si>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</si>
  <si>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</si>
  <si>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</si>
  <si>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</si>
  <si>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</si>
  <si>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</si>
  <si>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</si>
  <si>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</si>
  <si>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</si>
  <si>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</si>
  <si>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</si>
  <si>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</si>
  <si>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</si>
  <si>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</si>
  <si>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</si>
  <si>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</si>
  <si>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</si>
  <si>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</si>
  <si>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</si>
  <si>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</si>
  <si>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</si>
  <si>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</si>
  <si>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</si>
  <si>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</si>
  <si>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</si>
  <si>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</si>
  <si>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</si>
  <si>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</si>
  <si>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</si>
  <si>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</si>
  <si>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</si>
  <si>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</si>
  <si>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</si>
  <si>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</si>
  <si>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</si>
  <si>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</si>
  <si>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</si>
  <si>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</si>
  <si>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</si>
  <si>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</si>
  <si>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</si>
  <si>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</si>
  <si>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</si>
  <si>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</si>
  <si>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</si>
  <si>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</si>
  <si>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</si>
  <si>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</si>
  <si>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</si>
  <si>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</si>
  <si>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</si>
  <si>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</si>
  <si>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</si>
  <si>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</si>
  <si>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</si>
  <si>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</si>
  <si>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</si>
  <si>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</si>
  <si>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</si>
  <si>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</si>
  <si>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</si>
  <si>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</si>
  <si>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</si>
  <si>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</si>
  <si>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</si>
  <si>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</si>
  <si>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</si>
  <si>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</si>
  <si>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</si>
  <si>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</si>
  <si>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</si>
  <si>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</si>
  <si>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</si>
  <si>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</si>
  <si>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</si>
  <si>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</si>
  <si>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</si>
  <si>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</si>
  <si>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</si>
  <si>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</si>
  <si>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</si>
  <si>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</si>
  <si>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</si>
  <si>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</si>
  <si>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</si>
  <si>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</si>
  <si>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</si>
  <si>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</si>
  <si>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</si>
  <si>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</si>
  <si>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</si>
  <si>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</si>
  <si>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</si>
  <si>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</si>
  <si>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</si>
  <si>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</si>
  <si>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</si>
  <si>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</si>
  <si>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</si>
  <si>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</si>
  <si>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</si>
  <si>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</si>
  <si>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</si>
  <si>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</si>
  <si>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</si>
  <si>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</si>
  <si>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</si>
  <si>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</si>
  <si>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</si>
  <si>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</si>
  <si>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</si>
  <si>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</si>
  <si>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</si>
  <si>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</si>
  <si>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</si>
  <si>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</si>
  <si>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</si>
  <si>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</si>
  <si>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</si>
  <si>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</si>
  <si>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</si>
  <si>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</si>
  <si>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</si>
  <si>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</si>
  <si>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</si>
  <si>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</si>
  <si>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</si>
  <si>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</si>
  <si>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</si>
  <si>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</si>
  <si>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</si>
  <si>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</si>
  <si>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</si>
  <si>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</si>
  <si>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</si>
  <si>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</si>
  <si>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</si>
  <si>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</si>
  <si>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</si>
  <si>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</si>
  <si>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</si>
  <si>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</si>
  <si>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</si>
  <si>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</si>
  <si>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</si>
  <si>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</si>
  <si>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</si>
  <si>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</si>
  <si>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</si>
  <si>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</si>
  <si>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</si>
  <si>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</si>
  <si>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</si>
  <si>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</si>
  <si>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</si>
  <si>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</si>
  <si>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</si>
  <si>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</si>
  <si>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</si>
  <si>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</si>
  <si>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</si>
  <si>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</si>
  <si>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</si>
  <si>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</si>
  <si>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</si>
  <si>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</si>
  <si>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</si>
  <si>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</si>
  <si>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</si>
  <si>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</si>
  <si>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</si>
  <si>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</si>
  <si>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</si>
  <si>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</si>
  <si>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</si>
  <si>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</si>
  <si>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</si>
  <si>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</si>
  <si>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</si>
  <si>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</si>
  <si>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</si>
  <si>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</si>
  <si>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</si>
  <si>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</si>
  <si>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</si>
  <si>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</si>
  <si>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</si>
  <si>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</si>
  <si>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</si>
  <si>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</si>
  <si>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</si>
  <si>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</si>
  <si>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</si>
  <si>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</si>
  <si>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</si>
  <si>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</si>
  <si>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</si>
  <si>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</si>
  <si>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</si>
  <si>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</si>
  <si>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</si>
  <si>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</si>
  <si>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</si>
  <si>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</si>
  <si>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</si>
  <si>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</si>
  <si>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</si>
  <si>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</si>
  <si>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</si>
  <si>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</si>
  <si>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</si>
  <si>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</si>
  <si>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</si>
  <si>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</si>
  <si>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</si>
  <si>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</si>
  <si>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</si>
  <si>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</si>
  <si>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</si>
  <si>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</si>
  <si>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</si>
  <si>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</si>
  <si>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</si>
  <si>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</si>
  <si>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</si>
  <si>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</si>
  <si>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</si>
  <si>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</si>
  <si>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</si>
  <si>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</si>
  <si>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</si>
  <si>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</si>
  <si>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</si>
  <si>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</si>
  <si>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</si>
  <si>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</si>
  <si>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</si>
  <si>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</si>
  <si>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</si>
  <si>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</si>
  <si>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</si>
  <si>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</si>
  <si>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</si>
  <si>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</si>
  <si>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</si>
  <si>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</si>
  <si>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</si>
  <si>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</si>
  <si>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</si>
  <si>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</si>
  <si>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</si>
  <si>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</si>
  <si>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</si>
  <si>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</si>
  <si>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</si>
  <si>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</si>
  <si>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</si>
  <si>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</si>
  <si>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</si>
  <si>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</si>
  <si>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</si>
  <si>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</si>
  <si>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</si>
  <si>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</si>
  <si>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</si>
  <si>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</si>
  <si>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</si>
  <si>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</si>
  <si>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</si>
  <si>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</si>
  <si>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</si>
  <si>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</si>
  <si>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</si>
  <si>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</si>
  <si>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</si>
  <si>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</si>
  <si>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</si>
  <si>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</si>
  <si>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</si>
  <si>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</si>
  <si>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</si>
  <si>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</si>
  <si>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</si>
  <si>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</si>
  <si>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</si>
  <si>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</si>
  <si>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</si>
  <si>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</si>
  <si>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</si>
  <si>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</si>
  <si>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</si>
  <si>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</si>
  <si>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</si>
  <si>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</si>
  <si>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</si>
  <si>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</si>
  <si>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</si>
  <si>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</si>
  <si>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</si>
  <si>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</si>
  <si>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</si>
  <si>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</si>
  <si>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</si>
  <si>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</si>
  <si>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</si>
  <si>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</si>
  <si>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</si>
  <si>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</si>
  <si>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</si>
  <si>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</si>
  <si>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</si>
  <si>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</si>
  <si>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</si>
  <si>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</si>
  <si>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</si>
  <si>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</si>
  <si>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</si>
  <si>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</si>
  <si>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</si>
  <si>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</si>
  <si>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</si>
  <si>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</si>
  <si>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</si>
  <si>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</si>
  <si>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</si>
  <si>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</si>
  <si>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</si>
  <si>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</si>
  <si>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</si>
  <si>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</si>
  <si>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</si>
  <si>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</si>
  <si>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</si>
  <si>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</si>
  <si>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</si>
  <si>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</si>
  <si>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</si>
  <si>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</si>
  <si>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</si>
  <si>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</si>
  <si>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</si>
  <si>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</si>
  <si>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</si>
  <si>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</si>
  <si>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</si>
  <si>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</si>
  <si>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</si>
  <si>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</si>
  <si>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</si>
  <si>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</si>
  <si>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</si>
  <si>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</si>
  <si>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</si>
  <si>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</si>
  <si>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</si>
  <si>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</si>
  <si>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</si>
  <si>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</si>
  <si>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</si>
  <si>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</si>
  <si>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</si>
  <si>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</si>
  <si>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</si>
  <si>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</si>
  <si>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</si>
  <si>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</si>
  <si>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</si>
  <si>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</si>
  <si>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</si>
  <si>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</si>
  <si>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</si>
  <si>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</si>
  <si>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</si>
  <si>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</si>
  <si>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</si>
  <si>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</si>
  <si>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</si>
  <si>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</si>
  <si>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</si>
  <si>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</si>
  <si>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</si>
  <si>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</si>
  <si>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</si>
  <si>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</si>
  <si>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</si>
  <si>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</si>
  <si>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</si>
  <si>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</si>
  <si>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</si>
  <si>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</si>
  <si>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</si>
  <si>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</si>
  <si>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</si>
  <si>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</si>
  <si>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</si>
  <si>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</si>
  <si>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</si>
  <si>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</si>
  <si>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</si>
  <si>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</si>
  <si>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</si>
  <si>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</si>
  <si>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</si>
  <si>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</si>
  <si>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</si>
  <si>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</si>
  <si>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</si>
  <si>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</si>
  <si>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</si>
  <si>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</si>
  <si>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</si>
  <si>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</si>
  <si>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</si>
  <si>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</si>
  <si>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</si>
  <si>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</si>
  <si>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</si>
  <si>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</si>
  <si>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</si>
  <si>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</si>
  <si>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</si>
  <si>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</si>
  <si>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</si>
  <si>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</si>
  <si>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</si>
  <si>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</si>
  <si>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</si>
  <si>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</si>
  <si>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</si>
  <si>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</si>
  <si>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</si>
  <si>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</si>
  <si>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</si>
  <si>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</si>
  <si>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</si>
  <si>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</si>
  <si>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</si>
  <si>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</si>
  <si>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</si>
  <si>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</si>
  <si>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</si>
  <si>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</si>
  <si>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</si>
  <si>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</si>
  <si>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</si>
  <si>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</si>
  <si>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</si>
  <si>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</si>
  <si>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</si>
  <si>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</si>
  <si>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</si>
  <si>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</si>
  <si>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</si>
  <si>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</si>
  <si>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</si>
  <si>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</si>
  <si>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</si>
  <si>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</si>
  <si>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</si>
  <si>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</si>
  <si>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</si>
  <si>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</si>
  <si>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</si>
  <si>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</si>
  <si>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</si>
  <si>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</si>
  <si>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</si>
  <si>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</si>
  <si>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</si>
  <si>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</si>
  <si>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</si>
  <si>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</si>
  <si>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</si>
  <si>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</si>
  <si>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</si>
  <si>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</si>
  <si>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</si>
  <si>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</si>
  <si>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</si>
  <si>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</si>
  <si>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</si>
  <si>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</si>
  <si>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</si>
  <si>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</si>
  <si>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</si>
  <si>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</si>
  <si>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</si>
  <si>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</si>
  <si>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</si>
  <si>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</si>
  <si>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</si>
  <si>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</si>
  <si>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</si>
  <si>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</si>
  <si>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</si>
  <si>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</si>
  <si>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</si>
  <si>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</si>
  <si>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</si>
  <si>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</si>
  <si>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</si>
  <si>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</si>
  <si>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</si>
  <si>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</si>
  <si>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</si>
  <si>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</si>
  <si>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</si>
  <si>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</si>
  <si>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</si>
  <si>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</si>
  <si>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</si>
  <si>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</si>
  <si>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</si>
  <si>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</si>
  <si>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</si>
  <si>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</si>
  <si>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</si>
  <si>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</si>
  <si>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</si>
  <si>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</si>
  <si>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</si>
  <si>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</si>
  <si>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</si>
  <si>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</si>
  <si>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</si>
  <si>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</si>
  <si>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</si>
  <si>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</si>
  <si>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</si>
  <si>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</si>
  <si>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</si>
  <si>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</si>
  <si>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</si>
  <si>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</si>
  <si>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</si>
  <si>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</si>
  <si>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</si>
  <si>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</si>
  <si>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</si>
  <si>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</si>
  <si>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</si>
  <si>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</si>
  <si>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</si>
  <si>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</si>
  <si>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</si>
  <si>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</si>
  <si>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</si>
  <si>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</si>
  <si>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</si>
  <si>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</si>
  <si>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</si>
  <si>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</si>
  <si>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</si>
  <si>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</si>
  <si>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</si>
  <si>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</si>
  <si>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</si>
  <si>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</si>
  <si>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</si>
  <si>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</si>
  <si>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</si>
  <si>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</si>
  <si>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</si>
  <si>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</si>
  <si>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</si>
  <si>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</si>
  <si>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</si>
  <si>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</si>
  <si>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</si>
  <si>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</si>
  <si>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</si>
  <si>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</si>
  <si>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</si>
  <si>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</si>
  <si>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</si>
  <si>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</si>
  <si>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</si>
  <si>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</si>
  <si>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</si>
  <si>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</si>
  <si>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</si>
  <si>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</si>
  <si>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</si>
  <si>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</si>
  <si>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</si>
  <si>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</si>
  <si>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</si>
  <si>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</si>
  <si>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</si>
  <si>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</si>
  <si>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</si>
  <si>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</si>
  <si>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</si>
  <si>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</si>
  <si>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</si>
  <si>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</si>
  <si>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</si>
  <si>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</si>
  <si>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</si>
  <si>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</si>
  <si>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</si>
  <si>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</si>
  <si>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</si>
  <si>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</si>
  <si>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</si>
  <si>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</si>
  <si>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</si>
  <si>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</si>
  <si>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</si>
  <si>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</si>
  <si>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</si>
  <si>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</si>
  <si>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</si>
  <si>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</si>
  <si>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</si>
  <si>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</si>
  <si>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</si>
  <si>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</si>
  <si>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</si>
  <si>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</si>
  <si>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</si>
  <si>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</si>
  <si>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</si>
  <si>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</si>
  <si>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</si>
  <si>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</si>
  <si>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</si>
  <si>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</si>
  <si>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</si>
  <si>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</si>
  <si>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</si>
  <si>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</si>
  <si>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</si>
  <si>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</si>
  <si>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</si>
  <si>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</si>
  <si>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</si>
  <si>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</si>
  <si>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</si>
  <si>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</si>
  <si>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</si>
  <si>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</si>
  <si>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</si>
  <si>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</si>
  <si>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</si>
  <si>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</si>
  <si>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</si>
  <si>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</si>
  <si>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</si>
  <si>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</si>
  <si>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</si>
  <si>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</si>
  <si>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</si>
  <si>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</si>
  <si>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</si>
  <si>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</si>
  <si>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</si>
  <si>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</si>
  <si>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</si>
  <si>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</si>
  <si>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</si>
  <si>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</si>
  <si>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</si>
  <si>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</si>
  <si>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</si>
  <si>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</si>
  <si>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</si>
  <si>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</si>
  <si>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</si>
  <si>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</si>
  <si>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</si>
  <si>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</si>
  <si>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</si>
  <si>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</si>
  <si>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</si>
  <si>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</si>
  <si>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</si>
  <si>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</si>
  <si>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</si>
  <si>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</si>
  <si>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</si>
  <si>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</si>
  <si>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</si>
  <si>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</si>
  <si>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</si>
  <si>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</si>
  <si>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</si>
  <si>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</si>
  <si>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</si>
  <si>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</si>
  <si>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</si>
  <si>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</si>
  <si>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</si>
  <si>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</si>
  <si>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</si>
  <si>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</si>
  <si>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</si>
  <si>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</si>
  <si>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</si>
  <si>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</si>
  <si>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</si>
  <si>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</si>
  <si>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</si>
  <si>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</si>
  <si>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</si>
  <si>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</si>
  <si>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Temp ca. upper 3/4ths</t>
  </si>
  <si>
    <t>Temp ca. 1/2 to 3/4ths up</t>
  </si>
  <si>
    <t>Temp ca. 1/4 to 1/2 up</t>
  </si>
  <si>
    <t>Temp ca. lower 1/4ths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</si>
  <si>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</si>
  <si>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</si>
  <si>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</si>
  <si>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</si>
  <si>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</si>
  <si>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</si>
  <si>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</si>
  <si>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</si>
  <si>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</si>
  <si>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</si>
  <si>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</si>
  <si>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</si>
  <si>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</si>
  <si>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</si>
  <si>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</si>
  <si>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</si>
  <si>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</si>
  <si>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</si>
  <si>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</si>
  <si>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</si>
  <si>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</si>
  <si>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</si>
  <si>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</si>
  <si>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</si>
  <si>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</si>
  <si>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</si>
  <si>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</si>
  <si>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</si>
  <si>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</si>
  <si>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</si>
  <si>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</si>
  <si>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</si>
  <si>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</si>
  <si>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</si>
  <si>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</si>
  <si>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</si>
  <si>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</si>
  <si>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</si>
  <si>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</si>
  <si>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</si>
  <si>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</si>
  <si>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</si>
  <si>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</si>
  <si>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</si>
  <si>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</si>
  <si>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</si>
  <si>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</si>
  <si>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Cambrian uppermost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</si>
  <si>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</si>
  <si>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</si>
  <si>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</si>
  <si>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</si>
  <si>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</si>
  <si>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</si>
  <si>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</si>
  <si>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</si>
  <si>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</si>
  <si>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</si>
  <si>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 xml:space="preserve">Qiongzhusian 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</si>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</sst>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7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2" fillId="27" borderId="0" xfId="0" applyNumberFormat="1" applyFont="1" applyFill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2" fontId="43" fillId="0" borderId="0" xfId="0" applyNumberFormat="1" applyFont="1" applyAlignment="1">
      <alignment vertical="center" wrapText="1"/>
    </xf>
    <xf numFmtId="2" fontId="44" fillId="0" borderId="0" xfId="0" applyNumberFormat="1" applyFont="1" applyAlignment="1">
      <alignment vertical="center" wrapText="1"/>
    </xf>
    <xf numFmtId="2" fontId="42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10" fontId="42" fillId="0" borderId="0" xfId="0" applyNumberFormat="1" applyFont="1" applyAlignment="1">
      <alignment vertical="center" wrapText="1"/>
    </xf>
    <xf numFmtId="167" fontId="42" fillId="0" borderId="0" xfId="0" applyNumberFormat="1" applyFont="1" applyAlignment="1">
      <alignment vertical="center" wrapText="1"/>
    </xf>
    <xf numFmtId="0" fontId="43" fillId="0" borderId="0" xfId="0" applyFont="1" applyAlignment="1">
      <alignment vertical="center" wrapText="1"/>
    </xf>
    <xf numFmtId="10" fontId="46" fillId="0" borderId="0" xfId="0" applyNumberFormat="1" applyFont="1" applyAlignment="1">
      <alignment vertical="center" wrapText="1"/>
    </xf>
    <xf numFmtId="167" fontId="45" fillId="0" borderId="0" xfId="0" applyNumberFormat="1" applyFont="1" applyAlignment="1">
      <alignment vertical="center" wrapText="1"/>
    </xf>
    <xf numFmtId="0" fontId="46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</sheetViews>
  <sheetFormatPr baseColWidth="10" defaultColWidth="10.796875" defaultRowHeight="15"/>
  <cols>
    <col min="1" max="1" width="3.3984375" style="60" customWidth="1"/>
    <col min="2" max="2" width="7.3984375" style="60" customWidth="1"/>
    <col min="3" max="3" width="9.3984375" style="60" customWidth="1"/>
    <col min="4" max="4" width="7.19921875" style="60" customWidth="1"/>
    <col min="5" max="5" width="11" style="60" customWidth="1"/>
    <col min="6" max="6" width="5.3984375" style="60" customWidth="1"/>
    <col min="7" max="7" width="12.3984375" style="60" customWidth="1"/>
    <col min="8" max="8" width="11.3984375" style="60" customWidth="1"/>
    <col min="9" max="9" width="7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34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34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34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34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35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34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34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34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34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35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34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34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35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35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34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34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34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34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34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34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34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34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35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34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34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51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34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34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35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34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34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34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34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34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35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34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34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34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34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34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34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35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34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34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51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34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35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52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34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35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34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34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35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34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34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34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35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34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34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34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34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35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34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34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34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34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34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34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34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34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01"/>
  <sheetViews>
    <sheetView tabSelected="1" topLeftCell="A2" zoomScale="110" zoomScaleNormal="110" workbookViewId="0">
      <pane ySplit="2100" topLeftCell="A1456" activePane="bottomLeft"/>
      <selection activeCell="B2" sqref="A1:XFD1048576"/>
      <selection pane="bottomLeft" activeCell="G1452" sqref="G1452"/>
    </sheetView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28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34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1607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34">
      <c r="A277" s="74"/>
      <c r="B277" s="68" t="s">
        <v>1924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1925</v>
      </c>
    </row>
    <row r="278" spans="1:20" ht="28">
      <c r="A278" s="74" t="s">
        <v>409</v>
      </c>
      <c r="B278" s="68" t="s">
        <v>32</v>
      </c>
      <c r="C278" s="134" t="s">
        <v>7</v>
      </c>
      <c r="D278" s="134" t="s">
        <v>224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226</v>
      </c>
      <c r="N278" s="5" t="s">
        <v>533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226</v>
      </c>
      <c r="T278" s="7" t="s">
        <v>228</v>
      </c>
    </row>
    <row r="279" spans="1:20" ht="28">
      <c r="A279" s="74" t="s">
        <v>409</v>
      </c>
      <c r="B279" s="69" t="s">
        <v>534</v>
      </c>
      <c r="C279" s="5"/>
      <c r="D279" s="5" t="s">
        <v>392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248</v>
      </c>
      <c r="T279" s="7" t="s">
        <v>228</v>
      </c>
    </row>
    <row r="280" spans="1:20" ht="28">
      <c r="A280" s="74" t="s">
        <v>409</v>
      </c>
      <c r="B280" s="69" t="s">
        <v>535</v>
      </c>
      <c r="C280" s="5"/>
      <c r="D280" s="5" t="s">
        <v>324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8" t="s">
        <v>536</v>
      </c>
      <c r="C281" s="5"/>
      <c r="D281" s="5" t="s">
        <v>238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248</v>
      </c>
      <c r="T281" s="7" t="s">
        <v>228</v>
      </c>
    </row>
    <row r="282" spans="1:20" ht="28">
      <c r="A282" s="74" t="s">
        <v>409</v>
      </c>
      <c r="B282" s="69" t="s">
        <v>537</v>
      </c>
      <c r="C282" s="5"/>
      <c r="D282" s="5" t="s">
        <v>238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248</v>
      </c>
      <c r="T282" s="7" t="s">
        <v>228</v>
      </c>
    </row>
    <row r="283" spans="1:20" ht="28">
      <c r="A283" s="74" t="s">
        <v>409</v>
      </c>
      <c r="B283" s="68" t="s">
        <v>538</v>
      </c>
      <c r="C283" s="5"/>
      <c r="D283" s="5" t="s">
        <v>236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539</v>
      </c>
      <c r="C284" s="5"/>
      <c r="D284" s="5" t="s">
        <v>294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248</v>
      </c>
      <c r="T284" s="7" t="s">
        <v>228</v>
      </c>
    </row>
    <row r="285" spans="1:20" ht="28">
      <c r="A285" s="74" t="s">
        <v>409</v>
      </c>
      <c r="B285" s="72" t="s">
        <v>540</v>
      </c>
      <c r="C285" s="5"/>
      <c r="D285" s="5" t="s">
        <v>294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261</v>
      </c>
      <c r="T285" s="7">
        <v>0.57692307692307643</v>
      </c>
    </row>
    <row r="286" spans="1:20" ht="28">
      <c r="A286" s="74" t="s">
        <v>409</v>
      </c>
      <c r="B286" s="69" t="s">
        <v>541</v>
      </c>
      <c r="C286" s="5"/>
      <c r="D286" s="5" t="s">
        <v>272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234</v>
      </c>
      <c r="T286" s="7" t="s">
        <v>228</v>
      </c>
    </row>
    <row r="287" spans="1:20" ht="28">
      <c r="A287" s="74" t="s">
        <v>409</v>
      </c>
      <c r="B287" s="69" t="s">
        <v>542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234</v>
      </c>
      <c r="T287" s="7" t="s">
        <v>228</v>
      </c>
    </row>
    <row r="288" spans="1:20" ht="28">
      <c r="A288" s="74" t="s">
        <v>409</v>
      </c>
      <c r="B288" s="70" t="s">
        <v>543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234</v>
      </c>
      <c r="T288" s="7" t="s">
        <v>228</v>
      </c>
    </row>
    <row r="289" spans="1:20" ht="28">
      <c r="A289" s="74" t="s">
        <v>409</v>
      </c>
      <c r="B289" s="73" t="s">
        <v>544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234</v>
      </c>
      <c r="T289" s="7" t="s">
        <v>228</v>
      </c>
    </row>
    <row r="290" spans="1:20" ht="28">
      <c r="A290" s="74" t="s">
        <v>409</v>
      </c>
      <c r="B290" s="68" t="s">
        <v>545</v>
      </c>
      <c r="C290" s="5"/>
      <c r="D290" s="5" t="s">
        <v>238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72" t="s">
        <v>546</v>
      </c>
      <c r="C291" s="5"/>
      <c r="D291" s="5" t="s">
        <v>294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232</v>
      </c>
      <c r="T291" s="7" t="s">
        <v>228</v>
      </c>
    </row>
    <row r="292" spans="1:20" ht="28">
      <c r="A292" s="74" t="s">
        <v>409</v>
      </c>
      <c r="B292" s="68" t="s">
        <v>547</v>
      </c>
      <c r="C292" s="5"/>
      <c r="D292" s="5" t="s">
        <v>463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234</v>
      </c>
      <c r="T292" s="7" t="s">
        <v>228</v>
      </c>
    </row>
    <row r="293" spans="1:20" ht="28">
      <c r="A293" s="74" t="s">
        <v>409</v>
      </c>
      <c r="B293" s="68" t="s">
        <v>35</v>
      </c>
      <c r="C293" s="134" t="s">
        <v>7</v>
      </c>
      <c r="D293" s="134" t="s">
        <v>224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226</v>
      </c>
      <c r="N293" s="5" t="s">
        <v>548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226</v>
      </c>
      <c r="T293" s="7" t="s">
        <v>228</v>
      </c>
    </row>
    <row r="294" spans="1:20" ht="28">
      <c r="A294" s="74" t="s">
        <v>409</v>
      </c>
      <c r="B294" s="68" t="s">
        <v>549</v>
      </c>
      <c r="C294" s="134"/>
      <c r="D294" s="134" t="s">
        <v>224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234</v>
      </c>
      <c r="T294" s="7" t="s">
        <v>228</v>
      </c>
    </row>
    <row r="295" spans="1:20" ht="28">
      <c r="A295" s="74" t="s">
        <v>409</v>
      </c>
      <c r="B295" s="68" t="s">
        <v>34</v>
      </c>
      <c r="C295" s="134" t="s">
        <v>5</v>
      </c>
      <c r="D295" s="134" t="s">
        <v>224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550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241</v>
      </c>
      <c r="T295" s="7" t="s">
        <v>228</v>
      </c>
    </row>
    <row r="296" spans="1:20" ht="28">
      <c r="A296" s="74" t="s">
        <v>409</v>
      </c>
      <c r="B296" s="68" t="s">
        <v>33</v>
      </c>
      <c r="C296" s="134" t="s">
        <v>407</v>
      </c>
      <c r="D296" s="134" t="s">
        <v>224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226</v>
      </c>
      <c r="N296" s="5" t="s">
        <v>551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241</v>
      </c>
      <c r="T296" s="7" t="s">
        <v>228</v>
      </c>
    </row>
    <row r="297" spans="1:20" ht="28">
      <c r="A297" s="81" t="s">
        <v>552</v>
      </c>
      <c r="B297" s="75" t="s">
        <v>553</v>
      </c>
      <c r="C297" s="5"/>
      <c r="D297" s="5" t="s">
        <v>266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274</v>
      </c>
      <c r="T297" s="7" t="s">
        <v>228</v>
      </c>
    </row>
    <row r="298" spans="1:20" ht="28">
      <c r="A298" s="81" t="s">
        <v>552</v>
      </c>
      <c r="B298" s="75" t="s">
        <v>554</v>
      </c>
      <c r="C298" s="5"/>
      <c r="D298" s="5" t="s">
        <v>246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248</v>
      </c>
      <c r="T298" s="7" t="s">
        <v>228</v>
      </c>
    </row>
    <row r="299" spans="1:20" ht="28">
      <c r="A299" s="81" t="s">
        <v>552</v>
      </c>
      <c r="B299" s="75" t="s">
        <v>555</v>
      </c>
      <c r="C299" s="5"/>
      <c r="D299" s="5" t="s">
        <v>556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5" t="s">
        <v>557</v>
      </c>
      <c r="C300" s="5"/>
      <c r="D300" s="5" t="s">
        <v>556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6" t="s">
        <v>558</v>
      </c>
      <c r="C301" s="5"/>
      <c r="D301" s="5" t="s">
        <v>559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274</v>
      </c>
      <c r="T301" s="7" t="s">
        <v>228</v>
      </c>
    </row>
    <row r="302" spans="1:20" ht="28">
      <c r="A302" s="81" t="s">
        <v>552</v>
      </c>
      <c r="B302" s="75" t="s">
        <v>560</v>
      </c>
      <c r="C302" s="5"/>
      <c r="D302" s="5" t="s">
        <v>246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261</v>
      </c>
      <c r="T302" s="7">
        <v>0.27932960893854758</v>
      </c>
    </row>
    <row r="303" spans="1:20" ht="28">
      <c r="A303" s="81" t="s">
        <v>552</v>
      </c>
      <c r="B303" s="76" t="s">
        <v>561</v>
      </c>
      <c r="C303" s="5"/>
      <c r="D303" s="5" t="s">
        <v>238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274</v>
      </c>
      <c r="T303" s="7" t="s">
        <v>228</v>
      </c>
    </row>
    <row r="304" spans="1:20" ht="28">
      <c r="A304" s="81" t="s">
        <v>552</v>
      </c>
      <c r="B304" s="76" t="s">
        <v>562</v>
      </c>
      <c r="C304" s="5"/>
      <c r="D304" s="5" t="s">
        <v>370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248</v>
      </c>
      <c r="T304" s="7" t="s">
        <v>228</v>
      </c>
    </row>
    <row r="305" spans="1:20" ht="28">
      <c r="A305" s="81" t="s">
        <v>552</v>
      </c>
      <c r="B305" s="76" t="s">
        <v>563</v>
      </c>
      <c r="C305" s="5"/>
      <c r="D305" s="5" t="s">
        <v>238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261</v>
      </c>
      <c r="T305" s="7">
        <v>0.18621973929236507</v>
      </c>
    </row>
    <row r="306" spans="1:20" ht="28">
      <c r="A306" s="81" t="s">
        <v>552</v>
      </c>
      <c r="B306" s="76" t="s">
        <v>564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234</v>
      </c>
      <c r="T306" s="7" t="s">
        <v>228</v>
      </c>
    </row>
    <row r="307" spans="1:20" ht="28">
      <c r="A307" s="81" t="s">
        <v>552</v>
      </c>
      <c r="B307" s="76" t="s">
        <v>565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7" t="s">
        <v>566</v>
      </c>
      <c r="C308" s="5"/>
      <c r="D308" s="5" t="s">
        <v>508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234</v>
      </c>
      <c r="T308" s="7" t="s">
        <v>228</v>
      </c>
    </row>
    <row r="309" spans="1:20" ht="28">
      <c r="A309" s="81" t="s">
        <v>552</v>
      </c>
      <c r="B309" s="76" t="s">
        <v>567</v>
      </c>
      <c r="C309" s="5"/>
      <c r="D309" s="5" t="s">
        <v>559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232</v>
      </c>
      <c r="T309" s="7" t="s">
        <v>228</v>
      </c>
    </row>
    <row r="310" spans="1:20" ht="28">
      <c r="A310" s="81" t="s">
        <v>552</v>
      </c>
      <c r="B310" s="76" t="s">
        <v>36</v>
      </c>
      <c r="C310" s="134" t="s">
        <v>7</v>
      </c>
      <c r="D310" s="134" t="s">
        <v>224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226</v>
      </c>
      <c r="N310" s="5" t="s">
        <v>568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226</v>
      </c>
      <c r="T310" s="7" t="s">
        <v>228</v>
      </c>
    </row>
    <row r="311" spans="1:20" ht="28">
      <c r="A311" s="81" t="s">
        <v>552</v>
      </c>
      <c r="B311" s="76" t="s">
        <v>569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234</v>
      </c>
      <c r="T311" s="7" t="s">
        <v>228</v>
      </c>
    </row>
    <row r="312" spans="1:20" ht="28">
      <c r="A312" s="81" t="s">
        <v>552</v>
      </c>
      <c r="B312" s="75" t="s">
        <v>570</v>
      </c>
      <c r="C312" s="5"/>
      <c r="D312" s="5" t="s">
        <v>324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248</v>
      </c>
      <c r="T312" s="7" t="s">
        <v>228</v>
      </c>
    </row>
    <row r="313" spans="1:20" ht="28">
      <c r="A313" s="81" t="s">
        <v>552</v>
      </c>
      <c r="B313" s="75" t="s">
        <v>571</v>
      </c>
      <c r="C313" s="5"/>
      <c r="D313" s="5" t="s">
        <v>266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572</v>
      </c>
      <c r="C314" s="5"/>
      <c r="D314" s="5" t="s">
        <v>370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248</v>
      </c>
      <c r="T314" s="7" t="s">
        <v>228</v>
      </c>
    </row>
    <row r="315" spans="1:20" ht="28">
      <c r="A315" s="81" t="s">
        <v>552</v>
      </c>
      <c r="B315" s="76" t="s">
        <v>573</v>
      </c>
      <c r="C315" s="5"/>
      <c r="D315" s="5" t="s">
        <v>246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248</v>
      </c>
      <c r="T315" s="7" t="s">
        <v>228</v>
      </c>
    </row>
    <row r="316" spans="1:20" ht="28">
      <c r="A316" s="81" t="s">
        <v>552</v>
      </c>
      <c r="B316" s="75" t="s">
        <v>574</v>
      </c>
      <c r="C316" s="5"/>
      <c r="D316" s="5" t="s">
        <v>246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248</v>
      </c>
      <c r="T316" s="7" t="s">
        <v>228</v>
      </c>
    </row>
    <row r="317" spans="1:20" ht="28">
      <c r="A317" s="81" t="s">
        <v>552</v>
      </c>
      <c r="B317" s="76" t="s">
        <v>575</v>
      </c>
      <c r="C317" s="5"/>
      <c r="D317" s="5" t="s">
        <v>246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261</v>
      </c>
      <c r="T317" s="7">
        <v>0.27272727272727254</v>
      </c>
    </row>
    <row r="318" spans="1:20" ht="28">
      <c r="A318" s="81" t="s">
        <v>552</v>
      </c>
      <c r="B318" s="77" t="s">
        <v>576</v>
      </c>
      <c r="C318" s="5"/>
      <c r="D318" s="5" t="s">
        <v>508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248</v>
      </c>
      <c r="T318" s="7" t="s">
        <v>228</v>
      </c>
    </row>
    <row r="319" spans="1:20" ht="28">
      <c r="A319" s="81" t="s">
        <v>552</v>
      </c>
      <c r="B319" s="76" t="s">
        <v>577</v>
      </c>
      <c r="C319" s="5"/>
      <c r="D319" s="5" t="s">
        <v>246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261</v>
      </c>
      <c r="T319" s="7">
        <v>0.2727272727272731</v>
      </c>
    </row>
    <row r="320" spans="1:20" ht="28">
      <c r="A320" s="81" t="s">
        <v>552</v>
      </c>
      <c r="B320" s="76" t="s">
        <v>578</v>
      </c>
      <c r="C320" s="5"/>
      <c r="D320" s="5" t="s">
        <v>236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579</v>
      </c>
      <c r="C321" s="5"/>
      <c r="D321" s="5" t="s">
        <v>556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248</v>
      </c>
      <c r="T321" s="7" t="s">
        <v>228</v>
      </c>
    </row>
    <row r="322" spans="1:20" ht="28">
      <c r="A322" s="81" t="s">
        <v>552</v>
      </c>
      <c r="B322" s="75" t="s">
        <v>580</v>
      </c>
      <c r="C322" s="5"/>
      <c r="D322" s="5" t="s">
        <v>266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261</v>
      </c>
      <c r="T322" s="7">
        <v>0.83636363636363531</v>
      </c>
    </row>
    <row r="323" spans="1:20" ht="28">
      <c r="A323" s="81" t="s">
        <v>552</v>
      </c>
      <c r="B323" s="75" t="s">
        <v>581</v>
      </c>
      <c r="C323" s="5"/>
      <c r="D323" s="5" t="s">
        <v>272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232</v>
      </c>
      <c r="T323" s="7" t="s">
        <v>228</v>
      </c>
    </row>
    <row r="324" spans="1:20" ht="28">
      <c r="A324" s="81" t="s">
        <v>552</v>
      </c>
      <c r="B324" s="77" t="s">
        <v>582</v>
      </c>
      <c r="C324" s="5"/>
      <c r="D324" s="5" t="s">
        <v>294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6" t="s">
        <v>583</v>
      </c>
      <c r="C325" s="5"/>
      <c r="D325" s="5" t="s">
        <v>272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5" t="s">
        <v>584</v>
      </c>
      <c r="C326" s="5"/>
      <c r="D326" s="5" t="s">
        <v>272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234</v>
      </c>
      <c r="T326" s="7" t="s">
        <v>228</v>
      </c>
    </row>
    <row r="327" spans="1:20" ht="28">
      <c r="A327" s="81" t="s">
        <v>552</v>
      </c>
      <c r="B327" s="76" t="s">
        <v>585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5" t="s">
        <v>586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234</v>
      </c>
      <c r="T328" s="7" t="s">
        <v>228</v>
      </c>
    </row>
    <row r="329" spans="1:20" ht="28">
      <c r="A329" s="81" t="s">
        <v>552</v>
      </c>
      <c r="B329" s="78" t="s">
        <v>587</v>
      </c>
      <c r="C329" s="5"/>
      <c r="D329" s="5" t="s">
        <v>272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232</v>
      </c>
      <c r="T329" s="7" t="s">
        <v>228</v>
      </c>
    </row>
    <row r="330" spans="1:20" ht="28">
      <c r="A330" s="81" t="s">
        <v>552</v>
      </c>
      <c r="B330" s="76" t="s">
        <v>588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589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590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234</v>
      </c>
      <c r="T332" s="7" t="s">
        <v>228</v>
      </c>
    </row>
    <row r="333" spans="1:20" ht="28">
      <c r="A333" s="81" t="s">
        <v>552</v>
      </c>
      <c r="B333" s="76" t="s">
        <v>591</v>
      </c>
      <c r="C333" s="5"/>
      <c r="D333" s="5" t="s">
        <v>238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248</v>
      </c>
      <c r="T333" s="7" t="s">
        <v>228</v>
      </c>
    </row>
    <row r="334" spans="1:20" ht="28">
      <c r="A334" s="81" t="s">
        <v>552</v>
      </c>
      <c r="B334" s="76" t="s">
        <v>38</v>
      </c>
      <c r="C334" s="134" t="s">
        <v>7</v>
      </c>
      <c r="D334" s="134" t="s">
        <v>224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226</v>
      </c>
      <c r="N334" s="5" t="s">
        <v>592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226</v>
      </c>
      <c r="T334" s="7" t="s">
        <v>228</v>
      </c>
    </row>
    <row r="335" spans="1:20" ht="28">
      <c r="A335" s="81" t="s">
        <v>552</v>
      </c>
      <c r="B335" s="76" t="s">
        <v>593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234</v>
      </c>
      <c r="T335" s="7" t="s">
        <v>228</v>
      </c>
    </row>
    <row r="336" spans="1:20" ht="28">
      <c r="A336" s="81" t="s">
        <v>552</v>
      </c>
      <c r="B336" s="76" t="s">
        <v>37</v>
      </c>
      <c r="C336" s="134" t="s">
        <v>5</v>
      </c>
      <c r="D336" s="134" t="s">
        <v>224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226</v>
      </c>
      <c r="N336" s="5" t="s">
        <v>594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241</v>
      </c>
      <c r="T336" s="7" t="s">
        <v>228</v>
      </c>
    </row>
    <row r="337" spans="1:20" ht="28">
      <c r="A337" s="81" t="s">
        <v>552</v>
      </c>
      <c r="B337" s="75" t="s">
        <v>595</v>
      </c>
      <c r="C337" s="5"/>
      <c r="D337" s="5" t="s">
        <v>238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248</v>
      </c>
      <c r="T337" s="7" t="s">
        <v>228</v>
      </c>
    </row>
    <row r="338" spans="1:20" ht="28">
      <c r="A338" s="81" t="s">
        <v>552</v>
      </c>
      <c r="B338" s="76" t="s">
        <v>596</v>
      </c>
      <c r="C338" s="5"/>
      <c r="D338" s="5" t="s">
        <v>236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597</v>
      </c>
      <c r="C339" s="5"/>
      <c r="D339" s="5" t="s">
        <v>556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5" t="s">
        <v>598</v>
      </c>
      <c r="C340" s="5"/>
      <c r="D340" s="5" t="s">
        <v>370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6" t="s">
        <v>599</v>
      </c>
      <c r="C341" s="5"/>
      <c r="D341" s="5" t="s">
        <v>370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600</v>
      </c>
      <c r="C342" s="5"/>
      <c r="D342" s="5" t="s">
        <v>324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248</v>
      </c>
      <c r="T342" s="7" t="s">
        <v>228</v>
      </c>
    </row>
    <row r="343" spans="1:20" ht="28">
      <c r="A343" s="81" t="s">
        <v>552</v>
      </c>
      <c r="B343" s="75" t="s">
        <v>601</v>
      </c>
      <c r="C343" s="5"/>
      <c r="D343" s="5" t="s">
        <v>324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261</v>
      </c>
      <c r="T343" s="7">
        <v>0.36363636363636281</v>
      </c>
    </row>
    <row r="344" spans="1:20" ht="28">
      <c r="A344" s="81" t="s">
        <v>552</v>
      </c>
      <c r="B344" s="76" t="s">
        <v>602</v>
      </c>
      <c r="C344" s="5"/>
      <c r="D344" s="5" t="s">
        <v>246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248</v>
      </c>
      <c r="T344" s="7" t="s">
        <v>228</v>
      </c>
    </row>
    <row r="345" spans="1:20" ht="28">
      <c r="A345" s="81" t="s">
        <v>552</v>
      </c>
      <c r="B345" s="75" t="s">
        <v>603</v>
      </c>
      <c r="C345" s="5"/>
      <c r="D345" s="5" t="s">
        <v>238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261</v>
      </c>
      <c r="T345" s="7">
        <v>0.30303030303030265</v>
      </c>
    </row>
    <row r="346" spans="1:20" ht="28">
      <c r="A346" s="81" t="s">
        <v>552</v>
      </c>
      <c r="B346" s="75" t="s">
        <v>604</v>
      </c>
      <c r="C346" s="5"/>
      <c r="D346" s="5" t="s">
        <v>266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248</v>
      </c>
      <c r="T346" s="7" t="s">
        <v>228</v>
      </c>
    </row>
    <row r="347" spans="1:20" ht="28">
      <c r="A347" s="81" t="s">
        <v>552</v>
      </c>
      <c r="B347" s="75" t="s">
        <v>605</v>
      </c>
      <c r="C347" s="5"/>
      <c r="D347" s="5" t="s">
        <v>556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606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607</v>
      </c>
      <c r="C349" s="5"/>
      <c r="D349" s="5" t="s">
        <v>272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6" t="s">
        <v>608</v>
      </c>
      <c r="C350" s="5"/>
      <c r="D350" s="5" t="s">
        <v>238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234</v>
      </c>
      <c r="T350" s="7" t="s">
        <v>228</v>
      </c>
    </row>
    <row r="351" spans="1:20" ht="28">
      <c r="A351" s="81" t="s">
        <v>552</v>
      </c>
      <c r="B351" s="75" t="s">
        <v>609</v>
      </c>
      <c r="C351" s="5"/>
      <c r="D351" s="5" t="s">
        <v>556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232</v>
      </c>
      <c r="T351" s="7" t="s">
        <v>228</v>
      </c>
    </row>
    <row r="352" spans="1:20" ht="28">
      <c r="A352" s="81" t="s">
        <v>552</v>
      </c>
      <c r="B352" s="76" t="s">
        <v>39</v>
      </c>
      <c r="C352" s="134" t="s">
        <v>7</v>
      </c>
      <c r="D352" s="134" t="s">
        <v>224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226</v>
      </c>
      <c r="N352" s="5" t="s">
        <v>610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226</v>
      </c>
      <c r="T352" s="7" t="s">
        <v>228</v>
      </c>
    </row>
    <row r="353" spans="1:20" ht="28">
      <c r="A353" s="81" t="s">
        <v>552</v>
      </c>
      <c r="B353" s="76" t="s">
        <v>611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234</v>
      </c>
      <c r="T353" s="7" t="s">
        <v>228</v>
      </c>
    </row>
    <row r="354" spans="1:20" ht="28">
      <c r="A354" s="81" t="s">
        <v>552</v>
      </c>
      <c r="B354" s="76" t="s">
        <v>612</v>
      </c>
      <c r="C354" s="5"/>
      <c r="D354" s="5" t="s">
        <v>272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274</v>
      </c>
      <c r="T354" s="7" t="s">
        <v>228</v>
      </c>
    </row>
    <row r="355" spans="1:20" ht="28">
      <c r="A355" s="81" t="s">
        <v>552</v>
      </c>
      <c r="B355" s="76" t="s">
        <v>613</v>
      </c>
      <c r="C355" s="5"/>
      <c r="D355" s="5" t="s">
        <v>246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248</v>
      </c>
      <c r="T355" s="7" t="s">
        <v>228</v>
      </c>
    </row>
    <row r="356" spans="1:20" ht="28">
      <c r="A356" s="81" t="s">
        <v>552</v>
      </c>
      <c r="B356" s="76" t="s">
        <v>614</v>
      </c>
      <c r="C356" s="5"/>
      <c r="D356" s="5" t="s">
        <v>238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274</v>
      </c>
      <c r="T356" s="7" t="s">
        <v>228</v>
      </c>
    </row>
    <row r="357" spans="1:20" ht="28">
      <c r="A357" s="81" t="s">
        <v>552</v>
      </c>
      <c r="B357" s="79" t="s">
        <v>615</v>
      </c>
      <c r="C357" s="5"/>
      <c r="D357" s="5" t="s">
        <v>272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234</v>
      </c>
      <c r="T357" s="7" t="s">
        <v>228</v>
      </c>
    </row>
    <row r="358" spans="1:20" ht="28">
      <c r="A358" s="81" t="s">
        <v>552</v>
      </c>
      <c r="B358" s="76" t="s">
        <v>616</v>
      </c>
      <c r="C358" s="5"/>
      <c r="D358" s="5" t="s">
        <v>272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232</v>
      </c>
      <c r="T358" s="7" t="s">
        <v>228</v>
      </c>
    </row>
    <row r="359" spans="1:20" ht="28">
      <c r="A359" s="81" t="s">
        <v>552</v>
      </c>
      <c r="B359" s="75" t="s">
        <v>617</v>
      </c>
      <c r="C359" s="5"/>
      <c r="D359" s="5" t="s">
        <v>556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234</v>
      </c>
      <c r="T359" s="7" t="s">
        <v>228</v>
      </c>
    </row>
    <row r="360" spans="1:20" ht="28">
      <c r="A360" s="81" t="s">
        <v>552</v>
      </c>
      <c r="B360" s="76" t="s">
        <v>40</v>
      </c>
      <c r="C360" s="134"/>
      <c r="D360" s="134" t="s">
        <v>224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226</v>
      </c>
      <c r="N360" s="5" t="s">
        <v>618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226</v>
      </c>
      <c r="T360" s="7" t="s">
        <v>228</v>
      </c>
    </row>
    <row r="361" spans="1:20" ht="28">
      <c r="A361" s="81" t="s">
        <v>552</v>
      </c>
      <c r="B361" s="75" t="s">
        <v>619</v>
      </c>
      <c r="C361" s="5"/>
      <c r="D361" s="5" t="s">
        <v>324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248</v>
      </c>
      <c r="T361" s="7" t="s">
        <v>228</v>
      </c>
    </row>
    <row r="362" spans="1:20" ht="28">
      <c r="A362" s="81" t="s">
        <v>552</v>
      </c>
      <c r="B362" s="75" t="s">
        <v>620</v>
      </c>
      <c r="C362" s="5"/>
      <c r="D362" s="5" t="s">
        <v>266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248</v>
      </c>
      <c r="T362" s="7" t="s">
        <v>228</v>
      </c>
    </row>
    <row r="363" spans="1:20" ht="28">
      <c r="A363" s="81" t="s">
        <v>552</v>
      </c>
      <c r="B363" s="76" t="s">
        <v>621</v>
      </c>
      <c r="C363" s="5"/>
      <c r="D363" s="5" t="s">
        <v>272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274</v>
      </c>
      <c r="T363" s="7" t="s">
        <v>228</v>
      </c>
    </row>
    <row r="364" spans="1:20" ht="28">
      <c r="A364" s="81" t="s">
        <v>552</v>
      </c>
      <c r="B364" s="76" t="s">
        <v>622</v>
      </c>
      <c r="C364" s="5"/>
      <c r="D364" s="5" t="s">
        <v>238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248</v>
      </c>
      <c r="T364" s="7" t="s">
        <v>228</v>
      </c>
    </row>
    <row r="365" spans="1:20" ht="28">
      <c r="A365" s="81" t="s">
        <v>552</v>
      </c>
      <c r="B365" s="75" t="s">
        <v>623</v>
      </c>
      <c r="C365" s="5"/>
      <c r="D365" s="5" t="s">
        <v>556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248</v>
      </c>
      <c r="T365" s="7" t="s">
        <v>228</v>
      </c>
    </row>
    <row r="366" spans="1:20" ht="28">
      <c r="A366" s="81" t="s">
        <v>552</v>
      </c>
      <c r="B366" s="76" t="s">
        <v>624</v>
      </c>
      <c r="C366" s="5"/>
      <c r="D366" s="5" t="s">
        <v>246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248</v>
      </c>
      <c r="T366" s="7" t="s">
        <v>228</v>
      </c>
    </row>
    <row r="367" spans="1:20" ht="28">
      <c r="A367" s="81" t="s">
        <v>552</v>
      </c>
      <c r="B367" s="75" t="s">
        <v>625</v>
      </c>
      <c r="C367" s="5"/>
      <c r="D367" s="5" t="s">
        <v>556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274</v>
      </c>
      <c r="T367" s="7" t="s">
        <v>228</v>
      </c>
    </row>
    <row r="368" spans="1:20" ht="28">
      <c r="A368" s="81" t="s">
        <v>552</v>
      </c>
      <c r="B368" s="76" t="s">
        <v>626</v>
      </c>
      <c r="C368" s="5"/>
      <c r="D368" s="5" t="s">
        <v>238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261</v>
      </c>
      <c r="T368" s="7">
        <v>0.36585365853658453</v>
      </c>
    </row>
    <row r="369" spans="1:20" ht="28">
      <c r="A369" s="81" t="s">
        <v>552</v>
      </c>
      <c r="B369" s="76" t="s">
        <v>627</v>
      </c>
      <c r="C369" s="5"/>
      <c r="D369" s="5" t="s">
        <v>272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261</v>
      </c>
      <c r="T369" s="7">
        <v>0.41463414634146345</v>
      </c>
    </row>
    <row r="370" spans="1:20" ht="28">
      <c r="A370" s="81" t="s">
        <v>552</v>
      </c>
      <c r="B370" s="75" t="s">
        <v>628</v>
      </c>
      <c r="C370" s="5"/>
      <c r="D370" s="5" t="s">
        <v>324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261</v>
      </c>
      <c r="T370" s="7">
        <v>0.73170731707317016</v>
      </c>
    </row>
    <row r="371" spans="1:20" ht="28">
      <c r="A371" s="81" t="s">
        <v>552</v>
      </c>
      <c r="B371" s="75" t="s">
        <v>629</v>
      </c>
      <c r="C371" s="5"/>
      <c r="D371" s="5" t="s">
        <v>236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6" t="s">
        <v>630</v>
      </c>
      <c r="C372" s="5"/>
      <c r="D372" s="5" t="s">
        <v>236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248</v>
      </c>
      <c r="T372" s="7" t="s">
        <v>228</v>
      </c>
    </row>
    <row r="373" spans="1:20" ht="28">
      <c r="A373" s="81" t="s">
        <v>552</v>
      </c>
      <c r="B373" s="75" t="s">
        <v>631</v>
      </c>
      <c r="C373" s="5"/>
      <c r="D373" s="5" t="s">
        <v>266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261</v>
      </c>
      <c r="T373" s="7">
        <v>0.70731707317073178</v>
      </c>
    </row>
    <row r="374" spans="1:20" ht="28">
      <c r="A374" s="81" t="s">
        <v>552</v>
      </c>
      <c r="B374" s="75" t="s">
        <v>632</v>
      </c>
      <c r="C374" s="5"/>
      <c r="D374" s="5" t="s">
        <v>238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633</v>
      </c>
      <c r="C375" s="5"/>
      <c r="D375" s="5" t="s">
        <v>272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234</v>
      </c>
      <c r="T375" s="7" t="s">
        <v>228</v>
      </c>
    </row>
    <row r="376" spans="1:20" ht="28">
      <c r="A376" s="81" t="s">
        <v>552</v>
      </c>
      <c r="B376" s="76" t="s">
        <v>634</v>
      </c>
      <c r="C376" s="5"/>
      <c r="D376" s="5" t="s">
        <v>272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232</v>
      </c>
      <c r="T376" s="7" t="s">
        <v>228</v>
      </c>
    </row>
    <row r="377" spans="1:20" ht="28">
      <c r="A377" s="81" t="s">
        <v>552</v>
      </c>
      <c r="B377" s="76" t="s">
        <v>635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234</v>
      </c>
      <c r="T377" s="7" t="s">
        <v>228</v>
      </c>
    </row>
    <row r="378" spans="1:20" ht="28">
      <c r="A378" s="81" t="s">
        <v>552</v>
      </c>
      <c r="B378" s="76" t="s">
        <v>41</v>
      </c>
      <c r="C378" s="134"/>
      <c r="D378" s="134" t="s">
        <v>224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226</v>
      </c>
      <c r="N378" s="5" t="s">
        <v>636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226</v>
      </c>
      <c r="T378" s="7" t="s">
        <v>228</v>
      </c>
    </row>
    <row r="379" spans="1:20" ht="28">
      <c r="A379" s="81" t="s">
        <v>552</v>
      </c>
      <c r="B379" s="76" t="s">
        <v>637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234</v>
      </c>
      <c r="T379" s="7" t="s">
        <v>228</v>
      </c>
    </row>
    <row r="380" spans="1:20" ht="28">
      <c r="A380" s="81" t="s">
        <v>552</v>
      </c>
      <c r="B380" s="76" t="s">
        <v>638</v>
      </c>
      <c r="C380" s="5"/>
      <c r="D380" s="5" t="s">
        <v>238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6" t="s">
        <v>639</v>
      </c>
      <c r="C381" s="5"/>
      <c r="D381" s="5" t="s">
        <v>246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5" t="s">
        <v>640</v>
      </c>
      <c r="C382" s="5"/>
      <c r="D382" s="5" t="s">
        <v>266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641</v>
      </c>
      <c r="C383" s="5"/>
      <c r="D383" s="5" t="s">
        <v>236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642</v>
      </c>
      <c r="C384" s="5"/>
      <c r="D384" s="5" t="s">
        <v>370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248</v>
      </c>
      <c r="T384" s="7" t="s">
        <v>228</v>
      </c>
    </row>
    <row r="385" spans="1:20" ht="28">
      <c r="A385" s="81" t="s">
        <v>552</v>
      </c>
      <c r="B385" s="76" t="s">
        <v>643</v>
      </c>
      <c r="C385" s="5"/>
      <c r="D385" s="5" t="s">
        <v>238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261</v>
      </c>
      <c r="T385" s="7">
        <v>0.27777777777777862</v>
      </c>
    </row>
    <row r="386" spans="1:20" ht="28">
      <c r="A386" s="81" t="s">
        <v>552</v>
      </c>
      <c r="B386" s="75" t="s">
        <v>644</v>
      </c>
      <c r="C386" s="5"/>
      <c r="D386" s="5" t="s">
        <v>556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248</v>
      </c>
      <c r="T386" s="7" t="s">
        <v>228</v>
      </c>
    </row>
    <row r="387" spans="1:20" ht="28">
      <c r="A387" s="81" t="s">
        <v>552</v>
      </c>
      <c r="B387" s="76" t="s">
        <v>645</v>
      </c>
      <c r="C387" s="5"/>
      <c r="D387" s="5" t="s">
        <v>236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261</v>
      </c>
      <c r="T387" s="7">
        <v>0.27777777777777779</v>
      </c>
    </row>
    <row r="388" spans="1:20" ht="28">
      <c r="A388" s="81" t="s">
        <v>552</v>
      </c>
      <c r="B388" s="75" t="s">
        <v>646</v>
      </c>
      <c r="C388" s="5"/>
      <c r="D388" s="5" t="s">
        <v>324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248</v>
      </c>
      <c r="T388" s="7" t="s">
        <v>228</v>
      </c>
    </row>
    <row r="389" spans="1:20" ht="28">
      <c r="A389" s="81" t="s">
        <v>552</v>
      </c>
      <c r="B389" s="75" t="s">
        <v>647</v>
      </c>
      <c r="C389" s="5"/>
      <c r="D389" s="5" t="s">
        <v>266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261</v>
      </c>
      <c r="T389" s="7">
        <v>0.58333333333333381</v>
      </c>
    </row>
    <row r="390" spans="1:20" ht="28">
      <c r="A390" s="81" t="s">
        <v>552</v>
      </c>
      <c r="B390" s="76" t="s">
        <v>648</v>
      </c>
      <c r="C390" s="5"/>
      <c r="D390" s="5" t="s">
        <v>246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261</v>
      </c>
      <c r="T390" s="7">
        <v>0.69444444444444486</v>
      </c>
    </row>
    <row r="391" spans="1:20" ht="28">
      <c r="A391" s="81" t="s">
        <v>552</v>
      </c>
      <c r="B391" s="75" t="s">
        <v>649</v>
      </c>
      <c r="C391" s="5"/>
      <c r="D391" s="5" t="s">
        <v>556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261</v>
      </c>
      <c r="T391" s="7">
        <v>0.50000000000000089</v>
      </c>
    </row>
    <row r="392" spans="1:20" ht="28">
      <c r="A392" s="81" t="s">
        <v>552</v>
      </c>
      <c r="B392" s="76" t="s">
        <v>650</v>
      </c>
      <c r="C392" s="5"/>
      <c r="D392" s="5" t="s">
        <v>236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232</v>
      </c>
      <c r="T392" s="7" t="s">
        <v>228</v>
      </c>
    </row>
    <row r="393" spans="1:20" ht="28">
      <c r="A393" s="81" t="s">
        <v>552</v>
      </c>
      <c r="B393" s="76" t="s">
        <v>651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652</v>
      </c>
      <c r="C394" s="5"/>
      <c r="D394" s="5" t="s">
        <v>272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653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654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234</v>
      </c>
      <c r="T396" s="7" t="s">
        <v>228</v>
      </c>
    </row>
    <row r="397" spans="1:20" ht="28">
      <c r="A397" s="81" t="s">
        <v>552</v>
      </c>
      <c r="B397" s="76" t="s">
        <v>655</v>
      </c>
      <c r="C397" s="5"/>
      <c r="D397" s="5" t="s">
        <v>272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232</v>
      </c>
      <c r="T397" s="7" t="s">
        <v>228</v>
      </c>
    </row>
    <row r="398" spans="1:20" ht="28">
      <c r="A398" s="81" t="s">
        <v>552</v>
      </c>
      <c r="B398" s="76" t="s">
        <v>43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226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226</v>
      </c>
      <c r="T398" s="7" t="s">
        <v>228</v>
      </c>
    </row>
    <row r="399" spans="1:20" ht="28">
      <c r="A399" s="81" t="s">
        <v>552</v>
      </c>
      <c r="B399" s="76" t="s">
        <v>656</v>
      </c>
      <c r="C399" s="134"/>
      <c r="D399" s="134" t="s">
        <v>224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234</v>
      </c>
      <c r="T399" s="7" t="s">
        <v>228</v>
      </c>
    </row>
    <row r="400" spans="1:20" ht="28">
      <c r="A400" s="81" t="s">
        <v>552</v>
      </c>
      <c r="B400" s="76" t="s">
        <v>42</v>
      </c>
      <c r="C400" s="135" t="s">
        <v>5</v>
      </c>
      <c r="D400" s="134" t="s">
        <v>224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226</v>
      </c>
      <c r="N400" s="5" t="s">
        <v>657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241</v>
      </c>
      <c r="T400" s="7" t="s">
        <v>228</v>
      </c>
    </row>
    <row r="401" spans="1:20" ht="28">
      <c r="A401" s="81" t="s">
        <v>552</v>
      </c>
      <c r="B401" s="75" t="s">
        <v>658</v>
      </c>
      <c r="C401" s="5"/>
      <c r="D401" s="5" t="s">
        <v>266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659</v>
      </c>
      <c r="C402" s="5"/>
      <c r="D402" s="5" t="s">
        <v>246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6" t="s">
        <v>660</v>
      </c>
      <c r="C403" s="5"/>
      <c r="D403" s="5" t="s">
        <v>238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5" t="s">
        <v>661</v>
      </c>
      <c r="C404" s="5"/>
      <c r="D404" s="5" t="s">
        <v>556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248</v>
      </c>
      <c r="T404" s="7" t="s">
        <v>228</v>
      </c>
    </row>
    <row r="405" spans="1:20" ht="28">
      <c r="A405" s="81" t="s">
        <v>552</v>
      </c>
      <c r="B405" s="76" t="s">
        <v>662</v>
      </c>
      <c r="C405" s="5"/>
      <c r="D405" s="5" t="s">
        <v>272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6" t="s">
        <v>663</v>
      </c>
      <c r="C406" s="5"/>
      <c r="D406" s="5" t="s">
        <v>272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234</v>
      </c>
      <c r="T406" s="7" t="s">
        <v>228</v>
      </c>
    </row>
    <row r="407" spans="1:20" ht="28">
      <c r="A407" s="81" t="s">
        <v>552</v>
      </c>
      <c r="B407" s="75" t="s">
        <v>664</v>
      </c>
      <c r="C407" s="5"/>
      <c r="D407" s="5" t="s">
        <v>324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80" t="s">
        <v>665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234</v>
      </c>
      <c r="T408" s="7" t="s">
        <v>228</v>
      </c>
    </row>
    <row r="409" spans="1:20" ht="28">
      <c r="A409" s="81" t="s">
        <v>552</v>
      </c>
      <c r="B409" s="76" t="s">
        <v>44</v>
      </c>
      <c r="C409" s="134"/>
      <c r="D409" s="134" t="s">
        <v>224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226</v>
      </c>
      <c r="N409" s="5" t="s">
        <v>666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226</v>
      </c>
      <c r="T409" s="7" t="s">
        <v>228</v>
      </c>
    </row>
    <row r="410" spans="1:20" ht="28">
      <c r="A410" s="81" t="s">
        <v>552</v>
      </c>
      <c r="B410" s="76" t="s">
        <v>667</v>
      </c>
      <c r="C410" s="134"/>
      <c r="D410" s="134" t="s">
        <v>224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234</v>
      </c>
      <c r="T410" s="7" t="s">
        <v>228</v>
      </c>
    </row>
    <row r="411" spans="1:20" ht="28">
      <c r="A411" s="81" t="s">
        <v>552</v>
      </c>
      <c r="B411" s="75" t="s">
        <v>668</v>
      </c>
      <c r="C411" s="5"/>
      <c r="D411" s="5" t="s">
        <v>324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669</v>
      </c>
      <c r="C412" s="5"/>
      <c r="D412" s="5" t="s">
        <v>246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670</v>
      </c>
      <c r="C413" s="5"/>
      <c r="D413" s="5" t="s">
        <v>236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248</v>
      </c>
      <c r="T413" s="7" t="s">
        <v>228</v>
      </c>
    </row>
    <row r="414" spans="1:20" ht="28">
      <c r="A414" s="81" t="s">
        <v>552</v>
      </c>
      <c r="B414" s="76" t="s">
        <v>671</v>
      </c>
      <c r="C414" s="5"/>
      <c r="D414" s="5" t="s">
        <v>272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234</v>
      </c>
      <c r="T414" s="7" t="s">
        <v>228</v>
      </c>
    </row>
    <row r="415" spans="1:20" ht="28">
      <c r="A415" s="81" t="s">
        <v>552</v>
      </c>
      <c r="B415" s="76" t="s">
        <v>672</v>
      </c>
      <c r="C415" s="5"/>
      <c r="D415" s="5" t="s">
        <v>370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248</v>
      </c>
      <c r="T415" s="7" t="s">
        <v>228</v>
      </c>
    </row>
    <row r="416" spans="1:20" ht="28">
      <c r="A416" s="81" t="s">
        <v>552</v>
      </c>
      <c r="B416" s="76" t="s">
        <v>45</v>
      </c>
      <c r="C416" s="134"/>
      <c r="D416" s="134" t="s">
        <v>224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226</v>
      </c>
      <c r="N416" s="5" t="s">
        <v>673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226</v>
      </c>
      <c r="T416" s="7" t="s">
        <v>228</v>
      </c>
    </row>
    <row r="417" spans="1:20" ht="28">
      <c r="A417" s="81" t="s">
        <v>552</v>
      </c>
      <c r="B417" s="76" t="s">
        <v>674</v>
      </c>
      <c r="C417" s="134"/>
      <c r="D417" s="134" t="s">
        <v>224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234</v>
      </c>
      <c r="T417" s="7" t="s">
        <v>228</v>
      </c>
    </row>
    <row r="418" spans="1:20" ht="28">
      <c r="A418" s="81" t="s">
        <v>552</v>
      </c>
      <c r="B418" s="76" t="s">
        <v>675</v>
      </c>
      <c r="C418" s="5"/>
      <c r="D418" s="5" t="s">
        <v>246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676</v>
      </c>
      <c r="C419" s="5"/>
      <c r="D419" s="5" t="s">
        <v>324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677</v>
      </c>
      <c r="C420" s="5"/>
      <c r="D420" s="5" t="s">
        <v>556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248</v>
      </c>
      <c r="T420" s="7" t="s">
        <v>228</v>
      </c>
    </row>
    <row r="421" spans="1:20" ht="28">
      <c r="A421" s="81" t="s">
        <v>552</v>
      </c>
      <c r="B421" s="75" t="s">
        <v>678</v>
      </c>
      <c r="C421" s="5"/>
      <c r="D421" s="5" t="s">
        <v>324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261</v>
      </c>
      <c r="T421" s="7">
        <v>0.45454545454545309</v>
      </c>
    </row>
    <row r="422" spans="1:20" ht="28">
      <c r="A422" s="81" t="s">
        <v>552</v>
      </c>
      <c r="B422" s="75" t="s">
        <v>679</v>
      </c>
      <c r="C422" s="5"/>
      <c r="D422" s="5" t="s">
        <v>238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248</v>
      </c>
      <c r="T422" s="7" t="s">
        <v>228</v>
      </c>
    </row>
    <row r="423" spans="1:20" ht="28">
      <c r="A423" s="81" t="s">
        <v>552</v>
      </c>
      <c r="B423" s="75" t="s">
        <v>680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234</v>
      </c>
      <c r="T423" s="7" t="s">
        <v>228</v>
      </c>
    </row>
    <row r="424" spans="1:20" ht="28">
      <c r="A424" s="81" t="s">
        <v>552</v>
      </c>
      <c r="B424" s="76" t="s">
        <v>681</v>
      </c>
      <c r="C424" s="5"/>
      <c r="D424" s="5" t="s">
        <v>246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5" t="s">
        <v>682</v>
      </c>
      <c r="C425" s="5"/>
      <c r="D425" s="5" t="s">
        <v>556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232</v>
      </c>
      <c r="T425" s="7" t="s">
        <v>228</v>
      </c>
    </row>
    <row r="426" spans="1:20" ht="28">
      <c r="A426" s="81" t="s">
        <v>552</v>
      </c>
      <c r="B426" s="76" t="s">
        <v>683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234</v>
      </c>
      <c r="T426" s="7" t="s">
        <v>228</v>
      </c>
    </row>
    <row r="427" spans="1:20" ht="28">
      <c r="A427" s="81" t="s">
        <v>552</v>
      </c>
      <c r="B427" s="76" t="s">
        <v>684</v>
      </c>
      <c r="C427" s="5"/>
      <c r="D427" s="5" t="s">
        <v>238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248</v>
      </c>
      <c r="T427" s="7" t="s">
        <v>228</v>
      </c>
    </row>
    <row r="428" spans="1:20" ht="28">
      <c r="A428" s="81" t="s">
        <v>552</v>
      </c>
      <c r="B428" s="76" t="s">
        <v>685</v>
      </c>
      <c r="C428" s="5"/>
      <c r="D428" s="5" t="s">
        <v>272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234</v>
      </c>
      <c r="T428" s="7" t="s">
        <v>228</v>
      </c>
    </row>
    <row r="429" spans="1:20" ht="28">
      <c r="A429" s="81" t="s">
        <v>552</v>
      </c>
      <c r="B429" s="76" t="s">
        <v>686</v>
      </c>
      <c r="C429" s="134"/>
      <c r="D429" s="134" t="s">
        <v>224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234</v>
      </c>
      <c r="T429" s="7" t="s">
        <v>228</v>
      </c>
    </row>
    <row r="430" spans="1:20" ht="28">
      <c r="A430" s="81"/>
      <c r="B430" s="76" t="s">
        <v>1824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1673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1673</v>
      </c>
    </row>
    <row r="431" spans="1:20" ht="28">
      <c r="A431" s="81"/>
      <c r="B431" s="76" t="s">
        <v>1825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1674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1674</v>
      </c>
    </row>
    <row r="432" spans="1:20" ht="28">
      <c r="A432" s="81"/>
      <c r="B432" s="76" t="s">
        <v>1826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1675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1675</v>
      </c>
    </row>
    <row r="433" spans="1:20" ht="28">
      <c r="A433" s="81" t="s">
        <v>552</v>
      </c>
      <c r="B433" s="76" t="s">
        <v>49</v>
      </c>
      <c r="C433" s="134" t="s">
        <v>7</v>
      </c>
      <c r="D433" s="134" t="s">
        <v>224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687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226</v>
      </c>
      <c r="T433" s="7" t="s">
        <v>228</v>
      </c>
    </row>
    <row r="434" spans="1:20" ht="28">
      <c r="A434" s="81" t="s">
        <v>552</v>
      </c>
      <c r="B434" s="76" t="s">
        <v>48</v>
      </c>
      <c r="C434" s="134" t="s">
        <v>5</v>
      </c>
      <c r="D434" s="134" t="s">
        <v>224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226</v>
      </c>
      <c r="N434" s="5" t="s">
        <v>688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241</v>
      </c>
      <c r="T434" s="7" t="s">
        <v>228</v>
      </c>
    </row>
    <row r="435" spans="1:20" ht="28">
      <c r="A435" s="81"/>
      <c r="B435" s="76" t="s">
        <v>1823</v>
      </c>
      <c r="C435" s="134" t="s">
        <v>3</v>
      </c>
      <c r="D435" s="134" t="s">
        <v>224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552</v>
      </c>
      <c r="B436" s="76" t="s">
        <v>47</v>
      </c>
      <c r="C436" s="134" t="s">
        <v>3</v>
      </c>
      <c r="D436" s="134" t="s">
        <v>224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241</v>
      </c>
      <c r="T436" s="7" t="s">
        <v>228</v>
      </c>
    </row>
    <row r="437" spans="1:20" ht="28">
      <c r="A437" s="81" t="s">
        <v>552</v>
      </c>
      <c r="B437" s="100" t="s">
        <v>46</v>
      </c>
      <c r="C437" s="134" t="s">
        <v>2</v>
      </c>
      <c r="D437" s="134" t="s">
        <v>224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226</v>
      </c>
      <c r="N437" s="5" t="s">
        <v>689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241</v>
      </c>
      <c r="T437" s="7" t="s">
        <v>228</v>
      </c>
    </row>
    <row r="438" spans="1:20" ht="28">
      <c r="A438" s="90" t="s">
        <v>690</v>
      </c>
      <c r="B438" s="86" t="s">
        <v>691</v>
      </c>
      <c r="C438" s="5"/>
      <c r="D438" s="5" t="s">
        <v>272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248</v>
      </c>
      <c r="T438" s="7" t="s">
        <v>228</v>
      </c>
    </row>
    <row r="439" spans="1:20" ht="28">
      <c r="A439" s="90" t="s">
        <v>690</v>
      </c>
      <c r="B439" s="87" t="s">
        <v>692</v>
      </c>
      <c r="C439" s="5"/>
      <c r="D439" s="5" t="s">
        <v>272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693</v>
      </c>
      <c r="C440" s="5"/>
      <c r="D440" s="5" t="s">
        <v>272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274</v>
      </c>
      <c r="T440" s="7" t="s">
        <v>228</v>
      </c>
    </row>
    <row r="441" spans="1:20" ht="28">
      <c r="A441" s="90" t="s">
        <v>690</v>
      </c>
      <c r="B441" s="88" t="s">
        <v>694</v>
      </c>
      <c r="C441" s="5"/>
      <c r="D441" s="5" t="s">
        <v>272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232</v>
      </c>
      <c r="T441" s="7" t="s">
        <v>228</v>
      </c>
    </row>
    <row r="442" spans="1:20" ht="28">
      <c r="A442" s="90" t="s">
        <v>690</v>
      </c>
      <c r="B442" s="88" t="s">
        <v>695</v>
      </c>
      <c r="C442" s="5"/>
      <c r="D442" s="5" t="s">
        <v>238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696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 t="s">
        <v>690</v>
      </c>
      <c r="B444" s="88" t="s">
        <v>697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234</v>
      </c>
      <c r="T444" s="7" t="s">
        <v>228</v>
      </c>
    </row>
    <row r="445" spans="1:20" ht="28">
      <c r="A445" s="90"/>
      <c r="B445" s="88" t="s">
        <v>1574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1581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1594</v>
      </c>
    </row>
    <row r="446" spans="1:20" ht="28">
      <c r="A446" s="90"/>
      <c r="B446" s="88" t="s">
        <v>1575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1580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1595</v>
      </c>
    </row>
    <row r="447" spans="1:20" ht="28">
      <c r="A447" s="90" t="s">
        <v>690</v>
      </c>
      <c r="B447" s="88" t="s">
        <v>50</v>
      </c>
      <c r="C447" s="134"/>
      <c r="D447" s="134" t="s">
        <v>224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226</v>
      </c>
      <c r="N447" s="5" t="s">
        <v>698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226</v>
      </c>
      <c r="T447" s="7" t="s">
        <v>228</v>
      </c>
    </row>
    <row r="448" spans="1:20" ht="28">
      <c r="A448" s="90" t="s">
        <v>690</v>
      </c>
      <c r="B448" s="87" t="s">
        <v>699</v>
      </c>
      <c r="C448" s="5"/>
      <c r="D448" s="5" t="s">
        <v>246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248</v>
      </c>
      <c r="T448" s="7" t="s">
        <v>228</v>
      </c>
    </row>
    <row r="449" spans="1:20" ht="28">
      <c r="A449" s="90" t="s">
        <v>690</v>
      </c>
      <c r="B449" s="88" t="s">
        <v>700</v>
      </c>
      <c r="C449" s="5"/>
      <c r="D449" s="5" t="s">
        <v>272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274</v>
      </c>
      <c r="T449" s="7" t="s">
        <v>228</v>
      </c>
    </row>
    <row r="450" spans="1:20" ht="28">
      <c r="A450" s="90" t="s">
        <v>690</v>
      </c>
      <c r="B450" s="88" t="s">
        <v>701</v>
      </c>
      <c r="C450" s="5"/>
      <c r="D450" s="5" t="s">
        <v>356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248</v>
      </c>
      <c r="T450" s="7" t="s">
        <v>228</v>
      </c>
    </row>
    <row r="451" spans="1:20" ht="28">
      <c r="A451" s="90" t="s">
        <v>690</v>
      </c>
      <c r="B451" s="87" t="s">
        <v>702</v>
      </c>
      <c r="C451" s="5"/>
      <c r="D451" s="5" t="s">
        <v>246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261</v>
      </c>
      <c r="T451" s="7">
        <v>0.78294573643410725</v>
      </c>
    </row>
    <row r="452" spans="1:20" ht="28">
      <c r="A452" s="90" t="s">
        <v>690</v>
      </c>
      <c r="B452" s="87" t="s">
        <v>703</v>
      </c>
      <c r="C452" s="5"/>
      <c r="D452" s="5" t="s">
        <v>246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261</v>
      </c>
      <c r="T452" s="7">
        <v>0.10852713178294701</v>
      </c>
    </row>
    <row r="453" spans="1:20" ht="28">
      <c r="A453" s="90" t="s">
        <v>690</v>
      </c>
      <c r="B453" s="88" t="s">
        <v>704</v>
      </c>
      <c r="C453" s="5"/>
      <c r="D453" s="5" t="s">
        <v>272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705</v>
      </c>
      <c r="C454" s="5"/>
      <c r="D454" s="5" t="s">
        <v>238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706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234</v>
      </c>
      <c r="T455" s="7" t="s">
        <v>228</v>
      </c>
    </row>
    <row r="456" spans="1:20" ht="28">
      <c r="A456" s="90" t="s">
        <v>690</v>
      </c>
      <c r="B456" s="88" t="s">
        <v>707</v>
      </c>
      <c r="C456" s="5"/>
      <c r="D456" s="5" t="s">
        <v>272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232</v>
      </c>
      <c r="T456" s="7" t="s">
        <v>228</v>
      </c>
    </row>
    <row r="457" spans="1:20" ht="56">
      <c r="A457" s="90"/>
      <c r="B457" s="88" t="s">
        <v>1578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1582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1576</v>
      </c>
    </row>
    <row r="458" spans="1:20" ht="56">
      <c r="A458" s="90"/>
      <c r="B458" s="88" t="s">
        <v>1579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1583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1577</v>
      </c>
    </row>
    <row r="459" spans="1:20" ht="28">
      <c r="A459" s="90" t="s">
        <v>690</v>
      </c>
      <c r="B459" s="88" t="s">
        <v>51</v>
      </c>
      <c r="C459" s="134"/>
      <c r="D459" s="134" t="s">
        <v>224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226</v>
      </c>
      <c r="N459" s="5" t="s">
        <v>708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226</v>
      </c>
      <c r="T459" s="7" t="s">
        <v>228</v>
      </c>
    </row>
    <row r="460" spans="1:20" ht="28">
      <c r="A460" s="90" t="s">
        <v>690</v>
      </c>
      <c r="B460" s="87" t="s">
        <v>709</v>
      </c>
      <c r="C460" s="5"/>
      <c r="D460" s="5" t="s">
        <v>246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248</v>
      </c>
      <c r="T460" s="7" t="s">
        <v>228</v>
      </c>
    </row>
    <row r="461" spans="1:20" ht="28">
      <c r="A461" s="90" t="s">
        <v>690</v>
      </c>
      <c r="B461" s="88" t="s">
        <v>52</v>
      </c>
      <c r="C461" s="134"/>
      <c r="D461" s="134" t="s">
        <v>224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226</v>
      </c>
      <c r="N461" s="5" t="s">
        <v>710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226</v>
      </c>
      <c r="T461" s="7" t="s">
        <v>228</v>
      </c>
    </row>
    <row r="462" spans="1:20" ht="28">
      <c r="A462" s="90" t="s">
        <v>690</v>
      </c>
      <c r="B462" s="88" t="s">
        <v>711</v>
      </c>
      <c r="C462" s="5"/>
      <c r="D462" s="5" t="s">
        <v>238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248</v>
      </c>
      <c r="T462" s="7" t="s">
        <v>228</v>
      </c>
    </row>
    <row r="463" spans="1:20" ht="28">
      <c r="A463" s="90" t="s">
        <v>690</v>
      </c>
      <c r="B463" s="88" t="s">
        <v>712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713</v>
      </c>
      <c r="C464" s="5"/>
      <c r="D464" s="5" t="s">
        <v>266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234</v>
      </c>
      <c r="T464" s="7" t="s">
        <v>228</v>
      </c>
    </row>
    <row r="465" spans="1:20" ht="28">
      <c r="A465" s="90" t="s">
        <v>690</v>
      </c>
      <c r="B465" s="88" t="s">
        <v>714</v>
      </c>
      <c r="C465" s="5"/>
      <c r="D465" s="5" t="s">
        <v>356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248</v>
      </c>
      <c r="T465" s="7" t="s">
        <v>228</v>
      </c>
    </row>
    <row r="466" spans="1:20" ht="28">
      <c r="A466" s="90" t="s">
        <v>690</v>
      </c>
      <c r="B466" s="88" t="s">
        <v>53</v>
      </c>
      <c r="C466" s="134"/>
      <c r="D466" s="134" t="s">
        <v>224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226</v>
      </c>
      <c r="N466" s="5" t="s">
        <v>715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226</v>
      </c>
      <c r="T466" s="7" t="s">
        <v>228</v>
      </c>
    </row>
    <row r="467" spans="1:20" ht="28">
      <c r="A467" s="90" t="s">
        <v>690</v>
      </c>
      <c r="B467" s="86" t="s">
        <v>716</v>
      </c>
      <c r="C467" s="5"/>
      <c r="D467" s="5" t="s">
        <v>272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8" t="s">
        <v>717</v>
      </c>
      <c r="C468" s="5"/>
      <c r="D468" s="5" t="s">
        <v>272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261</v>
      </c>
      <c r="T468" s="7">
        <v>0.26190476190475936</v>
      </c>
    </row>
    <row r="469" spans="1:20" ht="28">
      <c r="A469" s="90" t="s">
        <v>690</v>
      </c>
      <c r="B469" s="87" t="s">
        <v>718</v>
      </c>
      <c r="C469" s="5"/>
      <c r="D469" s="5" t="s">
        <v>272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274</v>
      </c>
      <c r="T469" s="7" t="s">
        <v>228</v>
      </c>
    </row>
    <row r="470" spans="1:20" ht="28">
      <c r="A470" s="90" t="s">
        <v>690</v>
      </c>
      <c r="B470" s="88" t="s">
        <v>719</v>
      </c>
      <c r="C470" s="5"/>
      <c r="D470" s="5" t="s">
        <v>238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248</v>
      </c>
      <c r="T470" s="7" t="s">
        <v>228</v>
      </c>
    </row>
    <row r="471" spans="1:20" ht="28">
      <c r="A471" s="90" t="s">
        <v>690</v>
      </c>
      <c r="B471" s="88" t="s">
        <v>720</v>
      </c>
      <c r="C471" s="5"/>
      <c r="D471" s="5" t="s">
        <v>272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7" t="s">
        <v>721</v>
      </c>
      <c r="C472" s="5"/>
      <c r="D472" s="5" t="s">
        <v>272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232</v>
      </c>
      <c r="T472" s="7" t="s">
        <v>228</v>
      </c>
    </row>
    <row r="473" spans="1:20" ht="28">
      <c r="A473" s="90"/>
      <c r="B473" s="87" t="s">
        <v>1926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1928</v>
      </c>
    </row>
    <row r="474" spans="1:20" ht="28">
      <c r="A474" s="90"/>
      <c r="B474" s="87" t="s">
        <v>1927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1929</v>
      </c>
    </row>
    <row r="475" spans="1:20" ht="28">
      <c r="A475" s="90" t="s">
        <v>690</v>
      </c>
      <c r="B475" s="88" t="s">
        <v>54</v>
      </c>
      <c r="C475" s="134"/>
      <c r="D475" s="134" t="s">
        <v>224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226</v>
      </c>
      <c r="N475" s="5" t="s">
        <v>722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226</v>
      </c>
      <c r="T475" s="7" t="s">
        <v>228</v>
      </c>
    </row>
    <row r="476" spans="1:20" ht="28">
      <c r="A476" s="90" t="s">
        <v>690</v>
      </c>
      <c r="B476" s="88" t="s">
        <v>723</v>
      </c>
      <c r="C476" s="5"/>
      <c r="D476" s="5" t="s">
        <v>238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248</v>
      </c>
      <c r="T476" s="7" t="s">
        <v>228</v>
      </c>
    </row>
    <row r="477" spans="1:20" ht="28">
      <c r="A477" s="90" t="s">
        <v>690</v>
      </c>
      <c r="B477" s="88" t="s">
        <v>724</v>
      </c>
      <c r="C477" s="5"/>
      <c r="D477" s="5" t="s">
        <v>356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248</v>
      </c>
      <c r="T477" s="7" t="s">
        <v>228</v>
      </c>
    </row>
    <row r="478" spans="1:20" ht="28">
      <c r="A478" s="90" t="s">
        <v>690</v>
      </c>
      <c r="B478" s="88" t="s">
        <v>725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234</v>
      </c>
      <c r="T478" s="7" t="s">
        <v>228</v>
      </c>
    </row>
    <row r="479" spans="1:20" ht="28">
      <c r="A479" s="90" t="s">
        <v>690</v>
      </c>
      <c r="B479" s="88" t="s">
        <v>726</v>
      </c>
      <c r="C479" s="5"/>
      <c r="D479" s="5" t="s">
        <v>727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234</v>
      </c>
      <c r="T479" s="7" t="s">
        <v>228</v>
      </c>
    </row>
    <row r="480" spans="1:20" ht="28">
      <c r="A480" s="90" t="s">
        <v>690</v>
      </c>
      <c r="B480" s="88" t="s">
        <v>728</v>
      </c>
      <c r="C480" s="5"/>
      <c r="D480" s="5" t="s">
        <v>246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234</v>
      </c>
      <c r="T480" s="7" t="s">
        <v>228</v>
      </c>
    </row>
    <row r="481" spans="1:20" ht="28">
      <c r="A481" s="90" t="s">
        <v>690</v>
      </c>
      <c r="B481" s="88" t="s">
        <v>729</v>
      </c>
      <c r="C481" s="5"/>
      <c r="D481" s="5" t="s">
        <v>238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232</v>
      </c>
      <c r="T481" s="7" t="s">
        <v>228</v>
      </c>
    </row>
    <row r="482" spans="1:20" ht="28">
      <c r="A482" s="90" t="s">
        <v>690</v>
      </c>
      <c r="B482" s="88" t="s">
        <v>730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234</v>
      </c>
      <c r="T482" s="7" t="s">
        <v>228</v>
      </c>
    </row>
    <row r="483" spans="1:20" ht="28">
      <c r="A483" s="90"/>
      <c r="B483" s="88" t="s">
        <v>1827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1607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1607</v>
      </c>
    </row>
    <row r="484" spans="1:20" ht="28">
      <c r="A484" s="90"/>
      <c r="B484" s="88" t="s">
        <v>1828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1608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1608</v>
      </c>
    </row>
    <row r="485" spans="1:20" ht="28">
      <c r="A485" s="90" t="s">
        <v>690</v>
      </c>
      <c r="B485" s="88" t="s">
        <v>56</v>
      </c>
      <c r="C485" s="134"/>
      <c r="D485" s="134" t="s">
        <v>224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226</v>
      </c>
      <c r="N485" s="5" t="s">
        <v>731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226</v>
      </c>
      <c r="T485" s="7" t="s">
        <v>228</v>
      </c>
    </row>
    <row r="486" spans="1:20" ht="28">
      <c r="A486" s="90" t="s">
        <v>690</v>
      </c>
      <c r="B486" s="88" t="s">
        <v>732</v>
      </c>
      <c r="C486" s="134"/>
      <c r="D486" s="134" t="s">
        <v>224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226</v>
      </c>
      <c r="N486" s="5" t="s">
        <v>733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241</v>
      </c>
      <c r="T486" s="7" t="s">
        <v>228</v>
      </c>
    </row>
    <row r="487" spans="1:20" ht="28">
      <c r="A487" s="90" t="s">
        <v>690</v>
      </c>
      <c r="B487" s="88" t="s">
        <v>734</v>
      </c>
      <c r="C487" s="5"/>
      <c r="D487" s="5" t="s">
        <v>272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274</v>
      </c>
      <c r="T487" s="7" t="s">
        <v>228</v>
      </c>
    </row>
    <row r="488" spans="1:20" ht="28">
      <c r="A488" s="90" t="s">
        <v>690</v>
      </c>
      <c r="B488" s="88" t="s">
        <v>735</v>
      </c>
      <c r="C488" s="5"/>
      <c r="D488" s="5" t="s">
        <v>238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274</v>
      </c>
      <c r="T488" s="7" t="s">
        <v>228</v>
      </c>
    </row>
    <row r="489" spans="1:20" ht="28">
      <c r="A489" s="90" t="s">
        <v>690</v>
      </c>
      <c r="B489" s="88" t="s">
        <v>736</v>
      </c>
      <c r="C489" s="5"/>
      <c r="D489" s="5" t="s">
        <v>238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261</v>
      </c>
      <c r="T489" s="7">
        <v>0.48387096774193539</v>
      </c>
    </row>
    <row r="490" spans="1:20" ht="28">
      <c r="A490" s="90" t="s">
        <v>690</v>
      </c>
      <c r="B490" s="88" t="s">
        <v>737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234</v>
      </c>
      <c r="T490" s="7" t="s">
        <v>228</v>
      </c>
    </row>
    <row r="491" spans="1:20" ht="56">
      <c r="A491" s="90"/>
      <c r="B491" s="88" t="s">
        <v>1584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1582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1594</v>
      </c>
    </row>
    <row r="492" spans="1:20" ht="56">
      <c r="A492" s="90"/>
      <c r="B492" s="88" t="s">
        <v>1585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1583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1595</v>
      </c>
    </row>
    <row r="493" spans="1:20" ht="28">
      <c r="A493" s="90" t="s">
        <v>690</v>
      </c>
      <c r="B493" s="88" t="s">
        <v>57</v>
      </c>
      <c r="C493" s="134"/>
      <c r="D493" s="134" t="s">
        <v>224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226</v>
      </c>
      <c r="N493" s="5" t="s">
        <v>738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226</v>
      </c>
      <c r="T493" s="7" t="s">
        <v>228</v>
      </c>
    </row>
    <row r="494" spans="1:20" ht="28">
      <c r="A494" s="90" t="s">
        <v>690</v>
      </c>
      <c r="B494" s="88" t="s">
        <v>739</v>
      </c>
      <c r="C494" s="5"/>
      <c r="D494" s="5" t="s">
        <v>272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274</v>
      </c>
      <c r="T494" s="7" t="s">
        <v>228</v>
      </c>
    </row>
    <row r="495" spans="1:20" ht="28">
      <c r="A495" s="90" t="s">
        <v>690</v>
      </c>
      <c r="B495" s="87" t="s">
        <v>740</v>
      </c>
      <c r="C495" s="5"/>
      <c r="D495" s="5" t="s">
        <v>238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741</v>
      </c>
      <c r="C496" s="5"/>
      <c r="D496" s="5" t="s">
        <v>238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248</v>
      </c>
      <c r="T496" s="7" t="s">
        <v>228</v>
      </c>
    </row>
    <row r="497" spans="1:20" ht="28">
      <c r="A497" s="90" t="s">
        <v>690</v>
      </c>
      <c r="B497" s="88" t="s">
        <v>742</v>
      </c>
      <c r="C497" s="5"/>
      <c r="D497" s="5" t="s">
        <v>272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261</v>
      </c>
      <c r="T497" s="7">
        <v>0.30769230769230776</v>
      </c>
    </row>
    <row r="498" spans="1:20" ht="28">
      <c r="A498" s="90" t="s">
        <v>690</v>
      </c>
      <c r="B498" s="88" t="s">
        <v>743</v>
      </c>
      <c r="C498" s="5"/>
      <c r="D498" s="5" t="s">
        <v>356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248</v>
      </c>
      <c r="T498" s="7" t="s">
        <v>228</v>
      </c>
    </row>
    <row r="499" spans="1:20" ht="28">
      <c r="A499" s="90" t="s">
        <v>690</v>
      </c>
      <c r="B499" s="88" t="s">
        <v>744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234</v>
      </c>
      <c r="T499" s="7" t="s">
        <v>228</v>
      </c>
    </row>
    <row r="500" spans="1:20" ht="28">
      <c r="A500" s="90" t="s">
        <v>690</v>
      </c>
      <c r="B500" s="87" t="s">
        <v>745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232</v>
      </c>
      <c r="T500" s="7" t="s">
        <v>228</v>
      </c>
    </row>
    <row r="501" spans="1:20" ht="28">
      <c r="A501" s="90"/>
      <c r="B501" s="87" t="s">
        <v>1586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1588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1590</v>
      </c>
    </row>
    <row r="502" spans="1:20" ht="28">
      <c r="A502" s="90"/>
      <c r="B502" s="87" t="s">
        <v>1587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1589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1591</v>
      </c>
    </row>
    <row r="503" spans="1:20" ht="28">
      <c r="A503" s="90" t="s">
        <v>690</v>
      </c>
      <c r="B503" s="88" t="s">
        <v>59</v>
      </c>
      <c r="C503" s="134"/>
      <c r="D503" s="134" t="s">
        <v>224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226</v>
      </c>
      <c r="N503" s="5" t="s">
        <v>746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226</v>
      </c>
      <c r="T503" s="7" t="s">
        <v>228</v>
      </c>
    </row>
    <row r="504" spans="1:20" ht="28">
      <c r="A504" s="90" t="s">
        <v>690</v>
      </c>
      <c r="B504" s="89" t="s">
        <v>747</v>
      </c>
      <c r="C504" s="5"/>
      <c r="D504" s="5" t="s">
        <v>272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248</v>
      </c>
      <c r="T504" s="7" t="s">
        <v>228</v>
      </c>
    </row>
    <row r="505" spans="1:20" ht="28">
      <c r="A505" s="90" t="s">
        <v>690</v>
      </c>
      <c r="B505" s="88" t="s">
        <v>748</v>
      </c>
      <c r="C505" s="5"/>
      <c r="D505" s="5" t="s">
        <v>272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248</v>
      </c>
      <c r="T505" s="7" t="s">
        <v>228</v>
      </c>
    </row>
    <row r="506" spans="1:20" ht="28">
      <c r="A506" s="90" t="s">
        <v>690</v>
      </c>
      <c r="B506" s="88" t="s">
        <v>749</v>
      </c>
      <c r="C506" s="5"/>
      <c r="D506" s="5" t="s">
        <v>246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248</v>
      </c>
      <c r="T506" s="7" t="s">
        <v>228</v>
      </c>
    </row>
    <row r="507" spans="1:20" ht="28">
      <c r="A507" s="90" t="s">
        <v>690</v>
      </c>
      <c r="B507" s="88" t="s">
        <v>750</v>
      </c>
      <c r="C507" s="5"/>
      <c r="D507" s="5" t="s">
        <v>266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 t="s">
        <v>690</v>
      </c>
      <c r="B508" s="88" t="s">
        <v>751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234</v>
      </c>
      <c r="T508" s="7" t="s">
        <v>228</v>
      </c>
    </row>
    <row r="509" spans="1:20" ht="28">
      <c r="A509" s="90" t="s">
        <v>690</v>
      </c>
      <c r="B509" s="87" t="s">
        <v>752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234</v>
      </c>
      <c r="T509" s="7" t="s">
        <v>228</v>
      </c>
    </row>
    <row r="510" spans="1:20" ht="28">
      <c r="A510" s="90" t="s">
        <v>690</v>
      </c>
      <c r="B510" s="88" t="s">
        <v>753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234</v>
      </c>
      <c r="T510" s="7" t="s">
        <v>228</v>
      </c>
    </row>
    <row r="511" spans="1:20" ht="28">
      <c r="A511" s="90"/>
      <c r="B511" s="88" t="s">
        <v>1829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1607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1607</v>
      </c>
    </row>
    <row r="512" spans="1:20" ht="28">
      <c r="A512" s="90"/>
      <c r="B512" s="88" t="s">
        <v>1830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1608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1608</v>
      </c>
    </row>
    <row r="513" spans="1:20" ht="28">
      <c r="A513" s="90" t="s">
        <v>690</v>
      </c>
      <c r="B513" s="88" t="s">
        <v>60</v>
      </c>
      <c r="C513" s="134"/>
      <c r="D513" s="134" t="s">
        <v>224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226</v>
      </c>
      <c r="N513" s="5" t="s">
        <v>754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226</v>
      </c>
      <c r="T513" s="7" t="s">
        <v>228</v>
      </c>
    </row>
    <row r="514" spans="1:20" ht="28">
      <c r="A514" s="90" t="s">
        <v>690</v>
      </c>
      <c r="B514" s="87" t="s">
        <v>755</v>
      </c>
      <c r="C514" s="5"/>
      <c r="D514" s="5" t="s">
        <v>272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248</v>
      </c>
      <c r="T514" s="7" t="s">
        <v>228</v>
      </c>
    </row>
    <row r="515" spans="1:20" ht="28">
      <c r="A515" s="90" t="s">
        <v>690</v>
      </c>
      <c r="B515" s="88" t="s">
        <v>756</v>
      </c>
      <c r="C515" s="5"/>
      <c r="D515" s="5" t="s">
        <v>356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234</v>
      </c>
      <c r="T515" s="7" t="s">
        <v>228</v>
      </c>
    </row>
    <row r="516" spans="1:20" ht="28">
      <c r="A516" s="90"/>
      <c r="B516" s="88" t="s">
        <v>1592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1596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1594</v>
      </c>
    </row>
    <row r="517" spans="1:20" ht="28">
      <c r="A517" s="90"/>
      <c r="B517" s="88" t="s">
        <v>1593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1597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1595</v>
      </c>
    </row>
    <row r="518" spans="1:20" ht="28">
      <c r="A518" s="90" t="s">
        <v>690</v>
      </c>
      <c r="B518" s="88" t="s">
        <v>61</v>
      </c>
      <c r="C518" s="134"/>
      <c r="D518" s="134" t="s">
        <v>224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226</v>
      </c>
      <c r="N518" s="5" t="s">
        <v>757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226</v>
      </c>
      <c r="T518" s="7" t="s">
        <v>228</v>
      </c>
    </row>
    <row r="519" spans="1:20" ht="34">
      <c r="A519" s="90" t="s">
        <v>690</v>
      </c>
      <c r="B519" s="87" t="s">
        <v>758</v>
      </c>
      <c r="C519" s="5"/>
      <c r="D519" s="5" t="s">
        <v>272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248</v>
      </c>
      <c r="T519" s="7" t="s">
        <v>228</v>
      </c>
    </row>
    <row r="520" spans="1:20" ht="28">
      <c r="A520" s="90" t="s">
        <v>690</v>
      </c>
      <c r="B520" s="88" t="s">
        <v>759</v>
      </c>
      <c r="C520" s="5"/>
      <c r="D520" s="5" t="s">
        <v>272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248</v>
      </c>
      <c r="T520" s="7" t="s">
        <v>228</v>
      </c>
    </row>
    <row r="521" spans="1:20" ht="28">
      <c r="A521" s="90"/>
      <c r="B521" s="88" t="s">
        <v>1831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1596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1594</v>
      </c>
    </row>
    <row r="522" spans="1:20" ht="28">
      <c r="A522" s="90"/>
      <c r="B522" s="88" t="s">
        <v>1598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1597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1595</v>
      </c>
    </row>
    <row r="523" spans="1:20" ht="28">
      <c r="A523" s="90" t="s">
        <v>690</v>
      </c>
      <c r="B523" s="88" t="s">
        <v>62</v>
      </c>
      <c r="C523" s="134"/>
      <c r="D523" s="134" t="s">
        <v>224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226</v>
      </c>
      <c r="N523" s="5" t="s">
        <v>760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226</v>
      </c>
      <c r="T523" s="7" t="s">
        <v>228</v>
      </c>
    </row>
    <row r="524" spans="1:20" ht="28">
      <c r="A524" s="90" t="s">
        <v>690</v>
      </c>
      <c r="B524" s="88" t="s">
        <v>761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248</v>
      </c>
      <c r="T524" s="7" t="s">
        <v>228</v>
      </c>
    </row>
    <row r="525" spans="1:20" ht="28">
      <c r="A525" s="90" t="s">
        <v>690</v>
      </c>
      <c r="B525" s="88" t="s">
        <v>762</v>
      </c>
      <c r="C525" s="5"/>
      <c r="D525" s="5" t="s">
        <v>246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763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764</v>
      </c>
      <c r="C527" s="5"/>
      <c r="D527" s="5" t="s">
        <v>356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234</v>
      </c>
      <c r="T527" s="7" t="s">
        <v>228</v>
      </c>
    </row>
    <row r="528" spans="1:20" ht="28">
      <c r="A528" s="90" t="s">
        <v>690</v>
      </c>
      <c r="B528" s="88" t="s">
        <v>765</v>
      </c>
      <c r="C528" s="5"/>
      <c r="D528" s="5" t="s">
        <v>238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248</v>
      </c>
      <c r="T528" s="7" t="s">
        <v>228</v>
      </c>
    </row>
    <row r="529" spans="1:20" ht="28">
      <c r="A529" s="90" t="s">
        <v>690</v>
      </c>
      <c r="B529" s="88" t="s">
        <v>766</v>
      </c>
      <c r="C529" s="5"/>
      <c r="D529" s="5" t="s">
        <v>266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234</v>
      </c>
      <c r="T529" s="7" t="s">
        <v>228</v>
      </c>
    </row>
    <row r="530" spans="1:20" ht="28">
      <c r="A530" s="90" t="s">
        <v>690</v>
      </c>
      <c r="B530" s="88" t="s">
        <v>65</v>
      </c>
      <c r="C530" s="134"/>
      <c r="D530" s="134" t="s">
        <v>224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226</v>
      </c>
      <c r="N530" s="5" t="s">
        <v>767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226</v>
      </c>
      <c r="T530" s="7" t="s">
        <v>228</v>
      </c>
    </row>
    <row r="531" spans="1:20" ht="28">
      <c r="A531" s="90" t="s">
        <v>690</v>
      </c>
      <c r="B531" s="88" t="s">
        <v>768</v>
      </c>
      <c r="C531" s="134"/>
      <c r="D531" s="134" t="s">
        <v>224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226</v>
      </c>
      <c r="N531" s="5" t="s">
        <v>769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241</v>
      </c>
      <c r="T531" s="7" t="s">
        <v>228</v>
      </c>
    </row>
    <row r="532" spans="1:20" ht="28">
      <c r="A532" s="90" t="s">
        <v>690</v>
      </c>
      <c r="B532" s="88" t="s">
        <v>63</v>
      </c>
      <c r="C532" s="134"/>
      <c r="D532" s="134" t="s">
        <v>224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226</v>
      </c>
      <c r="N532" s="5" t="s">
        <v>770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241</v>
      </c>
      <c r="T532" s="7" t="s">
        <v>228</v>
      </c>
    </row>
    <row r="533" spans="1:20" ht="28">
      <c r="A533" s="91" t="s">
        <v>771</v>
      </c>
      <c r="B533" s="92" t="s">
        <v>772</v>
      </c>
      <c r="C533" s="5"/>
      <c r="D533" s="5" t="s">
        <v>272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248</v>
      </c>
      <c r="T533" s="7" t="s">
        <v>228</v>
      </c>
    </row>
    <row r="534" spans="1:20" ht="28">
      <c r="A534" s="91" t="s">
        <v>771</v>
      </c>
      <c r="B534" s="92" t="s">
        <v>773</v>
      </c>
      <c r="C534" s="5"/>
      <c r="D534" s="5" t="s">
        <v>272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248</v>
      </c>
      <c r="T534" s="7" t="s">
        <v>228</v>
      </c>
    </row>
    <row r="535" spans="1:20" ht="28">
      <c r="A535" s="91" t="s">
        <v>771</v>
      </c>
      <c r="B535" s="93" t="s">
        <v>774</v>
      </c>
      <c r="C535" s="5"/>
      <c r="D535" s="5" t="s">
        <v>272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274</v>
      </c>
      <c r="T535" s="7" t="s">
        <v>228</v>
      </c>
    </row>
    <row r="536" spans="1:20" ht="28">
      <c r="A536" s="91" t="s">
        <v>771</v>
      </c>
      <c r="B536" s="92" t="s">
        <v>775</v>
      </c>
      <c r="C536" s="5"/>
      <c r="D536" s="5" t="s">
        <v>250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274</v>
      </c>
      <c r="T536" s="7" t="s">
        <v>228</v>
      </c>
    </row>
    <row r="537" spans="1:20" ht="28">
      <c r="A537" s="91" t="s">
        <v>771</v>
      </c>
      <c r="B537" s="92" t="s">
        <v>776</v>
      </c>
      <c r="C537" s="5"/>
      <c r="D537" s="5" t="s">
        <v>238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274</v>
      </c>
      <c r="T537" s="7" t="s">
        <v>228</v>
      </c>
    </row>
    <row r="538" spans="1:20" ht="28">
      <c r="A538" s="91" t="s">
        <v>771</v>
      </c>
      <c r="B538" s="93" t="s">
        <v>777</v>
      </c>
      <c r="C538" s="5"/>
      <c r="D538" s="5" t="s">
        <v>272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232</v>
      </c>
      <c r="T538" s="7" t="s">
        <v>228</v>
      </c>
    </row>
    <row r="539" spans="1:20" ht="28">
      <c r="A539" s="91" t="s">
        <v>771</v>
      </c>
      <c r="B539" s="93" t="s">
        <v>778</v>
      </c>
      <c r="C539" s="5"/>
      <c r="D539" s="5" t="s">
        <v>272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234</v>
      </c>
      <c r="T539" s="7" t="s">
        <v>228</v>
      </c>
    </row>
    <row r="540" spans="1:20" ht="28">
      <c r="A540" s="91" t="s">
        <v>771</v>
      </c>
      <c r="B540" s="94" t="s">
        <v>779</v>
      </c>
      <c r="C540" s="5"/>
      <c r="D540" s="5" t="s">
        <v>272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234</v>
      </c>
      <c r="T540" s="7" t="s">
        <v>228</v>
      </c>
    </row>
    <row r="541" spans="1:20" ht="84">
      <c r="A541" s="91"/>
      <c r="B541" s="94" t="s">
        <v>1599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1604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1602</v>
      </c>
    </row>
    <row r="542" spans="1:20" ht="84">
      <c r="A542" s="91"/>
      <c r="B542" s="94" t="s">
        <v>1600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1603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1601</v>
      </c>
    </row>
    <row r="543" spans="1:20" ht="28">
      <c r="A543" s="91" t="s">
        <v>771</v>
      </c>
      <c r="B543" s="92" t="s">
        <v>780</v>
      </c>
      <c r="C543" s="5"/>
      <c r="D543" s="5" t="s">
        <v>272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248</v>
      </c>
      <c r="T543" s="7" t="s">
        <v>228</v>
      </c>
    </row>
    <row r="544" spans="1:20" ht="28">
      <c r="A544" s="91"/>
      <c r="B544" s="92" t="s">
        <v>1975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1977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1976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771</v>
      </c>
      <c r="B546" s="92" t="s">
        <v>66</v>
      </c>
      <c r="C546" s="134"/>
      <c r="D546" s="134" t="s">
        <v>224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226</v>
      </c>
      <c r="N546" s="5" t="s">
        <v>781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226</v>
      </c>
      <c r="T546" s="7" t="s">
        <v>228</v>
      </c>
    </row>
    <row r="547" spans="1:20" ht="28">
      <c r="A547" s="91" t="s">
        <v>771</v>
      </c>
      <c r="B547" s="92" t="s">
        <v>782</v>
      </c>
      <c r="C547" s="5"/>
      <c r="D547" s="5" t="s">
        <v>238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248</v>
      </c>
      <c r="T547" s="7" t="s">
        <v>228</v>
      </c>
    </row>
    <row r="548" spans="1:20" ht="42">
      <c r="A548" s="91" t="s">
        <v>771</v>
      </c>
      <c r="B548" s="93" t="s">
        <v>783</v>
      </c>
      <c r="C548" s="5"/>
      <c r="D548" s="5" t="s">
        <v>272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274</v>
      </c>
      <c r="T548" s="7" t="s">
        <v>228</v>
      </c>
    </row>
    <row r="549" spans="1:20" ht="28">
      <c r="A549" s="91" t="s">
        <v>771</v>
      </c>
      <c r="B549" s="94" t="s">
        <v>784</v>
      </c>
      <c r="C549" s="5"/>
      <c r="D549" s="5" t="s">
        <v>272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234</v>
      </c>
      <c r="T549" s="7" t="s">
        <v>228</v>
      </c>
    </row>
    <row r="550" spans="1:20" ht="42">
      <c r="A550" s="91"/>
      <c r="B550" s="94" t="s">
        <v>1605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1607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1607</v>
      </c>
    </row>
    <row r="551" spans="1:20" ht="42">
      <c r="A551" s="91"/>
      <c r="B551" s="94" t="s">
        <v>1832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1834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1833</v>
      </c>
    </row>
    <row r="552" spans="1:20" ht="34">
      <c r="A552" s="91"/>
      <c r="B552" s="94" t="s">
        <v>1606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1608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1608</v>
      </c>
    </row>
    <row r="553" spans="1:20" ht="42">
      <c r="A553" s="91" t="s">
        <v>771</v>
      </c>
      <c r="B553" s="92" t="s">
        <v>67</v>
      </c>
      <c r="C553" s="134"/>
      <c r="D553" s="134" t="s">
        <v>224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226</v>
      </c>
      <c r="N553" s="5" t="s">
        <v>785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226</v>
      </c>
      <c r="T553" s="7" t="s">
        <v>228</v>
      </c>
    </row>
    <row r="554" spans="1:20" ht="42">
      <c r="A554" s="91" t="s">
        <v>771</v>
      </c>
      <c r="B554" s="92" t="s">
        <v>786</v>
      </c>
      <c r="C554" s="5"/>
      <c r="D554" s="5" t="s">
        <v>272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248</v>
      </c>
      <c r="T554" s="7" t="s">
        <v>228</v>
      </c>
    </row>
    <row r="555" spans="1:20" ht="42">
      <c r="A555" s="91" t="s">
        <v>771</v>
      </c>
      <c r="B555" s="92" t="s">
        <v>787</v>
      </c>
      <c r="C555" s="5"/>
      <c r="D555" s="5" t="s">
        <v>238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248</v>
      </c>
      <c r="T555" s="7" t="s">
        <v>228</v>
      </c>
    </row>
    <row r="556" spans="1:20" ht="28">
      <c r="A556" s="91" t="s">
        <v>771</v>
      </c>
      <c r="B556" s="92" t="s">
        <v>788</v>
      </c>
      <c r="C556" s="5"/>
      <c r="D556" s="5" t="s">
        <v>272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248</v>
      </c>
      <c r="T556" s="7" t="s">
        <v>228</v>
      </c>
    </row>
    <row r="557" spans="1:20" ht="28">
      <c r="A557" s="91" t="s">
        <v>771</v>
      </c>
      <c r="B557" s="92" t="s">
        <v>789</v>
      </c>
      <c r="C557" s="5"/>
      <c r="D557" s="5" t="s">
        <v>272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261</v>
      </c>
      <c r="T557" s="7">
        <v>0.18181818181818182</v>
      </c>
    </row>
    <row r="558" spans="1:20" ht="28">
      <c r="A558" s="91" t="s">
        <v>771</v>
      </c>
      <c r="B558" s="92" t="s">
        <v>790</v>
      </c>
      <c r="C558" s="5"/>
      <c r="D558" s="5" t="s">
        <v>272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261</v>
      </c>
      <c r="T558" s="7">
        <v>0.38181818181818367</v>
      </c>
    </row>
    <row r="559" spans="1:20" ht="28">
      <c r="A559" s="91" t="s">
        <v>771</v>
      </c>
      <c r="B559" s="93" t="s">
        <v>791</v>
      </c>
      <c r="C559" s="5"/>
      <c r="D559" s="5" t="s">
        <v>272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232</v>
      </c>
      <c r="T559" s="7" t="s">
        <v>228</v>
      </c>
    </row>
    <row r="560" spans="1:20" ht="28">
      <c r="A560" s="91" t="s">
        <v>771</v>
      </c>
      <c r="B560" s="94" t="s">
        <v>792</v>
      </c>
      <c r="C560" s="5"/>
      <c r="D560" s="5" t="s">
        <v>272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234</v>
      </c>
      <c r="T560" s="7" t="s">
        <v>228</v>
      </c>
    </row>
    <row r="561" spans="1:20" ht="28">
      <c r="A561" s="91" t="s">
        <v>771</v>
      </c>
      <c r="B561" s="92" t="s">
        <v>793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234</v>
      </c>
      <c r="T561" s="7" t="s">
        <v>228</v>
      </c>
    </row>
    <row r="562" spans="1:20" ht="28">
      <c r="A562" s="91" t="s">
        <v>771</v>
      </c>
      <c r="B562" s="93" t="s">
        <v>794</v>
      </c>
      <c r="C562" s="5"/>
      <c r="D562" s="5" t="s">
        <v>272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232</v>
      </c>
      <c r="T562" s="7" t="s">
        <v>228</v>
      </c>
    </row>
    <row r="563" spans="1:20" ht="28">
      <c r="A563" s="91" t="s">
        <v>771</v>
      </c>
      <c r="B563" s="92" t="s">
        <v>795</v>
      </c>
      <c r="C563" s="5"/>
      <c r="D563" s="5" t="s">
        <v>250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248</v>
      </c>
      <c r="T563" s="7" t="s">
        <v>228</v>
      </c>
    </row>
    <row r="564" spans="1:20" ht="28">
      <c r="A564" s="91" t="s">
        <v>771</v>
      </c>
      <c r="B564" s="93" t="s">
        <v>796</v>
      </c>
      <c r="C564" s="5"/>
      <c r="D564" s="5" t="s">
        <v>272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232</v>
      </c>
      <c r="T564" s="7" t="s">
        <v>228</v>
      </c>
    </row>
    <row r="565" spans="1:20" ht="28">
      <c r="A565" s="91" t="s">
        <v>771</v>
      </c>
      <c r="B565" s="92" t="s">
        <v>797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234</v>
      </c>
      <c r="T565" s="7" t="s">
        <v>228</v>
      </c>
    </row>
    <row r="566" spans="1:20" ht="28">
      <c r="A566" s="91" t="s">
        <v>771</v>
      </c>
      <c r="B566" s="92" t="s">
        <v>798</v>
      </c>
      <c r="C566" s="5"/>
      <c r="D566" s="5" t="s">
        <v>559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234</v>
      </c>
      <c r="T566" s="7" t="s">
        <v>228</v>
      </c>
    </row>
    <row r="567" spans="1:20" ht="42">
      <c r="A567" s="91"/>
      <c r="B567" s="92" t="s">
        <v>1611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1609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1607</v>
      </c>
    </row>
    <row r="568" spans="1:20" ht="42">
      <c r="A568" s="91"/>
      <c r="B568" s="92" t="s">
        <v>1836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1835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1833</v>
      </c>
    </row>
    <row r="569" spans="1:20" ht="42">
      <c r="A569" s="91"/>
      <c r="B569" s="92" t="s">
        <v>1612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1610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1608</v>
      </c>
    </row>
    <row r="570" spans="1:20" ht="28">
      <c r="A570" s="91" t="s">
        <v>771</v>
      </c>
      <c r="B570" s="92" t="s">
        <v>68</v>
      </c>
      <c r="C570" s="134"/>
      <c r="D570" s="134" t="s">
        <v>224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226</v>
      </c>
      <c r="N570" s="5" t="s">
        <v>799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226</v>
      </c>
      <c r="T570" s="7" t="s">
        <v>228</v>
      </c>
    </row>
    <row r="571" spans="1:20" ht="28">
      <c r="A571" s="91" t="s">
        <v>771</v>
      </c>
      <c r="B571" s="92" t="s">
        <v>800</v>
      </c>
      <c r="C571" s="134"/>
      <c r="D571" s="134" t="s">
        <v>224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226</v>
      </c>
      <c r="N571" s="5" t="s">
        <v>801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241</v>
      </c>
      <c r="T571" s="7" t="s">
        <v>228</v>
      </c>
    </row>
    <row r="572" spans="1:20" ht="28">
      <c r="A572" s="91" t="s">
        <v>771</v>
      </c>
      <c r="B572" s="92" t="s">
        <v>802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234</v>
      </c>
      <c r="T572" s="7" t="s">
        <v>228</v>
      </c>
    </row>
    <row r="573" spans="1:20" ht="28">
      <c r="A573" s="91"/>
      <c r="B573" s="92" t="s">
        <v>1614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1617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1622</v>
      </c>
    </row>
    <row r="574" spans="1:20" ht="28">
      <c r="A574" s="91"/>
      <c r="B574" s="92" t="s">
        <v>1615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1618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1624</v>
      </c>
    </row>
    <row r="575" spans="1:20" ht="28">
      <c r="A575" s="91"/>
      <c r="B575" s="92" t="s">
        <v>1613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1616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1623</v>
      </c>
    </row>
    <row r="576" spans="1:20" ht="28">
      <c r="A576" s="91" t="s">
        <v>771</v>
      </c>
      <c r="B576" s="92" t="s">
        <v>69</v>
      </c>
      <c r="C576" s="134"/>
      <c r="D576" s="134" t="s">
        <v>224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226</v>
      </c>
      <c r="N576" s="5" t="s">
        <v>803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226</v>
      </c>
      <c r="T576" s="7" t="s">
        <v>228</v>
      </c>
    </row>
    <row r="577" spans="1:20" ht="28">
      <c r="A577" s="91" t="s">
        <v>771</v>
      </c>
      <c r="B577" s="92" t="s">
        <v>804</v>
      </c>
      <c r="C577" s="5"/>
      <c r="D577" s="5" t="s">
        <v>250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248</v>
      </c>
      <c r="T577" s="7" t="s">
        <v>228</v>
      </c>
    </row>
    <row r="578" spans="1:20" ht="28">
      <c r="A578" s="91"/>
      <c r="B578" s="92" t="s">
        <v>1619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1627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1628</v>
      </c>
    </row>
    <row r="579" spans="1:20" ht="28">
      <c r="A579" s="91"/>
      <c r="B579" s="92" t="s">
        <v>1620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1626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1629</v>
      </c>
    </row>
    <row r="580" spans="1:20" ht="28">
      <c r="A580" s="91"/>
      <c r="B580" s="92" t="s">
        <v>1621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1625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1630</v>
      </c>
    </row>
    <row r="581" spans="1:20" ht="28">
      <c r="A581" s="91" t="s">
        <v>771</v>
      </c>
      <c r="B581" s="92" t="s">
        <v>70</v>
      </c>
      <c r="C581" s="134"/>
      <c r="D581" s="134" t="s">
        <v>224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226</v>
      </c>
      <c r="N581" s="5" t="s">
        <v>805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226</v>
      </c>
      <c r="T581" s="7" t="s">
        <v>228</v>
      </c>
    </row>
    <row r="582" spans="1:20" ht="28">
      <c r="A582" s="91" t="s">
        <v>771</v>
      </c>
      <c r="B582" s="92" t="s">
        <v>806</v>
      </c>
      <c r="C582" s="5"/>
      <c r="D582" s="5" t="s">
        <v>238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248</v>
      </c>
      <c r="T582" s="7" t="s">
        <v>228</v>
      </c>
    </row>
    <row r="583" spans="1:20" ht="28">
      <c r="A583" s="91" t="s">
        <v>771</v>
      </c>
      <c r="B583" s="92" t="s">
        <v>807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234</v>
      </c>
      <c r="T583" s="7" t="s">
        <v>228</v>
      </c>
    </row>
    <row r="584" spans="1:20" ht="28">
      <c r="A584" s="91"/>
      <c r="B584" s="92" t="s">
        <v>1631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1635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1634</v>
      </c>
    </row>
    <row r="585" spans="1:20" ht="42">
      <c r="A585" s="91"/>
      <c r="B585" s="92" t="s">
        <v>1837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1838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1833</v>
      </c>
    </row>
    <row r="586" spans="1:20" ht="28">
      <c r="A586" s="91"/>
      <c r="B586" s="92" t="s">
        <v>1632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1636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1633</v>
      </c>
    </row>
    <row r="587" spans="1:20" ht="28">
      <c r="A587" s="91" t="s">
        <v>771</v>
      </c>
      <c r="B587" s="92" t="s">
        <v>71</v>
      </c>
      <c r="C587" s="134"/>
      <c r="D587" s="134" t="s">
        <v>224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226</v>
      </c>
      <c r="N587" s="5" t="s">
        <v>808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226</v>
      </c>
      <c r="T587" s="7" t="s">
        <v>228</v>
      </c>
    </row>
    <row r="588" spans="1:20" ht="28">
      <c r="A588" s="91" t="s">
        <v>771</v>
      </c>
      <c r="B588" s="92" t="s">
        <v>809</v>
      </c>
      <c r="C588" s="5"/>
      <c r="D588" s="5" t="s">
        <v>250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248</v>
      </c>
      <c r="T588" s="7" t="s">
        <v>228</v>
      </c>
    </row>
    <row r="589" spans="1:20" ht="28">
      <c r="A589" s="91" t="s">
        <v>771</v>
      </c>
      <c r="B589" s="92" t="s">
        <v>810</v>
      </c>
      <c r="C589" s="5"/>
      <c r="D589" s="5" t="s">
        <v>559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234</v>
      </c>
      <c r="T589" s="7" t="s">
        <v>228</v>
      </c>
    </row>
    <row r="590" spans="1:20" ht="28">
      <c r="A590" s="91" t="s">
        <v>771</v>
      </c>
      <c r="B590" s="92" t="s">
        <v>811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234</v>
      </c>
      <c r="T590" s="7" t="s">
        <v>228</v>
      </c>
    </row>
    <row r="591" spans="1:20" ht="28">
      <c r="A591" s="91"/>
      <c r="B591" s="92" t="s">
        <v>1639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1641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1607</v>
      </c>
    </row>
    <row r="592" spans="1:20" ht="28">
      <c r="A592" s="91"/>
      <c r="B592" s="92" t="s">
        <v>1640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1644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1608</v>
      </c>
    </row>
    <row r="593" spans="1:20" ht="28">
      <c r="A593" s="91" t="s">
        <v>771</v>
      </c>
      <c r="B593" s="92" t="s">
        <v>73</v>
      </c>
      <c r="C593" s="134"/>
      <c r="D593" s="134" t="s">
        <v>224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226</v>
      </c>
      <c r="N593" s="5" t="s">
        <v>812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226</v>
      </c>
      <c r="T593" s="7" t="s">
        <v>228</v>
      </c>
    </row>
    <row r="594" spans="1:20" ht="28">
      <c r="A594" s="91" t="s">
        <v>771</v>
      </c>
      <c r="B594" s="92" t="s">
        <v>813</v>
      </c>
      <c r="C594" s="134"/>
      <c r="D594" s="134" t="s">
        <v>224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226</v>
      </c>
      <c r="N594" s="5" t="s">
        <v>814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241</v>
      </c>
      <c r="T594" s="7" t="s">
        <v>228</v>
      </c>
    </row>
    <row r="595" spans="1:20" ht="28">
      <c r="A595" s="91"/>
      <c r="B595" s="92" t="s">
        <v>1637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1641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1607</v>
      </c>
    </row>
    <row r="596" spans="1:20" ht="28">
      <c r="A596" s="91"/>
      <c r="B596" s="92" t="s">
        <v>1638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1644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1608</v>
      </c>
    </row>
    <row r="597" spans="1:20" ht="28">
      <c r="A597" s="91" t="s">
        <v>771</v>
      </c>
      <c r="B597" s="92" t="s">
        <v>75</v>
      </c>
      <c r="C597" s="134"/>
      <c r="D597" s="134" t="s">
        <v>224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226</v>
      </c>
      <c r="N597" s="5" t="s">
        <v>815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226</v>
      </c>
      <c r="T597" s="7" t="s">
        <v>228</v>
      </c>
    </row>
    <row r="598" spans="1:20" ht="28">
      <c r="A598" s="91" t="s">
        <v>771</v>
      </c>
      <c r="B598" s="92" t="s">
        <v>816</v>
      </c>
      <c r="C598" s="5"/>
      <c r="D598" s="5" t="s">
        <v>238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248</v>
      </c>
      <c r="T598" s="7" t="s">
        <v>228</v>
      </c>
    </row>
    <row r="599" spans="1:20" ht="28">
      <c r="A599" s="91" t="s">
        <v>771</v>
      </c>
      <c r="B599" s="95" t="s">
        <v>817</v>
      </c>
      <c r="C599" s="5"/>
      <c r="D599" s="5" t="s">
        <v>272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234</v>
      </c>
      <c r="T599" s="7" t="s">
        <v>228</v>
      </c>
    </row>
    <row r="600" spans="1:20" ht="28">
      <c r="A600" s="91" t="s">
        <v>771</v>
      </c>
      <c r="B600" s="92" t="s">
        <v>818</v>
      </c>
      <c r="C600" s="5"/>
      <c r="D600" s="5" t="s">
        <v>272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234</v>
      </c>
      <c r="T600" s="7" t="s">
        <v>228</v>
      </c>
    </row>
    <row r="601" spans="1:20" ht="28">
      <c r="A601" s="91" t="s">
        <v>771</v>
      </c>
      <c r="B601" s="92" t="s">
        <v>819</v>
      </c>
      <c r="C601" s="5"/>
      <c r="D601" s="5" t="s">
        <v>272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234</v>
      </c>
      <c r="T601" s="7" t="s">
        <v>228</v>
      </c>
    </row>
    <row r="602" spans="1:20" ht="28">
      <c r="A602" s="91" t="s">
        <v>771</v>
      </c>
      <c r="B602" s="92" t="s">
        <v>820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234</v>
      </c>
      <c r="T602" s="7" t="s">
        <v>228</v>
      </c>
    </row>
    <row r="603" spans="1:20" ht="28">
      <c r="A603" s="91"/>
      <c r="B603" s="92" t="s">
        <v>1839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1607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1607</v>
      </c>
    </row>
    <row r="604" spans="1:20" ht="34">
      <c r="A604" s="91"/>
      <c r="B604" s="92" t="s">
        <v>1840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1608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1608</v>
      </c>
    </row>
    <row r="605" spans="1:20" ht="28">
      <c r="A605" s="91" t="s">
        <v>771</v>
      </c>
      <c r="B605" s="92" t="s">
        <v>77</v>
      </c>
      <c r="C605" s="134"/>
      <c r="D605" s="134" t="s">
        <v>224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226</v>
      </c>
      <c r="N605" s="5" t="s">
        <v>821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226</v>
      </c>
      <c r="T605" s="7" t="s">
        <v>228</v>
      </c>
    </row>
    <row r="606" spans="1:20" ht="34">
      <c r="A606" s="91"/>
      <c r="B606" s="92" t="s">
        <v>1932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1933</v>
      </c>
    </row>
    <row r="607" spans="1:20" ht="28">
      <c r="A607" s="91" t="s">
        <v>771</v>
      </c>
      <c r="B607" s="92" t="s">
        <v>822</v>
      </c>
      <c r="C607" s="5"/>
      <c r="D607" s="5" t="s">
        <v>272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274</v>
      </c>
      <c r="T607" s="7" t="s">
        <v>228</v>
      </c>
    </row>
    <row r="608" spans="1:20" ht="28">
      <c r="A608" s="91"/>
      <c r="B608" s="92" t="s">
        <v>1642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1641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1607</v>
      </c>
    </row>
    <row r="609" spans="1:20" ht="28">
      <c r="A609" s="91"/>
      <c r="B609" s="92" t="s">
        <v>1643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1644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1608</v>
      </c>
    </row>
    <row r="610" spans="1:20" ht="28">
      <c r="A610" s="91" t="s">
        <v>771</v>
      </c>
      <c r="B610" s="92" t="s">
        <v>79</v>
      </c>
      <c r="C610" s="134"/>
      <c r="D610" s="134" t="s">
        <v>224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226</v>
      </c>
      <c r="N610" s="5" t="s">
        <v>823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226</v>
      </c>
      <c r="T610" s="7" t="s">
        <v>228</v>
      </c>
    </row>
    <row r="611" spans="1:20" ht="42">
      <c r="A611" s="91" t="s">
        <v>771</v>
      </c>
      <c r="B611" s="92" t="s">
        <v>824</v>
      </c>
      <c r="C611" s="5"/>
      <c r="D611" s="5" t="s">
        <v>238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248</v>
      </c>
      <c r="T611" s="7" t="s">
        <v>228</v>
      </c>
    </row>
    <row r="612" spans="1:20" ht="28">
      <c r="A612" s="91" t="s">
        <v>771</v>
      </c>
      <c r="B612" s="92" t="s">
        <v>825</v>
      </c>
      <c r="C612" s="5"/>
      <c r="D612" s="5" t="s">
        <v>250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234</v>
      </c>
      <c r="T612" s="7" t="s">
        <v>228</v>
      </c>
    </row>
    <row r="613" spans="1:20" ht="28">
      <c r="A613" s="91" t="s">
        <v>771</v>
      </c>
      <c r="B613" s="92" t="s">
        <v>826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234</v>
      </c>
      <c r="T613" s="7" t="s">
        <v>228</v>
      </c>
    </row>
    <row r="614" spans="1:20" ht="28">
      <c r="A614" s="91" t="s">
        <v>771</v>
      </c>
      <c r="B614" s="92" t="s">
        <v>827</v>
      </c>
      <c r="C614" s="5"/>
      <c r="D614" s="5" t="s">
        <v>559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234</v>
      </c>
      <c r="T614" s="7" t="s">
        <v>228</v>
      </c>
    </row>
    <row r="615" spans="1:20" ht="28">
      <c r="A615" s="91" t="s">
        <v>771</v>
      </c>
      <c r="B615" s="92" t="s">
        <v>81</v>
      </c>
      <c r="C615" s="134"/>
      <c r="D615" s="134" t="s">
        <v>224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226</v>
      </c>
      <c r="N615" s="5" t="s">
        <v>828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226</v>
      </c>
      <c r="T615" s="7" t="s">
        <v>228</v>
      </c>
    </row>
    <row r="616" spans="1:20" ht="34">
      <c r="A616" s="91"/>
      <c r="B616" s="92" t="s">
        <v>1930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1931</v>
      </c>
    </row>
    <row r="617" spans="1:20" ht="28">
      <c r="A617" s="91" t="s">
        <v>771</v>
      </c>
      <c r="B617" s="92" t="s">
        <v>829</v>
      </c>
      <c r="C617" s="134"/>
      <c r="D617" s="134" t="s">
        <v>224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226</v>
      </c>
      <c r="N617" s="5" t="s">
        <v>830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241</v>
      </c>
      <c r="T617" s="7" t="s">
        <v>228</v>
      </c>
    </row>
    <row r="618" spans="1:20" ht="28">
      <c r="A618" s="91" t="s">
        <v>771</v>
      </c>
      <c r="B618" s="92" t="s">
        <v>80</v>
      </c>
      <c r="C618" s="134"/>
      <c r="D618" s="134" t="s">
        <v>224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226</v>
      </c>
      <c r="N618" s="5" t="s">
        <v>831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241</v>
      </c>
      <c r="T618" s="7" t="s">
        <v>228</v>
      </c>
    </row>
    <row r="619" spans="1:20" ht="28">
      <c r="A619" s="96" t="s">
        <v>832</v>
      </c>
      <c r="B619" s="97" t="s">
        <v>833</v>
      </c>
      <c r="C619" s="5"/>
      <c r="D619" s="5" t="s">
        <v>238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274</v>
      </c>
      <c r="T619" s="7" t="s">
        <v>228</v>
      </c>
    </row>
    <row r="620" spans="1:20" ht="28">
      <c r="A620" s="96" t="s">
        <v>832</v>
      </c>
      <c r="B620" s="98" t="s">
        <v>834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234</v>
      </c>
      <c r="T620" s="7" t="s">
        <v>228</v>
      </c>
    </row>
    <row r="621" spans="1:20" ht="28">
      <c r="A621" s="96" t="s">
        <v>832</v>
      </c>
      <c r="B621" s="97" t="s">
        <v>83</v>
      </c>
      <c r="C621" s="134"/>
      <c r="D621" s="134" t="s">
        <v>224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226</v>
      </c>
      <c r="N621" s="5" t="s">
        <v>835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226</v>
      </c>
      <c r="T621" s="7" t="s">
        <v>228</v>
      </c>
    </row>
    <row r="622" spans="1:20" ht="28">
      <c r="A622" s="96" t="s">
        <v>832</v>
      </c>
      <c r="B622" s="97" t="s">
        <v>836</v>
      </c>
      <c r="C622" s="5"/>
      <c r="D622" s="5" t="s">
        <v>238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248</v>
      </c>
      <c r="T622" s="7" t="s">
        <v>228</v>
      </c>
    </row>
    <row r="623" spans="1:20" ht="28">
      <c r="A623" s="96" t="s">
        <v>832</v>
      </c>
      <c r="B623" s="97" t="s">
        <v>837</v>
      </c>
      <c r="C623" s="5"/>
      <c r="D623" s="5" t="s">
        <v>250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248</v>
      </c>
      <c r="T623" s="7" t="s">
        <v>228</v>
      </c>
    </row>
    <row r="624" spans="1:20" ht="28">
      <c r="A624" s="96" t="s">
        <v>832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1845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274</v>
      </c>
      <c r="T624" s="7" t="s">
        <v>228</v>
      </c>
    </row>
    <row r="625" spans="1:20" ht="28">
      <c r="A625" s="96"/>
      <c r="B625" s="97" t="s">
        <v>1645</v>
      </c>
      <c r="C625" s="5"/>
      <c r="D625" s="5" t="s">
        <v>1841</v>
      </c>
      <c r="E625" s="132">
        <f t="shared" si="235"/>
        <v>212.208</v>
      </c>
      <c r="F625" s="139">
        <f t="shared" si="236"/>
        <v>205.74</v>
      </c>
      <c r="G625" s="149" t="s">
        <v>1846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1846</v>
      </c>
    </row>
    <row r="626" spans="1:20" ht="28">
      <c r="A626" s="96" t="s">
        <v>832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1845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261</v>
      </c>
      <c r="T626" s="7">
        <v>0.38759689922480567</v>
      </c>
    </row>
    <row r="627" spans="1:20" ht="28">
      <c r="A627" s="96"/>
      <c r="B627" s="97" t="s">
        <v>1843</v>
      </c>
      <c r="C627" s="5"/>
      <c r="D627" s="5" t="s">
        <v>1842</v>
      </c>
      <c r="E627" s="132">
        <f t="shared" si="235"/>
        <v>216.52</v>
      </c>
      <c r="F627" s="139">
        <f t="shared" si="236"/>
        <v>212.208</v>
      </c>
      <c r="G627" s="149" t="s">
        <v>1842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1842</v>
      </c>
    </row>
    <row r="628" spans="1:20" ht="28">
      <c r="A628" s="96" t="s">
        <v>832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1845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232</v>
      </c>
      <c r="T628" s="7" t="s">
        <v>228</v>
      </c>
    </row>
    <row r="629" spans="1:20" ht="28">
      <c r="A629" s="96" t="s">
        <v>832</v>
      </c>
      <c r="B629" s="97" t="s">
        <v>838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1845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232</v>
      </c>
      <c r="T629" s="7" t="s">
        <v>228</v>
      </c>
    </row>
    <row r="630" spans="1:20" ht="28">
      <c r="A630" s="96"/>
      <c r="B630" s="97" t="s">
        <v>1646</v>
      </c>
      <c r="C630" s="5"/>
      <c r="D630" s="5" t="s">
        <v>1844</v>
      </c>
      <c r="E630" s="132">
        <f t="shared" si="235"/>
        <v>227.3</v>
      </c>
      <c r="F630" s="139">
        <f t="shared" si="236"/>
        <v>216.52</v>
      </c>
      <c r="G630" s="149" t="s">
        <v>1847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1608</v>
      </c>
    </row>
    <row r="631" spans="1:20" ht="28">
      <c r="A631" s="96" t="s">
        <v>832</v>
      </c>
      <c r="B631" s="97" t="s">
        <v>86</v>
      </c>
      <c r="C631" s="134"/>
      <c r="D631" s="134" t="s">
        <v>224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226</v>
      </c>
      <c r="N631" s="5" t="s">
        <v>839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226</v>
      </c>
      <c r="T631" s="7" t="s">
        <v>228</v>
      </c>
    </row>
    <row r="632" spans="1:20" ht="28">
      <c r="A632" s="96" t="s">
        <v>832</v>
      </c>
      <c r="B632" s="97" t="s">
        <v>840</v>
      </c>
      <c r="C632" s="5"/>
      <c r="D632" s="5" t="s">
        <v>238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248</v>
      </c>
      <c r="T632" s="7" t="s">
        <v>228</v>
      </c>
    </row>
    <row r="633" spans="1:20" ht="28">
      <c r="A633" s="96" t="s">
        <v>832</v>
      </c>
      <c r="B633" s="97" t="s">
        <v>841</v>
      </c>
      <c r="C633" s="5"/>
      <c r="D633" s="5" t="s">
        <v>250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248</v>
      </c>
      <c r="T633" s="7" t="s">
        <v>228</v>
      </c>
    </row>
    <row r="634" spans="1:20" ht="28">
      <c r="A634" s="96" t="s">
        <v>832</v>
      </c>
      <c r="B634" s="97" t="s">
        <v>842</v>
      </c>
      <c r="C634" s="5"/>
      <c r="D634" s="5" t="s">
        <v>238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261</v>
      </c>
      <c r="T634" s="7">
        <v>0.60869565217391253</v>
      </c>
    </row>
    <row r="635" spans="1:20" ht="28">
      <c r="A635" s="96"/>
      <c r="B635" s="97" t="s">
        <v>1647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1649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1649</v>
      </c>
    </row>
    <row r="636" spans="1:20" ht="28">
      <c r="A636" s="96" t="s">
        <v>832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274</v>
      </c>
      <c r="T636" s="7" t="s">
        <v>228</v>
      </c>
    </row>
    <row r="637" spans="1:20" ht="28">
      <c r="A637" s="96" t="s">
        <v>832</v>
      </c>
      <c r="B637" s="97" t="s">
        <v>843</v>
      </c>
      <c r="C637" s="5"/>
      <c r="D637" s="5" t="s">
        <v>250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232</v>
      </c>
      <c r="T637" s="7" t="s">
        <v>228</v>
      </c>
    </row>
    <row r="638" spans="1:20" ht="28">
      <c r="A638" s="96" t="s">
        <v>832</v>
      </c>
      <c r="B638" s="98" t="s">
        <v>844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234</v>
      </c>
      <c r="T638" s="7" t="s">
        <v>228</v>
      </c>
    </row>
    <row r="639" spans="1:20" ht="42">
      <c r="A639" s="96"/>
      <c r="B639" s="98" t="s">
        <v>1648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1650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1650</v>
      </c>
    </row>
    <row r="640" spans="1:20" ht="28">
      <c r="A640" s="96" t="s">
        <v>832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232</v>
      </c>
      <c r="T640" s="7" t="s">
        <v>228</v>
      </c>
    </row>
    <row r="641" spans="1:20" ht="28">
      <c r="A641" s="96" t="s">
        <v>832</v>
      </c>
      <c r="B641" s="97" t="s">
        <v>845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234</v>
      </c>
      <c r="T641" s="7" t="s">
        <v>228</v>
      </c>
    </row>
    <row r="642" spans="1:20" ht="28">
      <c r="A642" s="96" t="s">
        <v>832</v>
      </c>
      <c r="B642" s="97" t="s">
        <v>846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234</v>
      </c>
      <c r="T642" s="7" t="s">
        <v>228</v>
      </c>
    </row>
    <row r="643" spans="1:20" ht="28">
      <c r="A643" s="96" t="s">
        <v>832</v>
      </c>
      <c r="B643" s="97" t="s">
        <v>89</v>
      </c>
      <c r="C643" s="134"/>
      <c r="D643" s="134" t="s">
        <v>224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226</v>
      </c>
      <c r="N643" s="5" t="s">
        <v>847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226</v>
      </c>
      <c r="T643" s="7" t="s">
        <v>228</v>
      </c>
    </row>
    <row r="644" spans="1:20" ht="28">
      <c r="A644" s="96" t="s">
        <v>832</v>
      </c>
      <c r="B644" s="97" t="s">
        <v>848</v>
      </c>
      <c r="C644" s="134"/>
      <c r="D644" s="134" t="s">
        <v>224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226</v>
      </c>
      <c r="N644" s="5" t="s">
        <v>849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241</v>
      </c>
      <c r="T644" s="7" t="s">
        <v>228</v>
      </c>
    </row>
    <row r="645" spans="1:20" ht="28">
      <c r="A645" s="96" t="s">
        <v>832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274</v>
      </c>
      <c r="T645" s="7" t="s">
        <v>228</v>
      </c>
    </row>
    <row r="646" spans="1:20" ht="28">
      <c r="A646" s="96" t="s">
        <v>832</v>
      </c>
      <c r="B646" s="97" t="s">
        <v>850</v>
      </c>
      <c r="C646" s="5"/>
      <c r="D646" s="5" t="s">
        <v>238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248</v>
      </c>
      <c r="T646" s="7" t="s">
        <v>228</v>
      </c>
    </row>
    <row r="647" spans="1:20" ht="28">
      <c r="A647" s="96" t="s">
        <v>832</v>
      </c>
      <c r="B647" s="97" t="s">
        <v>851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274</v>
      </c>
      <c r="T647" s="7" t="s">
        <v>228</v>
      </c>
    </row>
    <row r="648" spans="1:20" ht="28">
      <c r="A648" s="96" t="s">
        <v>832</v>
      </c>
      <c r="B648" s="97" t="s">
        <v>852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274</v>
      </c>
      <c r="T648" s="7" t="s">
        <v>228</v>
      </c>
    </row>
    <row r="649" spans="1:20" ht="28">
      <c r="A649" s="96" t="s">
        <v>832</v>
      </c>
      <c r="B649" s="97" t="s">
        <v>853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234</v>
      </c>
      <c r="T649" s="7" t="s">
        <v>228</v>
      </c>
    </row>
    <row r="650" spans="1:20" ht="28">
      <c r="A650" s="96" t="s">
        <v>832</v>
      </c>
      <c r="B650" s="97" t="s">
        <v>854</v>
      </c>
      <c r="C650" s="5"/>
      <c r="D650" s="5" t="s">
        <v>250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234</v>
      </c>
      <c r="T650" s="7" t="s">
        <v>228</v>
      </c>
    </row>
    <row r="651" spans="1:20" ht="28">
      <c r="A651" s="96" t="s">
        <v>832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232</v>
      </c>
      <c r="T651" s="7" t="s">
        <v>228</v>
      </c>
    </row>
    <row r="652" spans="1:20" ht="28">
      <c r="A652" s="96" t="s">
        <v>832</v>
      </c>
      <c r="B652" s="97" t="s">
        <v>92</v>
      </c>
      <c r="C652" s="134"/>
      <c r="D652" s="134" t="s">
        <v>224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226</v>
      </c>
      <c r="N652" s="5" t="s">
        <v>855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226</v>
      </c>
      <c r="T652" s="7" t="s">
        <v>228</v>
      </c>
    </row>
    <row r="653" spans="1:20" ht="34">
      <c r="A653" s="96"/>
      <c r="B653" s="97" t="s">
        <v>1850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1851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1851</v>
      </c>
    </row>
    <row r="654" spans="1:20" ht="28">
      <c r="A654" s="96" t="s">
        <v>832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274</v>
      </c>
      <c r="T654" s="7" t="s">
        <v>228</v>
      </c>
    </row>
    <row r="655" spans="1:20" ht="28">
      <c r="A655" s="96" t="s">
        <v>832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261</v>
      </c>
      <c r="T655" s="7">
        <v>0.24999999999999728</v>
      </c>
    </row>
    <row r="656" spans="1:20" ht="28">
      <c r="A656" s="96" t="s">
        <v>832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261</v>
      </c>
      <c r="T656" s="7">
        <v>0.24999999999999728</v>
      </c>
    </row>
    <row r="657" spans="1:20" ht="28">
      <c r="A657" s="96" t="s">
        <v>832</v>
      </c>
      <c r="B657" s="97" t="s">
        <v>856</v>
      </c>
      <c r="C657" s="5"/>
      <c r="D657" s="5" t="s">
        <v>238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248</v>
      </c>
      <c r="T657" s="7" t="s">
        <v>228</v>
      </c>
    </row>
    <row r="658" spans="1:20" ht="28">
      <c r="A658" s="96" t="s">
        <v>832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232</v>
      </c>
      <c r="T658" s="7" t="s">
        <v>228</v>
      </c>
    </row>
    <row r="659" spans="1:20" ht="28">
      <c r="A659" s="96" t="s">
        <v>832</v>
      </c>
      <c r="B659" s="97" t="s">
        <v>857</v>
      </c>
      <c r="C659" s="5"/>
      <c r="D659" s="5" t="s">
        <v>250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234</v>
      </c>
      <c r="T659" s="7" t="s">
        <v>228</v>
      </c>
    </row>
    <row r="660" spans="1:20" ht="28">
      <c r="A660" s="96" t="s">
        <v>832</v>
      </c>
      <c r="B660" s="97" t="s">
        <v>858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234</v>
      </c>
      <c r="T660" s="7" t="s">
        <v>228</v>
      </c>
    </row>
    <row r="661" spans="1:20" ht="28">
      <c r="A661" s="96" t="s">
        <v>832</v>
      </c>
      <c r="B661" s="97" t="s">
        <v>859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234</v>
      </c>
      <c r="T661" s="7" t="s">
        <v>228</v>
      </c>
    </row>
    <row r="662" spans="1:20" ht="28">
      <c r="A662" s="96" t="s">
        <v>832</v>
      </c>
      <c r="B662" s="97" t="s">
        <v>97</v>
      </c>
      <c r="C662" s="134"/>
      <c r="D662" s="134" t="s">
        <v>224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226</v>
      </c>
      <c r="N662" s="5" t="s">
        <v>860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226</v>
      </c>
      <c r="T662" s="7" t="s">
        <v>228</v>
      </c>
    </row>
    <row r="663" spans="1:20" ht="34">
      <c r="A663" s="96"/>
      <c r="B663" s="97" t="s">
        <v>1848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1849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1849</v>
      </c>
    </row>
    <row r="664" spans="1:20" ht="28">
      <c r="A664" s="96" t="s">
        <v>832</v>
      </c>
      <c r="B664" s="97" t="s">
        <v>861</v>
      </c>
      <c r="C664" s="134"/>
      <c r="D664" s="134" t="s">
        <v>224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226</v>
      </c>
      <c r="N664" s="5" t="s">
        <v>862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241</v>
      </c>
      <c r="T664" s="7" t="s">
        <v>228</v>
      </c>
    </row>
    <row r="665" spans="1:20" ht="28">
      <c r="A665" s="96" t="s">
        <v>832</v>
      </c>
      <c r="B665" s="97" t="s">
        <v>99</v>
      </c>
      <c r="C665" s="5"/>
      <c r="D665" s="5" t="s">
        <v>246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274</v>
      </c>
      <c r="T665" s="7" t="s">
        <v>228</v>
      </c>
    </row>
    <row r="666" spans="1:20" ht="28">
      <c r="A666" s="96" t="s">
        <v>832</v>
      </c>
      <c r="B666" s="97" t="s">
        <v>863</v>
      </c>
      <c r="C666" s="5"/>
      <c r="D666" s="5" t="s">
        <v>238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248</v>
      </c>
      <c r="T666" s="7" t="s">
        <v>228</v>
      </c>
    </row>
    <row r="667" spans="1:20" ht="28">
      <c r="A667" s="96" t="s">
        <v>832</v>
      </c>
      <c r="B667" s="97" t="s">
        <v>864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232</v>
      </c>
      <c r="T667" s="7" t="s">
        <v>228</v>
      </c>
    </row>
    <row r="668" spans="1:20" ht="28">
      <c r="A668" s="96" t="s">
        <v>832</v>
      </c>
      <c r="B668" s="97" t="s">
        <v>101</v>
      </c>
      <c r="C668" s="5"/>
      <c r="D668" s="5" t="s">
        <v>246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232</v>
      </c>
      <c r="T668" s="7" t="s">
        <v>228</v>
      </c>
    </row>
    <row r="669" spans="1:20" ht="28">
      <c r="A669" s="96" t="s">
        <v>832</v>
      </c>
      <c r="B669" s="97" t="s">
        <v>865</v>
      </c>
      <c r="C669" s="5"/>
      <c r="D669" s="5" t="s">
        <v>250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234</v>
      </c>
      <c r="T669" s="7" t="s">
        <v>228</v>
      </c>
    </row>
    <row r="670" spans="1:20" ht="28">
      <c r="A670" s="96" t="s">
        <v>832</v>
      </c>
      <c r="B670" s="97" t="s">
        <v>100</v>
      </c>
      <c r="C670" s="134"/>
      <c r="D670" s="134" t="s">
        <v>224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226</v>
      </c>
      <c r="N670" s="5" t="s">
        <v>866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226</v>
      </c>
      <c r="T670" s="7" t="s">
        <v>228</v>
      </c>
    </row>
    <row r="671" spans="1:20" ht="28">
      <c r="A671" s="96" t="s">
        <v>832</v>
      </c>
      <c r="B671" s="97" t="s">
        <v>102</v>
      </c>
      <c r="C671" s="5"/>
      <c r="D671" s="5" t="s">
        <v>246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274</v>
      </c>
      <c r="T671" s="7" t="s">
        <v>228</v>
      </c>
    </row>
    <row r="672" spans="1:20" ht="28">
      <c r="A672" s="96" t="s">
        <v>832</v>
      </c>
      <c r="B672" s="97" t="s">
        <v>867</v>
      </c>
      <c r="C672" s="5"/>
      <c r="D672" s="5" t="s">
        <v>272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274</v>
      </c>
      <c r="T672" s="7" t="s">
        <v>228</v>
      </c>
    </row>
    <row r="673" spans="1:20" ht="28">
      <c r="A673" s="96" t="s">
        <v>832</v>
      </c>
      <c r="B673" s="97" t="s">
        <v>868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232</v>
      </c>
      <c r="T673" s="7" t="s">
        <v>228</v>
      </c>
    </row>
    <row r="674" spans="1:20" ht="28">
      <c r="A674" s="96" t="s">
        <v>832</v>
      </c>
      <c r="B674" s="97" t="s">
        <v>869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232</v>
      </c>
      <c r="T674" s="7" t="s">
        <v>228</v>
      </c>
    </row>
    <row r="675" spans="1:20" ht="28">
      <c r="A675" s="96" t="s">
        <v>832</v>
      </c>
      <c r="B675" s="97" t="s">
        <v>870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234</v>
      </c>
      <c r="T675" s="7" t="s">
        <v>228</v>
      </c>
    </row>
    <row r="676" spans="1:20" ht="28">
      <c r="A676" s="96" t="s">
        <v>832</v>
      </c>
      <c r="B676" s="97" t="s">
        <v>871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232</v>
      </c>
      <c r="T676" s="7" t="s">
        <v>228</v>
      </c>
    </row>
    <row r="677" spans="1:20" ht="28">
      <c r="A677" s="96" t="s">
        <v>832</v>
      </c>
      <c r="B677" s="97" t="s">
        <v>872</v>
      </c>
      <c r="C677" s="5"/>
      <c r="D677" s="5" t="s">
        <v>250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234</v>
      </c>
      <c r="T677" s="7" t="s">
        <v>228</v>
      </c>
    </row>
    <row r="678" spans="1:20" ht="28">
      <c r="A678" s="96" t="s">
        <v>832</v>
      </c>
      <c r="B678" s="97" t="s">
        <v>873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232</v>
      </c>
      <c r="T678" s="7" t="s">
        <v>228</v>
      </c>
    </row>
    <row r="679" spans="1:20" ht="28">
      <c r="A679" s="96" t="s">
        <v>832</v>
      </c>
      <c r="B679" s="97" t="s">
        <v>106</v>
      </c>
      <c r="C679" s="5"/>
      <c r="D679" s="5" t="s">
        <v>246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232</v>
      </c>
      <c r="T679" s="7" t="s">
        <v>228</v>
      </c>
    </row>
    <row r="680" spans="1:20" ht="28">
      <c r="A680" s="96" t="s">
        <v>832</v>
      </c>
      <c r="B680" s="97" t="s">
        <v>874</v>
      </c>
      <c r="C680" s="5"/>
      <c r="D680" s="5" t="s">
        <v>272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234</v>
      </c>
      <c r="T680" s="7" t="s">
        <v>228</v>
      </c>
    </row>
    <row r="681" spans="1:20" ht="28">
      <c r="A681" s="96"/>
      <c r="B681" s="97" t="s">
        <v>1852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1853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1853</v>
      </c>
    </row>
    <row r="682" spans="1:20" ht="28">
      <c r="A682" s="96" t="s">
        <v>832</v>
      </c>
      <c r="B682" s="97" t="s">
        <v>875</v>
      </c>
      <c r="C682" s="5"/>
      <c r="D682" s="5" t="s">
        <v>272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234</v>
      </c>
      <c r="T682" s="7" t="s">
        <v>228</v>
      </c>
    </row>
    <row r="683" spans="1:20" ht="28">
      <c r="A683" s="96" t="s">
        <v>832</v>
      </c>
      <c r="B683" s="99" t="s">
        <v>876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234</v>
      </c>
      <c r="T683" s="7" t="s">
        <v>228</v>
      </c>
    </row>
    <row r="684" spans="1:20" ht="28">
      <c r="A684" s="96" t="s">
        <v>832</v>
      </c>
      <c r="B684" s="97" t="s">
        <v>877</v>
      </c>
      <c r="C684" s="5"/>
      <c r="D684" s="5" t="s">
        <v>272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234</v>
      </c>
      <c r="T684" s="7" t="s">
        <v>228</v>
      </c>
    </row>
    <row r="685" spans="1:20" ht="28">
      <c r="A685" s="96" t="s">
        <v>832</v>
      </c>
      <c r="B685" s="97" t="s">
        <v>105</v>
      </c>
      <c r="C685" s="134"/>
      <c r="D685" s="134" t="s">
        <v>224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226</v>
      </c>
      <c r="N685" s="5" t="s">
        <v>878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226</v>
      </c>
      <c r="T685" s="7" t="s">
        <v>228</v>
      </c>
    </row>
    <row r="686" spans="1:20" ht="28">
      <c r="A686" s="96" t="s">
        <v>832</v>
      </c>
      <c r="B686" s="97" t="s">
        <v>879</v>
      </c>
      <c r="C686" s="134"/>
      <c r="D686" s="134" t="s">
        <v>224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226</v>
      </c>
      <c r="N686" s="5" t="s">
        <v>880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241</v>
      </c>
      <c r="T686" s="7" t="s">
        <v>228</v>
      </c>
    </row>
    <row r="687" spans="1:20" ht="28">
      <c r="A687" s="96" t="s">
        <v>832</v>
      </c>
      <c r="B687" s="97" t="s">
        <v>104</v>
      </c>
      <c r="C687" s="134"/>
      <c r="D687" s="134" t="s">
        <v>224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226</v>
      </c>
      <c r="N687" s="5" t="s">
        <v>881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241</v>
      </c>
      <c r="T687" s="7" t="s">
        <v>228</v>
      </c>
    </row>
    <row r="688" spans="1:20" ht="28">
      <c r="A688" s="96" t="s">
        <v>832</v>
      </c>
      <c r="B688" s="99" t="s">
        <v>103</v>
      </c>
      <c r="C688" s="135"/>
      <c r="D688" s="135" t="s">
        <v>224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226</v>
      </c>
      <c r="N688" s="5" t="s">
        <v>882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241</v>
      </c>
      <c r="T688" s="7" t="s">
        <v>228</v>
      </c>
    </row>
    <row r="689" spans="1:20" ht="42">
      <c r="A689" s="101" t="s">
        <v>883</v>
      </c>
      <c r="B689" s="154" t="s">
        <v>884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1651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234</v>
      </c>
      <c r="T689" s="7" t="s">
        <v>228</v>
      </c>
    </row>
    <row r="690" spans="1:20" ht="42">
      <c r="A690" s="101" t="s">
        <v>883</v>
      </c>
      <c r="B690" s="154" t="s">
        <v>885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234</v>
      </c>
      <c r="T690" s="7" t="s">
        <v>228</v>
      </c>
    </row>
    <row r="691" spans="1:20" ht="42">
      <c r="A691" s="101" t="s">
        <v>883</v>
      </c>
      <c r="B691" s="154" t="s">
        <v>886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234</v>
      </c>
      <c r="T691" s="7" t="s">
        <v>228</v>
      </c>
    </row>
    <row r="692" spans="1:20" ht="42">
      <c r="A692" s="101" t="s">
        <v>883</v>
      </c>
      <c r="B692" s="154" t="s">
        <v>887</v>
      </c>
      <c r="C692" s="5"/>
      <c r="D692" s="5" t="s">
        <v>238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234</v>
      </c>
      <c r="T692" s="7" t="s">
        <v>228</v>
      </c>
    </row>
    <row r="694" spans="1:20" ht="42">
      <c r="A694" s="101"/>
      <c r="B694" s="154" t="s">
        <v>1652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1653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1653</v>
      </c>
    </row>
    <row r="695" spans="1:20" ht="42">
      <c r="A695" s="96"/>
      <c r="B695" s="154" t="s">
        <v>1856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1857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1857</v>
      </c>
    </row>
    <row r="696" spans="1:20" ht="42">
      <c r="A696" s="96"/>
      <c r="B696" s="154" t="s">
        <v>1854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1607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1607</v>
      </c>
    </row>
    <row r="697" spans="1:20" ht="34">
      <c r="A697" s="96"/>
      <c r="B697" s="154" t="s">
        <v>1855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1608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1608</v>
      </c>
    </row>
    <row r="698" spans="1:20" ht="42">
      <c r="A698" s="101" t="s">
        <v>883</v>
      </c>
      <c r="B698" s="154" t="s">
        <v>107</v>
      </c>
      <c r="C698" s="135"/>
      <c r="D698" s="135" t="s">
        <v>224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226</v>
      </c>
      <c r="N698" s="5" t="s">
        <v>888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226</v>
      </c>
      <c r="T698" s="7" t="s">
        <v>228</v>
      </c>
    </row>
    <row r="699" spans="1:20" ht="42">
      <c r="A699" s="101" t="s">
        <v>883</v>
      </c>
      <c r="B699" s="154" t="s">
        <v>891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234</v>
      </c>
      <c r="T699" s="7" t="s">
        <v>228</v>
      </c>
    </row>
    <row r="700" spans="1:20" ht="42">
      <c r="A700" s="101" t="s">
        <v>883</v>
      </c>
      <c r="B700" s="154" t="s">
        <v>892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234</v>
      </c>
      <c r="T700" s="7" t="s">
        <v>228</v>
      </c>
    </row>
    <row r="701" spans="1:20" ht="42">
      <c r="A701" s="101" t="s">
        <v>883</v>
      </c>
      <c r="B701" s="154" t="s">
        <v>893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234</v>
      </c>
      <c r="T701" s="7" t="s">
        <v>228</v>
      </c>
    </row>
    <row r="702" spans="1:20" ht="42">
      <c r="A702" s="101" t="s">
        <v>883</v>
      </c>
      <c r="B702" s="156" t="s">
        <v>894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234</v>
      </c>
      <c r="T702" s="7" t="s">
        <v>228</v>
      </c>
    </row>
    <row r="703" spans="1:20" ht="42">
      <c r="A703" s="101" t="s">
        <v>883</v>
      </c>
      <c r="B703" s="154" t="s">
        <v>895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234</v>
      </c>
      <c r="T703" s="7" t="s">
        <v>228</v>
      </c>
    </row>
    <row r="704" spans="1:20" ht="42">
      <c r="A704" s="101" t="s">
        <v>883</v>
      </c>
      <c r="B704" s="156" t="s">
        <v>896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234</v>
      </c>
      <c r="T704" s="7" t="s">
        <v>228</v>
      </c>
    </row>
    <row r="705" spans="1:20" ht="28">
      <c r="A705" s="101" t="s">
        <v>883</v>
      </c>
      <c r="B705" s="154" t="s">
        <v>897</v>
      </c>
      <c r="C705" s="5"/>
      <c r="D705" s="5" t="s">
        <v>246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1915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1911</v>
      </c>
      <c r="T705" s="7" t="s">
        <v>228</v>
      </c>
    </row>
    <row r="706" spans="1:20" ht="42">
      <c r="A706" s="101" t="s">
        <v>883</v>
      </c>
      <c r="B706" s="154" t="s">
        <v>898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234</v>
      </c>
      <c r="T706" s="7" t="s">
        <v>228</v>
      </c>
    </row>
    <row r="707" spans="1:20" ht="42">
      <c r="A707" s="101" t="s">
        <v>883</v>
      </c>
      <c r="B707" s="154" t="s">
        <v>899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234</v>
      </c>
      <c r="T707" s="7" t="s">
        <v>228</v>
      </c>
    </row>
    <row r="708" spans="1:20" ht="42">
      <c r="A708" s="101" t="s">
        <v>883</v>
      </c>
      <c r="B708" s="154" t="s">
        <v>900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234</v>
      </c>
      <c r="T708" s="7" t="s">
        <v>228</v>
      </c>
    </row>
    <row r="709" spans="1:20" ht="42">
      <c r="A709" s="101" t="s">
        <v>883</v>
      </c>
      <c r="B709" s="154" t="s">
        <v>902</v>
      </c>
      <c r="C709" s="5"/>
      <c r="D709" s="5" t="s">
        <v>238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234</v>
      </c>
      <c r="T709" s="7" t="s">
        <v>228</v>
      </c>
    </row>
    <row r="710" spans="1:20" ht="28">
      <c r="A710" s="101" t="s">
        <v>883</v>
      </c>
      <c r="B710" s="155" t="s">
        <v>889</v>
      </c>
      <c r="C710" s="5"/>
      <c r="D710" s="5" t="s">
        <v>890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1914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1911</v>
      </c>
      <c r="T710" s="7" t="s">
        <v>228</v>
      </c>
    </row>
    <row r="711" spans="1:20" ht="42">
      <c r="A711" s="101"/>
      <c r="B711" s="154" t="s">
        <v>1654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1655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1655</v>
      </c>
    </row>
    <row r="712" spans="1:20" ht="42">
      <c r="A712" s="101" t="s">
        <v>883</v>
      </c>
      <c r="B712" s="154" t="s">
        <v>903</v>
      </c>
      <c r="C712" s="5"/>
      <c r="D712" s="5" t="s">
        <v>250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234</v>
      </c>
      <c r="T712" s="7" t="s">
        <v>228</v>
      </c>
    </row>
    <row r="713" spans="1:20" ht="42">
      <c r="A713" s="101" t="s">
        <v>883</v>
      </c>
      <c r="B713" s="154" t="s">
        <v>904</v>
      </c>
      <c r="C713" s="5"/>
      <c r="D713" s="5" t="s">
        <v>272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234</v>
      </c>
      <c r="T713" s="7" t="s">
        <v>228</v>
      </c>
    </row>
    <row r="714" spans="1:20" ht="42">
      <c r="A714" s="101" t="s">
        <v>883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226</v>
      </c>
      <c r="T714" s="7" t="s">
        <v>228</v>
      </c>
    </row>
    <row r="715" spans="1:20" ht="42">
      <c r="A715" s="101"/>
      <c r="B715" s="154" t="s">
        <v>1858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1861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1861</v>
      </c>
    </row>
    <row r="716" spans="1:20" ht="56">
      <c r="A716" s="101"/>
      <c r="B716" s="154" t="s">
        <v>1863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1864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1862</v>
      </c>
    </row>
    <row r="717" spans="1:20" ht="42">
      <c r="A717" s="101" t="s">
        <v>883</v>
      </c>
      <c r="B717" s="154" t="s">
        <v>1859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1860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1860</v>
      </c>
      <c r="T717" s="7" t="s">
        <v>228</v>
      </c>
    </row>
    <row r="718" spans="1:20" ht="42">
      <c r="A718" s="101"/>
      <c r="B718" s="154" t="s">
        <v>1934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1935</v>
      </c>
    </row>
    <row r="719" spans="1:20" ht="42">
      <c r="A719" s="101" t="s">
        <v>883</v>
      </c>
      <c r="B719" s="154" t="s">
        <v>108</v>
      </c>
      <c r="C719" s="135"/>
      <c r="D719" s="135" t="s">
        <v>224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226</v>
      </c>
      <c r="N719" s="5" t="s">
        <v>905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228</v>
      </c>
    </row>
    <row r="720" spans="1:20" ht="28">
      <c r="A720" s="101" t="s">
        <v>883</v>
      </c>
      <c r="B720" s="155" t="s">
        <v>906</v>
      </c>
      <c r="C720" s="5"/>
      <c r="D720" s="5" t="s">
        <v>907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274</v>
      </c>
      <c r="T720" s="7" t="s">
        <v>228</v>
      </c>
    </row>
    <row r="721" spans="1:20" ht="28">
      <c r="A721" s="101" t="s">
        <v>883</v>
      </c>
      <c r="B721" s="155" t="s">
        <v>908</v>
      </c>
      <c r="C721" s="5"/>
      <c r="D721" s="5" t="s">
        <v>907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261</v>
      </c>
      <c r="T721" s="7">
        <v>0.37037037037036197</v>
      </c>
    </row>
    <row r="722" spans="1:20" ht="28">
      <c r="A722" s="101" t="s">
        <v>883</v>
      </c>
      <c r="B722" s="155" t="s">
        <v>909</v>
      </c>
      <c r="C722" s="5"/>
      <c r="D722" s="5" t="s">
        <v>250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234</v>
      </c>
      <c r="T722" s="7" t="s">
        <v>228</v>
      </c>
    </row>
    <row r="723" spans="1:20" ht="28">
      <c r="A723" s="101" t="s">
        <v>883</v>
      </c>
      <c r="B723" s="155" t="s">
        <v>910</v>
      </c>
      <c r="C723" s="5"/>
      <c r="D723" s="5" t="s">
        <v>890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1913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1911</v>
      </c>
      <c r="T723" s="7" t="s">
        <v>228</v>
      </c>
    </row>
    <row r="724" spans="1:20" ht="56">
      <c r="A724" s="101"/>
      <c r="B724" s="154" t="s">
        <v>1657</v>
      </c>
      <c r="C724" s="5"/>
      <c r="D724" s="5" t="s">
        <v>890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1912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1911</v>
      </c>
    </row>
    <row r="725" spans="1:20" ht="28">
      <c r="A725" s="101"/>
      <c r="B725" s="155" t="s">
        <v>1658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1607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1607</v>
      </c>
    </row>
    <row r="726" spans="1:20" ht="28">
      <c r="A726" s="101"/>
      <c r="B726" s="155" t="s">
        <v>1659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1608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1608</v>
      </c>
    </row>
    <row r="727" spans="1:20" ht="28">
      <c r="A727" s="101" t="s">
        <v>883</v>
      </c>
      <c r="B727" s="154" t="s">
        <v>110</v>
      </c>
      <c r="C727" s="135"/>
      <c r="D727" s="135" t="s">
        <v>224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226</v>
      </c>
      <c r="N727" s="5" t="s">
        <v>911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226</v>
      </c>
      <c r="T727" s="7" t="s">
        <v>228</v>
      </c>
    </row>
    <row r="728" spans="1:20" ht="28">
      <c r="A728" s="101"/>
      <c r="B728" s="154" t="s">
        <v>1868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1869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234</v>
      </c>
    </row>
    <row r="729" spans="1:20" ht="28">
      <c r="A729" s="101" t="s">
        <v>883</v>
      </c>
      <c r="B729" s="155" t="s">
        <v>912</v>
      </c>
      <c r="C729" s="5"/>
      <c r="D729" s="5" t="s">
        <v>890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1916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234</v>
      </c>
      <c r="T729" s="7" t="s">
        <v>228</v>
      </c>
    </row>
    <row r="730" spans="1:20" ht="28">
      <c r="A730" s="101"/>
      <c r="B730" s="155" t="s">
        <v>1662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1607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1607</v>
      </c>
    </row>
    <row r="731" spans="1:20" ht="28">
      <c r="A731" s="101"/>
      <c r="B731" s="155" t="s">
        <v>1663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1608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1608</v>
      </c>
    </row>
    <row r="732" spans="1:20" ht="28">
      <c r="A732" s="101"/>
      <c r="B732" s="154" t="s">
        <v>1868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1870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234</v>
      </c>
    </row>
    <row r="733" spans="1:20" ht="28">
      <c r="A733" s="101"/>
      <c r="B733" s="154" t="s">
        <v>1656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1917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1911</v>
      </c>
    </row>
    <row r="734" spans="1:20" ht="28">
      <c r="A734" s="101" t="s">
        <v>883</v>
      </c>
      <c r="B734" s="154" t="s">
        <v>901</v>
      </c>
      <c r="C734" s="5"/>
      <c r="D734" s="5" t="s">
        <v>266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1910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1911</v>
      </c>
      <c r="T734" s="7" t="s">
        <v>228</v>
      </c>
    </row>
    <row r="735" spans="1:20" ht="28">
      <c r="A735" s="101" t="s">
        <v>883</v>
      </c>
      <c r="B735" s="154" t="s">
        <v>111</v>
      </c>
      <c r="C735" s="135"/>
      <c r="D735" s="135" t="s">
        <v>224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226</v>
      </c>
      <c r="N735" s="5" t="s">
        <v>913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226</v>
      </c>
      <c r="T735" s="7" t="s">
        <v>228</v>
      </c>
    </row>
    <row r="736" spans="1:20" ht="28">
      <c r="A736" s="101" t="s">
        <v>883</v>
      </c>
      <c r="B736" s="155" t="s">
        <v>914</v>
      </c>
      <c r="C736" s="5"/>
      <c r="D736" s="5" t="s">
        <v>250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248</v>
      </c>
      <c r="T736" s="7" t="s">
        <v>228</v>
      </c>
    </row>
    <row r="737" spans="1:20" ht="28">
      <c r="A737" s="101" t="s">
        <v>883</v>
      </c>
      <c r="B737" s="154" t="s">
        <v>915</v>
      </c>
      <c r="C737" s="5"/>
      <c r="D737" s="5" t="s">
        <v>238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234</v>
      </c>
      <c r="T737" s="7" t="s">
        <v>228</v>
      </c>
    </row>
    <row r="738" spans="1:20" ht="28">
      <c r="A738" s="101"/>
      <c r="B738" s="154" t="s">
        <v>1676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1919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1911</v>
      </c>
    </row>
    <row r="739" spans="1:20" ht="28">
      <c r="A739" s="101"/>
      <c r="B739" s="154" t="s">
        <v>1677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1920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1911</v>
      </c>
    </row>
    <row r="740" spans="1:20" ht="28">
      <c r="A740" s="101" t="s">
        <v>883</v>
      </c>
      <c r="B740" s="154" t="s">
        <v>916</v>
      </c>
      <c r="C740" s="5"/>
      <c r="D740" s="5" t="s">
        <v>266</v>
      </c>
      <c r="E740" s="132">
        <f t="shared" si="327"/>
        <v>274.37</v>
      </c>
      <c r="F740" s="139">
        <f>$O$748-P740*($O$748-$O$735)</f>
        <v>269.20999999999998</v>
      </c>
      <c r="G740" s="153" t="s">
        <v>1918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1911</v>
      </c>
      <c r="T740" s="7" t="s">
        <v>228</v>
      </c>
    </row>
    <row r="741" spans="1:20" ht="28">
      <c r="A741" s="101" t="s">
        <v>883</v>
      </c>
      <c r="B741" s="154" t="s">
        <v>917</v>
      </c>
      <c r="C741" s="5"/>
      <c r="D741" s="5" t="s">
        <v>250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234</v>
      </c>
      <c r="T741" s="7" t="s">
        <v>228</v>
      </c>
    </row>
    <row r="742" spans="1:20" ht="42">
      <c r="A742" s="101" t="s">
        <v>883</v>
      </c>
      <c r="B742" s="154" t="s">
        <v>918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234</v>
      </c>
      <c r="T742" s="7" t="s">
        <v>228</v>
      </c>
    </row>
    <row r="743" spans="1:20" ht="28">
      <c r="A743" s="101"/>
      <c r="B743" s="154" t="s">
        <v>1660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1607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1607</v>
      </c>
    </row>
    <row r="744" spans="1:20" ht="28">
      <c r="A744" s="101"/>
      <c r="B744" s="154" t="s">
        <v>1661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1608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1608</v>
      </c>
    </row>
    <row r="745" spans="1:20" ht="34">
      <c r="A745" s="101"/>
      <c r="B745" s="154" t="s">
        <v>2005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2006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883</v>
      </c>
      <c r="B746" s="154" t="s">
        <v>113</v>
      </c>
      <c r="C746" s="135"/>
      <c r="D746" s="135" t="s">
        <v>224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226</v>
      </c>
      <c r="N746" s="5" t="s">
        <v>921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226</v>
      </c>
      <c r="T746" s="7" t="s">
        <v>228</v>
      </c>
    </row>
    <row r="747" spans="1:20" ht="28">
      <c r="A747" s="101"/>
      <c r="B747" s="154" t="s">
        <v>1865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1866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234</v>
      </c>
    </row>
    <row r="748" spans="1:20" ht="28">
      <c r="A748" s="101" t="s">
        <v>883</v>
      </c>
      <c r="B748" s="154" t="s">
        <v>112</v>
      </c>
      <c r="C748" s="135"/>
      <c r="D748" s="135" t="s">
        <v>224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226</v>
      </c>
      <c r="N748" s="5" t="s">
        <v>922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241</v>
      </c>
      <c r="T748" s="7" t="s">
        <v>228</v>
      </c>
    </row>
    <row r="749" spans="1:20" ht="28">
      <c r="A749" s="101" t="s">
        <v>883</v>
      </c>
      <c r="B749" s="154" t="s">
        <v>920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1867</v>
      </c>
      <c r="T749" s="7" t="s">
        <v>228</v>
      </c>
    </row>
    <row r="750" spans="1:20" ht="28">
      <c r="A750" s="101" t="s">
        <v>883</v>
      </c>
      <c r="B750" s="155" t="s">
        <v>923</v>
      </c>
      <c r="C750" s="5"/>
      <c r="D750" s="5" t="s">
        <v>250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248</v>
      </c>
      <c r="T750" s="7" t="s">
        <v>228</v>
      </c>
    </row>
    <row r="751" spans="1:20" ht="28">
      <c r="A751" s="101" t="s">
        <v>883</v>
      </c>
      <c r="B751" s="154" t="s">
        <v>928</v>
      </c>
      <c r="C751" s="5"/>
      <c r="D751" s="5" t="s">
        <v>890</v>
      </c>
      <c r="E751" s="132">
        <f t="shared" si="341"/>
        <v>276.15600000000001</v>
      </c>
      <c r="F751" s="139">
        <f>$O$761-P751*($O$761-$O$748)</f>
        <v>274.37</v>
      </c>
      <c r="G751" s="153" t="s">
        <v>1922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1911</v>
      </c>
      <c r="T751" s="7" t="s">
        <v>228</v>
      </c>
    </row>
    <row r="752" spans="1:20" ht="42">
      <c r="A752" s="101" t="s">
        <v>883</v>
      </c>
      <c r="B752" s="154" t="s">
        <v>919</v>
      </c>
      <c r="C752" s="5"/>
      <c r="D752" s="5" t="s">
        <v>890</v>
      </c>
      <c r="E752" s="132">
        <f t="shared" si="341"/>
        <v>276.15600000000001</v>
      </c>
      <c r="F752" s="139">
        <f>$O$761-P752*($O$761-$O$748)</f>
        <v>274.37</v>
      </c>
      <c r="G752" s="153" t="s">
        <v>1921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1911</v>
      </c>
      <c r="T752" s="7" t="s">
        <v>228</v>
      </c>
    </row>
    <row r="753" spans="1:20" ht="28">
      <c r="A753" s="101" t="s">
        <v>883</v>
      </c>
      <c r="B753" s="155" t="s">
        <v>924</v>
      </c>
      <c r="C753" s="5"/>
      <c r="D753" s="5" t="s">
        <v>246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274</v>
      </c>
      <c r="T753" s="7" t="s">
        <v>228</v>
      </c>
    </row>
    <row r="754" spans="1:20" ht="42">
      <c r="A754" s="101" t="s">
        <v>883</v>
      </c>
      <c r="B754" s="154" t="s">
        <v>925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234</v>
      </c>
      <c r="T754" s="7" t="s">
        <v>228</v>
      </c>
    </row>
    <row r="755" spans="1:20" ht="28">
      <c r="A755" s="101" t="s">
        <v>883</v>
      </c>
      <c r="B755" s="155" t="s">
        <v>926</v>
      </c>
      <c r="C755" s="5"/>
      <c r="D755" s="5" t="s">
        <v>907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234</v>
      </c>
      <c r="T755" s="7" t="s">
        <v>228</v>
      </c>
    </row>
    <row r="756" spans="1:20" ht="42">
      <c r="A756" s="101" t="s">
        <v>883</v>
      </c>
      <c r="B756" s="154" t="s">
        <v>927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1923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1911</v>
      </c>
      <c r="T756" s="7" t="s">
        <v>228</v>
      </c>
    </row>
    <row r="757" spans="1:20" ht="28">
      <c r="A757" s="101" t="s">
        <v>883</v>
      </c>
      <c r="B757" s="155" t="s">
        <v>929</v>
      </c>
      <c r="C757" s="5"/>
      <c r="D757" s="5" t="s">
        <v>250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232</v>
      </c>
      <c r="T757" s="7" t="s">
        <v>228</v>
      </c>
    </row>
    <row r="758" spans="1:20" ht="28">
      <c r="A758" s="101" t="s">
        <v>883</v>
      </c>
      <c r="B758" s="155" t="s">
        <v>930</v>
      </c>
      <c r="C758" s="5"/>
      <c r="D758" s="5" t="s">
        <v>250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234</v>
      </c>
      <c r="T758" s="7" t="s">
        <v>228</v>
      </c>
    </row>
    <row r="759" spans="1:20" ht="28">
      <c r="A759" s="101"/>
      <c r="B759" s="155" t="s">
        <v>1665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1607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1607</v>
      </c>
    </row>
    <row r="760" spans="1:20" ht="28">
      <c r="A760" s="101"/>
      <c r="B760" s="155" t="s">
        <v>1666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1608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1608</v>
      </c>
    </row>
    <row r="761" spans="1:20" ht="28">
      <c r="A761" s="101" t="s">
        <v>883</v>
      </c>
      <c r="B761" s="154" t="s">
        <v>114</v>
      </c>
      <c r="C761" s="135"/>
      <c r="D761" s="135" t="s">
        <v>224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226</v>
      </c>
      <c r="N761" s="5" t="s">
        <v>931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226</v>
      </c>
      <c r="T761" s="7" t="s">
        <v>228</v>
      </c>
    </row>
    <row r="762" spans="1:20" ht="28">
      <c r="A762" s="101" t="s">
        <v>883</v>
      </c>
      <c r="B762" s="154" t="s">
        <v>932</v>
      </c>
      <c r="C762" s="5"/>
      <c r="D762" s="5" t="s">
        <v>238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248</v>
      </c>
      <c r="T762" s="7" t="s">
        <v>228</v>
      </c>
    </row>
    <row r="763" spans="1:20" ht="28">
      <c r="A763" s="101" t="s">
        <v>883</v>
      </c>
      <c r="B763" s="154" t="s">
        <v>933</v>
      </c>
      <c r="C763" s="5"/>
      <c r="D763" s="5" t="s">
        <v>246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248</v>
      </c>
      <c r="T763" s="7" t="s">
        <v>228</v>
      </c>
    </row>
    <row r="764" spans="1:20" ht="28">
      <c r="A764" s="101" t="s">
        <v>883</v>
      </c>
      <c r="B764" s="155" t="s">
        <v>934</v>
      </c>
      <c r="C764" s="5"/>
      <c r="D764" s="5" t="s">
        <v>907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274</v>
      </c>
      <c r="T764" s="7" t="s">
        <v>228</v>
      </c>
    </row>
    <row r="765" spans="1:20" ht="28">
      <c r="A765" s="101" t="s">
        <v>883</v>
      </c>
      <c r="B765" s="154" t="s">
        <v>935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234</v>
      </c>
      <c r="T765" s="7" t="s">
        <v>228</v>
      </c>
    </row>
    <row r="766" spans="1:20" ht="28">
      <c r="A766" s="101" t="s">
        <v>883</v>
      </c>
      <c r="B766" s="154" t="s">
        <v>936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234</v>
      </c>
      <c r="T766" s="7" t="s">
        <v>228</v>
      </c>
    </row>
    <row r="767" spans="1:20" ht="28">
      <c r="A767" s="101" t="s">
        <v>883</v>
      </c>
      <c r="B767" s="155" t="s">
        <v>937</v>
      </c>
      <c r="C767" s="5"/>
      <c r="D767" s="5" t="s">
        <v>246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248</v>
      </c>
      <c r="T767" s="7" t="s">
        <v>228</v>
      </c>
    </row>
    <row r="768" spans="1:20" ht="28">
      <c r="A768" s="101" t="s">
        <v>883</v>
      </c>
      <c r="B768" s="155" t="s">
        <v>938</v>
      </c>
      <c r="C768" s="5"/>
      <c r="D768" s="5" t="s">
        <v>250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234</v>
      </c>
      <c r="T768" s="7" t="s">
        <v>228</v>
      </c>
    </row>
    <row r="769" spans="1:20" ht="56">
      <c r="A769" s="101"/>
      <c r="B769" s="155" t="s">
        <v>1664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1667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1667</v>
      </c>
    </row>
    <row r="770" spans="1:20" ht="28">
      <c r="A770" s="101"/>
      <c r="B770" s="155" t="s">
        <v>1871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1673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1673</v>
      </c>
    </row>
    <row r="771" spans="1:20" ht="28">
      <c r="A771" s="101"/>
      <c r="B771" s="155" t="s">
        <v>1872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1674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1674</v>
      </c>
    </row>
    <row r="772" spans="1:20" ht="28">
      <c r="A772" s="101"/>
      <c r="B772" s="155" t="s">
        <v>1672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1675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1675</v>
      </c>
    </row>
    <row r="773" spans="1:20" ht="28">
      <c r="A773" s="101" t="s">
        <v>883</v>
      </c>
      <c r="B773" s="154" t="s">
        <v>115</v>
      </c>
      <c r="C773" s="135"/>
      <c r="D773" s="135" t="s">
        <v>224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226</v>
      </c>
      <c r="N773" s="5" t="s">
        <v>939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226</v>
      </c>
      <c r="T773" s="7" t="s">
        <v>228</v>
      </c>
    </row>
    <row r="774" spans="1:20" ht="28">
      <c r="A774" s="101" t="s">
        <v>883</v>
      </c>
      <c r="B774" s="154" t="s">
        <v>940</v>
      </c>
      <c r="C774" s="5"/>
      <c r="D774" s="5" t="s">
        <v>238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248</v>
      </c>
      <c r="T774" s="7" t="s">
        <v>228</v>
      </c>
    </row>
    <row r="775" spans="1:20" ht="28">
      <c r="A775" s="101" t="s">
        <v>883</v>
      </c>
      <c r="B775" s="155" t="s">
        <v>941</v>
      </c>
      <c r="C775" s="5"/>
      <c r="D775" s="5" t="s">
        <v>246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234</v>
      </c>
      <c r="T775" s="7" t="s">
        <v>228</v>
      </c>
    </row>
    <row r="776" spans="1:20" ht="28">
      <c r="A776" s="101" t="s">
        <v>883</v>
      </c>
      <c r="B776" s="157" t="s">
        <v>942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234</v>
      </c>
      <c r="T776" s="7" t="s">
        <v>228</v>
      </c>
    </row>
    <row r="777" spans="1:20" ht="28">
      <c r="A777" s="101" t="s">
        <v>883</v>
      </c>
      <c r="B777" s="154" t="s">
        <v>943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234</v>
      </c>
      <c r="T777" s="7" t="s">
        <v>228</v>
      </c>
    </row>
    <row r="778" spans="1:20" ht="28">
      <c r="A778" s="101" t="s">
        <v>883</v>
      </c>
      <c r="B778" s="154" t="s">
        <v>944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234</v>
      </c>
      <c r="T778" s="7" t="s">
        <v>228</v>
      </c>
    </row>
    <row r="779" spans="1:20" ht="28">
      <c r="A779" s="101"/>
      <c r="B779" s="154" t="s">
        <v>1670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1607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1607</v>
      </c>
    </row>
    <row r="780" spans="1:20" ht="28">
      <c r="A780" s="101"/>
      <c r="B780" s="154" t="s">
        <v>1671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1608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1608</v>
      </c>
    </row>
    <row r="781" spans="1:20" ht="28">
      <c r="A781" s="101" t="s">
        <v>883</v>
      </c>
      <c r="B781" s="154" t="s">
        <v>116</v>
      </c>
      <c r="C781" s="135"/>
      <c r="D781" s="135" t="s">
        <v>224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226</v>
      </c>
      <c r="N781" s="5" t="s">
        <v>945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226</v>
      </c>
      <c r="T781" s="7" t="s">
        <v>228</v>
      </c>
    </row>
    <row r="782" spans="1:20" ht="28">
      <c r="A782" s="101" t="s">
        <v>883</v>
      </c>
      <c r="B782" s="155" t="s">
        <v>946</v>
      </c>
      <c r="C782" s="5"/>
      <c r="D782" s="5" t="s">
        <v>246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274</v>
      </c>
      <c r="T782" s="7" t="s">
        <v>228</v>
      </c>
    </row>
    <row r="783" spans="1:20" ht="28">
      <c r="A783" s="101" t="s">
        <v>883</v>
      </c>
      <c r="B783" s="154" t="s">
        <v>947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234</v>
      </c>
      <c r="T783" s="7" t="s">
        <v>228</v>
      </c>
    </row>
    <row r="784" spans="1:20" ht="28">
      <c r="A784" s="101" t="s">
        <v>883</v>
      </c>
      <c r="B784" s="155" t="s">
        <v>948</v>
      </c>
      <c r="C784" s="5"/>
      <c r="D784" s="5" t="s">
        <v>250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234</v>
      </c>
      <c r="T784" s="7" t="s">
        <v>228</v>
      </c>
    </row>
    <row r="785" spans="1:20" ht="28">
      <c r="A785" s="101" t="s">
        <v>883</v>
      </c>
      <c r="B785" s="155" t="s">
        <v>949</v>
      </c>
      <c r="C785" s="5"/>
      <c r="D785" s="5" t="s">
        <v>250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234</v>
      </c>
      <c r="T785" s="7" t="s">
        <v>228</v>
      </c>
    </row>
    <row r="786" spans="1:20" ht="28">
      <c r="A786" s="101" t="s">
        <v>883</v>
      </c>
      <c r="B786" s="154" t="s">
        <v>950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234</v>
      </c>
      <c r="T786" s="7" t="s">
        <v>228</v>
      </c>
    </row>
    <row r="787" spans="1:20" ht="56">
      <c r="A787" s="101"/>
      <c r="B787" s="154" t="s">
        <v>1668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1669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1669</v>
      </c>
    </row>
    <row r="788" spans="1:20" ht="28">
      <c r="A788" s="101" t="s">
        <v>883</v>
      </c>
      <c r="B788" s="154" t="s">
        <v>951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234</v>
      </c>
      <c r="T788" s="7" t="s">
        <v>228</v>
      </c>
    </row>
    <row r="789" spans="1:20" ht="28">
      <c r="A789" s="101" t="s">
        <v>883</v>
      </c>
      <c r="B789" s="154" t="s">
        <v>952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234</v>
      </c>
      <c r="T789" s="7" t="s">
        <v>228</v>
      </c>
    </row>
    <row r="790" spans="1:20" ht="28">
      <c r="A790" s="101" t="s">
        <v>883</v>
      </c>
      <c r="B790" s="154" t="s">
        <v>953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234</v>
      </c>
      <c r="T790" s="7" t="s">
        <v>228</v>
      </c>
    </row>
    <row r="791" spans="1:20" ht="28">
      <c r="A791" s="101" t="s">
        <v>883</v>
      </c>
      <c r="B791" s="154" t="s">
        <v>954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234</v>
      </c>
      <c r="T791" s="7" t="s">
        <v>228</v>
      </c>
    </row>
    <row r="792" spans="1:20" ht="28">
      <c r="A792" s="101" t="s">
        <v>883</v>
      </c>
      <c r="B792" s="154" t="s">
        <v>955</v>
      </c>
      <c r="C792" s="5"/>
      <c r="D792" s="5" t="s">
        <v>246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248</v>
      </c>
      <c r="T792" s="7" t="s">
        <v>228</v>
      </c>
    </row>
    <row r="793" spans="1:20" ht="28">
      <c r="A793" s="101" t="s">
        <v>883</v>
      </c>
      <c r="B793" s="154" t="s">
        <v>956</v>
      </c>
      <c r="C793" s="5"/>
      <c r="D793" s="5" t="s">
        <v>250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234</v>
      </c>
      <c r="T793" s="7" t="s">
        <v>228</v>
      </c>
    </row>
    <row r="794" spans="1:20" ht="28">
      <c r="A794" s="101" t="s">
        <v>883</v>
      </c>
      <c r="B794" s="154" t="s">
        <v>119</v>
      </c>
      <c r="C794" s="135"/>
      <c r="D794" s="135" t="s">
        <v>224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226</v>
      </c>
      <c r="N794" s="5" t="s">
        <v>957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226</v>
      </c>
      <c r="T794" s="7" t="s">
        <v>228</v>
      </c>
    </row>
    <row r="795" spans="1:20" ht="28">
      <c r="A795" s="101" t="s">
        <v>883</v>
      </c>
      <c r="B795" s="154" t="s">
        <v>118</v>
      </c>
      <c r="C795" s="135"/>
      <c r="D795" s="135" t="s">
        <v>224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226</v>
      </c>
      <c r="N795" s="5" t="s">
        <v>958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241</v>
      </c>
      <c r="T795" s="7" t="s">
        <v>228</v>
      </c>
    </row>
    <row r="796" spans="1:20" ht="42">
      <c r="A796" s="101" t="s">
        <v>883</v>
      </c>
      <c r="B796" s="154" t="s">
        <v>117</v>
      </c>
      <c r="C796" s="135"/>
      <c r="D796" s="135" t="s">
        <v>224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226</v>
      </c>
      <c r="N796" s="5" t="s">
        <v>959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241</v>
      </c>
      <c r="T796" s="7" t="s">
        <v>228</v>
      </c>
    </row>
    <row r="797" spans="1:20" ht="28">
      <c r="A797" s="106" t="s">
        <v>960</v>
      </c>
      <c r="B797" s="102" t="s">
        <v>961</v>
      </c>
      <c r="C797" s="5"/>
      <c r="D797" s="5" t="s">
        <v>890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274</v>
      </c>
      <c r="T797" s="7" t="s">
        <v>228</v>
      </c>
    </row>
    <row r="798" spans="1:20" ht="28">
      <c r="A798" s="106" t="s">
        <v>960</v>
      </c>
      <c r="B798" s="102" t="s">
        <v>962</v>
      </c>
      <c r="C798" s="5"/>
      <c r="D798" s="5" t="s">
        <v>963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274</v>
      </c>
      <c r="T798" s="7" t="s">
        <v>228</v>
      </c>
    </row>
    <row r="799" spans="1:20" ht="28">
      <c r="A799" s="106" t="s">
        <v>960</v>
      </c>
      <c r="B799" s="103" t="s">
        <v>964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274</v>
      </c>
      <c r="T799" s="7" t="s">
        <v>228</v>
      </c>
    </row>
    <row r="800" spans="1:20" ht="28">
      <c r="A800" s="106" t="s">
        <v>960</v>
      </c>
      <c r="B800" s="102" t="s">
        <v>965</v>
      </c>
      <c r="C800" s="5"/>
      <c r="D800" s="5" t="s">
        <v>890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274</v>
      </c>
      <c r="T800" s="7" t="s">
        <v>228</v>
      </c>
    </row>
    <row r="801" spans="1:20" ht="28">
      <c r="A801" s="106" t="s">
        <v>960</v>
      </c>
      <c r="B801" s="103" t="s">
        <v>966</v>
      </c>
      <c r="C801" s="5"/>
      <c r="D801" s="5" t="s">
        <v>890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261</v>
      </c>
      <c r="T801" s="7">
        <v>0.27272727272727271</v>
      </c>
    </row>
    <row r="802" spans="1:20" ht="28">
      <c r="A802" s="106" t="s">
        <v>960</v>
      </c>
      <c r="B802" s="102" t="s">
        <v>967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1651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234</v>
      </c>
      <c r="T802" s="7" t="s">
        <v>228</v>
      </c>
    </row>
    <row r="803" spans="1:20" ht="28">
      <c r="A803" s="106" t="s">
        <v>960</v>
      </c>
      <c r="B803" s="102" t="s">
        <v>968</v>
      </c>
      <c r="C803" s="5"/>
      <c r="D803" s="5" t="s">
        <v>963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232</v>
      </c>
      <c r="T803" s="7" t="s">
        <v>228</v>
      </c>
    </row>
    <row r="804" spans="1:20" ht="28">
      <c r="A804" s="106" t="s">
        <v>960</v>
      </c>
      <c r="B804" s="102" t="s">
        <v>969</v>
      </c>
      <c r="C804" s="5"/>
      <c r="D804" s="5" t="s">
        <v>890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232</v>
      </c>
      <c r="T804" s="7" t="s">
        <v>228</v>
      </c>
    </row>
    <row r="805" spans="1:20" ht="28">
      <c r="A805" s="106" t="s">
        <v>960</v>
      </c>
      <c r="B805" s="103" t="s">
        <v>970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232</v>
      </c>
      <c r="T805" s="7" t="s">
        <v>228</v>
      </c>
    </row>
    <row r="806" spans="1:20" ht="28">
      <c r="A806" s="106"/>
      <c r="B806" s="103" t="s">
        <v>1678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1607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1607</v>
      </c>
    </row>
    <row r="807" spans="1:20" ht="28">
      <c r="A807" s="106"/>
      <c r="B807" s="103" t="s">
        <v>1679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1608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1608</v>
      </c>
    </row>
    <row r="808" spans="1:20" ht="28">
      <c r="A808" s="106" t="s">
        <v>960</v>
      </c>
      <c r="B808" s="102" t="s">
        <v>120</v>
      </c>
      <c r="C808" s="135"/>
      <c r="D808" s="135" t="s">
        <v>224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226</v>
      </c>
      <c r="N808" s="5" t="s">
        <v>971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226</v>
      </c>
      <c r="T808" s="7" t="s">
        <v>228</v>
      </c>
    </row>
    <row r="809" spans="1:20" ht="28">
      <c r="A809" s="106" t="s">
        <v>960</v>
      </c>
      <c r="B809" s="102" t="s">
        <v>972</v>
      </c>
      <c r="C809" s="5"/>
      <c r="D809" s="5" t="s">
        <v>963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274</v>
      </c>
      <c r="T809" s="7" t="s">
        <v>228</v>
      </c>
    </row>
    <row r="810" spans="1:20" ht="28">
      <c r="A810" s="106" t="s">
        <v>960</v>
      </c>
      <c r="B810" s="102" t="s">
        <v>973</v>
      </c>
      <c r="C810" s="5"/>
      <c r="D810" s="5" t="s">
        <v>246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248</v>
      </c>
      <c r="T810" s="7" t="s">
        <v>228</v>
      </c>
    </row>
    <row r="811" spans="1:20" ht="28">
      <c r="A811" s="106" t="s">
        <v>960</v>
      </c>
      <c r="B811" s="102" t="s">
        <v>974</v>
      </c>
      <c r="C811" s="5"/>
      <c r="D811" s="5" t="s">
        <v>963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261</v>
      </c>
      <c r="T811" s="7">
        <v>0.38461538461538464</v>
      </c>
    </row>
    <row r="812" spans="1:20" ht="28">
      <c r="A812" s="106" t="s">
        <v>960</v>
      </c>
      <c r="B812" s="102" t="s">
        <v>975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261</v>
      </c>
      <c r="T812" s="7">
        <v>0.34210526315787615</v>
      </c>
    </row>
    <row r="813" spans="1:20" ht="28">
      <c r="A813" s="106" t="s">
        <v>960</v>
      </c>
      <c r="B813" s="102" t="s">
        <v>976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232</v>
      </c>
      <c r="T813" s="7" t="s">
        <v>228</v>
      </c>
    </row>
    <row r="814" spans="1:20" ht="28">
      <c r="A814" s="106" t="s">
        <v>960</v>
      </c>
      <c r="B814" s="102" t="s">
        <v>977</v>
      </c>
      <c r="C814" s="5"/>
      <c r="D814" s="5" t="s">
        <v>890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232</v>
      </c>
      <c r="T814" s="7" t="s">
        <v>228</v>
      </c>
    </row>
    <row r="815" spans="1:20" ht="28">
      <c r="A815" s="106" t="s">
        <v>960</v>
      </c>
      <c r="B815" s="102" t="s">
        <v>978</v>
      </c>
      <c r="C815" s="5"/>
      <c r="D815" s="5" t="s">
        <v>963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232</v>
      </c>
      <c r="T815" s="7" t="s">
        <v>228</v>
      </c>
    </row>
    <row r="816" spans="1:20" ht="28">
      <c r="A816" s="106" t="s">
        <v>960</v>
      </c>
      <c r="B816" s="102" t="s">
        <v>979</v>
      </c>
      <c r="C816" s="5"/>
      <c r="D816" s="5" t="s">
        <v>246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232</v>
      </c>
      <c r="T816" s="7" t="s">
        <v>228</v>
      </c>
    </row>
    <row r="817" spans="1:20" ht="28">
      <c r="A817" s="106" t="s">
        <v>960</v>
      </c>
      <c r="B817" s="104" t="s">
        <v>980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234</v>
      </c>
      <c r="T817" s="7" t="s">
        <v>228</v>
      </c>
    </row>
    <row r="818" spans="1:20" ht="28">
      <c r="A818" s="106" t="s">
        <v>960</v>
      </c>
      <c r="B818" s="102" t="s">
        <v>981</v>
      </c>
      <c r="C818" s="5"/>
      <c r="D818" s="5" t="s">
        <v>266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234</v>
      </c>
      <c r="T818" s="7" t="s">
        <v>228</v>
      </c>
    </row>
    <row r="819" spans="1:20" ht="28">
      <c r="A819" s="106" t="s">
        <v>960</v>
      </c>
      <c r="B819" s="103" t="s">
        <v>982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234</v>
      </c>
      <c r="T819" s="7" t="s">
        <v>228</v>
      </c>
    </row>
    <row r="820" spans="1:20" ht="28">
      <c r="A820" s="106"/>
      <c r="B820" s="103" t="s">
        <v>1680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1607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1607</v>
      </c>
    </row>
    <row r="821" spans="1:20" ht="28">
      <c r="A821" s="106"/>
      <c r="B821" s="103" t="s">
        <v>1681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1608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1608</v>
      </c>
    </row>
    <row r="822" spans="1:20" ht="28">
      <c r="A822" s="106" t="s">
        <v>960</v>
      </c>
      <c r="B822" s="102" t="s">
        <v>122</v>
      </c>
      <c r="C822" s="135"/>
      <c r="D822" s="135" t="s">
        <v>224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226</v>
      </c>
      <c r="N822" s="5" t="s">
        <v>983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226</v>
      </c>
      <c r="T822" s="7" t="s">
        <v>228</v>
      </c>
    </row>
    <row r="823" spans="1:20" ht="34">
      <c r="A823" s="106"/>
      <c r="B823" s="102" t="s">
        <v>1682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1684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1684</v>
      </c>
    </row>
    <row r="824" spans="1:20" ht="34">
      <c r="A824" s="106" t="s">
        <v>960</v>
      </c>
      <c r="B824" s="102" t="s">
        <v>984</v>
      </c>
      <c r="C824" s="135"/>
      <c r="D824" s="135" t="s">
        <v>224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226</v>
      </c>
      <c r="N824" s="5" t="s">
        <v>985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1683</v>
      </c>
      <c r="T824" s="7" t="s">
        <v>228</v>
      </c>
    </row>
    <row r="825" spans="1:20" ht="28">
      <c r="A825" s="106" t="s">
        <v>960</v>
      </c>
      <c r="B825" s="102" t="s">
        <v>986</v>
      </c>
      <c r="C825" s="5"/>
      <c r="D825" s="5" t="s">
        <v>963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274</v>
      </c>
      <c r="T825" s="7" t="s">
        <v>228</v>
      </c>
    </row>
    <row r="826" spans="1:20" ht="28">
      <c r="A826" s="106" t="s">
        <v>960</v>
      </c>
      <c r="B826" s="103" t="s">
        <v>987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274</v>
      </c>
      <c r="T826" s="7" t="s">
        <v>228</v>
      </c>
    </row>
    <row r="827" spans="1:20" ht="28">
      <c r="A827" s="106" t="s">
        <v>960</v>
      </c>
      <c r="B827" s="103" t="s">
        <v>988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274</v>
      </c>
      <c r="T827" s="7" t="s">
        <v>228</v>
      </c>
    </row>
    <row r="828" spans="1:20" ht="28">
      <c r="A828" s="106" t="s">
        <v>960</v>
      </c>
      <c r="B828" s="102" t="s">
        <v>989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274</v>
      </c>
      <c r="T828" s="7" t="s">
        <v>228</v>
      </c>
    </row>
    <row r="829" spans="1:20" ht="28">
      <c r="A829" s="106" t="s">
        <v>960</v>
      </c>
      <c r="B829" s="102" t="s">
        <v>990</v>
      </c>
      <c r="C829" s="5"/>
      <c r="D829" s="5" t="s">
        <v>246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274</v>
      </c>
      <c r="T829" s="7" t="s">
        <v>228</v>
      </c>
    </row>
    <row r="830" spans="1:20" ht="28">
      <c r="A830" s="106" t="s">
        <v>960</v>
      </c>
      <c r="B830" s="102" t="s">
        <v>991</v>
      </c>
      <c r="C830" s="5"/>
      <c r="D830" s="5" t="s">
        <v>963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261</v>
      </c>
      <c r="T830" s="7">
        <v>0.15384615384616132</v>
      </c>
    </row>
    <row r="831" spans="1:20" ht="28">
      <c r="A831" s="106" t="s">
        <v>960</v>
      </c>
      <c r="B831" s="102" t="s">
        <v>992</v>
      </c>
      <c r="C831" s="5"/>
      <c r="D831" s="5" t="s">
        <v>890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274</v>
      </c>
      <c r="T831" s="7" t="s">
        <v>228</v>
      </c>
    </row>
    <row r="832" spans="1:20" ht="28">
      <c r="A832" s="106" t="s">
        <v>960</v>
      </c>
      <c r="B832" s="103" t="s">
        <v>993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261</v>
      </c>
      <c r="T832" s="7">
        <v>0.25000000000000172</v>
      </c>
    </row>
    <row r="833" spans="1:20" ht="28">
      <c r="A833" s="106" t="s">
        <v>960</v>
      </c>
      <c r="B833" s="103" t="s">
        <v>994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261</v>
      </c>
      <c r="T833" s="7">
        <v>0.25000000000000172</v>
      </c>
    </row>
    <row r="834" spans="1:20" ht="28">
      <c r="A834" s="106"/>
      <c r="B834" s="103" t="s">
        <v>1876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1878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1878</v>
      </c>
    </row>
    <row r="835" spans="1:20" ht="28">
      <c r="A835" s="106" t="s">
        <v>960</v>
      </c>
      <c r="B835" s="102" t="s">
        <v>995</v>
      </c>
      <c r="C835" s="5"/>
      <c r="D835" s="5" t="s">
        <v>963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261</v>
      </c>
      <c r="T835" s="7">
        <v>0.23076923076922809</v>
      </c>
    </row>
    <row r="836" spans="1:20" ht="28">
      <c r="A836" s="106" t="s">
        <v>960</v>
      </c>
      <c r="B836" s="102" t="s">
        <v>996</v>
      </c>
      <c r="C836" s="5"/>
      <c r="D836" s="5" t="s">
        <v>250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248</v>
      </c>
      <c r="T836" s="7" t="s">
        <v>228</v>
      </c>
    </row>
    <row r="837" spans="1:20" ht="28">
      <c r="A837" s="106" t="s">
        <v>960</v>
      </c>
      <c r="B837" s="103" t="s">
        <v>997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261</v>
      </c>
      <c r="T837" s="7">
        <v>0.25000000000000172</v>
      </c>
    </row>
    <row r="838" spans="1:20" ht="28">
      <c r="A838" s="106" t="s">
        <v>960</v>
      </c>
      <c r="B838" s="103" t="s">
        <v>998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261</v>
      </c>
      <c r="T838" s="7">
        <v>0.25000000000000172</v>
      </c>
    </row>
    <row r="839" spans="1:20" ht="28">
      <c r="A839" s="106"/>
      <c r="B839" s="103" t="s">
        <v>1875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1877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1877</v>
      </c>
    </row>
    <row r="840" spans="1:20" ht="28">
      <c r="A840" s="106" t="s">
        <v>960</v>
      </c>
      <c r="B840" s="102" t="s">
        <v>999</v>
      </c>
      <c r="C840" s="5"/>
      <c r="D840" s="5" t="s">
        <v>890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261</v>
      </c>
      <c r="T840" s="7">
        <v>0.26666666666666711</v>
      </c>
    </row>
    <row r="841" spans="1:20" ht="28">
      <c r="A841" s="106" t="s">
        <v>960</v>
      </c>
      <c r="B841" s="102" t="s">
        <v>1000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232</v>
      </c>
      <c r="T841" s="7" t="s">
        <v>228</v>
      </c>
    </row>
    <row r="842" spans="1:20" ht="28">
      <c r="A842" s="106" t="s">
        <v>960</v>
      </c>
      <c r="B842" s="102" t="s">
        <v>1001</v>
      </c>
      <c r="C842" s="5"/>
      <c r="D842" s="5" t="s">
        <v>246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232</v>
      </c>
      <c r="T842" s="7" t="s">
        <v>228</v>
      </c>
    </row>
    <row r="843" spans="1:20" ht="28">
      <c r="A843" s="106" t="s">
        <v>960</v>
      </c>
      <c r="B843" s="102" t="s">
        <v>1002</v>
      </c>
      <c r="C843" s="5"/>
      <c r="D843" s="5" t="s">
        <v>266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234</v>
      </c>
      <c r="T843" s="7" t="s">
        <v>228</v>
      </c>
    </row>
    <row r="844" spans="1:20" ht="28">
      <c r="A844" s="106" t="s">
        <v>960</v>
      </c>
      <c r="B844" s="102" t="s">
        <v>1003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232</v>
      </c>
      <c r="T844" s="7" t="s">
        <v>228</v>
      </c>
    </row>
    <row r="845" spans="1:20" ht="28">
      <c r="A845" s="106" t="s">
        <v>960</v>
      </c>
      <c r="B845" s="103" t="s">
        <v>1004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232</v>
      </c>
      <c r="T845" s="7" t="s">
        <v>228</v>
      </c>
    </row>
    <row r="846" spans="1:20" ht="28">
      <c r="A846" s="106" t="s">
        <v>960</v>
      </c>
      <c r="B846" s="102" t="s">
        <v>1005</v>
      </c>
      <c r="C846" s="5"/>
      <c r="D846" s="5" t="s">
        <v>890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232</v>
      </c>
      <c r="T846" s="7" t="s">
        <v>228</v>
      </c>
    </row>
    <row r="847" spans="1:20" ht="28">
      <c r="A847" s="106" t="s">
        <v>960</v>
      </c>
      <c r="B847" s="102" t="s">
        <v>1006</v>
      </c>
      <c r="C847" s="5"/>
      <c r="D847" s="5" t="s">
        <v>963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232</v>
      </c>
      <c r="T847" s="7" t="s">
        <v>228</v>
      </c>
    </row>
    <row r="848" spans="1:20" ht="28">
      <c r="A848" s="106"/>
      <c r="B848" s="102" t="s">
        <v>1685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1673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1673</v>
      </c>
    </row>
    <row r="849" spans="1:20" ht="28">
      <c r="A849" s="106"/>
      <c r="B849" s="102" t="s">
        <v>1686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1674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1674</v>
      </c>
    </row>
    <row r="850" spans="1:20" ht="28">
      <c r="A850" s="106"/>
      <c r="B850" s="102" t="s">
        <v>1687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1675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1675</v>
      </c>
    </row>
    <row r="851" spans="1:20" ht="28">
      <c r="A851" s="106" t="s">
        <v>960</v>
      </c>
      <c r="B851" s="102" t="s">
        <v>124</v>
      </c>
      <c r="C851" s="135"/>
      <c r="D851" s="135" t="s">
        <v>224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226</v>
      </c>
      <c r="N851" s="5" t="s">
        <v>1008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226</v>
      </c>
      <c r="T851" s="7" t="s">
        <v>228</v>
      </c>
    </row>
    <row r="852" spans="1:20" ht="34">
      <c r="A852" s="106" t="s">
        <v>960</v>
      </c>
      <c r="B852" s="102" t="s">
        <v>1009</v>
      </c>
      <c r="C852" s="135"/>
      <c r="D852" s="135" t="s">
        <v>224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226</v>
      </c>
      <c r="N852" s="5" t="s">
        <v>1008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226</v>
      </c>
      <c r="T852" s="7" t="s">
        <v>228</v>
      </c>
    </row>
    <row r="853" spans="1:20" ht="28">
      <c r="A853" s="106" t="s">
        <v>960</v>
      </c>
      <c r="B853" s="102" t="s">
        <v>1010</v>
      </c>
      <c r="C853" s="5"/>
      <c r="D853" s="5" t="s">
        <v>890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274</v>
      </c>
      <c r="T853" s="7" t="s">
        <v>228</v>
      </c>
    </row>
    <row r="854" spans="1:20" ht="28">
      <c r="A854" s="106" t="s">
        <v>960</v>
      </c>
      <c r="B854" s="102" t="s">
        <v>1011</v>
      </c>
      <c r="C854" s="5"/>
      <c r="D854" s="5" t="s">
        <v>250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248</v>
      </c>
      <c r="T854" s="7" t="s">
        <v>228</v>
      </c>
    </row>
    <row r="855" spans="1:20" ht="28">
      <c r="A855" s="106" t="s">
        <v>960</v>
      </c>
      <c r="B855" s="102" t="s">
        <v>1012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274</v>
      </c>
      <c r="T855" s="7" t="s">
        <v>228</v>
      </c>
    </row>
    <row r="856" spans="1:20" ht="28">
      <c r="A856" s="106" t="s">
        <v>960</v>
      </c>
      <c r="B856" s="102" t="s">
        <v>1013</v>
      </c>
      <c r="C856" s="5"/>
      <c r="D856" s="5" t="s">
        <v>963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274</v>
      </c>
      <c r="T856" s="7" t="s">
        <v>228</v>
      </c>
    </row>
    <row r="857" spans="1:20" ht="28">
      <c r="A857" s="106" t="s">
        <v>960</v>
      </c>
      <c r="B857" s="102" t="s">
        <v>1014</v>
      </c>
      <c r="C857" s="5"/>
      <c r="D857" s="5" t="s">
        <v>250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248</v>
      </c>
      <c r="T857" s="7" t="s">
        <v>228</v>
      </c>
    </row>
    <row r="858" spans="1:20" ht="28">
      <c r="A858" s="106" t="s">
        <v>960</v>
      </c>
      <c r="B858" s="102" t="s">
        <v>1015</v>
      </c>
      <c r="C858" s="5"/>
      <c r="D858" s="5" t="s">
        <v>890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261</v>
      </c>
      <c r="T858" s="7">
        <v>0.171875</v>
      </c>
    </row>
    <row r="859" spans="1:20" ht="28">
      <c r="A859" s="106" t="s">
        <v>960</v>
      </c>
      <c r="B859" s="102" t="s">
        <v>1016</v>
      </c>
      <c r="C859" s="5"/>
      <c r="D859" s="5" t="s">
        <v>963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261</v>
      </c>
      <c r="T859" s="7">
        <v>0.171875</v>
      </c>
    </row>
    <row r="860" spans="1:20" ht="28">
      <c r="A860" s="106" t="s">
        <v>960</v>
      </c>
      <c r="B860" s="102" t="s">
        <v>1017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261</v>
      </c>
      <c r="T860" s="7">
        <v>0.171875</v>
      </c>
    </row>
    <row r="861" spans="1:20" ht="28">
      <c r="A861" s="106" t="s">
        <v>960</v>
      </c>
      <c r="B861" s="102" t="s">
        <v>1018</v>
      </c>
      <c r="C861" s="5"/>
      <c r="D861" s="5" t="s">
        <v>890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261</v>
      </c>
      <c r="T861" s="7">
        <v>0.15625</v>
      </c>
    </row>
    <row r="862" spans="1:20" ht="28">
      <c r="A862" s="106" t="s">
        <v>960</v>
      </c>
      <c r="B862" s="103" t="s">
        <v>1007</v>
      </c>
      <c r="C862" s="5"/>
      <c r="D862" s="5" t="s">
        <v>266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232</v>
      </c>
      <c r="T862" s="7" t="s">
        <v>228</v>
      </c>
    </row>
    <row r="863" spans="1:20" ht="28">
      <c r="A863" s="106"/>
      <c r="B863" s="103" t="s">
        <v>1873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1874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1874</v>
      </c>
    </row>
    <row r="864" spans="1:20" ht="28">
      <c r="A864" s="106"/>
      <c r="B864" s="103" t="s">
        <v>1879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1651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1651</v>
      </c>
    </row>
    <row r="865" spans="1:20" ht="28">
      <c r="A865" s="106" t="s">
        <v>960</v>
      </c>
      <c r="B865" s="102" t="s">
        <v>1019</v>
      </c>
      <c r="C865" s="5"/>
      <c r="D865" s="5" t="s">
        <v>266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248</v>
      </c>
      <c r="T865" s="7" t="s">
        <v>228</v>
      </c>
    </row>
    <row r="866" spans="1:20" ht="28">
      <c r="A866" s="106" t="s">
        <v>960</v>
      </c>
      <c r="B866" s="102" t="s">
        <v>1020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261</v>
      </c>
      <c r="T866" s="7">
        <v>0.15625</v>
      </c>
    </row>
    <row r="867" spans="1:20" ht="28">
      <c r="A867" s="106" t="s">
        <v>960</v>
      </c>
      <c r="B867" s="102" t="s">
        <v>1021</v>
      </c>
      <c r="C867" s="5"/>
      <c r="D867" s="5" t="s">
        <v>890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261</v>
      </c>
      <c r="T867" s="7">
        <v>0.15625</v>
      </c>
    </row>
    <row r="868" spans="1:20" ht="28">
      <c r="A868" s="106" t="s">
        <v>960</v>
      </c>
      <c r="B868" s="102" t="s">
        <v>1022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261</v>
      </c>
      <c r="T868" s="7">
        <v>0.234375</v>
      </c>
    </row>
    <row r="869" spans="1:20" ht="28">
      <c r="A869" s="106" t="s">
        <v>960</v>
      </c>
      <c r="B869" s="103" t="s">
        <v>1023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274</v>
      </c>
      <c r="T869" s="7" t="s">
        <v>228</v>
      </c>
    </row>
    <row r="870" spans="1:20" ht="28">
      <c r="A870" s="106" t="s">
        <v>960</v>
      </c>
      <c r="B870" s="102" t="s">
        <v>1024</v>
      </c>
      <c r="C870" s="5"/>
      <c r="D870" s="5" t="s">
        <v>890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261</v>
      </c>
      <c r="T870" s="7">
        <v>0.18749999999999289</v>
      </c>
    </row>
    <row r="871" spans="1:20" ht="28">
      <c r="A871" s="106" t="s">
        <v>960</v>
      </c>
      <c r="B871" s="102" t="s">
        <v>1025</v>
      </c>
      <c r="C871" s="5"/>
      <c r="D871" s="5" t="s">
        <v>890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261</v>
      </c>
      <c r="T871" s="7">
        <v>9.3750000000007105E-2</v>
      </c>
    </row>
    <row r="872" spans="1:20" ht="28">
      <c r="A872" s="106" t="s">
        <v>960</v>
      </c>
      <c r="B872" s="102" t="s">
        <v>1026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248</v>
      </c>
      <c r="T872" s="7" t="s">
        <v>228</v>
      </c>
    </row>
    <row r="873" spans="1:20" ht="28">
      <c r="A873" s="106" t="s">
        <v>960</v>
      </c>
      <c r="B873" s="102" t="s">
        <v>1027</v>
      </c>
      <c r="C873" s="5"/>
      <c r="D873" s="5" t="s">
        <v>250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232</v>
      </c>
      <c r="T873" s="7" t="s">
        <v>228</v>
      </c>
    </row>
    <row r="874" spans="1:20" ht="28">
      <c r="A874" s="106" t="s">
        <v>960</v>
      </c>
      <c r="B874" s="102" t="s">
        <v>1028</v>
      </c>
      <c r="C874" s="5"/>
      <c r="D874" s="5" t="s">
        <v>250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234</v>
      </c>
      <c r="T874" s="7" t="s">
        <v>228</v>
      </c>
    </row>
    <row r="875" spans="1:20" ht="34">
      <c r="A875" s="106"/>
      <c r="B875" s="102" t="s">
        <v>1690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1607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1607</v>
      </c>
    </row>
    <row r="876" spans="1:20" ht="34">
      <c r="A876" s="106"/>
      <c r="B876" s="102" t="s">
        <v>1691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1608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1608</v>
      </c>
    </row>
    <row r="877" spans="1:20" ht="28">
      <c r="A877" s="106" t="s">
        <v>960</v>
      </c>
      <c r="B877" s="102" t="s">
        <v>1029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232</v>
      </c>
      <c r="T877" s="7" t="s">
        <v>228</v>
      </c>
    </row>
    <row r="878" spans="1:20" ht="28">
      <c r="A878" s="106" t="s">
        <v>960</v>
      </c>
      <c r="B878" s="102" t="s">
        <v>1030</v>
      </c>
      <c r="C878" s="5"/>
      <c r="D878" s="5" t="s">
        <v>250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232</v>
      </c>
      <c r="T878" s="7" t="s">
        <v>228</v>
      </c>
    </row>
    <row r="879" spans="1:20" ht="28">
      <c r="A879" s="106" t="s">
        <v>960</v>
      </c>
      <c r="B879" s="102" t="s">
        <v>1031</v>
      </c>
      <c r="C879" s="5"/>
      <c r="D879" s="5" t="s">
        <v>246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234</v>
      </c>
      <c r="T879" s="7" t="s">
        <v>228</v>
      </c>
    </row>
    <row r="880" spans="1:20" ht="28">
      <c r="A880" s="106"/>
      <c r="B880" s="102" t="s">
        <v>1688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1607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1607</v>
      </c>
    </row>
    <row r="881" spans="1:20" ht="28">
      <c r="A881" s="106"/>
      <c r="B881" s="102" t="s">
        <v>1689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1608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1608</v>
      </c>
    </row>
    <row r="882" spans="1:20" ht="28">
      <c r="A882" s="106" t="s">
        <v>960</v>
      </c>
      <c r="B882" s="102" t="s">
        <v>127</v>
      </c>
      <c r="C882" s="135"/>
      <c r="D882" s="135" t="s">
        <v>224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226</v>
      </c>
      <c r="N882" s="5" t="s">
        <v>1032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226</v>
      </c>
      <c r="T882" s="7" t="s">
        <v>228</v>
      </c>
    </row>
    <row r="883" spans="1:20" ht="34">
      <c r="A883" s="106" t="s">
        <v>960</v>
      </c>
      <c r="B883" s="102" t="s">
        <v>1033</v>
      </c>
      <c r="C883" s="135"/>
      <c r="D883" s="135" t="s">
        <v>224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226</v>
      </c>
      <c r="N883" s="5" t="s">
        <v>1032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226</v>
      </c>
      <c r="T883" s="7" t="s">
        <v>228</v>
      </c>
    </row>
    <row r="884" spans="1:20" ht="28">
      <c r="A884" s="106" t="s">
        <v>960</v>
      </c>
      <c r="B884" s="102" t="s">
        <v>125</v>
      </c>
      <c r="C884" s="135"/>
      <c r="D884" s="135" t="s">
        <v>224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226</v>
      </c>
      <c r="N884" s="5" t="s">
        <v>1034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241</v>
      </c>
      <c r="T884" s="7" t="s">
        <v>228</v>
      </c>
    </row>
    <row r="885" spans="1:20" ht="34">
      <c r="A885" s="106" t="s">
        <v>960</v>
      </c>
      <c r="B885" s="102" t="s">
        <v>1035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234</v>
      </c>
      <c r="T885" s="7" t="s">
        <v>228</v>
      </c>
    </row>
    <row r="886" spans="1:20" ht="28">
      <c r="A886" s="106" t="s">
        <v>960</v>
      </c>
      <c r="B886" s="102" t="s">
        <v>1036</v>
      </c>
      <c r="C886" s="5"/>
      <c r="D886" s="5" t="s">
        <v>890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248</v>
      </c>
      <c r="T886" s="7" t="s">
        <v>228</v>
      </c>
    </row>
    <row r="887" spans="1:20" ht="42">
      <c r="A887" s="106" t="s">
        <v>960</v>
      </c>
      <c r="B887" s="102" t="s">
        <v>1037</v>
      </c>
      <c r="C887" s="5"/>
      <c r="D887" s="5" t="s">
        <v>890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261</v>
      </c>
      <c r="T887" s="7">
        <v>0.1372549019607778</v>
      </c>
    </row>
    <row r="888" spans="1:20" ht="28">
      <c r="A888" s="106" t="s">
        <v>960</v>
      </c>
      <c r="B888" s="103" t="s">
        <v>1038</v>
      </c>
      <c r="C888" s="5"/>
      <c r="D888" s="5" t="s">
        <v>890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261</v>
      </c>
      <c r="T888" s="7">
        <v>0.15686274509804443</v>
      </c>
    </row>
    <row r="889" spans="1:20" ht="28">
      <c r="A889" s="106" t="s">
        <v>960</v>
      </c>
      <c r="B889" s="102" t="s">
        <v>1039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274</v>
      </c>
      <c r="T889" s="7" t="s">
        <v>228</v>
      </c>
    </row>
    <row r="890" spans="1:20" ht="42">
      <c r="A890" s="106" t="s">
        <v>960</v>
      </c>
      <c r="B890" s="103" t="s">
        <v>1040</v>
      </c>
      <c r="C890" s="5"/>
      <c r="D890" s="5" t="s">
        <v>890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261</v>
      </c>
      <c r="T890" s="7">
        <v>0.16666666666667035</v>
      </c>
    </row>
    <row r="891" spans="1:20" ht="42">
      <c r="A891" s="106" t="s">
        <v>960</v>
      </c>
      <c r="B891" s="102" t="s">
        <v>1041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261</v>
      </c>
      <c r="T891" s="7">
        <v>6.0240963855419639E-2</v>
      </c>
    </row>
    <row r="892" spans="1:20" ht="42">
      <c r="A892" s="106" t="s">
        <v>960</v>
      </c>
      <c r="B892" s="102" t="s">
        <v>1042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261</v>
      </c>
      <c r="T892" s="7">
        <v>6.0240963855419639E-2</v>
      </c>
    </row>
    <row r="893" spans="1:20" ht="28">
      <c r="A893" s="106" t="s">
        <v>960</v>
      </c>
      <c r="B893" s="103" t="s">
        <v>1043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248</v>
      </c>
      <c r="T893" s="7" t="s">
        <v>228</v>
      </c>
    </row>
    <row r="894" spans="1:20" ht="42">
      <c r="A894" s="106" t="s">
        <v>960</v>
      </c>
      <c r="B894" s="102" t="s">
        <v>1044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261</v>
      </c>
      <c r="T894" s="7">
        <v>0.12048192771084666</v>
      </c>
    </row>
    <row r="895" spans="1:20" ht="42">
      <c r="A895" s="106" t="s">
        <v>960</v>
      </c>
      <c r="B895" s="102" t="s">
        <v>1045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261</v>
      </c>
      <c r="T895" s="7">
        <v>0.18072289156626631</v>
      </c>
    </row>
    <row r="896" spans="1:20" ht="28">
      <c r="A896" s="106"/>
      <c r="B896" s="102" t="s">
        <v>1692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1694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42">
      <c r="A897" s="106"/>
      <c r="B897" s="102" t="s">
        <v>1880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1693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1693</v>
      </c>
    </row>
    <row r="898" spans="1:20" ht="42">
      <c r="A898" s="106"/>
      <c r="B898" s="102" t="s">
        <v>1936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1937</v>
      </c>
    </row>
    <row r="899" spans="1:20" ht="28">
      <c r="A899" s="106" t="s">
        <v>960</v>
      </c>
      <c r="B899" s="102" t="s">
        <v>1046</v>
      </c>
      <c r="C899" s="5"/>
      <c r="D899" s="5" t="s">
        <v>266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248</v>
      </c>
      <c r="T899" s="7" t="s">
        <v>228</v>
      </c>
    </row>
    <row r="900" spans="1:20" ht="42">
      <c r="A900" s="106" t="s">
        <v>960</v>
      </c>
      <c r="B900" s="103" t="s">
        <v>1047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232</v>
      </c>
      <c r="T900" s="7" t="s">
        <v>228</v>
      </c>
    </row>
    <row r="901" spans="1:20" ht="28">
      <c r="A901" s="106" t="s">
        <v>960</v>
      </c>
      <c r="B901" s="102" t="s">
        <v>1048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234</v>
      </c>
      <c r="T901" s="7" t="s">
        <v>228</v>
      </c>
    </row>
    <row r="902" spans="1:20" ht="28">
      <c r="A902" s="106" t="s">
        <v>960</v>
      </c>
      <c r="B902" s="102" t="s">
        <v>1049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232</v>
      </c>
      <c r="T902" s="7" t="s">
        <v>228</v>
      </c>
    </row>
    <row r="903" spans="1:20" ht="34">
      <c r="A903" s="106"/>
      <c r="B903" s="102" t="s">
        <v>1695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1607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1607</v>
      </c>
    </row>
    <row r="904" spans="1:20" ht="34">
      <c r="A904" s="106"/>
      <c r="B904" s="102" t="s">
        <v>1696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1608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1608</v>
      </c>
    </row>
    <row r="905" spans="1:20" ht="28">
      <c r="A905" s="106" t="s">
        <v>960</v>
      </c>
      <c r="B905" s="102" t="s">
        <v>129</v>
      </c>
      <c r="C905" s="135"/>
      <c r="D905" s="135" t="s">
        <v>224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226</v>
      </c>
      <c r="N905" s="5" t="s">
        <v>1050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226</v>
      </c>
      <c r="T905" s="7" t="s">
        <v>228</v>
      </c>
    </row>
    <row r="906" spans="1:20" ht="42">
      <c r="A906" s="106"/>
      <c r="B906" s="102" t="s">
        <v>1697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1698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1698</v>
      </c>
    </row>
    <row r="907" spans="1:20" ht="34">
      <c r="A907" s="106" t="s">
        <v>960</v>
      </c>
      <c r="B907" s="102" t="s">
        <v>1051</v>
      </c>
      <c r="C907" s="135"/>
      <c r="D907" s="135" t="s">
        <v>224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226</v>
      </c>
      <c r="N907" s="5" t="s">
        <v>1050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226</v>
      </c>
      <c r="T907" s="7" t="s">
        <v>228</v>
      </c>
    </row>
    <row r="908" spans="1:20" ht="42">
      <c r="A908" s="106" t="s">
        <v>960</v>
      </c>
      <c r="B908" s="102" t="s">
        <v>1052</v>
      </c>
      <c r="C908" s="5"/>
      <c r="D908" s="5" t="s">
        <v>890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248</v>
      </c>
      <c r="T908" s="7" t="s">
        <v>228</v>
      </c>
    </row>
    <row r="909" spans="1:20" ht="28">
      <c r="A909" s="106" t="s">
        <v>960</v>
      </c>
      <c r="B909" s="102" t="s">
        <v>1053</v>
      </c>
      <c r="C909" s="5"/>
      <c r="D909" s="5" t="s">
        <v>890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261</v>
      </c>
      <c r="T909" s="7">
        <v>0.16470588235294237</v>
      </c>
    </row>
    <row r="910" spans="1:20" ht="42">
      <c r="A910" s="106" t="s">
        <v>960</v>
      </c>
      <c r="B910" s="102" t="s">
        <v>1054</v>
      </c>
      <c r="C910" s="5"/>
      <c r="D910" s="5" t="s">
        <v>250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248</v>
      </c>
      <c r="T910" s="7" t="s">
        <v>228</v>
      </c>
    </row>
    <row r="911" spans="1:20" ht="28">
      <c r="A911" s="106" t="s">
        <v>960</v>
      </c>
      <c r="B911" s="102" t="s">
        <v>1055</v>
      </c>
      <c r="C911" s="5"/>
      <c r="D911" s="5" t="s">
        <v>246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248</v>
      </c>
      <c r="T911" s="7" t="s">
        <v>228</v>
      </c>
    </row>
    <row r="912" spans="1:20" ht="28">
      <c r="A912" s="106" t="s">
        <v>960</v>
      </c>
      <c r="B912" s="102" t="s">
        <v>1056</v>
      </c>
      <c r="C912" s="5"/>
      <c r="D912" s="5" t="s">
        <v>250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248</v>
      </c>
      <c r="T912" s="7" t="s">
        <v>228</v>
      </c>
    </row>
    <row r="913" spans="1:20" ht="42">
      <c r="A913" s="106" t="s">
        <v>960</v>
      </c>
      <c r="B913" s="102" t="s">
        <v>1057</v>
      </c>
      <c r="C913" s="5"/>
      <c r="D913" s="5" t="s">
        <v>1058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248</v>
      </c>
      <c r="T913" s="7" t="s">
        <v>228</v>
      </c>
    </row>
    <row r="914" spans="1:20" ht="28">
      <c r="A914" s="106" t="s">
        <v>960</v>
      </c>
      <c r="B914" s="102" t="s">
        <v>1059</v>
      </c>
      <c r="C914" s="5"/>
      <c r="D914" s="5" t="s">
        <v>890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261</v>
      </c>
      <c r="T914" s="7">
        <v>0.1764705882352918</v>
      </c>
    </row>
    <row r="915" spans="1:20" ht="28">
      <c r="A915" s="106" t="s">
        <v>960</v>
      </c>
      <c r="B915" s="102" t="s">
        <v>1060</v>
      </c>
      <c r="C915" s="5"/>
      <c r="D915" s="5" t="s">
        <v>272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274</v>
      </c>
      <c r="T915" s="7" t="s">
        <v>228</v>
      </c>
    </row>
    <row r="916" spans="1:20" ht="28">
      <c r="A916" s="106" t="s">
        <v>960</v>
      </c>
      <c r="B916" s="102" t="s">
        <v>1061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274</v>
      </c>
      <c r="T916" s="7" t="s">
        <v>228</v>
      </c>
    </row>
    <row r="917" spans="1:20" ht="28">
      <c r="A917" s="106" t="s">
        <v>960</v>
      </c>
      <c r="B917" s="102" t="s">
        <v>1062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274</v>
      </c>
      <c r="T917" s="7" t="s">
        <v>228</v>
      </c>
    </row>
    <row r="918" spans="1:20" ht="28">
      <c r="A918" s="106" t="s">
        <v>960</v>
      </c>
      <c r="B918" s="102" t="s">
        <v>1063</v>
      </c>
      <c r="C918" s="5"/>
      <c r="D918" s="5" t="s">
        <v>272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274</v>
      </c>
      <c r="T918" s="7" t="s">
        <v>228</v>
      </c>
    </row>
    <row r="919" spans="1:20" ht="28">
      <c r="A919" s="106"/>
      <c r="B919" s="102" t="s">
        <v>1767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1607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1607</v>
      </c>
    </row>
    <row r="920" spans="1:20" ht="28">
      <c r="A920" s="106"/>
      <c r="B920" s="102" t="s">
        <v>1768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1608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1608</v>
      </c>
    </row>
    <row r="921" spans="1:20" ht="28">
      <c r="A921" s="106" t="s">
        <v>960</v>
      </c>
      <c r="B921" s="102" t="s">
        <v>1064</v>
      </c>
      <c r="C921" s="5"/>
      <c r="D921" s="5" t="s">
        <v>272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261</v>
      </c>
      <c r="T921" s="7">
        <v>0.23809523809523775</v>
      </c>
    </row>
    <row r="922" spans="1:20" ht="28">
      <c r="A922" s="106" t="s">
        <v>960</v>
      </c>
      <c r="B922" s="102" t="s">
        <v>1065</v>
      </c>
      <c r="C922" s="5"/>
      <c r="D922" s="5" t="s">
        <v>272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261</v>
      </c>
      <c r="T922" s="7">
        <v>7.936507936507925E-2</v>
      </c>
    </row>
    <row r="923" spans="1:20" ht="28">
      <c r="A923" s="106" t="s">
        <v>960</v>
      </c>
      <c r="B923" s="102" t="s">
        <v>1066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261</v>
      </c>
      <c r="T923" s="7">
        <v>7.936507936507925E-2</v>
      </c>
    </row>
    <row r="924" spans="1:20" ht="28">
      <c r="A924" s="106" t="s">
        <v>960</v>
      </c>
      <c r="B924" s="102" t="s">
        <v>1067</v>
      </c>
      <c r="C924" s="5"/>
      <c r="D924" s="5" t="s">
        <v>890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261</v>
      </c>
      <c r="T924" s="7">
        <v>0.2235294117647075</v>
      </c>
    </row>
    <row r="925" spans="1:20" ht="28">
      <c r="A925" s="106" t="s">
        <v>960</v>
      </c>
      <c r="B925" s="102" t="s">
        <v>1068</v>
      </c>
      <c r="C925" s="5"/>
      <c r="D925" s="5" t="s">
        <v>246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261</v>
      </c>
      <c r="T925" s="7">
        <v>0.37037037037036985</v>
      </c>
    </row>
    <row r="926" spans="1:20" ht="28">
      <c r="A926" s="106" t="s">
        <v>960</v>
      </c>
      <c r="B926" s="102" t="s">
        <v>1069</v>
      </c>
      <c r="C926" s="5"/>
      <c r="D926" s="5" t="s">
        <v>272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261</v>
      </c>
      <c r="T926" s="7">
        <v>0.10582010582010566</v>
      </c>
    </row>
    <row r="927" spans="1:20" ht="28">
      <c r="A927" s="106" t="s">
        <v>960</v>
      </c>
      <c r="B927" s="102" t="s">
        <v>1070</v>
      </c>
      <c r="C927" s="5"/>
      <c r="D927" s="5" t="s">
        <v>272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261</v>
      </c>
      <c r="T927" s="7">
        <v>0.42328042328042265</v>
      </c>
    </row>
    <row r="928" spans="1:20" ht="28">
      <c r="A928" s="106" t="s">
        <v>960</v>
      </c>
      <c r="B928" s="102" t="s">
        <v>1071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261</v>
      </c>
      <c r="T928" s="7">
        <v>0.10582010582010566</v>
      </c>
    </row>
    <row r="929" spans="1:20" ht="28">
      <c r="A929" s="106" t="s">
        <v>960</v>
      </c>
      <c r="B929" s="102" t="s">
        <v>1072</v>
      </c>
      <c r="C929" s="5"/>
      <c r="D929" s="5" t="s">
        <v>890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261</v>
      </c>
      <c r="T929" s="7">
        <v>0.18823529411764842</v>
      </c>
    </row>
    <row r="930" spans="1:20" ht="28">
      <c r="A930" s="106" t="s">
        <v>960</v>
      </c>
      <c r="B930" s="102" t="s">
        <v>1073</v>
      </c>
      <c r="C930" s="5"/>
      <c r="D930" s="5" t="s">
        <v>250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261</v>
      </c>
      <c r="T930" s="7">
        <v>0.634920634920634</v>
      </c>
    </row>
    <row r="931" spans="1:20" ht="28">
      <c r="A931" s="106" t="s">
        <v>960</v>
      </c>
      <c r="B931" s="102" t="s">
        <v>1074</v>
      </c>
      <c r="C931" s="5"/>
      <c r="D931" s="5" t="s">
        <v>272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232</v>
      </c>
      <c r="T931" s="7" t="s">
        <v>228</v>
      </c>
    </row>
    <row r="932" spans="1:20" ht="28">
      <c r="A932" s="106" t="s">
        <v>960</v>
      </c>
      <c r="B932" s="102" t="s">
        <v>1075</v>
      </c>
      <c r="C932" s="5"/>
      <c r="D932" s="5" t="s">
        <v>272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234</v>
      </c>
      <c r="T932" s="7" t="s">
        <v>228</v>
      </c>
    </row>
    <row r="933" spans="1:20" ht="28">
      <c r="A933" s="106" t="s">
        <v>960</v>
      </c>
      <c r="B933" s="102" t="s">
        <v>1076</v>
      </c>
      <c r="C933" s="5"/>
      <c r="D933" s="5" t="s">
        <v>250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232</v>
      </c>
      <c r="T933" s="7" t="s">
        <v>228</v>
      </c>
    </row>
    <row r="934" spans="1:20" ht="28">
      <c r="A934" s="106" t="s">
        <v>960</v>
      </c>
      <c r="B934" s="102" t="s">
        <v>1077</v>
      </c>
      <c r="C934" s="5"/>
      <c r="D934" s="5" t="s">
        <v>272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232</v>
      </c>
      <c r="T934" s="7" t="s">
        <v>228</v>
      </c>
    </row>
    <row r="935" spans="1:20" ht="28">
      <c r="A935" s="106" t="s">
        <v>960</v>
      </c>
      <c r="B935" s="102" t="s">
        <v>1078</v>
      </c>
      <c r="C935" s="5"/>
      <c r="D935" s="5" t="s">
        <v>890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232</v>
      </c>
      <c r="T935" s="7" t="s">
        <v>228</v>
      </c>
    </row>
    <row r="936" spans="1:20" ht="28">
      <c r="A936" s="106" t="s">
        <v>960</v>
      </c>
      <c r="B936" s="103" t="s">
        <v>1079</v>
      </c>
      <c r="C936" s="5"/>
      <c r="D936" s="5" t="s">
        <v>250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234</v>
      </c>
      <c r="T936" s="7" t="s">
        <v>228</v>
      </c>
    </row>
    <row r="937" spans="1:20" ht="28">
      <c r="A937" s="106"/>
      <c r="B937" s="102" t="s">
        <v>1703</v>
      </c>
      <c r="C937" s="5"/>
      <c r="D937" s="5"/>
      <c r="E937" s="132">
        <f t="shared" si="450"/>
        <v>335.9126</v>
      </c>
      <c r="F937" s="139">
        <f t="shared" ref="F937:F948" si="458">$O$950-P937*($O$950-$O$907)</f>
        <v>330.34</v>
      </c>
      <c r="G937" s="149" t="s">
        <v>1673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1673</v>
      </c>
    </row>
    <row r="938" spans="1:20" ht="28">
      <c r="A938" s="106"/>
      <c r="B938" s="102" t="s">
        <v>1704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1674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1674</v>
      </c>
    </row>
    <row r="939" spans="1:20" ht="28">
      <c r="A939" s="106"/>
      <c r="B939" s="102" t="s">
        <v>1705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1675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1675</v>
      </c>
    </row>
    <row r="940" spans="1:20" ht="28">
      <c r="A940" s="106" t="s">
        <v>960</v>
      </c>
      <c r="B940" s="102" t="s">
        <v>1572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1573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226</v>
      </c>
    </row>
    <row r="941" spans="1:20" ht="28">
      <c r="A941" s="106"/>
      <c r="B941" s="102" t="s">
        <v>1999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2000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1882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1883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1883</v>
      </c>
    </row>
    <row r="943" spans="1:20" ht="28">
      <c r="A943" s="106"/>
      <c r="B943" s="102" t="s">
        <v>1881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1884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1884</v>
      </c>
    </row>
    <row r="944" spans="1:20" ht="28">
      <c r="A944" s="106"/>
      <c r="B944" s="102" t="s">
        <v>1706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1673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1673</v>
      </c>
    </row>
    <row r="945" spans="1:20" ht="28">
      <c r="A945" s="106"/>
      <c r="B945" s="102" t="s">
        <v>1707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1674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1674</v>
      </c>
    </row>
    <row r="946" spans="1:20" ht="28">
      <c r="A946" s="106"/>
      <c r="B946" s="102" t="s">
        <v>1708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1675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1675</v>
      </c>
    </row>
    <row r="947" spans="1:20" ht="28">
      <c r="A947" s="106"/>
      <c r="B947" s="102" t="s">
        <v>2001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2002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960</v>
      </c>
      <c r="B948" s="102" t="s">
        <v>131</v>
      </c>
      <c r="C948" s="135"/>
      <c r="D948" s="135" t="s">
        <v>224</v>
      </c>
      <c r="E948" s="132">
        <f t="shared" si="450"/>
        <v>346.73</v>
      </c>
      <c r="F948" s="139">
        <f t="shared" si="458"/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226</v>
      </c>
      <c r="N948" s="5" t="s">
        <v>1080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226</v>
      </c>
      <c r="T948" s="7" t="s">
        <v>228</v>
      </c>
    </row>
    <row r="949" spans="1:20" ht="42">
      <c r="A949" s="106"/>
      <c r="B949" s="102" t="s">
        <v>1699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1700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1700</v>
      </c>
    </row>
    <row r="950" spans="1:20" ht="34">
      <c r="A950" s="106" t="s">
        <v>960</v>
      </c>
      <c r="B950" s="102" t="s">
        <v>1081</v>
      </c>
      <c r="C950" s="135"/>
      <c r="D950" s="135" t="s">
        <v>224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226</v>
      </c>
      <c r="N950" s="5" t="s">
        <v>1080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226</v>
      </c>
      <c r="T950" s="7" t="s">
        <v>228</v>
      </c>
    </row>
    <row r="951" spans="1:20" ht="28">
      <c r="A951" s="106" t="s">
        <v>960</v>
      </c>
      <c r="B951" s="102" t="s">
        <v>1082</v>
      </c>
      <c r="C951" s="5"/>
      <c r="D951" s="5" t="s">
        <v>82</v>
      </c>
      <c r="E951" s="132">
        <f t="shared" ref="E951:E983" si="483">$O$983-J951*($O$983-$O$950)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274</v>
      </c>
      <c r="T951" s="7" t="s">
        <v>228</v>
      </c>
    </row>
    <row r="952" spans="1:20" ht="28">
      <c r="A952" s="106" t="s">
        <v>960</v>
      </c>
      <c r="B952" s="102" t="s">
        <v>1083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274</v>
      </c>
      <c r="T952" s="7" t="s">
        <v>228</v>
      </c>
    </row>
    <row r="953" spans="1:20" ht="28">
      <c r="A953" s="106" t="s">
        <v>960</v>
      </c>
      <c r="B953" s="102" t="s">
        <v>1084</v>
      </c>
      <c r="C953" s="5"/>
      <c r="D953" s="5" t="s">
        <v>890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274</v>
      </c>
      <c r="T953" s="7" t="s">
        <v>228</v>
      </c>
    </row>
    <row r="954" spans="1:20" ht="28">
      <c r="A954" s="106" t="s">
        <v>960</v>
      </c>
      <c r="B954" s="102" t="s">
        <v>1085</v>
      </c>
      <c r="C954" s="5"/>
      <c r="D954" s="5" t="s">
        <v>246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248</v>
      </c>
      <c r="T954" s="7" t="s">
        <v>228</v>
      </c>
    </row>
    <row r="955" spans="1:20" ht="28">
      <c r="A955" s="106" t="s">
        <v>960</v>
      </c>
      <c r="B955" s="102" t="s">
        <v>1086</v>
      </c>
      <c r="C955" s="5"/>
      <c r="D955" s="5" t="s">
        <v>890</v>
      </c>
      <c r="E955" s="132">
        <f t="shared" si="483"/>
        <v>350.07597122302161</v>
      </c>
      <c r="F955" s="139">
        <f>$O$983-P955*($O$983-$O$950)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261</v>
      </c>
      <c r="T955" s="7">
        <v>7.1942446043165229E-2</v>
      </c>
    </row>
    <row r="956" spans="1:20" ht="28">
      <c r="A956" s="106" t="s">
        <v>960</v>
      </c>
      <c r="B956" s="102" t="s">
        <v>1087</v>
      </c>
      <c r="C956" s="5"/>
      <c r="D956" s="5" t="s">
        <v>250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248</v>
      </c>
      <c r="T956" s="7" t="s">
        <v>228</v>
      </c>
    </row>
    <row r="957" spans="1:20" ht="28">
      <c r="A957" s="106" t="s">
        <v>960</v>
      </c>
      <c r="B957" s="105" t="s">
        <v>1088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248</v>
      </c>
      <c r="T957" s="7" t="s">
        <v>228</v>
      </c>
    </row>
    <row r="958" spans="1:20" ht="28">
      <c r="A958" s="106" t="s">
        <v>960</v>
      </c>
      <c r="B958" s="102" t="s">
        <v>1089</v>
      </c>
      <c r="C958" s="5"/>
      <c r="D958" s="5" t="s">
        <v>890</v>
      </c>
      <c r="E958" s="132">
        <f t="shared" si="483"/>
        <v>351.88460431654676</v>
      </c>
      <c r="F958" s="139">
        <f t="shared" ref="F958:F964" si="484">$O$983-P958*($O$983-$O$950)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261</v>
      </c>
      <c r="T958" s="7">
        <v>0.14388489208633046</v>
      </c>
    </row>
    <row r="959" spans="1:20" ht="28">
      <c r="A959" s="106" t="s">
        <v>960</v>
      </c>
      <c r="B959" s="102" t="s">
        <v>1090</v>
      </c>
      <c r="C959" s="5"/>
      <c r="D959" s="5" t="s">
        <v>890</v>
      </c>
      <c r="E959" s="132">
        <f t="shared" si="483"/>
        <v>353.06021582733814</v>
      </c>
      <c r="F959" s="139">
        <f t="shared" si="484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261</v>
      </c>
      <c r="T959" s="7">
        <v>9.3525179856118995E-2</v>
      </c>
    </row>
    <row r="960" spans="1:20" ht="28">
      <c r="A960" s="106" t="s">
        <v>960</v>
      </c>
      <c r="B960" s="102" t="s">
        <v>1091</v>
      </c>
      <c r="C960" s="5"/>
      <c r="D960" s="5" t="s">
        <v>890</v>
      </c>
      <c r="E960" s="132">
        <f t="shared" si="483"/>
        <v>355.50187050359716</v>
      </c>
      <c r="F960" s="139">
        <f t="shared" si="484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261</v>
      </c>
      <c r="T960" s="7">
        <v>0.19424460431654195</v>
      </c>
    </row>
    <row r="961" spans="1:20" ht="28">
      <c r="A961" s="106" t="s">
        <v>960</v>
      </c>
      <c r="B961" s="102" t="s">
        <v>1092</v>
      </c>
      <c r="C961" s="5"/>
      <c r="D961" s="5" t="s">
        <v>890</v>
      </c>
      <c r="E961" s="132">
        <f t="shared" si="483"/>
        <v>357.49136690647481</v>
      </c>
      <c r="F961" s="139">
        <f t="shared" si="484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261</v>
      </c>
      <c r="T961" s="7">
        <v>0.15827338129496632</v>
      </c>
    </row>
    <row r="962" spans="1:20" ht="28">
      <c r="A962" s="106" t="s">
        <v>960</v>
      </c>
      <c r="B962" s="102" t="s">
        <v>1093</v>
      </c>
      <c r="C962" s="5"/>
      <c r="D962" s="5" t="s">
        <v>250</v>
      </c>
      <c r="E962" s="132">
        <f t="shared" si="483"/>
        <v>359.3</v>
      </c>
      <c r="F962" s="139">
        <f t="shared" si="484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234</v>
      </c>
      <c r="T962" s="7" t="s">
        <v>228</v>
      </c>
    </row>
    <row r="963" spans="1:20" ht="28">
      <c r="A963" s="106" t="s">
        <v>960</v>
      </c>
      <c r="B963" s="102" t="s">
        <v>1094</v>
      </c>
      <c r="C963" s="5"/>
      <c r="D963" s="5" t="s">
        <v>82</v>
      </c>
      <c r="E963" s="132">
        <f t="shared" si="483"/>
        <v>359.3</v>
      </c>
      <c r="F963" s="139">
        <f t="shared" si="484"/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232</v>
      </c>
      <c r="T963" s="7" t="s">
        <v>228</v>
      </c>
    </row>
    <row r="964" spans="1:20" ht="28">
      <c r="A964" s="106" t="s">
        <v>960</v>
      </c>
      <c r="B964" s="102" t="s">
        <v>1095</v>
      </c>
      <c r="C964" s="5"/>
      <c r="D964" s="5" t="s">
        <v>82</v>
      </c>
      <c r="E964" s="132">
        <f t="shared" si="483"/>
        <v>359.3</v>
      </c>
      <c r="F964" s="139">
        <f t="shared" si="484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234</v>
      </c>
      <c r="T964" s="7" t="s">
        <v>228</v>
      </c>
    </row>
    <row r="965" spans="1:20" ht="28">
      <c r="A965" s="106" t="s">
        <v>960</v>
      </c>
      <c r="B965" s="102" t="s">
        <v>1096</v>
      </c>
      <c r="C965" s="5"/>
      <c r="D965" s="5" t="s">
        <v>82</v>
      </c>
      <c r="E965" s="132">
        <f t="shared" si="483"/>
        <v>359.3</v>
      </c>
      <c r="F965" s="139">
        <f t="shared" ref="F965:F980" si="485">$O$950-P965*($O$950-$O$907)</f>
        <v>330.34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234</v>
      </c>
      <c r="T965" s="7" t="s">
        <v>228</v>
      </c>
    </row>
    <row r="966" spans="1:20" ht="28">
      <c r="A966" s="106" t="s">
        <v>960</v>
      </c>
      <c r="B966" s="102" t="s">
        <v>1097</v>
      </c>
      <c r="C966" s="5"/>
      <c r="D966" s="5" t="s">
        <v>890</v>
      </c>
      <c r="E966" s="132">
        <f t="shared" si="483"/>
        <v>359.3</v>
      </c>
      <c r="F966" s="139">
        <f t="shared" si="485"/>
        <v>344.37172661870505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232</v>
      </c>
      <c r="T966" s="7" t="s">
        <v>228</v>
      </c>
    </row>
    <row r="967" spans="1:20" ht="28">
      <c r="A967" s="106"/>
      <c r="B967" s="102" t="s">
        <v>1712</v>
      </c>
      <c r="C967" s="5"/>
      <c r="D967" s="5"/>
      <c r="E967" s="132">
        <f t="shared" ref="E967:E969" si="486">$O$983-J967*($O$983-$O$950)</f>
        <v>352.51220000000001</v>
      </c>
      <c r="F967" s="139">
        <f t="shared" ref="F967:F969" si="487">$O$950-P967*($O$950-$O$907)</f>
        <v>333.52366906474816</v>
      </c>
      <c r="G967" s="149" t="s">
        <v>1673</v>
      </c>
      <c r="H967" s="82" t="str">
        <f t="shared" ref="H967:H969" si="488">CONCATENATE(K967," percent up in ",L967," international stage")</f>
        <v>54 percent up in Tournaisian international stage</v>
      </c>
      <c r="I967" s="142" t="str">
        <f t="shared" ref="I967:I969" si="489">CONCATENATE(Q967," percent up in ",R967," international stage")</f>
        <v>80.6 percent up in Tournaisian international stage</v>
      </c>
      <c r="J967" s="7">
        <v>0.54</v>
      </c>
      <c r="K967" s="129">
        <f t="shared" ref="K967:K969" si="490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1">ROUND(P967*100,1)</f>
        <v>80.599999999999994</v>
      </c>
      <c r="R967" s="21" t="s">
        <v>135</v>
      </c>
      <c r="S967" s="151" t="s">
        <v>1673</v>
      </c>
    </row>
    <row r="968" spans="1:20" ht="28">
      <c r="A968" s="106"/>
      <c r="B968" s="102" t="s">
        <v>1713</v>
      </c>
      <c r="C968" s="5"/>
      <c r="D968" s="5"/>
      <c r="E968" s="132">
        <f t="shared" si="486"/>
        <v>355.90610000000004</v>
      </c>
      <c r="F968" s="139">
        <f t="shared" si="487"/>
        <v>337.87939999999998</v>
      </c>
      <c r="G968" s="149" t="s">
        <v>1674</v>
      </c>
      <c r="H968" s="82" t="str">
        <f t="shared" si="488"/>
        <v>27 percent up in Tournaisian international stage</v>
      </c>
      <c r="I968" s="142" t="str">
        <f t="shared" si="489"/>
        <v>54 percent up in Tournaisian international stage</v>
      </c>
      <c r="J968" s="7">
        <v>0.27</v>
      </c>
      <c r="K968" s="129">
        <f t="shared" si="490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1"/>
        <v>54</v>
      </c>
      <c r="R968" s="21" t="s">
        <v>135</v>
      </c>
      <c r="S968" s="151" t="s">
        <v>1674</v>
      </c>
    </row>
    <row r="969" spans="1:20" ht="28">
      <c r="A969" s="106"/>
      <c r="B969" s="102" t="s">
        <v>1714</v>
      </c>
      <c r="C969" s="5"/>
      <c r="D969" s="5"/>
      <c r="E969" s="132">
        <f t="shared" si="486"/>
        <v>359.3</v>
      </c>
      <c r="F969" s="139">
        <f t="shared" si="487"/>
        <v>342.30470000000003</v>
      </c>
      <c r="G969" s="149" t="s">
        <v>1675</v>
      </c>
      <c r="H969" s="82" t="str">
        <f t="shared" si="488"/>
        <v>0 percent up in Tournaisian international stage</v>
      </c>
      <c r="I969" s="142" t="str">
        <f t="shared" si="489"/>
        <v>27 percent up in Tournaisian international stage</v>
      </c>
      <c r="J969" s="7">
        <v>0</v>
      </c>
      <c r="K969" s="129">
        <f t="shared" si="490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1"/>
        <v>27</v>
      </c>
      <c r="R969" s="21" t="s">
        <v>135</v>
      </c>
      <c r="S969" s="151" t="s">
        <v>1675</v>
      </c>
    </row>
    <row r="970" spans="1:20" ht="28">
      <c r="A970" s="106" t="s">
        <v>960</v>
      </c>
      <c r="B970" s="102" t="s">
        <v>1098</v>
      </c>
      <c r="C970" s="5"/>
      <c r="D970" s="5" t="s">
        <v>272</v>
      </c>
      <c r="E970" s="132">
        <f>$O$983-J970*($O$983-$O$950)</f>
        <v>359.3</v>
      </c>
      <c r="F970" s="139">
        <f>$O$950-P970*($O$950-$O$907)</f>
        <v>333.52366906474816</v>
      </c>
      <c r="G970" s="149"/>
      <c r="H970" s="82" t="str">
        <f t="shared" ref="H970:H1068" si="492">CONCATENATE(K970," percent up in ",L970," international stage")</f>
        <v>0 percent up in Tournaisian international stage</v>
      </c>
      <c r="I970" s="142" t="str">
        <f t="shared" ref="I970:I1068" si="493">CONCATENATE(Q970," percent up in ",R970," international stage")</f>
        <v>80.6 percent up in Tournaisian international stage</v>
      </c>
      <c r="J970" s="7">
        <v>0</v>
      </c>
      <c r="K970" s="129">
        <f t="shared" ref="K970:K1068" si="494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5">ROUND(P970*100,1)</f>
        <v>80.599999999999994</v>
      </c>
      <c r="R970" s="21" t="s">
        <v>135</v>
      </c>
      <c r="S970" s="8" t="s">
        <v>232</v>
      </c>
      <c r="T970" s="7" t="s">
        <v>228</v>
      </c>
    </row>
    <row r="971" spans="1:20" ht="28">
      <c r="A971" s="106" t="s">
        <v>960</v>
      </c>
      <c r="B971" s="102" t="s">
        <v>1099</v>
      </c>
      <c r="C971" s="5"/>
      <c r="D971" s="5" t="s">
        <v>246</v>
      </c>
      <c r="E971" s="132">
        <f t="shared" si="483"/>
        <v>359.3</v>
      </c>
      <c r="F971" s="139">
        <f t="shared" si="485"/>
        <v>333.52366906474816</v>
      </c>
      <c r="G971" s="149"/>
      <c r="H971" s="82" t="str">
        <f t="shared" si="492"/>
        <v>0 percent up in Tournaisian international stage</v>
      </c>
      <c r="I971" s="142" t="str">
        <f t="shared" si="493"/>
        <v>80.6 percent up in Tournaisian international stage</v>
      </c>
      <c r="J971" s="7">
        <v>0</v>
      </c>
      <c r="K971" s="129">
        <f t="shared" si="494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5"/>
        <v>80.599999999999994</v>
      </c>
      <c r="R971" s="21" t="s">
        <v>135</v>
      </c>
      <c r="S971" s="8" t="s">
        <v>232</v>
      </c>
      <c r="T971" s="7" t="s">
        <v>228</v>
      </c>
    </row>
    <row r="972" spans="1:20" ht="28">
      <c r="A972" s="106" t="s">
        <v>960</v>
      </c>
      <c r="B972" s="102" t="s">
        <v>1100</v>
      </c>
      <c r="C972" s="5"/>
      <c r="D972" s="5" t="s">
        <v>250</v>
      </c>
      <c r="E972" s="132">
        <f t="shared" si="483"/>
        <v>359.3</v>
      </c>
      <c r="F972" s="139">
        <f t="shared" si="485"/>
        <v>335.29237410071943</v>
      </c>
      <c r="G972" s="149"/>
      <c r="H972" s="82" t="str">
        <f t="shared" si="492"/>
        <v>0 percent up in Tournaisian international stage</v>
      </c>
      <c r="I972" s="142" t="str">
        <f t="shared" si="493"/>
        <v>69.8 percent up in Tournaisian international stage</v>
      </c>
      <c r="J972" s="7">
        <v>0</v>
      </c>
      <c r="K972" s="129">
        <f t="shared" si="494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5"/>
        <v>69.8</v>
      </c>
      <c r="R972" s="21" t="s">
        <v>135</v>
      </c>
      <c r="S972" s="8" t="s">
        <v>232</v>
      </c>
      <c r="T972" s="7" t="s">
        <v>228</v>
      </c>
    </row>
    <row r="973" spans="1:20" ht="28">
      <c r="A973" s="106" t="s">
        <v>960</v>
      </c>
      <c r="B973" s="103" t="s">
        <v>1101</v>
      </c>
      <c r="C973" s="5"/>
      <c r="D973" s="5" t="s">
        <v>250</v>
      </c>
      <c r="E973" s="132">
        <f>$O$983-J973*($O$983-$O$950)</f>
        <v>359.3</v>
      </c>
      <c r="F973" s="139">
        <f>$O$950-P973*($O$950-$O$907)</f>
        <v>330.34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234</v>
      </c>
      <c r="T973" s="7" t="s">
        <v>228</v>
      </c>
    </row>
    <row r="974" spans="1:20" ht="34">
      <c r="A974" s="106"/>
      <c r="B974" s="103" t="s">
        <v>2003</v>
      </c>
      <c r="C974" s="5"/>
      <c r="D974" s="5"/>
      <c r="E974" s="132">
        <f>$O$983-J974*($O$983-$O$950)</f>
        <v>351.00380000000001</v>
      </c>
      <c r="F974" s="139">
        <f>$O$950-P974*($O$950-$O$907)</f>
        <v>333.12629999999996</v>
      </c>
      <c r="G974" s="149" t="s">
        <v>2004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1709</v>
      </c>
      <c r="C975" s="5"/>
      <c r="D975" s="5"/>
      <c r="E975" s="132">
        <f>$O$983-J975*($O$983-$O$950)</f>
        <v>351.00380000000001</v>
      </c>
      <c r="F975" s="139">
        <f>$O$950-P975*($O$950-$O$907)</f>
        <v>330.34</v>
      </c>
      <c r="G975" s="149" t="s">
        <v>1673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1673</v>
      </c>
    </row>
    <row r="976" spans="1:20" ht="28">
      <c r="A976" s="106"/>
      <c r="B976" s="103" t="s">
        <v>1710</v>
      </c>
      <c r="C976" s="5"/>
      <c r="D976" s="5"/>
      <c r="E976" s="132">
        <f>$O$983-J976*($O$983-$O$950)</f>
        <v>355.15190000000001</v>
      </c>
      <c r="F976" s="139">
        <f>$O$950-P976*($O$950-$O$907)</f>
        <v>335.9126</v>
      </c>
      <c r="G976" s="149" t="s">
        <v>1674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1674</v>
      </c>
    </row>
    <row r="977" spans="1:20" ht="28">
      <c r="A977" s="106"/>
      <c r="B977" s="103" t="s">
        <v>1711</v>
      </c>
      <c r="C977" s="5"/>
      <c r="D977" s="5"/>
      <c r="E977" s="132">
        <f>$O$983-J977*($O$983-$O$950)</f>
        <v>359.3</v>
      </c>
      <c r="F977" s="139">
        <f>$O$950-P977*($O$950-$O$907)</f>
        <v>341.32130000000001</v>
      </c>
      <c r="G977" s="149" t="s">
        <v>1675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1675</v>
      </c>
    </row>
    <row r="978" spans="1:20" ht="28">
      <c r="A978" s="106" t="s">
        <v>960</v>
      </c>
      <c r="B978" s="102" t="s">
        <v>135</v>
      </c>
      <c r="C978" s="135"/>
      <c r="D978" s="135" t="s">
        <v>224</v>
      </c>
      <c r="E978" s="132">
        <f t="shared" si="483"/>
        <v>359.3</v>
      </c>
      <c r="F978" s="139">
        <f t="shared" si="485"/>
        <v>330.34</v>
      </c>
      <c r="G978" s="149"/>
      <c r="H978" s="82" t="str">
        <f t="shared" si="492"/>
        <v>0 percent up in Tournaisian international stage</v>
      </c>
      <c r="I978" s="142" t="str">
        <f t="shared" si="493"/>
        <v>100 percent up in Tournaisian international stage</v>
      </c>
      <c r="J978" s="7">
        <v>0</v>
      </c>
      <c r="K978" s="129">
        <f t="shared" si="494"/>
        <v>0</v>
      </c>
      <c r="L978" s="8" t="s">
        <v>135</v>
      </c>
      <c r="M978" s="5" t="s">
        <v>226</v>
      </c>
      <c r="N978" s="5" t="s">
        <v>1102</v>
      </c>
      <c r="O978" s="84">
        <f>Master_Chronostrat!I118</f>
        <v>359.3</v>
      </c>
      <c r="P978" s="20">
        <v>1</v>
      </c>
      <c r="Q978" s="143">
        <f t="shared" si="495"/>
        <v>100</v>
      </c>
      <c r="R978" s="21" t="s">
        <v>135</v>
      </c>
      <c r="S978" s="8" t="s">
        <v>226</v>
      </c>
      <c r="T978" s="7" t="s">
        <v>228</v>
      </c>
    </row>
    <row r="979" spans="1:20" ht="56">
      <c r="A979" s="106"/>
      <c r="B979" s="102" t="s">
        <v>1701</v>
      </c>
      <c r="C979" s="5"/>
      <c r="D979" s="5" t="s">
        <v>82</v>
      </c>
      <c r="E979" s="132">
        <f t="shared" ref="E979" si="496">$O$983-J979*($O$983-$O$950)</f>
        <v>359.3</v>
      </c>
      <c r="F979" s="139">
        <f t="shared" ref="F979" si="497">$O$950-P979*($O$950-$O$907)</f>
        <v>330.34</v>
      </c>
      <c r="G979" s="149" t="s">
        <v>1702</v>
      </c>
      <c r="H979" s="82" t="str">
        <f t="shared" ref="H979" si="498">CONCATENATE(K979," percent up in ",L979," international stage")</f>
        <v>0 percent up in Tournaisian international stage</v>
      </c>
      <c r="I979" s="142" t="str">
        <f t="shared" ref="I979" si="499">CONCATENATE(Q979," percent up in ",R979," international stage")</f>
        <v>100 percent up in Tournaisian international stage</v>
      </c>
      <c r="J979" s="7">
        <v>0</v>
      </c>
      <c r="K979" s="129">
        <f t="shared" ref="K979" si="500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1">ROUND(P979*100,1)</f>
        <v>100</v>
      </c>
      <c r="R979" s="21" t="s">
        <v>135</v>
      </c>
      <c r="S979" s="151" t="s">
        <v>1702</v>
      </c>
    </row>
    <row r="980" spans="1:20" ht="34">
      <c r="A980" s="106" t="s">
        <v>960</v>
      </c>
      <c r="B980" s="102" t="s">
        <v>1103</v>
      </c>
      <c r="C980" s="135"/>
      <c r="D980" s="135" t="s">
        <v>224</v>
      </c>
      <c r="E980" s="132">
        <f t="shared" si="483"/>
        <v>359.3</v>
      </c>
      <c r="F980" s="139">
        <f t="shared" si="485"/>
        <v>330.34</v>
      </c>
      <c r="G980" s="149"/>
      <c r="H980" s="82" t="str">
        <f t="shared" si="492"/>
        <v>0 percent up in Tournaisian international stage</v>
      </c>
      <c r="I980" s="142" t="str">
        <f t="shared" si="493"/>
        <v>100 percent up in Tournaisian international stage</v>
      </c>
      <c r="J980" s="7">
        <v>0</v>
      </c>
      <c r="K980" s="129">
        <f t="shared" si="494"/>
        <v>0</v>
      </c>
      <c r="L980" s="8" t="s">
        <v>135</v>
      </c>
      <c r="M980" s="5" t="s">
        <v>226</v>
      </c>
      <c r="N980" s="5" t="s">
        <v>1104</v>
      </c>
      <c r="O980" s="84">
        <f>Master_Chronostrat!I118</f>
        <v>359.3</v>
      </c>
      <c r="P980" s="20">
        <v>1</v>
      </c>
      <c r="Q980" s="143">
        <f t="shared" si="495"/>
        <v>100</v>
      </c>
      <c r="R980" s="21" t="s">
        <v>135</v>
      </c>
      <c r="S980" s="8" t="s">
        <v>226</v>
      </c>
      <c r="T980" s="7" t="s">
        <v>228</v>
      </c>
    </row>
    <row r="981" spans="1:20" ht="28">
      <c r="A981" s="106" t="s">
        <v>960</v>
      </c>
      <c r="B981" s="102" t="s">
        <v>133</v>
      </c>
      <c r="C981" s="135"/>
      <c r="D981" s="135" t="s">
        <v>224</v>
      </c>
      <c r="E981" s="132">
        <f t="shared" si="483"/>
        <v>359.3</v>
      </c>
      <c r="F981" s="139">
        <f>$O$907-P981*($O$907-$O$885)</f>
        <v>323.39999999999998</v>
      </c>
      <c r="G981" s="149"/>
      <c r="H981" s="82" t="str">
        <f t="shared" si="492"/>
        <v>0 percent up in Tournaisian international stage</v>
      </c>
      <c r="I981" s="142" t="str">
        <f t="shared" si="493"/>
        <v>100 percent up in Serpukhovian international stage</v>
      </c>
      <c r="J981" s="7">
        <v>0</v>
      </c>
      <c r="K981" s="129">
        <f t="shared" si="494"/>
        <v>0</v>
      </c>
      <c r="L981" s="8" t="s">
        <v>135</v>
      </c>
      <c r="M981" s="5" t="s">
        <v>226</v>
      </c>
      <c r="N981" s="5" t="s">
        <v>1102</v>
      </c>
      <c r="O981" s="84">
        <f>Master_Chronostrat!I118</f>
        <v>359.3</v>
      </c>
      <c r="P981" s="20">
        <v>1</v>
      </c>
      <c r="Q981" s="143">
        <f t="shared" si="495"/>
        <v>100</v>
      </c>
      <c r="R981" s="21" t="s">
        <v>129</v>
      </c>
      <c r="S981" s="8" t="s">
        <v>241</v>
      </c>
      <c r="T981" s="7" t="s">
        <v>228</v>
      </c>
    </row>
    <row r="982" spans="1:20" ht="34">
      <c r="A982" s="106" t="s">
        <v>960</v>
      </c>
      <c r="B982" s="102" t="s">
        <v>1105</v>
      </c>
      <c r="C982" s="5"/>
      <c r="D982" s="5" t="s">
        <v>82</v>
      </c>
      <c r="E982" s="132">
        <f t="shared" si="483"/>
        <v>359.3</v>
      </c>
      <c r="F982" s="139">
        <f>$O$907-P982*($O$907-$O$885)</f>
        <v>323.39999999999998</v>
      </c>
      <c r="G982" s="149"/>
      <c r="H982" s="82" t="str">
        <f t="shared" si="492"/>
        <v>0 percent up in Tournaisian international stage</v>
      </c>
      <c r="I982" s="142" t="str">
        <f t="shared" si="493"/>
        <v>100 percent up in Serpukhovian international stage</v>
      </c>
      <c r="J982" s="7">
        <v>0</v>
      </c>
      <c r="K982" s="129">
        <f t="shared" si="494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5"/>
        <v>100</v>
      </c>
      <c r="R982" s="21" t="s">
        <v>129</v>
      </c>
      <c r="S982" s="8" t="s">
        <v>234</v>
      </c>
      <c r="T982" s="7" t="s">
        <v>228</v>
      </c>
    </row>
    <row r="983" spans="1:20" ht="28">
      <c r="A983" s="106" t="s">
        <v>960</v>
      </c>
      <c r="B983" s="102" t="s">
        <v>132</v>
      </c>
      <c r="C983" s="135"/>
      <c r="D983" s="135" t="s">
        <v>224</v>
      </c>
      <c r="E983" s="132">
        <f t="shared" si="483"/>
        <v>359.3</v>
      </c>
      <c r="F983" s="139">
        <f>$O$808-P983*($O$808-$O$796)</f>
        <v>298.89</v>
      </c>
      <c r="G983" s="149"/>
      <c r="H983" s="82" t="str">
        <f t="shared" si="492"/>
        <v>0 percent up in Tournaisian international stage</v>
      </c>
      <c r="I983" s="142" t="str">
        <f t="shared" si="493"/>
        <v>100 percent up in Gzhelian international stage</v>
      </c>
      <c r="J983" s="7">
        <v>0</v>
      </c>
      <c r="K983" s="129">
        <f t="shared" si="494"/>
        <v>0</v>
      </c>
      <c r="L983" s="8" t="s">
        <v>135</v>
      </c>
      <c r="M983" s="5" t="s">
        <v>226</v>
      </c>
      <c r="N983" s="5" t="s">
        <v>1106</v>
      </c>
      <c r="O983" s="84">
        <f>Master_Chronostrat!I118</f>
        <v>359.3</v>
      </c>
      <c r="P983" s="20">
        <v>1</v>
      </c>
      <c r="Q983" s="143">
        <f t="shared" si="495"/>
        <v>100</v>
      </c>
      <c r="R983" s="21" t="s">
        <v>120</v>
      </c>
      <c r="S983" s="8" t="s">
        <v>241</v>
      </c>
      <c r="T983" s="7" t="s">
        <v>228</v>
      </c>
    </row>
    <row r="984" spans="1:20" ht="28">
      <c r="A984" s="107" t="s">
        <v>1107</v>
      </c>
      <c r="B984" s="108" t="s">
        <v>1108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 t="shared" ref="F984:F993" si="503">$O$1001-P984*($O$1001-$O$983)</f>
        <v>359.3</v>
      </c>
      <c r="G984" s="149"/>
      <c r="H984" s="82" t="str">
        <f t="shared" si="492"/>
        <v>75 percent up in Famennian international stage</v>
      </c>
      <c r="I984" s="142" t="str">
        <f t="shared" si="493"/>
        <v>100 percent up in Famennian international stage</v>
      </c>
      <c r="J984" s="7">
        <v>0.74999999999999722</v>
      </c>
      <c r="K984" s="129">
        <f t="shared" si="494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5"/>
        <v>100</v>
      </c>
      <c r="R984" s="21" t="s">
        <v>137</v>
      </c>
      <c r="S984" s="8" t="s">
        <v>274</v>
      </c>
      <c r="T984" s="7" t="s">
        <v>228</v>
      </c>
    </row>
    <row r="985" spans="1:20" ht="28">
      <c r="A985" s="107" t="s">
        <v>1107</v>
      </c>
      <c r="B985" s="108" t="s">
        <v>1109</v>
      </c>
      <c r="C985" s="5"/>
      <c r="D985" s="5" t="s">
        <v>82</v>
      </c>
      <c r="E985" s="132">
        <f t="shared" si="502"/>
        <v>365.20000000000005</v>
      </c>
      <c r="F985" s="139">
        <f t="shared" si="503"/>
        <v>362.25000000000006</v>
      </c>
      <c r="G985" s="149"/>
      <c r="H985" s="82" t="str">
        <f t="shared" si="492"/>
        <v>50 percent up in Famennian international stage</v>
      </c>
      <c r="I985" s="142" t="str">
        <f t="shared" si="493"/>
        <v>75 percent up in Famennian international stage</v>
      </c>
      <c r="J985" s="7">
        <v>0.49999999999999811</v>
      </c>
      <c r="K985" s="129">
        <f t="shared" si="494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5"/>
        <v>75</v>
      </c>
      <c r="R985" s="21" t="s">
        <v>137</v>
      </c>
      <c r="S985" s="8" t="s">
        <v>261</v>
      </c>
      <c r="T985" s="7">
        <v>0.24999999999999895</v>
      </c>
    </row>
    <row r="986" spans="1:20" ht="28">
      <c r="A986" s="107" t="s">
        <v>1107</v>
      </c>
      <c r="B986" s="108" t="s">
        <v>1110</v>
      </c>
      <c r="C986" s="5"/>
      <c r="D986" s="5" t="s">
        <v>1111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2"/>
        <v>29.4 percent up in Famennian international stage</v>
      </c>
      <c r="I986" s="142" t="str">
        <f t="shared" si="493"/>
        <v>64.7 percent up in Famennian international stage</v>
      </c>
      <c r="J986" s="7">
        <v>0.29411764705882326</v>
      </c>
      <c r="K986" s="129">
        <f t="shared" si="494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5"/>
        <v>64.7</v>
      </c>
      <c r="R986" s="21" t="s">
        <v>137</v>
      </c>
      <c r="S986" s="8" t="s">
        <v>261</v>
      </c>
      <c r="T986" s="7">
        <v>0.35294117647058321</v>
      </c>
    </row>
    <row r="987" spans="1:20" ht="28">
      <c r="A987" s="107" t="s">
        <v>1107</v>
      </c>
      <c r="B987" s="109" t="s">
        <v>1112</v>
      </c>
      <c r="C987" s="5"/>
      <c r="D987" s="5" t="s">
        <v>246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2"/>
        <v>29.4 percent up in Famennian international stage</v>
      </c>
      <c r="I987" s="142" t="str">
        <f t="shared" si="493"/>
        <v>100 percent up in Famennian international stage</v>
      </c>
      <c r="J987" s="7">
        <v>0.29411764705882326</v>
      </c>
      <c r="K987" s="129">
        <f t="shared" si="494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5"/>
        <v>100</v>
      </c>
      <c r="R987" s="21" t="s">
        <v>137</v>
      </c>
      <c r="S987" s="8" t="s">
        <v>274</v>
      </c>
      <c r="T987" s="7" t="s">
        <v>228</v>
      </c>
    </row>
    <row r="988" spans="1:20" ht="28">
      <c r="A988" s="107" t="s">
        <v>1107</v>
      </c>
      <c r="B988" s="108" t="s">
        <v>1113</v>
      </c>
      <c r="C988" s="5"/>
      <c r="D988" s="5" t="s">
        <v>1111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2"/>
        <v>29.4 percent up in Famennian international stage</v>
      </c>
      <c r="I988" s="142" t="str">
        <f t="shared" si="493"/>
        <v>100 percent up in Famennian international stage</v>
      </c>
      <c r="J988" s="7">
        <v>0.29411764705882326</v>
      </c>
      <c r="K988" s="129">
        <f t="shared" si="494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5"/>
        <v>100</v>
      </c>
      <c r="R988" s="21" t="s">
        <v>137</v>
      </c>
      <c r="S988" s="8" t="s">
        <v>274</v>
      </c>
      <c r="T988" s="7" t="s">
        <v>228</v>
      </c>
    </row>
    <row r="989" spans="1:20" ht="28">
      <c r="A989" s="107" t="s">
        <v>1107</v>
      </c>
      <c r="B989" s="108" t="s">
        <v>1114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2"/>
        <v>25 percent up in Famennian international stage</v>
      </c>
      <c r="I989" s="142" t="str">
        <f t="shared" si="493"/>
        <v>50 percent up in Famennian international stage</v>
      </c>
      <c r="J989" s="7">
        <v>0.24999999999999911</v>
      </c>
      <c r="K989" s="129">
        <f t="shared" si="494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5"/>
        <v>50</v>
      </c>
      <c r="R989" s="21" t="s">
        <v>137</v>
      </c>
      <c r="S989" s="8" t="s">
        <v>261</v>
      </c>
      <c r="T989" s="7">
        <v>0.24999999999999895</v>
      </c>
    </row>
    <row r="990" spans="1:20" ht="28">
      <c r="A990" s="107" t="s">
        <v>1107</v>
      </c>
      <c r="B990" s="109" t="s">
        <v>1115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2"/>
        <v>0 percent up in Famennian international stage</v>
      </c>
      <c r="I990" s="142" t="str">
        <f t="shared" si="493"/>
        <v>100 percent up in Famennian international stage</v>
      </c>
      <c r="J990" s="7">
        <v>0</v>
      </c>
      <c r="K990" s="129">
        <f t="shared" si="494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5"/>
        <v>100</v>
      </c>
      <c r="R990" s="21" t="s">
        <v>137</v>
      </c>
      <c r="S990" s="8" t="s">
        <v>234</v>
      </c>
      <c r="T990" s="7" t="s">
        <v>228</v>
      </c>
    </row>
    <row r="991" spans="1:20" ht="28">
      <c r="A991" s="107" t="s">
        <v>1107</v>
      </c>
      <c r="B991" s="109" t="s">
        <v>1116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2"/>
        <v>0 percent up in Famennian international stage</v>
      </c>
      <c r="I991" s="142" t="str">
        <f t="shared" si="493"/>
        <v>100 percent up in Famennian international stage</v>
      </c>
      <c r="J991" s="7">
        <v>0</v>
      </c>
      <c r="K991" s="129">
        <f t="shared" si="494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5"/>
        <v>100</v>
      </c>
      <c r="R991" s="21" t="s">
        <v>137</v>
      </c>
      <c r="S991" s="8" t="s">
        <v>234</v>
      </c>
      <c r="T991" s="7" t="s">
        <v>228</v>
      </c>
    </row>
    <row r="992" spans="1:20" ht="28">
      <c r="A992" s="107" t="s">
        <v>1107</v>
      </c>
      <c r="B992" s="109" t="s">
        <v>1117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2"/>
        <v>0 percent up in Famennian international stage</v>
      </c>
      <c r="I992" s="142" t="str">
        <f t="shared" si="493"/>
        <v>100 percent up in Famennian international stage</v>
      </c>
      <c r="J992" s="7">
        <v>0</v>
      </c>
      <c r="K992" s="129">
        <f t="shared" si="494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5"/>
        <v>100</v>
      </c>
      <c r="R992" s="21" t="s">
        <v>137</v>
      </c>
      <c r="S992" s="8" t="s">
        <v>234</v>
      </c>
      <c r="T992" s="7" t="s">
        <v>228</v>
      </c>
    </row>
    <row r="993" spans="1:20" ht="28">
      <c r="A993" s="107" t="s">
        <v>1107</v>
      </c>
      <c r="B993" s="108" t="s">
        <v>1118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2"/>
        <v>0 percent up in Famennian international stage</v>
      </c>
      <c r="I993" s="142" t="str">
        <f t="shared" si="493"/>
        <v>25 percent up in Famennian international stage</v>
      </c>
      <c r="J993" s="7">
        <v>0</v>
      </c>
      <c r="K993" s="129">
        <f t="shared" si="494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5"/>
        <v>25</v>
      </c>
      <c r="R993" s="21" t="s">
        <v>137</v>
      </c>
      <c r="S993" s="8" t="s">
        <v>232</v>
      </c>
      <c r="T993" s="7" t="s">
        <v>228</v>
      </c>
    </row>
    <row r="994" spans="1:20" ht="28">
      <c r="A994" s="107" t="s">
        <v>1107</v>
      </c>
      <c r="B994" s="109" t="s">
        <v>1119</v>
      </c>
      <c r="C994" s="5"/>
      <c r="D994" s="5" t="s">
        <v>272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2"/>
        <v>0 percent up in Famennian international stage</v>
      </c>
      <c r="I994" s="142" t="str">
        <f t="shared" si="493"/>
        <v>100 percent up in Tournaisian international stage</v>
      </c>
      <c r="J994" s="7">
        <v>0</v>
      </c>
      <c r="K994" s="129">
        <f t="shared" si="494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5"/>
        <v>100</v>
      </c>
      <c r="R994" s="21" t="s">
        <v>135</v>
      </c>
      <c r="S994" s="8" t="s">
        <v>234</v>
      </c>
      <c r="T994" s="7" t="s">
        <v>228</v>
      </c>
    </row>
    <row r="995" spans="1:20" ht="28">
      <c r="A995" s="107" t="s">
        <v>1107</v>
      </c>
      <c r="B995" s="109" t="s">
        <v>1120</v>
      </c>
      <c r="C995" s="5"/>
      <c r="D995" s="5" t="s">
        <v>250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2"/>
        <v>0 percent up in Famennian international stage</v>
      </c>
      <c r="I995" s="142" t="str">
        <f t="shared" si="493"/>
        <v>100 percent up in Famennian international stage</v>
      </c>
      <c r="J995" s="7">
        <v>0</v>
      </c>
      <c r="K995" s="129">
        <f t="shared" si="494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5"/>
        <v>100</v>
      </c>
      <c r="R995" s="21" t="s">
        <v>137</v>
      </c>
      <c r="S995" s="8" t="s">
        <v>234</v>
      </c>
      <c r="T995" s="7" t="s">
        <v>228</v>
      </c>
    </row>
    <row r="996" spans="1:20" ht="34">
      <c r="A996" s="107"/>
      <c r="B996" s="109" t="s">
        <v>1717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234</v>
      </c>
    </row>
    <row r="997" spans="1:20" ht="42">
      <c r="A997" s="107"/>
      <c r="B997" s="109" t="s">
        <v>1718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1715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1715</v>
      </c>
    </row>
    <row r="998" spans="1:20" ht="42">
      <c r="A998" s="107"/>
      <c r="B998" s="109" t="s">
        <v>1997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1998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1889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1890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1890</v>
      </c>
    </row>
    <row r="1000" spans="1:20" ht="28">
      <c r="A1000" s="107"/>
      <c r="B1000" s="109" t="s">
        <v>1719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1716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1716</v>
      </c>
    </row>
    <row r="1001" spans="1:20" ht="28">
      <c r="A1001" s="107" t="s">
        <v>1107</v>
      </c>
      <c r="B1001" s="109" t="s">
        <v>137</v>
      </c>
      <c r="C1001" s="135"/>
      <c r="D1001" s="135" t="s">
        <v>224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2"/>
        <v>0 percent up in Famennian international stage</v>
      </c>
      <c r="I1001" s="142" t="str">
        <f t="shared" si="493"/>
        <v>100 percent up in Famennian international stage</v>
      </c>
      <c r="J1001" s="7">
        <v>0</v>
      </c>
      <c r="K1001" s="129">
        <f t="shared" si="494"/>
        <v>0</v>
      </c>
      <c r="L1001" s="8" t="s">
        <v>137</v>
      </c>
      <c r="M1001" s="5" t="s">
        <v>226</v>
      </c>
      <c r="N1001" s="5" t="s">
        <v>1121</v>
      </c>
      <c r="O1001" s="84">
        <f>Master_Chronostrat!I122</f>
        <v>371.1</v>
      </c>
      <c r="P1001" s="20">
        <v>1</v>
      </c>
      <c r="Q1001" s="143">
        <f t="shared" si="495"/>
        <v>100</v>
      </c>
      <c r="R1001" s="21" t="s">
        <v>137</v>
      </c>
      <c r="S1001" s="8" t="s">
        <v>226</v>
      </c>
      <c r="T1001" s="7" t="s">
        <v>228</v>
      </c>
    </row>
    <row r="1002" spans="1:20" ht="28">
      <c r="A1002" s="107" t="s">
        <v>1107</v>
      </c>
      <c r="B1002" s="108" t="s">
        <v>1122</v>
      </c>
      <c r="C1002" s="5"/>
      <c r="D1002" s="5" t="s">
        <v>1111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2"/>
        <v>58.3 percent up in Frasnian international stage</v>
      </c>
      <c r="I1002" s="142" t="str">
        <f t="shared" si="493"/>
        <v>29.4 percent up in Famennian international stage</v>
      </c>
      <c r="J1002" s="7">
        <v>0.5833333333333337</v>
      </c>
      <c r="K1002" s="129">
        <f t="shared" si="494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5"/>
        <v>29.4</v>
      </c>
      <c r="R1002" s="21" t="s">
        <v>137</v>
      </c>
      <c r="S1002" s="8" t="s">
        <v>248</v>
      </c>
      <c r="T1002" s="7" t="s">
        <v>228</v>
      </c>
    </row>
    <row r="1003" spans="1:20" ht="28">
      <c r="A1003" s="107" t="s">
        <v>1107</v>
      </c>
      <c r="B1003" s="108" t="s">
        <v>1123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2"/>
        <v>0 percent up in Frasnian international stage</v>
      </c>
      <c r="I1003" s="142" t="str">
        <f t="shared" si="493"/>
        <v>100 percent up in Frasnian international stage</v>
      </c>
      <c r="J1003" s="7">
        <v>0</v>
      </c>
      <c r="K1003" s="129">
        <f t="shared" si="494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5"/>
        <v>100</v>
      </c>
      <c r="R1003" s="21" t="s">
        <v>138</v>
      </c>
      <c r="S1003" s="8" t="s">
        <v>234</v>
      </c>
      <c r="T1003" s="7" t="s">
        <v>228</v>
      </c>
    </row>
    <row r="1004" spans="1:20" ht="28">
      <c r="A1004" s="107" t="s">
        <v>1107</v>
      </c>
      <c r="B1004" s="109" t="s">
        <v>1124</v>
      </c>
      <c r="C1004" s="5"/>
      <c r="D1004" s="5" t="s">
        <v>250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2"/>
        <v>0 percent up in Frasnian international stage</v>
      </c>
      <c r="I1004" s="142" t="str">
        <f t="shared" si="493"/>
        <v>100 percent up in Frasnian international stage</v>
      </c>
      <c r="J1004" s="7">
        <v>0</v>
      </c>
      <c r="K1004" s="129">
        <f t="shared" si="494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5"/>
        <v>100</v>
      </c>
      <c r="R1004" s="21" t="s">
        <v>138</v>
      </c>
      <c r="S1004" s="8" t="s">
        <v>234</v>
      </c>
      <c r="T1004" s="7" t="s">
        <v>228</v>
      </c>
    </row>
    <row r="1005" spans="1:20" ht="28">
      <c r="A1005" s="107" t="s">
        <v>1107</v>
      </c>
      <c r="B1005" s="109" t="s">
        <v>1125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2"/>
        <v>0 percent up in Frasnian international stage</v>
      </c>
      <c r="I1005" s="142" t="str">
        <f t="shared" si="493"/>
        <v>100 percent up in Frasnian international stage</v>
      </c>
      <c r="J1005" s="7">
        <v>0</v>
      </c>
      <c r="K1005" s="129">
        <f t="shared" si="494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5"/>
        <v>100</v>
      </c>
      <c r="R1005" s="21" t="s">
        <v>138</v>
      </c>
      <c r="S1005" s="8" t="s">
        <v>234</v>
      </c>
      <c r="T1005" s="7" t="s">
        <v>228</v>
      </c>
    </row>
    <row r="1006" spans="1:20" ht="28">
      <c r="A1006" s="107" t="s">
        <v>1107</v>
      </c>
      <c r="B1006" s="109" t="s">
        <v>1126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2"/>
        <v>0 percent up in Frasnian international stage</v>
      </c>
      <c r="I1006" s="142" t="str">
        <f t="shared" si="493"/>
        <v>100 percent up in Frasnian international stage</v>
      </c>
      <c r="J1006" s="7">
        <v>0</v>
      </c>
      <c r="K1006" s="129">
        <f t="shared" si="494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5"/>
        <v>100</v>
      </c>
      <c r="R1006" s="21" t="s">
        <v>138</v>
      </c>
      <c r="S1006" s="8" t="s">
        <v>234</v>
      </c>
      <c r="T1006" s="7" t="s">
        <v>228</v>
      </c>
    </row>
    <row r="1007" spans="1:20" ht="28">
      <c r="A1007" s="107"/>
      <c r="B1007" s="109" t="s">
        <v>1720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1723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1673</v>
      </c>
    </row>
    <row r="1008" spans="1:20" ht="28">
      <c r="A1008" s="107"/>
      <c r="B1008" s="109" t="s">
        <v>1721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1674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1674</v>
      </c>
    </row>
    <row r="1009" spans="1:20" ht="28">
      <c r="A1009" s="107"/>
      <c r="B1009" s="109" t="s">
        <v>1722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1675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1675</v>
      </c>
    </row>
    <row r="1010" spans="1:20" ht="28">
      <c r="A1010" s="107" t="s">
        <v>1107</v>
      </c>
      <c r="B1010" s="109" t="s">
        <v>138</v>
      </c>
      <c r="C1010" s="135"/>
      <c r="D1010" s="135" t="s">
        <v>224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2"/>
        <v>0 percent up in Frasnian international stage</v>
      </c>
      <c r="I1010" s="142" t="str">
        <f t="shared" si="493"/>
        <v>100 percent up in Frasnian international stage</v>
      </c>
      <c r="J1010" s="7">
        <v>0</v>
      </c>
      <c r="K1010" s="129">
        <f t="shared" si="494"/>
        <v>0</v>
      </c>
      <c r="L1010" s="8" t="s">
        <v>138</v>
      </c>
      <c r="M1010" s="5" t="s">
        <v>226</v>
      </c>
      <c r="N1010" s="5" t="s">
        <v>1127</v>
      </c>
      <c r="O1010" s="84">
        <f>Master_Chronostrat!I125</f>
        <v>378.9</v>
      </c>
      <c r="P1010" s="20">
        <v>1</v>
      </c>
      <c r="Q1010" s="143">
        <f t="shared" si="495"/>
        <v>100</v>
      </c>
      <c r="R1010" s="21" t="s">
        <v>138</v>
      </c>
      <c r="S1010" s="8" t="s">
        <v>226</v>
      </c>
      <c r="T1010" s="7" t="s">
        <v>228</v>
      </c>
    </row>
    <row r="1011" spans="1:20" ht="28">
      <c r="A1011" s="107" t="s">
        <v>1107</v>
      </c>
      <c r="B1011" s="109" t="s">
        <v>1128</v>
      </c>
      <c r="C1011" s="135"/>
      <c r="D1011" s="135" t="s">
        <v>224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2"/>
        <v>0 percent up in Frasnian international stage</v>
      </c>
      <c r="I1011" s="142" t="str">
        <f t="shared" si="493"/>
        <v>100 percent up in Famennian international stage</v>
      </c>
      <c r="J1011" s="7">
        <v>0</v>
      </c>
      <c r="K1011" s="129">
        <f t="shared" si="494"/>
        <v>0</v>
      </c>
      <c r="L1011" s="8" t="s">
        <v>138</v>
      </c>
      <c r="M1011" s="5" t="s">
        <v>226</v>
      </c>
      <c r="N1011" s="5" t="s">
        <v>1129</v>
      </c>
      <c r="O1011" s="84">
        <f>Master_Chronostrat!I125</f>
        <v>378.9</v>
      </c>
      <c r="P1011" s="20">
        <v>1</v>
      </c>
      <c r="Q1011" s="143">
        <f t="shared" si="495"/>
        <v>100</v>
      </c>
      <c r="R1011" s="21" t="s">
        <v>137</v>
      </c>
      <c r="S1011" s="8" t="s">
        <v>241</v>
      </c>
      <c r="T1011" s="7" t="s">
        <v>228</v>
      </c>
    </row>
    <row r="1012" spans="1:20" ht="28">
      <c r="A1012" s="107" t="s">
        <v>1107</v>
      </c>
      <c r="B1012" s="108" t="s">
        <v>1130</v>
      </c>
      <c r="C1012" s="5"/>
      <c r="D1012" s="5" t="s">
        <v>1111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2"/>
        <v>58.5 percent up in Givetian international stage</v>
      </c>
      <c r="I1012" s="142" t="str">
        <f t="shared" si="493"/>
        <v>58.3 percent up in Frasnian international stage</v>
      </c>
      <c r="J1012" s="7">
        <v>0.58461538461538631</v>
      </c>
      <c r="K1012" s="129">
        <f t="shared" si="494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5"/>
        <v>58.3</v>
      </c>
      <c r="R1012" s="21" t="s">
        <v>138</v>
      </c>
      <c r="S1012" s="8" t="s">
        <v>248</v>
      </c>
      <c r="T1012" s="7" t="s">
        <v>228</v>
      </c>
    </row>
    <row r="1013" spans="1:20" ht="28">
      <c r="A1013" s="107" t="s">
        <v>1107</v>
      </c>
      <c r="B1013" s="109" t="s">
        <v>1131</v>
      </c>
      <c r="C1013" s="5"/>
      <c r="D1013" s="5" t="s">
        <v>246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2"/>
        <v>58.5 percent up in Givetian international stage</v>
      </c>
      <c r="I1013" s="142" t="str">
        <f t="shared" si="493"/>
        <v>29.4 percent up in Famennian international stage</v>
      </c>
      <c r="J1013" s="7">
        <v>0.58461538461538631</v>
      </c>
      <c r="K1013" s="129">
        <f t="shared" si="494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5"/>
        <v>29.4</v>
      </c>
      <c r="R1013" s="21" t="s">
        <v>137</v>
      </c>
      <c r="S1013" s="8" t="s">
        <v>248</v>
      </c>
      <c r="T1013" s="7" t="s">
        <v>228</v>
      </c>
    </row>
    <row r="1014" spans="1:20" ht="28">
      <c r="A1014" s="107" t="s">
        <v>1107</v>
      </c>
      <c r="B1014" s="109" t="s">
        <v>1132</v>
      </c>
      <c r="C1014" s="5"/>
      <c r="D1014" s="5" t="s">
        <v>250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2"/>
        <v>6.2 percent up in Givetian international stage</v>
      </c>
      <c r="I1014" s="142" t="str">
        <f t="shared" si="493"/>
        <v>100 percent up in Givetian international stage</v>
      </c>
      <c r="J1014" s="7">
        <v>6.153846153846676E-2</v>
      </c>
      <c r="K1014" s="129">
        <f t="shared" si="494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5"/>
        <v>100</v>
      </c>
      <c r="R1014" s="21" t="s">
        <v>139</v>
      </c>
      <c r="S1014" s="8" t="s">
        <v>274</v>
      </c>
      <c r="T1014" s="7" t="s">
        <v>228</v>
      </c>
    </row>
    <row r="1015" spans="1:20" ht="28">
      <c r="A1015" s="107" t="s">
        <v>1107</v>
      </c>
      <c r="B1015" s="109" t="s">
        <v>1133</v>
      </c>
      <c r="C1015" s="5"/>
      <c r="D1015" s="5" t="s">
        <v>246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2"/>
        <v>0 percent up in Givetian international stage</v>
      </c>
      <c r="I1015" s="142" t="str">
        <f t="shared" si="493"/>
        <v>58.5 percent up in Givetian international stage</v>
      </c>
      <c r="J1015" s="7">
        <v>0</v>
      </c>
      <c r="K1015" s="129">
        <f t="shared" si="494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5"/>
        <v>58.5</v>
      </c>
      <c r="R1015" s="21" t="s">
        <v>139</v>
      </c>
      <c r="S1015" s="8" t="s">
        <v>232</v>
      </c>
      <c r="T1015" s="7" t="s">
        <v>228</v>
      </c>
    </row>
    <row r="1016" spans="1:20" ht="28">
      <c r="A1016" s="107" t="s">
        <v>1107</v>
      </c>
      <c r="B1016" s="109" t="s">
        <v>1134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2"/>
        <v>0 percent up in Givetian international stage</v>
      </c>
      <c r="I1016" s="142" t="str">
        <f t="shared" si="493"/>
        <v>100 percent up in Givetian international stage</v>
      </c>
      <c r="J1016" s="7">
        <v>0</v>
      </c>
      <c r="K1016" s="129">
        <f t="shared" si="494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5"/>
        <v>100</v>
      </c>
      <c r="R1016" s="21" t="s">
        <v>139</v>
      </c>
      <c r="S1016" s="8" t="s">
        <v>234</v>
      </c>
      <c r="T1016" s="7" t="s">
        <v>228</v>
      </c>
    </row>
    <row r="1017" spans="1:20" ht="28">
      <c r="A1017" s="107" t="s">
        <v>1107</v>
      </c>
      <c r="B1017" s="109" t="s">
        <v>1135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2"/>
        <v>0 percent up in Givetian international stage</v>
      </c>
      <c r="I1017" s="142" t="str">
        <f t="shared" si="493"/>
        <v>100 percent up in Givetian international stage</v>
      </c>
      <c r="J1017" s="7">
        <v>0</v>
      </c>
      <c r="K1017" s="129">
        <f t="shared" si="494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5"/>
        <v>100</v>
      </c>
      <c r="R1017" s="21" t="s">
        <v>139</v>
      </c>
      <c r="S1017" s="8" t="s">
        <v>234</v>
      </c>
      <c r="T1017" s="7" t="s">
        <v>228</v>
      </c>
    </row>
    <row r="1018" spans="1:20" ht="28">
      <c r="A1018" s="107" t="s">
        <v>1107</v>
      </c>
      <c r="B1018" s="109" t="s">
        <v>1136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2"/>
        <v>0 percent up in Givetian international stage</v>
      </c>
      <c r="I1018" s="142" t="str">
        <f t="shared" si="493"/>
        <v>100 percent up in Givetian international stage</v>
      </c>
      <c r="J1018" s="7">
        <v>0</v>
      </c>
      <c r="K1018" s="129">
        <f t="shared" si="494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5"/>
        <v>100</v>
      </c>
      <c r="R1018" s="21" t="s">
        <v>139</v>
      </c>
      <c r="S1018" s="8" t="s">
        <v>234</v>
      </c>
      <c r="T1018" s="7" t="s">
        <v>228</v>
      </c>
    </row>
    <row r="1019" spans="1:20" ht="34">
      <c r="A1019" s="107"/>
      <c r="B1019" s="109" t="s">
        <v>1730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1731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5"/>
        <v>100</v>
      </c>
      <c r="R1019" s="21" t="s">
        <v>139</v>
      </c>
      <c r="S1019" s="150" t="s">
        <v>234</v>
      </c>
    </row>
    <row r="1020" spans="1:20" ht="28">
      <c r="A1020" s="107"/>
      <c r="B1020" s="109" t="s">
        <v>1724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1723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1727</v>
      </c>
    </row>
    <row r="1021" spans="1:20" ht="28">
      <c r="A1021" s="107"/>
      <c r="B1021" s="109" t="s">
        <v>1725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1674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1674</v>
      </c>
    </row>
    <row r="1022" spans="1:20" ht="28">
      <c r="A1022" s="107"/>
      <c r="B1022" s="109" t="s">
        <v>1726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1729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1728</v>
      </c>
    </row>
    <row r="1023" spans="1:20" ht="28">
      <c r="A1023" s="107" t="s">
        <v>1107</v>
      </c>
      <c r="B1023" s="109" t="s">
        <v>139</v>
      </c>
      <c r="C1023" s="135"/>
      <c r="D1023" s="135" t="s">
        <v>224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2"/>
        <v>0 percent up in Givetian international stage</v>
      </c>
      <c r="I1023" s="142" t="str">
        <f t="shared" si="493"/>
        <v>100 percent up in Givetian international stage</v>
      </c>
      <c r="J1023" s="7">
        <v>0</v>
      </c>
      <c r="K1023" s="129">
        <f t="shared" si="494"/>
        <v>0</v>
      </c>
      <c r="L1023" s="8" t="s">
        <v>139</v>
      </c>
      <c r="M1023" s="5" t="s">
        <v>226</v>
      </c>
      <c r="N1023" s="5" t="s">
        <v>1137</v>
      </c>
      <c r="O1023" s="84">
        <f>Master_Chronostrat!I128</f>
        <v>385.3</v>
      </c>
      <c r="P1023" s="20">
        <v>1</v>
      </c>
      <c r="Q1023" s="143">
        <f t="shared" si="495"/>
        <v>100</v>
      </c>
      <c r="R1023" s="21" t="s">
        <v>139</v>
      </c>
      <c r="S1023" s="8" t="s">
        <v>226</v>
      </c>
      <c r="T1023" s="7" t="s">
        <v>228</v>
      </c>
    </row>
    <row r="1024" spans="1:20" ht="28">
      <c r="A1024" s="107" t="s">
        <v>1107</v>
      </c>
      <c r="B1024" s="109" t="s">
        <v>1138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2"/>
        <v>0 percent up in Eifelian international stage</v>
      </c>
      <c r="I1024" s="142" t="str">
        <f t="shared" si="493"/>
        <v>100 percent up in Givetian international stage</v>
      </c>
      <c r="J1024" s="7">
        <v>0</v>
      </c>
      <c r="K1024" s="129">
        <f t="shared" si="494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5"/>
        <v>100</v>
      </c>
      <c r="R1024" s="21" t="s">
        <v>139</v>
      </c>
      <c r="S1024" s="8" t="s">
        <v>234</v>
      </c>
      <c r="T1024" s="7" t="s">
        <v>228</v>
      </c>
    </row>
    <row r="1025" spans="1:20" ht="28">
      <c r="A1025" s="107" t="s">
        <v>1107</v>
      </c>
      <c r="B1025" s="109" t="s">
        <v>1139</v>
      </c>
      <c r="C1025" s="5"/>
      <c r="D1025" s="5" t="s">
        <v>272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2"/>
        <v>0 percent up in Eifelian international stage</v>
      </c>
      <c r="I1025" s="142" t="str">
        <f t="shared" si="493"/>
        <v>100 percent up in Givetian international stage</v>
      </c>
      <c r="J1025" s="7">
        <v>0</v>
      </c>
      <c r="K1025" s="129">
        <f t="shared" si="494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5"/>
        <v>100</v>
      </c>
      <c r="R1025" s="21" t="s">
        <v>139</v>
      </c>
      <c r="S1025" s="8" t="s">
        <v>234</v>
      </c>
      <c r="T1025" s="7" t="s">
        <v>228</v>
      </c>
    </row>
    <row r="1026" spans="1:20" ht="28">
      <c r="A1026" s="107" t="s">
        <v>1107</v>
      </c>
      <c r="B1026" s="108" t="s">
        <v>1140</v>
      </c>
      <c r="C1026" s="5"/>
      <c r="D1026" s="5" t="s">
        <v>1111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2"/>
        <v>0 percent up in Eifelian international stage</v>
      </c>
      <c r="I1026" s="142" t="str">
        <f t="shared" si="493"/>
        <v>100 percent up in Eifelian international stage</v>
      </c>
      <c r="J1026" s="7">
        <v>0</v>
      </c>
      <c r="K1026" s="129">
        <f t="shared" si="494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5"/>
        <v>100</v>
      </c>
      <c r="R1026" s="21" t="s">
        <v>140</v>
      </c>
      <c r="S1026" s="8" t="s">
        <v>234</v>
      </c>
      <c r="T1026" s="7" t="s">
        <v>228</v>
      </c>
    </row>
    <row r="1027" spans="1:20" ht="28">
      <c r="A1027" s="107" t="s">
        <v>1107</v>
      </c>
      <c r="B1027" s="109" t="s">
        <v>1141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2"/>
        <v>0 percent up in Eifelian international stage</v>
      </c>
      <c r="I1027" s="142" t="str">
        <f t="shared" si="493"/>
        <v>100 percent up in Eifelian international stage</v>
      </c>
      <c r="J1027" s="7">
        <v>0</v>
      </c>
      <c r="K1027" s="129">
        <f t="shared" si="494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5"/>
        <v>100</v>
      </c>
      <c r="R1027" s="21" t="s">
        <v>140</v>
      </c>
      <c r="S1027" s="8" t="s">
        <v>234</v>
      </c>
      <c r="T1027" s="7" t="s">
        <v>228</v>
      </c>
    </row>
    <row r="1028" spans="1:20" ht="28">
      <c r="A1028" s="107" t="s">
        <v>1107</v>
      </c>
      <c r="B1028" s="109" t="s">
        <v>1142</v>
      </c>
      <c r="C1028" s="5"/>
      <c r="D1028" s="5" t="s">
        <v>250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2"/>
        <v>0 percent up in Eifelian international stage</v>
      </c>
      <c r="I1028" s="142" t="str">
        <f t="shared" si="493"/>
        <v>6.2 percent up in Givetian international stage</v>
      </c>
      <c r="J1028" s="7">
        <v>0</v>
      </c>
      <c r="K1028" s="129">
        <f t="shared" si="494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5"/>
        <v>6.2</v>
      </c>
      <c r="R1028" s="21" t="s">
        <v>139</v>
      </c>
      <c r="S1028" s="8" t="s">
        <v>248</v>
      </c>
      <c r="T1028" s="7" t="s">
        <v>228</v>
      </c>
    </row>
    <row r="1029" spans="1:20" ht="28">
      <c r="A1029" s="107"/>
      <c r="B1029" s="109" t="s">
        <v>1732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1607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1607</v>
      </c>
    </row>
    <row r="1030" spans="1:20" ht="56">
      <c r="A1030" s="107"/>
      <c r="B1030" s="109" t="s">
        <v>1885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1886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1886</v>
      </c>
    </row>
    <row r="1031" spans="1:20" ht="28">
      <c r="A1031" s="107"/>
      <c r="B1031" s="109" t="s">
        <v>1733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1608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1608</v>
      </c>
    </row>
    <row r="1032" spans="1:20" ht="42">
      <c r="A1032" s="107"/>
      <c r="B1032" s="109" t="s">
        <v>1978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1979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1107</v>
      </c>
      <c r="B1033" s="109" t="s">
        <v>140</v>
      </c>
      <c r="C1033" s="135"/>
      <c r="D1033" s="135" t="s">
        <v>224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2"/>
        <v>0 percent up in Eifelian international stage</v>
      </c>
      <c r="I1033" s="142" t="str">
        <f t="shared" si="493"/>
        <v>100 percent up in Eifelian international stage</v>
      </c>
      <c r="J1033" s="7">
        <v>0</v>
      </c>
      <c r="K1033" s="129">
        <f t="shared" si="494"/>
        <v>0</v>
      </c>
      <c r="L1033" s="8" t="s">
        <v>140</v>
      </c>
      <c r="M1033" s="5" t="s">
        <v>226</v>
      </c>
      <c r="N1033" s="5" t="s">
        <v>1143</v>
      </c>
      <c r="O1033" s="84">
        <f>Master_Chronostrat!I130</f>
        <v>394.3</v>
      </c>
      <c r="P1033" s="20">
        <v>1</v>
      </c>
      <c r="Q1033" s="143">
        <f t="shared" si="495"/>
        <v>100</v>
      </c>
      <c r="R1033" s="21" t="s">
        <v>140</v>
      </c>
      <c r="S1033" s="8" t="s">
        <v>226</v>
      </c>
      <c r="T1033" s="7" t="s">
        <v>228</v>
      </c>
    </row>
    <row r="1034" spans="1:20" ht="28">
      <c r="A1034" s="107" t="s">
        <v>1107</v>
      </c>
      <c r="B1034" s="109" t="s">
        <v>1144</v>
      </c>
      <c r="C1034" s="135"/>
      <c r="D1034" s="135" t="s">
        <v>224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2"/>
        <v>0 percent up in Eifelian international stage</v>
      </c>
      <c r="I1034" s="142" t="str">
        <f t="shared" si="493"/>
        <v>100 percent up in Givetian international stage</v>
      </c>
      <c r="J1034" s="7">
        <v>0</v>
      </c>
      <c r="K1034" s="129">
        <f t="shared" si="494"/>
        <v>0</v>
      </c>
      <c r="L1034" s="8" t="s">
        <v>140</v>
      </c>
      <c r="M1034" s="5" t="s">
        <v>226</v>
      </c>
      <c r="N1034" s="5" t="s">
        <v>1145</v>
      </c>
      <c r="O1034" s="84">
        <f>Master_Chronostrat!I130</f>
        <v>394.3</v>
      </c>
      <c r="P1034" s="20">
        <v>1</v>
      </c>
      <c r="Q1034" s="143">
        <f t="shared" si="495"/>
        <v>100</v>
      </c>
      <c r="R1034" s="21" t="s">
        <v>139</v>
      </c>
      <c r="S1034" s="8" t="s">
        <v>241</v>
      </c>
      <c r="T1034" s="7" t="s">
        <v>228</v>
      </c>
    </row>
    <row r="1035" spans="1:20" ht="28">
      <c r="A1035" s="107" t="s">
        <v>1107</v>
      </c>
      <c r="B1035" s="109" t="s">
        <v>1146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2"/>
        <v>50 percent up in Emsian international stage</v>
      </c>
      <c r="I1035" s="142" t="str">
        <f t="shared" si="493"/>
        <v>100 percent up in Emsian international stage</v>
      </c>
      <c r="J1035" s="7">
        <v>0.5</v>
      </c>
      <c r="K1035" s="129">
        <f t="shared" si="494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5"/>
        <v>100</v>
      </c>
      <c r="R1035" s="21" t="s">
        <v>141</v>
      </c>
      <c r="S1035" s="8" t="s">
        <v>274</v>
      </c>
      <c r="T1035" s="7" t="s">
        <v>228</v>
      </c>
    </row>
    <row r="1036" spans="1:20" ht="28">
      <c r="A1036" s="107" t="s">
        <v>1107</v>
      </c>
      <c r="B1036" s="108" t="s">
        <v>1147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2"/>
        <v>50 percent up in Emsian international stage</v>
      </c>
      <c r="I1036" s="142" t="str">
        <f t="shared" si="493"/>
        <v>100 percent up in Emsian international stage</v>
      </c>
      <c r="J1036" s="7">
        <v>0.5</v>
      </c>
      <c r="K1036" s="129">
        <f t="shared" si="494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5"/>
        <v>100</v>
      </c>
      <c r="R1036" s="21" t="s">
        <v>141</v>
      </c>
      <c r="S1036" s="8" t="s">
        <v>274</v>
      </c>
      <c r="T1036" s="7" t="s">
        <v>228</v>
      </c>
    </row>
    <row r="1037" spans="1:20" ht="28">
      <c r="A1037" s="107" t="s">
        <v>1107</v>
      </c>
      <c r="B1037" s="109" t="s">
        <v>1148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2"/>
        <v>0 percent up in Emsian international stage</v>
      </c>
      <c r="I1037" s="142" t="str">
        <f t="shared" si="493"/>
        <v>100 percent up in Emsian international stage</v>
      </c>
      <c r="J1037" s="7">
        <v>0</v>
      </c>
      <c r="K1037" s="129">
        <f t="shared" si="494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5"/>
        <v>100</v>
      </c>
      <c r="R1037" s="21" t="s">
        <v>141</v>
      </c>
      <c r="S1037" s="8" t="s">
        <v>234</v>
      </c>
      <c r="T1037" s="7" t="s">
        <v>228</v>
      </c>
    </row>
    <row r="1038" spans="1:20" ht="28">
      <c r="A1038" s="107" t="s">
        <v>1107</v>
      </c>
      <c r="B1038" s="108" t="s">
        <v>1149</v>
      </c>
      <c r="C1038" s="5"/>
      <c r="D1038" s="5" t="s">
        <v>1111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2"/>
        <v>0 percent up in Emsian international stage</v>
      </c>
      <c r="I1038" s="142" t="str">
        <f t="shared" si="493"/>
        <v>100 percent up in Emsian international stage</v>
      </c>
      <c r="J1038" s="7">
        <v>0</v>
      </c>
      <c r="K1038" s="129">
        <f t="shared" si="494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5"/>
        <v>100</v>
      </c>
      <c r="R1038" s="21" t="s">
        <v>141</v>
      </c>
      <c r="S1038" s="8" t="s">
        <v>234</v>
      </c>
      <c r="T1038" s="7" t="s">
        <v>228</v>
      </c>
    </row>
    <row r="1039" spans="1:20" ht="28">
      <c r="A1039" s="107" t="s">
        <v>1107</v>
      </c>
      <c r="B1039" s="109" t="s">
        <v>1150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2"/>
        <v>0 percent up in Emsian international stage</v>
      </c>
      <c r="I1039" s="142" t="str">
        <f t="shared" si="493"/>
        <v>100 percent up in Emsian international stage</v>
      </c>
      <c r="J1039" s="7">
        <v>0</v>
      </c>
      <c r="K1039" s="129">
        <f t="shared" si="494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5"/>
        <v>100</v>
      </c>
      <c r="R1039" s="21" t="s">
        <v>141</v>
      </c>
      <c r="S1039" s="8" t="s">
        <v>234</v>
      </c>
      <c r="T1039" s="7" t="s">
        <v>228</v>
      </c>
    </row>
    <row r="1040" spans="1:20" ht="28">
      <c r="A1040" s="107" t="s">
        <v>1107</v>
      </c>
      <c r="B1040" s="109" t="s">
        <v>1151</v>
      </c>
      <c r="C1040" s="5"/>
      <c r="D1040" s="5" t="s">
        <v>250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2"/>
        <v>0 percent up in Emsian international stage</v>
      </c>
      <c r="I1040" s="142" t="str">
        <f t="shared" si="493"/>
        <v>100 percent up in Emsian international stage</v>
      </c>
      <c r="J1040" s="7">
        <v>0</v>
      </c>
      <c r="K1040" s="129">
        <f t="shared" si="494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5"/>
        <v>100</v>
      </c>
      <c r="R1040" s="21" t="s">
        <v>141</v>
      </c>
      <c r="S1040" s="8" t="s">
        <v>234</v>
      </c>
      <c r="T1040" s="7" t="s">
        <v>228</v>
      </c>
    </row>
    <row r="1041" spans="1:20" ht="28">
      <c r="A1041" s="107" t="s">
        <v>1107</v>
      </c>
      <c r="B1041" s="108" t="s">
        <v>1152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2"/>
        <v>0 percent up in Emsian international stage</v>
      </c>
      <c r="I1041" s="142" t="str">
        <f t="shared" si="493"/>
        <v>50 percent up in Emsian international stage</v>
      </c>
      <c r="J1041" s="7">
        <v>0</v>
      </c>
      <c r="K1041" s="129">
        <f t="shared" si="494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5"/>
        <v>50</v>
      </c>
      <c r="R1041" s="21" t="s">
        <v>141</v>
      </c>
      <c r="S1041" s="8" t="s">
        <v>232</v>
      </c>
      <c r="T1041" s="7" t="s">
        <v>228</v>
      </c>
    </row>
    <row r="1042" spans="1:20" ht="28">
      <c r="A1042" s="107"/>
      <c r="B1042" s="109" t="s">
        <v>1903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1904</v>
      </c>
      <c r="H1042" s="82" t="str">
        <f t="shared" si="492"/>
        <v>83 percent up in Emsian international stage</v>
      </c>
      <c r="I1042" s="142" t="str">
        <f t="shared" si="493"/>
        <v>100 percent up in Emsian international stage</v>
      </c>
      <c r="J1042" s="7">
        <v>0.83</v>
      </c>
      <c r="K1042" s="129">
        <f t="shared" si="494"/>
        <v>83</v>
      </c>
      <c r="L1042" s="8" t="s">
        <v>141</v>
      </c>
      <c r="M1042" s="5"/>
      <c r="O1042" s="83"/>
      <c r="P1042" s="20">
        <v>1</v>
      </c>
      <c r="Q1042" s="143">
        <f t="shared" si="495"/>
        <v>100</v>
      </c>
      <c r="R1042" s="21" t="s">
        <v>141</v>
      </c>
      <c r="S1042" s="149" t="s">
        <v>1904</v>
      </c>
    </row>
    <row r="1043" spans="1:20" ht="28">
      <c r="A1043" s="107"/>
      <c r="B1043" s="109" t="s">
        <v>1734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1737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1673</v>
      </c>
    </row>
    <row r="1044" spans="1:20" ht="28">
      <c r="A1044" s="107"/>
      <c r="B1044" s="109" t="s">
        <v>1735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1738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1674</v>
      </c>
    </row>
    <row r="1045" spans="1:20" ht="28">
      <c r="A1045" s="107"/>
      <c r="B1045" s="109" t="s">
        <v>1901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1902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1902</v>
      </c>
    </row>
    <row r="1046" spans="1:20" ht="42">
      <c r="A1046" s="107"/>
      <c r="B1046" s="109" t="s">
        <v>1736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1739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1675</v>
      </c>
    </row>
    <row r="1047" spans="1:20" ht="28">
      <c r="A1047" s="107" t="s">
        <v>1107</v>
      </c>
      <c r="B1047" s="109" t="s">
        <v>141</v>
      </c>
      <c r="C1047" s="135"/>
      <c r="D1047" s="135" t="s">
        <v>224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2"/>
        <v>0 percent up in Emsian international stage</v>
      </c>
      <c r="I1047" s="142" t="str">
        <f t="shared" si="493"/>
        <v>100 percent up in Emsian international stage</v>
      </c>
      <c r="J1047" s="7">
        <v>0</v>
      </c>
      <c r="K1047" s="129">
        <f t="shared" si="494"/>
        <v>0</v>
      </c>
      <c r="L1047" s="8" t="s">
        <v>141</v>
      </c>
      <c r="M1047" s="5" t="s">
        <v>226</v>
      </c>
      <c r="N1047" s="5" t="s">
        <v>1153</v>
      </c>
      <c r="O1047" s="84">
        <f>Master_Chronostrat!I133</f>
        <v>410.51</v>
      </c>
      <c r="P1047" s="20">
        <v>1</v>
      </c>
      <c r="Q1047" s="143">
        <f t="shared" si="495"/>
        <v>100</v>
      </c>
      <c r="R1047" s="21" t="s">
        <v>141</v>
      </c>
      <c r="S1047" s="8" t="s">
        <v>226</v>
      </c>
      <c r="T1047" s="7" t="s">
        <v>228</v>
      </c>
    </row>
    <row r="1048" spans="1:20" ht="34">
      <c r="A1048" s="107"/>
      <c r="B1048" s="109" t="s">
        <v>1891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1892</v>
      </c>
      <c r="H1048" s="82" t="str">
        <f t="shared" si="492"/>
        <v>0 percent up in Emsian international stage</v>
      </c>
      <c r="I1048" s="142" t="str">
        <f t="shared" si="493"/>
        <v>100 percent up in Emsian international stage</v>
      </c>
      <c r="J1048" s="7">
        <v>0</v>
      </c>
      <c r="K1048" s="129">
        <f t="shared" si="494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1892</v>
      </c>
    </row>
    <row r="1049" spans="1:20" ht="28">
      <c r="A1049" s="107" t="s">
        <v>1107</v>
      </c>
      <c r="B1049" s="109" t="s">
        <v>1154</v>
      </c>
      <c r="C1049" s="5"/>
      <c r="D1049" s="5" t="s">
        <v>250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2"/>
        <v>28.6 percent up in Pragian international stage</v>
      </c>
      <c r="I1049" s="142" t="str">
        <f t="shared" si="493"/>
        <v>100 percent up in Pragian international stage</v>
      </c>
      <c r="J1049" s="7">
        <v>0.28571428571428381</v>
      </c>
      <c r="K1049" s="129">
        <f t="shared" si="494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5"/>
        <v>100</v>
      </c>
      <c r="R1049" s="21" t="s">
        <v>144</v>
      </c>
      <c r="S1049" s="8" t="s">
        <v>274</v>
      </c>
      <c r="T1049" s="7" t="s">
        <v>228</v>
      </c>
    </row>
    <row r="1050" spans="1:20" ht="28">
      <c r="A1050" s="107" t="s">
        <v>1107</v>
      </c>
      <c r="B1050" s="109" t="s">
        <v>1155</v>
      </c>
      <c r="C1050" s="5"/>
      <c r="D1050" s="5" t="s">
        <v>272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2"/>
        <v>0 percent up in Pragian international stage</v>
      </c>
      <c r="I1050" s="142" t="str">
        <f t="shared" si="493"/>
        <v>100 percent up in Emsian international stage</v>
      </c>
      <c r="J1050" s="7">
        <v>0</v>
      </c>
      <c r="K1050" s="129">
        <f t="shared" si="494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5"/>
        <v>100</v>
      </c>
      <c r="R1050" s="21" t="s">
        <v>141</v>
      </c>
      <c r="S1050" s="8" t="s">
        <v>234</v>
      </c>
      <c r="T1050" s="7" t="s">
        <v>228</v>
      </c>
    </row>
    <row r="1051" spans="1:20" ht="28">
      <c r="A1051" s="107" t="s">
        <v>1107</v>
      </c>
      <c r="B1051" s="109" t="s">
        <v>1156</v>
      </c>
      <c r="C1051" s="5"/>
      <c r="D1051" s="5" t="s">
        <v>272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2"/>
        <v>0 percent up in Pragian international stage</v>
      </c>
      <c r="I1051" s="142" t="str">
        <f t="shared" si="493"/>
        <v>100 percent up in Pragian international stage</v>
      </c>
      <c r="J1051" s="7">
        <v>0</v>
      </c>
      <c r="K1051" s="129">
        <f t="shared" si="494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5"/>
        <v>100</v>
      </c>
      <c r="R1051" s="21" t="s">
        <v>144</v>
      </c>
      <c r="S1051" s="8" t="s">
        <v>234</v>
      </c>
      <c r="T1051" s="7" t="s">
        <v>228</v>
      </c>
    </row>
    <row r="1052" spans="1:20" ht="28">
      <c r="A1052" s="107"/>
      <c r="B1052" s="109" t="s">
        <v>1898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1607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1607</v>
      </c>
    </row>
    <row r="1053" spans="1:20" ht="34">
      <c r="A1053" s="107"/>
      <c r="B1053" s="109" t="s">
        <v>1899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1887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1887</v>
      </c>
    </row>
    <row r="1054" spans="1:20" ht="34">
      <c r="A1054" s="107"/>
      <c r="B1054" s="109" t="s">
        <v>1900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1888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1888</v>
      </c>
    </row>
    <row r="1055" spans="1:20" ht="28">
      <c r="A1055" s="107"/>
      <c r="B1055" s="109" t="s">
        <v>1897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1608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1608</v>
      </c>
    </row>
    <row r="1056" spans="1:20" ht="28">
      <c r="A1056" s="107" t="s">
        <v>1107</v>
      </c>
      <c r="B1056" s="109" t="s">
        <v>144</v>
      </c>
      <c r="C1056" s="135"/>
      <c r="D1056" s="135" t="s">
        <v>224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2"/>
        <v>0 percent up in Pragian international stage</v>
      </c>
      <c r="I1056" s="142" t="str">
        <f t="shared" si="493"/>
        <v>100 percent up in Pragian international stage</v>
      </c>
      <c r="J1056" s="7">
        <v>0</v>
      </c>
      <c r="K1056" s="129">
        <f t="shared" si="494"/>
        <v>0</v>
      </c>
      <c r="L1056" s="8" t="s">
        <v>144</v>
      </c>
      <c r="M1056" s="5" t="s">
        <v>226</v>
      </c>
      <c r="N1056" s="5" t="s">
        <v>1157</v>
      </c>
      <c r="O1056" s="84">
        <f>Master_Chronostrat!I134</f>
        <v>412.4</v>
      </c>
      <c r="P1056" s="20">
        <v>1</v>
      </c>
      <c r="Q1056" s="143">
        <f t="shared" si="495"/>
        <v>100</v>
      </c>
      <c r="R1056" s="21" t="s">
        <v>144</v>
      </c>
      <c r="S1056" s="8" t="s">
        <v>226</v>
      </c>
      <c r="T1056" s="7" t="s">
        <v>228</v>
      </c>
    </row>
    <row r="1057" spans="1:20" ht="34">
      <c r="A1057" s="107"/>
      <c r="B1057" s="109" t="s">
        <v>1893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1894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1107</v>
      </c>
      <c r="B1058" s="109" t="s">
        <v>1158</v>
      </c>
      <c r="C1058" s="5"/>
      <c r="D1058" s="5" t="s">
        <v>250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2"/>
        <v>62.5 percent up in Lochkovian international stage</v>
      </c>
      <c r="I1058" s="142" t="str">
        <f t="shared" si="493"/>
        <v>28.6 percent up in Pragian international stage</v>
      </c>
      <c r="J1058" s="7">
        <v>0.62499999999999845</v>
      </c>
      <c r="K1058" s="129">
        <f t="shared" si="494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5"/>
        <v>28.6</v>
      </c>
      <c r="R1058" s="21" t="s">
        <v>144</v>
      </c>
      <c r="S1058" s="8" t="s">
        <v>248</v>
      </c>
      <c r="T1058" s="7" t="s">
        <v>228</v>
      </c>
    </row>
    <row r="1059" spans="1:20" ht="28">
      <c r="A1059" s="107" t="s">
        <v>1107</v>
      </c>
      <c r="B1059" s="109" t="s">
        <v>1159</v>
      </c>
      <c r="C1059" s="5"/>
      <c r="D1059" s="5" t="s">
        <v>272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2"/>
        <v>0 percent up in Lochkovian international stage</v>
      </c>
      <c r="I1059" s="142" t="str">
        <f t="shared" si="493"/>
        <v>100 percent up in Lochkovian international stage</v>
      </c>
      <c r="J1059" s="7">
        <v>0</v>
      </c>
      <c r="K1059" s="129">
        <f t="shared" si="494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5"/>
        <v>100</v>
      </c>
      <c r="R1059" s="21" t="s">
        <v>146</v>
      </c>
      <c r="S1059" s="8" t="s">
        <v>234</v>
      </c>
      <c r="T1059" s="7" t="s">
        <v>228</v>
      </c>
    </row>
    <row r="1060" spans="1:20" ht="28">
      <c r="A1060" s="107" t="s">
        <v>1107</v>
      </c>
      <c r="B1060" s="109" t="s">
        <v>1160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2"/>
        <v>0 percent up in Lochkovian international stage</v>
      </c>
      <c r="I1060" s="142" t="str">
        <f t="shared" si="493"/>
        <v>100 percent up in Emsian international stage</v>
      </c>
      <c r="J1060" s="7">
        <v>0</v>
      </c>
      <c r="K1060" s="129">
        <f t="shared" si="494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5"/>
        <v>100</v>
      </c>
      <c r="R1060" s="21" t="s">
        <v>141</v>
      </c>
      <c r="S1060" s="8" t="s">
        <v>234</v>
      </c>
      <c r="T1060" s="7" t="s">
        <v>228</v>
      </c>
    </row>
    <row r="1061" spans="1:20" ht="28">
      <c r="A1061" s="107" t="s">
        <v>1107</v>
      </c>
      <c r="B1061" s="109" t="s">
        <v>1161</v>
      </c>
      <c r="C1061" s="5"/>
      <c r="D1061" s="5" t="s">
        <v>250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2"/>
        <v>0 percent up in Lochkovian international stage</v>
      </c>
      <c r="I1061" s="142" t="str">
        <f t="shared" si="493"/>
        <v>62.5 percent up in Lochkovian international stage</v>
      </c>
      <c r="J1061" s="7">
        <v>0</v>
      </c>
      <c r="K1061" s="129">
        <f t="shared" si="494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5"/>
        <v>62.5</v>
      </c>
      <c r="R1061" s="21" t="s">
        <v>146</v>
      </c>
      <c r="S1061" s="8" t="s">
        <v>232</v>
      </c>
      <c r="T1061" s="7" t="s">
        <v>228</v>
      </c>
    </row>
    <row r="1062" spans="1:20" ht="28">
      <c r="A1062" s="107" t="s">
        <v>1107</v>
      </c>
      <c r="B1062" s="109" t="s">
        <v>1162</v>
      </c>
      <c r="C1062" s="5"/>
      <c r="D1062" s="5" t="s">
        <v>246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2"/>
        <v>0 percent up in Lochkovian international stage</v>
      </c>
      <c r="I1062" s="142" t="str">
        <f t="shared" si="493"/>
        <v>100 percent up in Eifelian international stage</v>
      </c>
      <c r="J1062" s="7">
        <v>0</v>
      </c>
      <c r="K1062" s="129">
        <f t="shared" si="494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5"/>
        <v>100</v>
      </c>
      <c r="R1062" s="21" t="s">
        <v>140</v>
      </c>
      <c r="S1062" s="8" t="s">
        <v>234</v>
      </c>
      <c r="T1062" s="7" t="s">
        <v>228</v>
      </c>
    </row>
    <row r="1063" spans="1:20" ht="28">
      <c r="A1063" s="107"/>
      <c r="B1063" s="109" t="s">
        <v>1740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1723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1673</v>
      </c>
    </row>
    <row r="1064" spans="1:20" ht="28">
      <c r="A1064" s="107"/>
      <c r="B1064" s="109" t="s">
        <v>1741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1674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1674</v>
      </c>
    </row>
    <row r="1065" spans="1:20" ht="28">
      <c r="A1065" s="107"/>
      <c r="B1065" s="109" t="s">
        <v>1742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1729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1675</v>
      </c>
    </row>
    <row r="1066" spans="1:20" ht="28">
      <c r="A1066" s="107" t="s">
        <v>1107</v>
      </c>
      <c r="B1066" s="109" t="s">
        <v>146</v>
      </c>
      <c r="C1066" s="135"/>
      <c r="D1066" s="135" t="s">
        <v>224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2"/>
        <v>0 percent up in Lochkovian international stage</v>
      </c>
      <c r="I1066" s="142" t="str">
        <f t="shared" si="493"/>
        <v>100 percent up in Lochkovian international stage</v>
      </c>
      <c r="J1066" s="7">
        <v>0</v>
      </c>
      <c r="K1066" s="129">
        <f t="shared" si="494"/>
        <v>0</v>
      </c>
      <c r="L1066" s="8" t="s">
        <v>146</v>
      </c>
      <c r="M1066" s="5" t="s">
        <v>226</v>
      </c>
      <c r="N1066" s="5" t="s">
        <v>1163</v>
      </c>
      <c r="O1066" s="84">
        <f>Master_Chronostrat!I137</f>
        <v>419</v>
      </c>
      <c r="P1066" s="20">
        <v>1</v>
      </c>
      <c r="Q1066" s="143">
        <f t="shared" si="495"/>
        <v>100</v>
      </c>
      <c r="R1066" s="21" t="s">
        <v>146</v>
      </c>
      <c r="S1066" s="8" t="s">
        <v>226</v>
      </c>
      <c r="T1066" s="7" t="s">
        <v>228</v>
      </c>
    </row>
    <row r="1067" spans="1:20" ht="34">
      <c r="A1067" s="107"/>
      <c r="B1067" s="109" t="s">
        <v>1895</v>
      </c>
      <c r="C1067" s="135"/>
      <c r="D1067" s="135"/>
      <c r="E1067" s="132"/>
      <c r="F1067" s="139"/>
      <c r="G1067" s="149" t="s">
        <v>1896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226</v>
      </c>
    </row>
    <row r="1068" spans="1:20" ht="28">
      <c r="A1068" s="107" t="s">
        <v>1107</v>
      </c>
      <c r="B1068" s="109" t="s">
        <v>1164</v>
      </c>
      <c r="C1068" s="135"/>
      <c r="D1068" s="135" t="s">
        <v>224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2"/>
        <v>0 percent up in Lochkovian international stage</v>
      </c>
      <c r="I1068" s="142" t="str">
        <f t="shared" si="493"/>
        <v>100 percent up in Emsian international stage</v>
      </c>
      <c r="J1068" s="7">
        <v>0</v>
      </c>
      <c r="K1068" s="129">
        <f t="shared" si="494"/>
        <v>0</v>
      </c>
      <c r="L1068" s="8" t="s">
        <v>146</v>
      </c>
      <c r="M1068" s="5" t="s">
        <v>226</v>
      </c>
      <c r="N1068" s="5" t="s">
        <v>1165</v>
      </c>
      <c r="O1068" s="84">
        <f>Master_Chronostrat!I137</f>
        <v>419</v>
      </c>
      <c r="P1068" s="20">
        <v>1</v>
      </c>
      <c r="Q1068" s="143">
        <f t="shared" si="495"/>
        <v>100</v>
      </c>
      <c r="R1068" s="21" t="s">
        <v>141</v>
      </c>
      <c r="S1068" s="8" t="s">
        <v>3</v>
      </c>
      <c r="T1068" s="7" t="s">
        <v>228</v>
      </c>
    </row>
    <row r="1069" spans="1:20" ht="28">
      <c r="A1069" s="107" t="s">
        <v>1107</v>
      </c>
      <c r="B1069" s="109" t="s">
        <v>145</v>
      </c>
      <c r="C1069" s="135"/>
      <c r="D1069" s="135" t="s">
        <v>224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5" si="596">CONCATENATE(K1069," percent up in ",L1069," international stage")</f>
        <v>0 percent up in Lochkovian international stage</v>
      </c>
      <c r="I1069" s="142" t="str">
        <f t="shared" ref="I1069:I1165" si="597">CONCATENATE(Q1069," percent up in ",R1069," international stage")</f>
        <v>100 percent up in Famennian international stage</v>
      </c>
      <c r="J1069" s="7">
        <v>0</v>
      </c>
      <c r="K1069" s="129">
        <f t="shared" ref="K1069:K1165" si="598">ROUND(J1069*100,1)</f>
        <v>0</v>
      </c>
      <c r="L1069" s="8" t="s">
        <v>146</v>
      </c>
      <c r="M1069" s="5" t="s">
        <v>226</v>
      </c>
      <c r="N1069" s="5" t="s">
        <v>1166</v>
      </c>
      <c r="O1069" s="84">
        <f>Master_Chronostrat!I137</f>
        <v>419</v>
      </c>
      <c r="P1069" s="20">
        <v>1</v>
      </c>
      <c r="Q1069" s="143">
        <f t="shared" ref="Q1069:Q1165" si="599">ROUND(P1069*100,1)</f>
        <v>100</v>
      </c>
      <c r="R1069" s="21" t="s">
        <v>137</v>
      </c>
      <c r="S1069" s="8" t="s">
        <v>3</v>
      </c>
      <c r="T1069" s="7" t="s">
        <v>228</v>
      </c>
    </row>
    <row r="1070" spans="1:20" ht="28">
      <c r="A1070" s="110" t="s">
        <v>1167</v>
      </c>
      <c r="B1070" s="111" t="s">
        <v>1168</v>
      </c>
      <c r="C1070" s="5"/>
      <c r="D1070" s="5" t="s">
        <v>250</v>
      </c>
      <c r="E1070" s="132">
        <f t="shared" ref="E1070:E1076" si="600">$O$1076-J1070*($O$1076-$O$1069)</f>
        <v>420.86685</v>
      </c>
      <c r="F1070" s="139">
        <f t="shared" ref="F1070:F1077" si="601">$O$1076-P1070*($O$1076-$O$1069)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234</v>
      </c>
      <c r="T1070" s="7" t="s">
        <v>228</v>
      </c>
    </row>
    <row r="1071" spans="1:20" ht="28">
      <c r="A1071" s="110"/>
      <c r="B1071" s="111" t="s">
        <v>1745</v>
      </c>
      <c r="C1071" s="5"/>
      <c r="D1071" s="5"/>
      <c r="E1071" s="132">
        <f t="shared" si="600"/>
        <v>420.86685</v>
      </c>
      <c r="F1071" s="139">
        <f t="shared" si="601"/>
        <v>419</v>
      </c>
      <c r="G1071" s="149" t="s">
        <v>1743</v>
      </c>
      <c r="H1071" s="82" t="str">
        <f t="shared" si="596"/>
        <v>50 percent up in Pridoli international stage</v>
      </c>
      <c r="I1071" s="142" t="str">
        <f t="shared" si="597"/>
        <v>100 percent up in Pridoli international stage</v>
      </c>
      <c r="J1071" s="7">
        <v>0.5</v>
      </c>
      <c r="K1071" s="129">
        <f t="shared" si="598"/>
        <v>50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151" t="s">
        <v>1607</v>
      </c>
    </row>
    <row r="1072" spans="1:20" ht="28">
      <c r="A1072" s="110"/>
      <c r="B1072" s="111" t="s">
        <v>1746</v>
      </c>
      <c r="C1072" s="5"/>
      <c r="D1072" s="5"/>
      <c r="E1072" s="132">
        <f t="shared" si="600"/>
        <v>422.7337</v>
      </c>
      <c r="F1072" s="139">
        <f t="shared" si="601"/>
        <v>420.86685</v>
      </c>
      <c r="G1072" s="149" t="s">
        <v>1743</v>
      </c>
      <c r="H1072" s="82" t="str">
        <f t="shared" si="596"/>
        <v>0 percent up in Pridoli international stage</v>
      </c>
      <c r="I1072" s="142" t="str">
        <f t="shared" si="597"/>
        <v>50 percent up in Pridoli international stage</v>
      </c>
      <c r="J1072" s="7">
        <v>0</v>
      </c>
      <c r="K1072" s="129">
        <f t="shared" si="598"/>
        <v>0</v>
      </c>
      <c r="L1072" s="8" t="s">
        <v>147</v>
      </c>
      <c r="M1072" s="5"/>
      <c r="O1072" s="83"/>
      <c r="P1072" s="20">
        <v>0.5</v>
      </c>
      <c r="Q1072" s="143">
        <f t="shared" si="599"/>
        <v>50</v>
      </c>
      <c r="R1072" s="21" t="s">
        <v>147</v>
      </c>
      <c r="S1072" s="151" t="s">
        <v>1608</v>
      </c>
    </row>
    <row r="1073" spans="1:20" ht="28">
      <c r="A1073" s="110"/>
      <c r="B1073" s="111" t="s">
        <v>1744</v>
      </c>
      <c r="C1073" s="5"/>
      <c r="D1073" s="135" t="s">
        <v>224</v>
      </c>
      <c r="E1073" s="132">
        <f t="shared" si="600"/>
        <v>422.7337</v>
      </c>
      <c r="F1073" s="139">
        <f t="shared" si="601"/>
        <v>419</v>
      </c>
      <c r="G1073" s="149" t="s">
        <v>1743</v>
      </c>
      <c r="H1073" s="82" t="str">
        <f t="shared" ref="H1073:H1075" si="602">CONCATENATE(K1073," percent up in ",L1073," international stage")</f>
        <v>0 percent up in Pridoli international stage</v>
      </c>
      <c r="I1073" s="142" t="str">
        <f t="shared" ref="I1073:I1075" si="603">CONCATENATE(Q1073," percent up in ",R1073," international stage")</f>
        <v>100 percent up in Pridoli international stage</v>
      </c>
      <c r="J1073" s="7">
        <v>0</v>
      </c>
      <c r="K1073" s="129">
        <f t="shared" ref="K1073:K1075" si="604">ROUND(J1073*100,1)</f>
        <v>0</v>
      </c>
      <c r="L1073" s="8" t="s">
        <v>147</v>
      </c>
      <c r="M1073" s="5" t="s">
        <v>226</v>
      </c>
      <c r="N1073" s="5" t="s">
        <v>1169</v>
      </c>
      <c r="O1073" s="84">
        <f>Master_Chronostrat!I137</f>
        <v>419</v>
      </c>
      <c r="P1073" s="20">
        <v>1</v>
      </c>
      <c r="Q1073" s="143">
        <f t="shared" ref="Q1073:Q1075" si="605">ROUND(P1073*100,1)</f>
        <v>100</v>
      </c>
      <c r="R1073" s="21" t="s">
        <v>147</v>
      </c>
      <c r="S1073" s="8" t="s">
        <v>226</v>
      </c>
    </row>
    <row r="1074" spans="1:20" ht="28">
      <c r="A1074" s="110"/>
      <c r="B1074" s="111" t="s">
        <v>1905</v>
      </c>
      <c r="C1074" s="5"/>
      <c r="D1074" s="5"/>
      <c r="E1074" s="132">
        <f t="shared" si="600"/>
        <v>420.86685</v>
      </c>
      <c r="F1074" s="139">
        <f t="shared" ref="F1074:F1075" si="606">$O$1076-P1074*($O$1076-$O$1069)</f>
        <v>419</v>
      </c>
      <c r="G1074" s="149" t="s">
        <v>1607</v>
      </c>
      <c r="H1074" s="82" t="str">
        <f t="shared" si="602"/>
        <v>50 percent up in Pridoli international stage</v>
      </c>
      <c r="I1074" s="142" t="str">
        <f t="shared" si="603"/>
        <v>100 percent up in Pridoli international stage</v>
      </c>
      <c r="J1074" s="7">
        <v>0.5</v>
      </c>
      <c r="K1074" s="129">
        <f t="shared" si="604"/>
        <v>50</v>
      </c>
      <c r="L1074" s="8" t="s">
        <v>147</v>
      </c>
      <c r="M1074" s="5"/>
      <c r="O1074" s="83"/>
      <c r="P1074" s="20">
        <v>1</v>
      </c>
      <c r="Q1074" s="143">
        <f t="shared" si="605"/>
        <v>100</v>
      </c>
      <c r="R1074" s="21" t="s">
        <v>147</v>
      </c>
      <c r="S1074" s="151" t="s">
        <v>1607</v>
      </c>
    </row>
    <row r="1075" spans="1:20" ht="28">
      <c r="A1075" s="110"/>
      <c r="B1075" s="111" t="s">
        <v>1906</v>
      </c>
      <c r="C1075" s="5"/>
      <c r="D1075" s="5"/>
      <c r="E1075" s="132">
        <f t="shared" si="600"/>
        <v>422.7337</v>
      </c>
      <c r="F1075" s="139">
        <f t="shared" si="606"/>
        <v>420.86685</v>
      </c>
      <c r="G1075" s="149" t="s">
        <v>1608</v>
      </c>
      <c r="H1075" s="82" t="str">
        <f t="shared" si="602"/>
        <v>0 percent up in Pridoli international stage</v>
      </c>
      <c r="I1075" s="142" t="str">
        <f t="shared" si="603"/>
        <v>50 percent up in Pridoli international stage</v>
      </c>
      <c r="J1075" s="7">
        <v>0</v>
      </c>
      <c r="K1075" s="129">
        <f t="shared" si="604"/>
        <v>0</v>
      </c>
      <c r="L1075" s="8" t="s">
        <v>147</v>
      </c>
      <c r="M1075" s="5"/>
      <c r="O1075" s="83"/>
      <c r="P1075" s="20">
        <v>0.5</v>
      </c>
      <c r="Q1075" s="143">
        <f t="shared" si="605"/>
        <v>50</v>
      </c>
      <c r="R1075" s="21" t="s">
        <v>147</v>
      </c>
      <c r="S1075" s="151" t="s">
        <v>1608</v>
      </c>
    </row>
    <row r="1076" spans="1:20" ht="28">
      <c r="A1076" s="110" t="s">
        <v>1167</v>
      </c>
      <c r="B1076" s="111" t="s">
        <v>147</v>
      </c>
      <c r="C1076" s="135"/>
      <c r="D1076" s="135" t="s">
        <v>224</v>
      </c>
      <c r="E1076" s="132">
        <f t="shared" si="600"/>
        <v>422.7337</v>
      </c>
      <c r="F1076" s="139">
        <f t="shared" si="601"/>
        <v>419</v>
      </c>
      <c r="G1076" s="149"/>
      <c r="H1076" s="82" t="str">
        <f t="shared" si="596"/>
        <v>0 percent up in Pridoli international stage</v>
      </c>
      <c r="I1076" s="142" t="str">
        <f t="shared" si="597"/>
        <v>100 percent up in Pridoli international stage</v>
      </c>
      <c r="J1076" s="7">
        <v>0</v>
      </c>
      <c r="K1076" s="129">
        <f t="shared" si="598"/>
        <v>0</v>
      </c>
      <c r="L1076" s="8" t="s">
        <v>147</v>
      </c>
      <c r="M1076" s="5" t="s">
        <v>226</v>
      </c>
      <c r="N1076" s="5" t="s">
        <v>1169</v>
      </c>
      <c r="O1076" s="84">
        <f>Master_Chronostrat!I138</f>
        <v>422.7337</v>
      </c>
      <c r="P1076" s="20">
        <v>1</v>
      </c>
      <c r="Q1076" s="143">
        <f t="shared" si="599"/>
        <v>100</v>
      </c>
      <c r="R1076" s="21" t="s">
        <v>147</v>
      </c>
      <c r="S1076" s="8" t="s">
        <v>226</v>
      </c>
      <c r="T1076" s="7" t="s">
        <v>228</v>
      </c>
    </row>
    <row r="1077" spans="1:20" ht="28">
      <c r="A1077" s="110" t="s">
        <v>1167</v>
      </c>
      <c r="B1077" s="111" t="s">
        <v>1170</v>
      </c>
      <c r="C1077" s="5"/>
      <c r="D1077" s="5" t="s">
        <v>246</v>
      </c>
      <c r="E1077" s="132">
        <f>$O$1081-J1077*($O$1081-$O$1076)</f>
        <v>425.01010000000002</v>
      </c>
      <c r="F1077" s="139">
        <f t="shared" si="601"/>
        <v>419</v>
      </c>
      <c r="G1077" s="149"/>
      <c r="H1077" s="82" t="str">
        <f t="shared" si="596"/>
        <v>0 percent up in Ludfordian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148</v>
      </c>
      <c r="M1077" s="5" t="s">
        <v>82</v>
      </c>
      <c r="N1077" s="5" t="s">
        <v>82</v>
      </c>
      <c r="O1077" s="83"/>
      <c r="P1077" s="20">
        <v>1</v>
      </c>
      <c r="Q1077" s="143">
        <f t="shared" si="599"/>
        <v>100</v>
      </c>
      <c r="R1077" s="21" t="s">
        <v>147</v>
      </c>
      <c r="S1077" s="8" t="s">
        <v>234</v>
      </c>
      <c r="T1077" s="7" t="s">
        <v>228</v>
      </c>
    </row>
    <row r="1078" spans="1:20" ht="28">
      <c r="A1078" s="110"/>
      <c r="B1078" s="111" t="s">
        <v>1748</v>
      </c>
      <c r="C1078" s="5"/>
      <c r="D1078" s="5"/>
      <c r="E1078" s="132">
        <f>$O$1081-J1078*($O$1081-$O$1076)</f>
        <v>425.01010000000002</v>
      </c>
      <c r="F1078" s="139">
        <f>$O$1081-P1078*($O$1081-$O$1076)</f>
        <v>422.7337</v>
      </c>
      <c r="G1078" s="149"/>
      <c r="H1078" s="82" t="str">
        <f t="shared" ref="H1078:H1080" si="607">CONCATENATE(K1078," percent up in ",L1078," international stage")</f>
        <v>0 percent up in Ludfordian international stage</v>
      </c>
      <c r="I1078" s="142" t="str">
        <f t="shared" ref="I1078:I1080" si="608">CONCATENATE(Q1078," percent up in ",R1078," international stage")</f>
        <v>100 percent up in Ludfordian international stage</v>
      </c>
      <c r="J1078" s="7">
        <v>0</v>
      </c>
      <c r="K1078" s="129">
        <f t="shared" ref="K1078:K1080" si="609">ROUND(J1078*100,1)</f>
        <v>0</v>
      </c>
      <c r="L1078" s="8" t="s">
        <v>148</v>
      </c>
      <c r="M1078" s="5"/>
      <c r="O1078" s="83"/>
      <c r="P1078" s="20">
        <v>1</v>
      </c>
      <c r="Q1078" s="143">
        <f t="shared" ref="Q1078:Q1080" si="610">ROUND(P1078*100,1)</f>
        <v>100</v>
      </c>
      <c r="R1078" s="21" t="s">
        <v>148</v>
      </c>
      <c r="S1078" s="8" t="s">
        <v>234</v>
      </c>
    </row>
    <row r="1079" spans="1:20" ht="28">
      <c r="A1079" s="110"/>
      <c r="B1079" s="111" t="s">
        <v>1984</v>
      </c>
      <c r="C1079" s="5"/>
      <c r="D1079" s="5"/>
      <c r="E1079" s="132">
        <f>$O$1081-J1079*($O$1081-$O$1076)</f>
        <v>423.87189999999998</v>
      </c>
      <c r="F1079" s="139">
        <f>$O$1081-P1079*($O$1081-$O$1076)</f>
        <v>422.7337</v>
      </c>
      <c r="G1079" s="149"/>
      <c r="H1079" s="82" t="str">
        <f t="shared" si="607"/>
        <v>50 percent up in Ludfordian international stage</v>
      </c>
      <c r="I1079" s="142" t="str">
        <f t="shared" si="608"/>
        <v>100 percent up in Ludfordian international stage</v>
      </c>
      <c r="J1079" s="7">
        <v>0.5</v>
      </c>
      <c r="K1079" s="129">
        <f t="shared" si="609"/>
        <v>50</v>
      </c>
      <c r="L1079" s="8" t="s">
        <v>148</v>
      </c>
      <c r="M1079" s="5"/>
      <c r="O1079" s="83"/>
      <c r="P1079" s="20">
        <v>1</v>
      </c>
      <c r="Q1079" s="143">
        <f t="shared" si="610"/>
        <v>100</v>
      </c>
      <c r="R1079" s="21" t="s">
        <v>148</v>
      </c>
      <c r="S1079" s="151" t="s">
        <v>1607</v>
      </c>
    </row>
    <row r="1080" spans="1:20" ht="28">
      <c r="A1080" s="110"/>
      <c r="B1080" s="111" t="s">
        <v>1985</v>
      </c>
      <c r="C1080" s="5"/>
      <c r="D1080" s="5"/>
      <c r="E1080" s="132">
        <f>$O$1081-J1080*($O$1081-$O$1076)</f>
        <v>425.01010000000002</v>
      </c>
      <c r="F1080" s="139">
        <f>$O$1081-P1080*($O$1081-$O$1076)</f>
        <v>423.87189999999998</v>
      </c>
      <c r="G1080" s="149"/>
      <c r="H1080" s="82" t="str">
        <f t="shared" si="607"/>
        <v>0 percent up in Ludfordian international stage</v>
      </c>
      <c r="I1080" s="142" t="str">
        <f t="shared" si="608"/>
        <v>50 percent up in Ludfordian international stage</v>
      </c>
      <c r="J1080" s="7">
        <v>0</v>
      </c>
      <c r="K1080" s="129">
        <f t="shared" si="609"/>
        <v>0</v>
      </c>
      <c r="L1080" s="8" t="s">
        <v>148</v>
      </c>
      <c r="M1080" s="5"/>
      <c r="O1080" s="83"/>
      <c r="P1080" s="20">
        <v>0.5</v>
      </c>
      <c r="Q1080" s="143">
        <f t="shared" si="610"/>
        <v>50</v>
      </c>
      <c r="R1080" s="21" t="s">
        <v>148</v>
      </c>
      <c r="S1080" s="151" t="s">
        <v>1608</v>
      </c>
    </row>
    <row r="1081" spans="1:20" ht="28">
      <c r="A1081" s="110" t="s">
        <v>1167</v>
      </c>
      <c r="B1081" s="111" t="s">
        <v>148</v>
      </c>
      <c r="C1081" s="135"/>
      <c r="D1081" s="135" t="s">
        <v>224</v>
      </c>
      <c r="E1081" s="132">
        <f>$O$1081-J1081*($O$1081-$O$1076)</f>
        <v>425.01010000000002</v>
      </c>
      <c r="F1081" s="139">
        <f>$O$1081-P1081*($O$1081-$O$1076)</f>
        <v>422.7337</v>
      </c>
      <c r="G1081" s="149"/>
      <c r="H1081" s="82" t="str">
        <f t="shared" si="596"/>
        <v>0 percent up in Ludfordian international stage</v>
      </c>
      <c r="I1081" s="142" t="str">
        <f t="shared" si="597"/>
        <v>100 percent up in Ludfordian international stage</v>
      </c>
      <c r="J1081" s="7">
        <v>0</v>
      </c>
      <c r="K1081" s="129">
        <f t="shared" si="598"/>
        <v>0</v>
      </c>
      <c r="L1081" s="8" t="s">
        <v>148</v>
      </c>
      <c r="M1081" s="5" t="s">
        <v>226</v>
      </c>
      <c r="N1081" s="5" t="s">
        <v>1171</v>
      </c>
      <c r="O1081" s="84">
        <f>Master_Chronostrat!I139</f>
        <v>425.01010000000002</v>
      </c>
      <c r="P1081" s="20">
        <v>1</v>
      </c>
      <c r="Q1081" s="143">
        <f t="shared" si="599"/>
        <v>100</v>
      </c>
      <c r="R1081" s="21" t="s">
        <v>148</v>
      </c>
      <c r="S1081" s="8" t="s">
        <v>226</v>
      </c>
      <c r="T1081" s="7" t="s">
        <v>228</v>
      </c>
    </row>
    <row r="1082" spans="1:20" ht="28">
      <c r="A1082" s="110" t="s">
        <v>1167</v>
      </c>
      <c r="B1082" s="111" t="s">
        <v>1172</v>
      </c>
      <c r="C1082" s="5"/>
      <c r="D1082" s="5" t="s">
        <v>250</v>
      </c>
      <c r="E1082" s="132">
        <f t="shared" ref="E1082:E1088" si="611">$O$1088-J1082*($O$1088-$O$1081)</f>
        <v>425.76596875000001</v>
      </c>
      <c r="F1082" s="139">
        <f>$O$1081-P1082*($O$1081-$O$1076)</f>
        <v>422.7337</v>
      </c>
      <c r="G1082" s="149"/>
      <c r="H1082" s="82" t="str">
        <f t="shared" si="596"/>
        <v>56.2 percent up in Gorstian international stage</v>
      </c>
      <c r="I1082" s="142" t="str">
        <f t="shared" si="597"/>
        <v>100 percent up in Ludfordian international stage</v>
      </c>
      <c r="J1082" s="7">
        <v>0.56249999999999778</v>
      </c>
      <c r="K1082" s="129">
        <f t="shared" si="598"/>
        <v>56.2</v>
      </c>
      <c r="L1082" s="8" t="s">
        <v>150</v>
      </c>
      <c r="M1082" s="5" t="s">
        <v>82</v>
      </c>
      <c r="N1082" s="5" t="s">
        <v>82</v>
      </c>
      <c r="O1082" s="83"/>
      <c r="P1082" s="20">
        <v>1</v>
      </c>
      <c r="Q1082" s="143">
        <f t="shared" si="599"/>
        <v>100</v>
      </c>
      <c r="R1082" s="21" t="s">
        <v>148</v>
      </c>
      <c r="S1082" s="8" t="s">
        <v>248</v>
      </c>
      <c r="T1082" s="7" t="s">
        <v>228</v>
      </c>
    </row>
    <row r="1083" spans="1:20" ht="28">
      <c r="A1083" s="110" t="s">
        <v>1167</v>
      </c>
      <c r="B1083" s="111" t="s">
        <v>1173</v>
      </c>
      <c r="C1083" s="5"/>
      <c r="D1083" s="5" t="s">
        <v>82</v>
      </c>
      <c r="E1083" s="132">
        <f t="shared" si="611"/>
        <v>426.73779999999999</v>
      </c>
      <c r="F1083" s="139">
        <f>$O$1076-P1083*($O$1076-$O$1069)</f>
        <v>419</v>
      </c>
      <c r="G1083" s="149"/>
      <c r="H1083" s="82" t="str">
        <f t="shared" si="596"/>
        <v>0 percent up in Gorstian international stage</v>
      </c>
      <c r="I1083" s="142" t="str">
        <f t="shared" si="597"/>
        <v>100 percent up in Pridoli international stage</v>
      </c>
      <c r="J1083" s="7">
        <v>0</v>
      </c>
      <c r="K1083" s="129">
        <f t="shared" si="598"/>
        <v>0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147</v>
      </c>
      <c r="S1083" s="8" t="s">
        <v>234</v>
      </c>
      <c r="T1083" s="7" t="s">
        <v>228</v>
      </c>
    </row>
    <row r="1084" spans="1:20" ht="28">
      <c r="A1084" s="110" t="s">
        <v>1167</v>
      </c>
      <c r="B1084" s="112" t="s">
        <v>1174</v>
      </c>
      <c r="C1084" s="5"/>
      <c r="D1084" s="5" t="s">
        <v>82</v>
      </c>
      <c r="E1084" s="132">
        <f t="shared" si="611"/>
        <v>426.73779999999999</v>
      </c>
      <c r="F1084" s="139">
        <f>$O$1081-P1084*($O$1081-$O$1076)</f>
        <v>422.7337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Ludfordian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148</v>
      </c>
      <c r="S1084" s="8" t="s">
        <v>234</v>
      </c>
      <c r="T1084" s="7" t="s">
        <v>228</v>
      </c>
    </row>
    <row r="1085" spans="1:20" ht="28">
      <c r="A1085" s="110" t="s">
        <v>1167</v>
      </c>
      <c r="B1085" s="111" t="s">
        <v>1175</v>
      </c>
      <c r="C1085" s="5"/>
      <c r="D1085" s="5" t="s">
        <v>82</v>
      </c>
      <c r="E1085" s="132">
        <f t="shared" si="611"/>
        <v>426.73779999999999</v>
      </c>
      <c r="F1085" s="139">
        <f>$O$1076-P1085*($O$1076-$O$1069)</f>
        <v>419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Pridoli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147</v>
      </c>
      <c r="S1085" s="8" t="s">
        <v>234</v>
      </c>
      <c r="T1085" s="7" t="s">
        <v>228</v>
      </c>
    </row>
    <row r="1086" spans="1:20" ht="28">
      <c r="A1086" s="110"/>
      <c r="B1086" s="111" t="s">
        <v>1747</v>
      </c>
      <c r="C1086" s="5"/>
      <c r="D1086" s="5"/>
      <c r="E1086" s="132">
        <f t="shared" ref="E1086" si="612">$O$1088-J1086*($O$1088-$O$1081)</f>
        <v>426.73779999999999</v>
      </c>
      <c r="F1086" s="139">
        <f>$O$1088-P1086*($O$1088-$O$1081)</f>
        <v>425.01010000000002</v>
      </c>
      <c r="G1086" s="149"/>
      <c r="H1086" s="82" t="str">
        <f t="shared" ref="H1086" si="613">CONCATENATE(K1086," percent up in ",L1086," international stage")</f>
        <v>0 percent up in Gorstian international stage</v>
      </c>
      <c r="I1086" s="142" t="str">
        <f t="shared" ref="I1086" si="614">CONCATENATE(Q1086," percent up in ",R1086," international stage")</f>
        <v>100 percent up in Gorstian international stage</v>
      </c>
      <c r="J1086" s="7">
        <v>0</v>
      </c>
      <c r="K1086" s="129">
        <f t="shared" ref="K1086" si="615">ROUND(J1086*100,1)</f>
        <v>0</v>
      </c>
      <c r="L1086" s="8" t="s">
        <v>150</v>
      </c>
      <c r="M1086" s="5"/>
      <c r="O1086" s="83"/>
      <c r="P1086" s="20">
        <v>1</v>
      </c>
      <c r="Q1086" s="143">
        <f t="shared" ref="Q1086" si="616">ROUND(P1086*100,1)</f>
        <v>100</v>
      </c>
      <c r="R1086" s="21" t="s">
        <v>150</v>
      </c>
      <c r="S1086" s="8" t="s">
        <v>234</v>
      </c>
    </row>
    <row r="1087" spans="1:20" ht="28">
      <c r="A1087" s="110" t="s">
        <v>1167</v>
      </c>
      <c r="B1087" s="111" t="s">
        <v>150</v>
      </c>
      <c r="C1087" s="135"/>
      <c r="D1087" s="135" t="s">
        <v>224</v>
      </c>
      <c r="E1087" s="132">
        <f t="shared" si="611"/>
        <v>426.73779999999999</v>
      </c>
      <c r="F1087" s="139">
        <f>$O$1088-P1087*($O$1088-$O$1081)</f>
        <v>425.01010000000002</v>
      </c>
      <c r="G1087" s="149"/>
      <c r="H1087" s="82" t="str">
        <f t="shared" si="596"/>
        <v>0 percent up in Gorstian international stage</v>
      </c>
      <c r="I1087" s="142" t="str">
        <f t="shared" si="597"/>
        <v>100 percent up in Gorstian international stage</v>
      </c>
      <c r="J1087" s="7">
        <v>0</v>
      </c>
      <c r="K1087" s="129">
        <f t="shared" si="598"/>
        <v>0</v>
      </c>
      <c r="L1087" s="8" t="s">
        <v>150</v>
      </c>
      <c r="M1087" s="5" t="s">
        <v>226</v>
      </c>
      <c r="N1087" s="5" t="s">
        <v>1176</v>
      </c>
      <c r="O1087" s="84">
        <f>Master_Chronostrat!I140</f>
        <v>426.73779999999999</v>
      </c>
      <c r="P1087" s="20">
        <v>1</v>
      </c>
      <c r="Q1087" s="143">
        <f t="shared" si="599"/>
        <v>100</v>
      </c>
      <c r="R1087" s="21" t="s">
        <v>150</v>
      </c>
      <c r="S1087" s="8" t="s">
        <v>226</v>
      </c>
      <c r="T1087" s="7" t="s">
        <v>228</v>
      </c>
    </row>
    <row r="1088" spans="1:20" ht="28">
      <c r="A1088" s="110" t="s">
        <v>1167</v>
      </c>
      <c r="B1088" s="111" t="s">
        <v>149</v>
      </c>
      <c r="C1088" s="135"/>
      <c r="D1088" s="135" t="s">
        <v>224</v>
      </c>
      <c r="E1088" s="132">
        <f t="shared" si="611"/>
        <v>426.73779999999999</v>
      </c>
      <c r="F1088" s="139">
        <f>$O$1081-P1088*($O$1081-$O$1076)</f>
        <v>422.7337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Ludfordian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226</v>
      </c>
      <c r="N1088" s="5" t="s">
        <v>1177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148</v>
      </c>
      <c r="S1088" s="8" t="s">
        <v>241</v>
      </c>
      <c r="T1088" s="7" t="s">
        <v>228</v>
      </c>
    </row>
    <row r="1089" spans="1:20" ht="28">
      <c r="A1089" s="110" t="s">
        <v>1167</v>
      </c>
      <c r="B1089" s="111" t="s">
        <v>1178</v>
      </c>
      <c r="C1089" s="5"/>
      <c r="D1089" s="5" t="s">
        <v>82</v>
      </c>
      <c r="E1089" s="132">
        <f t="shared" ref="E1089:E1097" si="617">$O$1097-J1089*($O$1097-$O$1088)</f>
        <v>429.68014848484847</v>
      </c>
      <c r="F1089" s="139">
        <f>$O$1097-P1089*($O$1097-$O$1088)</f>
        <v>426.73779999999999</v>
      </c>
      <c r="G1089" s="149"/>
      <c r="H1089" s="82" t="str">
        <f t="shared" si="596"/>
        <v>24.2 percent up in Homerian international stage</v>
      </c>
      <c r="I1089" s="142" t="str">
        <f t="shared" si="597"/>
        <v>100 percent up in Homerian international stage</v>
      </c>
      <c r="J1089" s="7">
        <v>0.24242424242424498</v>
      </c>
      <c r="K1089" s="129">
        <f t="shared" si="598"/>
        <v>24.2</v>
      </c>
      <c r="L1089" s="8" t="s">
        <v>151</v>
      </c>
      <c r="M1089" s="5" t="s">
        <v>82</v>
      </c>
      <c r="N1089" s="5" t="s">
        <v>82</v>
      </c>
      <c r="O1089" s="83"/>
      <c r="P1089" s="20">
        <v>1</v>
      </c>
      <c r="Q1089" s="143">
        <f t="shared" si="599"/>
        <v>100</v>
      </c>
      <c r="R1089" s="21" t="s">
        <v>151</v>
      </c>
      <c r="S1089" s="8" t="s">
        <v>274</v>
      </c>
      <c r="T1089" s="7" t="s">
        <v>228</v>
      </c>
    </row>
    <row r="1090" spans="1:20" ht="28">
      <c r="A1090" s="110" t="s">
        <v>1167</v>
      </c>
      <c r="B1090" s="111" t="s">
        <v>1179</v>
      </c>
      <c r="C1090" s="5"/>
      <c r="D1090" s="5" t="s">
        <v>250</v>
      </c>
      <c r="E1090" s="132">
        <f t="shared" si="617"/>
        <v>429.79784242424245</v>
      </c>
      <c r="F1090" s="139">
        <f>$O$1088-P1090*($O$1088-$O$1081)</f>
        <v>425.76596875000001</v>
      </c>
      <c r="G1090" s="149"/>
      <c r="H1090" s="82" t="str">
        <f t="shared" si="596"/>
        <v>21.2 percent up in Homerian international stage</v>
      </c>
      <c r="I1090" s="142" t="str">
        <f t="shared" si="597"/>
        <v>56.2 percent up in Gorstian international stage</v>
      </c>
      <c r="J1090" s="7">
        <v>0.21212121212120794</v>
      </c>
      <c r="K1090" s="129">
        <f t="shared" si="598"/>
        <v>21.2</v>
      </c>
      <c r="L1090" s="8" t="s">
        <v>151</v>
      </c>
      <c r="M1090" s="5" t="s">
        <v>82</v>
      </c>
      <c r="N1090" s="5" t="s">
        <v>82</v>
      </c>
      <c r="O1090" s="83"/>
      <c r="P1090" s="20">
        <v>0.56249999999999778</v>
      </c>
      <c r="Q1090" s="143">
        <f t="shared" si="599"/>
        <v>56.2</v>
      </c>
      <c r="R1090" s="21" t="s">
        <v>150</v>
      </c>
      <c r="S1090" s="8" t="s">
        <v>248</v>
      </c>
      <c r="T1090" s="7" t="s">
        <v>228</v>
      </c>
    </row>
    <row r="1091" spans="1:20" ht="28">
      <c r="A1091" s="110" t="s">
        <v>1167</v>
      </c>
      <c r="B1091" s="111" t="s">
        <v>1180</v>
      </c>
      <c r="C1091" s="5"/>
      <c r="D1091" s="5" t="s">
        <v>82</v>
      </c>
      <c r="E1091" s="132">
        <f t="shared" si="617"/>
        <v>430.62169999999998</v>
      </c>
      <c r="F1091" s="139">
        <f t="shared" ref="F1091:F1097" si="618">$O$1097-P1091*($O$1097-$O$1088)</f>
        <v>426.73779999999999</v>
      </c>
      <c r="G1091" s="149"/>
      <c r="H1091" s="82" t="str">
        <f t="shared" si="596"/>
        <v>0 percent up in Homerian international stage</v>
      </c>
      <c r="I1091" s="142" t="str">
        <f t="shared" si="597"/>
        <v>100 percent up in Homerian international stage</v>
      </c>
      <c r="J1091" s="7">
        <v>0</v>
      </c>
      <c r="K1091" s="129">
        <f t="shared" si="598"/>
        <v>0</v>
      </c>
      <c r="L1091" s="8" t="s">
        <v>151</v>
      </c>
      <c r="M1091" s="5" t="s">
        <v>82</v>
      </c>
      <c r="N1091" s="5" t="s">
        <v>82</v>
      </c>
      <c r="O1091" s="83"/>
      <c r="P1091" s="20">
        <v>1</v>
      </c>
      <c r="Q1091" s="143">
        <f t="shared" si="599"/>
        <v>100</v>
      </c>
      <c r="R1091" s="21" t="s">
        <v>151</v>
      </c>
      <c r="S1091" s="8" t="s">
        <v>234</v>
      </c>
      <c r="T1091" s="7" t="s">
        <v>228</v>
      </c>
    </row>
    <row r="1092" spans="1:20" ht="28">
      <c r="A1092" s="110" t="s">
        <v>1167</v>
      </c>
      <c r="B1092" s="111" t="s">
        <v>1181</v>
      </c>
      <c r="C1092" s="5"/>
      <c r="D1092" s="5" t="s">
        <v>82</v>
      </c>
      <c r="E1092" s="132">
        <f t="shared" si="617"/>
        <v>430.62169999999998</v>
      </c>
      <c r="F1092" s="139">
        <f t="shared" si="618"/>
        <v>429.68014848484847</v>
      </c>
      <c r="G1092" s="149"/>
      <c r="H1092" s="82" t="str">
        <f t="shared" si="596"/>
        <v>0 percent up in Homerian international stage</v>
      </c>
      <c r="I1092" s="142" t="str">
        <f t="shared" si="597"/>
        <v>24.2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0.24242424242424504</v>
      </c>
      <c r="Q1092" s="143">
        <f t="shared" si="599"/>
        <v>24.2</v>
      </c>
      <c r="R1092" s="21" t="s">
        <v>151</v>
      </c>
      <c r="S1092" s="8" t="s">
        <v>232</v>
      </c>
      <c r="T1092" s="7" t="s">
        <v>228</v>
      </c>
    </row>
    <row r="1093" spans="1:20" ht="28">
      <c r="A1093" s="110"/>
      <c r="B1093" s="111" t="s">
        <v>1753</v>
      </c>
      <c r="C1093" s="5"/>
      <c r="D1093" s="5"/>
      <c r="E1093" s="132">
        <f t="shared" si="617"/>
        <v>428.67975000000001</v>
      </c>
      <c r="F1093" s="139">
        <f t="shared" si="618"/>
        <v>426.73779999999999</v>
      </c>
      <c r="G1093" s="149" t="s">
        <v>1755</v>
      </c>
      <c r="H1093" s="82" t="str">
        <f t="shared" ref="H1093:H1096" si="619">CONCATENATE(K1093," percent up in ",L1093," international stage")</f>
        <v>50 percent up in Homerian international stage</v>
      </c>
      <c r="I1093" s="142" t="str">
        <f t="shared" ref="I1093:I1096" si="620">CONCATENATE(Q1093," percent up in ",R1093," international stage")</f>
        <v>100 percent up in Homerian international stage</v>
      </c>
      <c r="J1093" s="7">
        <v>0.5</v>
      </c>
      <c r="K1093" s="129">
        <f t="shared" ref="K1093:K1096" si="621">ROUND(J1093*100,1)</f>
        <v>50</v>
      </c>
      <c r="L1093" s="8" t="s">
        <v>151</v>
      </c>
      <c r="M1093" s="5"/>
      <c r="O1093" s="83"/>
      <c r="P1093" s="20">
        <v>1</v>
      </c>
      <c r="Q1093" s="143">
        <f t="shared" ref="Q1093:Q1096" si="622">ROUND(P1093*100,1)</f>
        <v>100</v>
      </c>
      <c r="R1093" s="21" t="s">
        <v>151</v>
      </c>
      <c r="S1093" s="150" t="s">
        <v>1607</v>
      </c>
    </row>
    <row r="1094" spans="1:20" ht="28">
      <c r="A1094" s="110"/>
      <c r="B1094" s="111" t="s">
        <v>1754</v>
      </c>
      <c r="C1094" s="5"/>
      <c r="D1094" s="5"/>
      <c r="E1094" s="132">
        <f t="shared" si="617"/>
        <v>430.62169999999998</v>
      </c>
      <c r="F1094" s="139">
        <f t="shared" si="618"/>
        <v>428.67975000000001</v>
      </c>
      <c r="G1094" s="149" t="s">
        <v>1756</v>
      </c>
      <c r="H1094" s="82" t="str">
        <f t="shared" si="619"/>
        <v>0 percent up in Homerian international stage</v>
      </c>
      <c r="I1094" s="142" t="str">
        <f t="shared" si="620"/>
        <v>50 percent up in Homerian international stage</v>
      </c>
      <c r="J1094" s="7">
        <v>0</v>
      </c>
      <c r="K1094" s="129">
        <f t="shared" si="621"/>
        <v>0</v>
      </c>
      <c r="L1094" s="8" t="s">
        <v>151</v>
      </c>
      <c r="M1094" s="5"/>
      <c r="O1094" s="83"/>
      <c r="P1094" s="20">
        <v>0.5</v>
      </c>
      <c r="Q1094" s="143">
        <f t="shared" si="622"/>
        <v>50</v>
      </c>
      <c r="R1094" s="21" t="s">
        <v>151</v>
      </c>
      <c r="S1094" s="150" t="s">
        <v>1608</v>
      </c>
    </row>
    <row r="1095" spans="1:20" ht="28">
      <c r="A1095" s="110"/>
      <c r="B1095" s="111" t="s">
        <v>1980</v>
      </c>
      <c r="C1095" s="5"/>
      <c r="D1095" s="5"/>
      <c r="E1095" s="132">
        <f t="shared" ref="E1095:E1096" si="623">$O$1097-J1095*($O$1097-$O$1088)</f>
        <v>428.67975000000001</v>
      </c>
      <c r="F1095" s="139">
        <f t="shared" si="618"/>
        <v>426.73779999999999</v>
      </c>
      <c r="G1095" s="149"/>
      <c r="H1095" s="82" t="str">
        <f t="shared" si="619"/>
        <v>50 percent up in Homerian international stage</v>
      </c>
      <c r="I1095" s="142" t="str">
        <f t="shared" si="620"/>
        <v>100 percent up in Homerian international stage</v>
      </c>
      <c r="J1095" s="7">
        <v>0.5</v>
      </c>
      <c r="K1095" s="129">
        <f t="shared" si="621"/>
        <v>50</v>
      </c>
      <c r="L1095" s="8" t="s">
        <v>151</v>
      </c>
      <c r="M1095" s="5"/>
      <c r="O1095" s="83"/>
      <c r="P1095" s="20">
        <v>1</v>
      </c>
      <c r="Q1095" s="143">
        <f t="shared" si="622"/>
        <v>100</v>
      </c>
      <c r="R1095" s="21" t="s">
        <v>151</v>
      </c>
      <c r="S1095" s="150" t="s">
        <v>1607</v>
      </c>
    </row>
    <row r="1096" spans="1:20" ht="28">
      <c r="A1096" s="110"/>
      <c r="B1096" s="111" t="s">
        <v>1981</v>
      </c>
      <c r="C1096" s="5"/>
      <c r="D1096" s="5"/>
      <c r="E1096" s="132">
        <f t="shared" si="623"/>
        <v>430.62169999999998</v>
      </c>
      <c r="F1096" s="139">
        <f t="shared" si="618"/>
        <v>428.67975000000001</v>
      </c>
      <c r="G1096" s="149"/>
      <c r="H1096" s="82" t="str">
        <f t="shared" si="619"/>
        <v>0 percent up in Homerian international stage</v>
      </c>
      <c r="I1096" s="142" t="str">
        <f t="shared" si="620"/>
        <v>50 percent up in Homerian international stage</v>
      </c>
      <c r="J1096" s="7">
        <v>0</v>
      </c>
      <c r="K1096" s="129">
        <f t="shared" si="621"/>
        <v>0</v>
      </c>
      <c r="L1096" s="8" t="s">
        <v>151</v>
      </c>
      <c r="M1096" s="5"/>
      <c r="O1096" s="83"/>
      <c r="P1096" s="20">
        <v>0.5</v>
      </c>
      <c r="Q1096" s="143">
        <f t="shared" si="622"/>
        <v>50</v>
      </c>
      <c r="R1096" s="21" t="s">
        <v>151</v>
      </c>
      <c r="S1096" s="150" t="s">
        <v>1608</v>
      </c>
    </row>
    <row r="1097" spans="1:20" ht="28">
      <c r="A1097" s="110" t="s">
        <v>1167</v>
      </c>
      <c r="B1097" s="111" t="s">
        <v>151</v>
      </c>
      <c r="C1097" s="135"/>
      <c r="D1097" s="135" t="s">
        <v>224</v>
      </c>
      <c r="E1097" s="132">
        <f t="shared" si="617"/>
        <v>430.62169999999998</v>
      </c>
      <c r="F1097" s="139">
        <f t="shared" si="618"/>
        <v>426.73779999999999</v>
      </c>
      <c r="G1097" s="149"/>
      <c r="H1097" s="82" t="str">
        <f t="shared" si="596"/>
        <v>0 percent up in Homerian international stage</v>
      </c>
      <c r="I1097" s="142" t="str">
        <f t="shared" si="597"/>
        <v>100 percent up in Homerian international stage</v>
      </c>
      <c r="J1097" s="7">
        <v>0</v>
      </c>
      <c r="K1097" s="129">
        <f t="shared" si="598"/>
        <v>0</v>
      </c>
      <c r="L1097" s="8" t="s">
        <v>151</v>
      </c>
      <c r="M1097" s="5" t="s">
        <v>226</v>
      </c>
      <c r="N1097" s="5" t="s">
        <v>1182</v>
      </c>
      <c r="O1097" s="84">
        <f>Master_Chronostrat!I141</f>
        <v>430.62169999999998</v>
      </c>
      <c r="P1097" s="20">
        <v>1</v>
      </c>
      <c r="Q1097" s="143">
        <f t="shared" si="599"/>
        <v>100</v>
      </c>
      <c r="R1097" s="21" t="s">
        <v>151</v>
      </c>
      <c r="S1097" s="8" t="s">
        <v>226</v>
      </c>
      <c r="T1097" s="7" t="s">
        <v>228</v>
      </c>
    </row>
    <row r="1098" spans="1:20" ht="28">
      <c r="A1098" s="110" t="s">
        <v>1167</v>
      </c>
      <c r="B1098" s="111" t="s">
        <v>1183</v>
      </c>
      <c r="C1098" s="5"/>
      <c r="D1098" s="5" t="s">
        <v>370</v>
      </c>
      <c r="E1098" s="132">
        <f t="shared" ref="E1098:E1105" si="624">$O$1105-J1098*($O$1105-$O$1097)</f>
        <v>432.93259999999998</v>
      </c>
      <c r="F1098" s="139">
        <f>$O$1076-P1098*($O$1076-$O$1069)</f>
        <v>419</v>
      </c>
      <c r="G1098" s="149"/>
      <c r="H1098" s="82" t="str">
        <f t="shared" si="596"/>
        <v>0 percent up in Sheinwoodian international stage</v>
      </c>
      <c r="I1098" s="142" t="str">
        <f t="shared" si="597"/>
        <v>100 percent up in Pridoli international stage</v>
      </c>
      <c r="J1098" s="7">
        <v>0</v>
      </c>
      <c r="K1098" s="129">
        <f t="shared" si="598"/>
        <v>0</v>
      </c>
      <c r="L1098" s="8" t="s">
        <v>153</v>
      </c>
      <c r="M1098" s="5" t="s">
        <v>82</v>
      </c>
      <c r="N1098" s="5" t="s">
        <v>82</v>
      </c>
      <c r="O1098" s="83"/>
      <c r="P1098" s="20">
        <v>1</v>
      </c>
      <c r="Q1098" s="143">
        <f t="shared" si="599"/>
        <v>100</v>
      </c>
      <c r="R1098" s="21" t="s">
        <v>147</v>
      </c>
      <c r="S1098" s="8" t="s">
        <v>234</v>
      </c>
      <c r="T1098" s="7" t="s">
        <v>228</v>
      </c>
    </row>
    <row r="1099" spans="1:20" ht="28">
      <c r="A1099" s="110" t="s">
        <v>1167</v>
      </c>
      <c r="B1099" s="111" t="s">
        <v>1184</v>
      </c>
      <c r="C1099" s="5"/>
      <c r="D1099" s="5" t="s">
        <v>82</v>
      </c>
      <c r="E1099" s="132">
        <f t="shared" si="624"/>
        <v>432.93259999999998</v>
      </c>
      <c r="F1099" s="139">
        <f>$O$1105-P1099*($O$1105-$O$1097)</f>
        <v>430.62169999999998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Sheinwoodian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153</v>
      </c>
      <c r="S1099" s="8" t="s">
        <v>234</v>
      </c>
      <c r="T1099" s="7" t="s">
        <v>228</v>
      </c>
    </row>
    <row r="1100" spans="1:20" ht="28">
      <c r="A1100" s="110"/>
      <c r="B1100" s="111" t="s">
        <v>1751</v>
      </c>
      <c r="C1100" s="5"/>
      <c r="D1100" s="5"/>
      <c r="E1100" s="132">
        <f t="shared" si="624"/>
        <v>432.93259999999998</v>
      </c>
      <c r="F1100" s="139">
        <f>$O$1105-P1100*($O$1105-$O$1097)</f>
        <v>430.62169999999998</v>
      </c>
      <c r="G1100" s="149" t="s">
        <v>1752</v>
      </c>
      <c r="H1100" s="82" t="str">
        <f t="shared" ref="H1100:H1102" si="625">CONCATENATE(K1100," percent up in ",L1100," international stage")</f>
        <v>0 percent up in Sheinwoodian international stage</v>
      </c>
      <c r="I1100" s="142" t="str">
        <f t="shared" ref="I1100:I1102" si="626">CONCATENATE(Q1100," percent up in ",R1100," international stage")</f>
        <v>100 percent up in Sheinwoodian international stage</v>
      </c>
      <c r="J1100" s="7">
        <v>0</v>
      </c>
      <c r="K1100" s="129">
        <f t="shared" ref="K1100:K1102" si="627">ROUND(J1100*100,1)</f>
        <v>0</v>
      </c>
      <c r="L1100" s="8" t="s">
        <v>153</v>
      </c>
      <c r="M1100" s="5"/>
      <c r="O1100" s="83"/>
      <c r="P1100" s="20">
        <v>1</v>
      </c>
      <c r="Q1100" s="143">
        <f t="shared" ref="Q1100:Q1102" si="628">ROUND(P1100*100,1)</f>
        <v>100</v>
      </c>
      <c r="R1100" s="21" t="s">
        <v>153</v>
      </c>
      <c r="S1100" s="8" t="s">
        <v>234</v>
      </c>
    </row>
    <row r="1101" spans="1:20" ht="34">
      <c r="A1101" s="110"/>
      <c r="B1101" s="111" t="s">
        <v>1982</v>
      </c>
      <c r="C1101" s="5"/>
      <c r="D1101" s="5"/>
      <c r="E1101" s="132">
        <f t="shared" ref="E1101:E1102" si="629">$O$1105-J1101*($O$1105-$O$1097)</f>
        <v>431.77715000000001</v>
      </c>
      <c r="F1101" s="139">
        <f>$O$1105-P1101*($O$1105-$O$1097)</f>
        <v>430.62169999999998</v>
      </c>
      <c r="G1101" s="149"/>
      <c r="H1101" s="82" t="str">
        <f t="shared" si="625"/>
        <v>50 percent up in Sheinwoodian international stage</v>
      </c>
      <c r="I1101" s="142" t="str">
        <f t="shared" si="626"/>
        <v>100 percent up in Sheinwoodian international stage</v>
      </c>
      <c r="J1101" s="7">
        <v>0.5</v>
      </c>
      <c r="K1101" s="129">
        <f t="shared" si="627"/>
        <v>50</v>
      </c>
      <c r="L1101" s="8" t="s">
        <v>153</v>
      </c>
      <c r="M1101" s="5"/>
      <c r="O1101" s="83"/>
      <c r="P1101" s="20">
        <v>1</v>
      </c>
      <c r="Q1101" s="143">
        <f t="shared" si="628"/>
        <v>100</v>
      </c>
      <c r="R1101" s="21" t="s">
        <v>153</v>
      </c>
      <c r="S1101" s="150" t="s">
        <v>1607</v>
      </c>
    </row>
    <row r="1102" spans="1:20" ht="34">
      <c r="A1102" s="110"/>
      <c r="B1102" s="111" t="s">
        <v>1983</v>
      </c>
      <c r="C1102" s="5"/>
      <c r="D1102" s="5"/>
      <c r="E1102" s="132">
        <f t="shared" si="629"/>
        <v>432.93259999999998</v>
      </c>
      <c r="F1102" s="139">
        <f>$O$1105-P1102*($O$1105-$O$1097)</f>
        <v>431.77715000000001</v>
      </c>
      <c r="G1102" s="149"/>
      <c r="H1102" s="82" t="str">
        <f t="shared" si="625"/>
        <v>0 percent up in Sheinwoodian international stage</v>
      </c>
      <c r="I1102" s="142" t="str">
        <f t="shared" si="626"/>
        <v>50 percent up in Sheinwoodian international stage</v>
      </c>
      <c r="J1102" s="7">
        <v>0</v>
      </c>
      <c r="K1102" s="129">
        <f t="shared" si="627"/>
        <v>0</v>
      </c>
      <c r="L1102" s="8" t="s">
        <v>153</v>
      </c>
      <c r="M1102" s="5"/>
      <c r="O1102" s="83"/>
      <c r="P1102" s="20">
        <v>0.5</v>
      </c>
      <c r="Q1102" s="143">
        <f t="shared" si="628"/>
        <v>50</v>
      </c>
      <c r="R1102" s="21" t="s">
        <v>153</v>
      </c>
      <c r="S1102" s="150" t="s">
        <v>1608</v>
      </c>
    </row>
    <row r="1103" spans="1:20" ht="28">
      <c r="A1103" s="110" t="s">
        <v>1167</v>
      </c>
      <c r="B1103" s="111" t="s">
        <v>153</v>
      </c>
      <c r="C1103" s="135"/>
      <c r="D1103" s="135" t="s">
        <v>224</v>
      </c>
      <c r="E1103" s="132">
        <f t="shared" si="624"/>
        <v>432.93259999999998</v>
      </c>
      <c r="F1103" s="139">
        <f>$O$1105-P1103*($O$1105-$O$1097)</f>
        <v>430.62169999999998</v>
      </c>
      <c r="G1103" s="149"/>
      <c r="H1103" s="82" t="str">
        <f t="shared" si="596"/>
        <v>0 percent up in Sheinwoodian international stage</v>
      </c>
      <c r="I1103" s="142" t="str">
        <f t="shared" si="597"/>
        <v>100 percent up in Sheinwoodian international stage</v>
      </c>
      <c r="J1103" s="7">
        <v>0</v>
      </c>
      <c r="K1103" s="129">
        <f t="shared" si="598"/>
        <v>0</v>
      </c>
      <c r="L1103" s="8" t="s">
        <v>153</v>
      </c>
      <c r="M1103" s="5" t="s">
        <v>226</v>
      </c>
      <c r="N1103" s="5" t="s">
        <v>1185</v>
      </c>
      <c r="O1103" s="84">
        <f>Master_Chronostrat!I142</f>
        <v>432.93259999999998</v>
      </c>
      <c r="P1103" s="20">
        <v>1</v>
      </c>
      <c r="Q1103" s="143">
        <f t="shared" si="599"/>
        <v>100</v>
      </c>
      <c r="R1103" s="21" t="s">
        <v>153</v>
      </c>
      <c r="S1103" s="8" t="s">
        <v>226</v>
      </c>
      <c r="T1103" s="7" t="s">
        <v>228</v>
      </c>
    </row>
    <row r="1104" spans="1:20" ht="28">
      <c r="A1104" s="110"/>
      <c r="B1104" s="111" t="s">
        <v>1749</v>
      </c>
      <c r="C1104" s="5"/>
      <c r="D1104" s="5" t="s">
        <v>82</v>
      </c>
      <c r="E1104" s="132">
        <f t="shared" si="624"/>
        <v>432.93259999999998</v>
      </c>
      <c r="F1104" s="139">
        <f>$O$1097-P1104*($O$1097-$O$1088)</f>
        <v>426.73779999999999</v>
      </c>
      <c r="G1104" s="149" t="s">
        <v>1750</v>
      </c>
      <c r="H1104" s="82" t="str">
        <f t="shared" ref="H1104" si="630">CONCATENATE(K1104," percent up in ",L1104," international stage")</f>
        <v>0 percent up in Sheinwoodian international stage</v>
      </c>
      <c r="I1104" s="142" t="str">
        <f t="shared" ref="I1104" si="631">CONCATENATE(Q1104," percent up in ",R1104," international stage")</f>
        <v>100 percent up in Homerian international stage</v>
      </c>
      <c r="J1104" s="7">
        <v>0</v>
      </c>
      <c r="K1104" s="129">
        <f t="shared" ref="K1104" si="632">ROUND(J1104*100,1)</f>
        <v>0</v>
      </c>
      <c r="L1104" s="8" t="s">
        <v>153</v>
      </c>
      <c r="M1104" s="5"/>
      <c r="O1104" s="84"/>
      <c r="P1104" s="20">
        <v>1</v>
      </c>
      <c r="Q1104" s="143">
        <f t="shared" ref="Q1104" si="633">ROUND(P1104*100,1)</f>
        <v>100</v>
      </c>
      <c r="R1104" s="21" t="s">
        <v>151</v>
      </c>
      <c r="S1104" s="8" t="s">
        <v>234</v>
      </c>
    </row>
    <row r="1105" spans="1:20" ht="28">
      <c r="A1105" s="110" t="s">
        <v>1167</v>
      </c>
      <c r="B1105" s="111" t="s">
        <v>152</v>
      </c>
      <c r="C1105" s="135"/>
      <c r="D1105" s="135" t="s">
        <v>224</v>
      </c>
      <c r="E1105" s="132">
        <f t="shared" si="624"/>
        <v>432.93259999999998</v>
      </c>
      <c r="F1105" s="139">
        <f>$O$1097-P1105*($O$1097-$O$1088)</f>
        <v>426.73779999999999</v>
      </c>
      <c r="G1105" s="149"/>
      <c r="H1105" s="82" t="str">
        <f t="shared" si="596"/>
        <v>0 percent up in Sheinwoodian international stage</v>
      </c>
      <c r="I1105" s="142" t="str">
        <f t="shared" si="597"/>
        <v>100 percent up in Homerian international stage</v>
      </c>
      <c r="J1105" s="7">
        <v>0</v>
      </c>
      <c r="K1105" s="129">
        <f t="shared" si="598"/>
        <v>0</v>
      </c>
      <c r="L1105" s="8" t="s">
        <v>153</v>
      </c>
      <c r="M1105" s="5" t="s">
        <v>226</v>
      </c>
      <c r="N1105" s="5" t="s">
        <v>1186</v>
      </c>
      <c r="O1105" s="84">
        <f>Master_Chronostrat!I142</f>
        <v>432.93259999999998</v>
      </c>
      <c r="P1105" s="20">
        <v>1</v>
      </c>
      <c r="Q1105" s="143">
        <f t="shared" si="599"/>
        <v>100</v>
      </c>
      <c r="R1105" s="21" t="s">
        <v>151</v>
      </c>
      <c r="S1105" s="8" t="s">
        <v>241</v>
      </c>
      <c r="T1105" s="7" t="s">
        <v>228</v>
      </c>
    </row>
    <row r="1106" spans="1:20" ht="28">
      <c r="A1106" s="110" t="s">
        <v>1167</v>
      </c>
      <c r="B1106" s="111" t="s">
        <v>1187</v>
      </c>
      <c r="C1106" s="5"/>
      <c r="D1106" s="5" t="s">
        <v>250</v>
      </c>
      <c r="E1106" s="132">
        <f t="shared" ref="E1106:E1116" si="634">$O$1116-J1106*($O$1116-$O$1105)</f>
        <v>433.51292820512822</v>
      </c>
      <c r="F1106" s="139">
        <f>$O$1097-P1106*($O$1097-$O$1088)</f>
        <v>429.79784242424245</v>
      </c>
      <c r="G1106" s="149"/>
      <c r="H1106" s="82" t="str">
        <f t="shared" si="596"/>
        <v>89.7 percent up in Telychian international stage</v>
      </c>
      <c r="I1106" s="142" t="str">
        <f t="shared" si="597"/>
        <v>21.2 percent up in Homerian international stage</v>
      </c>
      <c r="J1106" s="7">
        <v>0.89743589743589613</v>
      </c>
      <c r="K1106" s="129">
        <f t="shared" si="598"/>
        <v>89.7</v>
      </c>
      <c r="L1106" s="8" t="s">
        <v>154</v>
      </c>
      <c r="M1106" s="5" t="s">
        <v>82</v>
      </c>
      <c r="N1106" s="5" t="s">
        <v>82</v>
      </c>
      <c r="O1106" s="83"/>
      <c r="P1106" s="20">
        <v>0.21212121212120794</v>
      </c>
      <c r="Q1106" s="143">
        <f t="shared" si="599"/>
        <v>21.2</v>
      </c>
      <c r="R1106" s="21" t="s">
        <v>151</v>
      </c>
      <c r="S1106" s="8" t="s">
        <v>248</v>
      </c>
      <c r="T1106" s="7" t="s">
        <v>228</v>
      </c>
    </row>
    <row r="1107" spans="1:20" ht="28">
      <c r="A1107" s="110" t="s">
        <v>1167</v>
      </c>
      <c r="B1107" s="112" t="s">
        <v>1188</v>
      </c>
      <c r="C1107" s="5"/>
      <c r="D1107" s="5" t="s">
        <v>246</v>
      </c>
      <c r="E1107" s="132">
        <f t="shared" si="634"/>
        <v>433.8393628205128</v>
      </c>
      <c r="F1107" s="139">
        <f>$O$1097-P1107*($O$1097-$O$1088)</f>
        <v>426.73779999999999</v>
      </c>
      <c r="G1107" s="149"/>
      <c r="H1107" s="82" t="str">
        <f t="shared" si="596"/>
        <v>84 percent up in Telychian international stage</v>
      </c>
      <c r="I1107" s="142" t="str">
        <f t="shared" si="597"/>
        <v>100 percent up in Homerian international stage</v>
      </c>
      <c r="J1107" s="7">
        <v>0.83974358974358998</v>
      </c>
      <c r="K1107" s="129">
        <f t="shared" si="598"/>
        <v>84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9"/>
        <v>100</v>
      </c>
      <c r="R1107" s="21" t="s">
        <v>151</v>
      </c>
      <c r="S1107" s="8" t="s">
        <v>248</v>
      </c>
      <c r="T1107" s="7" t="s">
        <v>228</v>
      </c>
    </row>
    <row r="1108" spans="1:20" ht="28">
      <c r="A1108" s="110" t="s">
        <v>1167</v>
      </c>
      <c r="B1108" s="111" t="s">
        <v>1189</v>
      </c>
      <c r="C1108" s="5"/>
      <c r="D1108" s="5" t="s">
        <v>250</v>
      </c>
      <c r="E1108" s="132">
        <f t="shared" si="634"/>
        <v>436.41456923076925</v>
      </c>
      <c r="F1108" s="139">
        <f>$O$1116-P1108*($O$1116-$O$1105)</f>
        <v>433.51292820512822</v>
      </c>
      <c r="G1108" s="149"/>
      <c r="H1108" s="82" t="str">
        <f t="shared" si="596"/>
        <v>38.5 percent up in Telychian international stage</v>
      </c>
      <c r="I1108" s="142" t="str">
        <f t="shared" si="597"/>
        <v>89.7 percent up in Telychian international stage</v>
      </c>
      <c r="J1108" s="7">
        <v>0.38461538461538403</v>
      </c>
      <c r="K1108" s="129">
        <f t="shared" si="598"/>
        <v>38.5</v>
      </c>
      <c r="L1108" s="8" t="s">
        <v>154</v>
      </c>
      <c r="M1108" s="5" t="s">
        <v>82</v>
      </c>
      <c r="N1108" s="5" t="s">
        <v>82</v>
      </c>
      <c r="O1108" s="83"/>
      <c r="P1108" s="20">
        <v>0.89743589743589613</v>
      </c>
      <c r="Q1108" s="143">
        <f t="shared" si="599"/>
        <v>89.7</v>
      </c>
      <c r="R1108" s="21" t="s">
        <v>154</v>
      </c>
      <c r="S1108" s="8" t="s">
        <v>261</v>
      </c>
      <c r="T1108" s="7">
        <v>0.51282051282051566</v>
      </c>
    </row>
    <row r="1109" spans="1:20" ht="28">
      <c r="A1109" s="110" t="s">
        <v>1167</v>
      </c>
      <c r="B1109" s="111" t="s">
        <v>1190</v>
      </c>
      <c r="C1109" s="5"/>
      <c r="D1109" s="5" t="s">
        <v>370</v>
      </c>
      <c r="E1109" s="132">
        <f t="shared" si="634"/>
        <v>436.41456923076925</v>
      </c>
      <c r="F1109" s="139">
        <f>$O$1116-P1109*($O$1116-$O$1105)</f>
        <v>432.93259999999998</v>
      </c>
      <c r="G1109" s="149"/>
      <c r="H1109" s="82" t="str">
        <f t="shared" si="596"/>
        <v>38.5 percent up in Telychian international stage</v>
      </c>
      <c r="I1109" s="142" t="str">
        <f t="shared" si="597"/>
        <v>100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1</v>
      </c>
      <c r="Q1109" s="143">
        <f t="shared" si="599"/>
        <v>100</v>
      </c>
      <c r="R1109" s="21" t="s">
        <v>154</v>
      </c>
      <c r="S1109" s="8" t="s">
        <v>274</v>
      </c>
      <c r="T1109" s="7" t="s">
        <v>228</v>
      </c>
    </row>
    <row r="1110" spans="1:20" ht="28">
      <c r="A1110" s="110" t="s">
        <v>1167</v>
      </c>
      <c r="B1110" s="112" t="s">
        <v>1191</v>
      </c>
      <c r="C1110" s="5"/>
      <c r="D1110" s="5" t="s">
        <v>246</v>
      </c>
      <c r="E1110" s="132">
        <f t="shared" si="634"/>
        <v>438.5908</v>
      </c>
      <c r="F1110" s="139">
        <f>$O$1116-P1110*($O$1116-$O$1105)</f>
        <v>433.8393628205128</v>
      </c>
      <c r="G1110" s="149"/>
      <c r="H1110" s="82" t="str">
        <f t="shared" si="596"/>
        <v>0 percent up in Telychian international stage</v>
      </c>
      <c r="I1110" s="142" t="str">
        <f t="shared" si="597"/>
        <v>84 percent up in Telychian international stage</v>
      </c>
      <c r="J1110" s="7">
        <v>0</v>
      </c>
      <c r="K1110" s="129">
        <f t="shared" si="598"/>
        <v>0</v>
      </c>
      <c r="L1110" s="8" t="s">
        <v>154</v>
      </c>
      <c r="M1110" s="5" t="s">
        <v>82</v>
      </c>
      <c r="N1110" s="5" t="s">
        <v>82</v>
      </c>
      <c r="O1110" s="83"/>
      <c r="P1110" s="20">
        <v>0.83974358974358998</v>
      </c>
      <c r="Q1110" s="143">
        <f t="shared" si="599"/>
        <v>84</v>
      </c>
      <c r="R1110" s="21" t="s">
        <v>154</v>
      </c>
      <c r="S1110" s="8" t="s">
        <v>232</v>
      </c>
      <c r="T1110" s="7" t="s">
        <v>228</v>
      </c>
    </row>
    <row r="1111" spans="1:20" ht="28">
      <c r="A1111" s="110" t="s">
        <v>1167</v>
      </c>
      <c r="B1111" s="111" t="s">
        <v>1192</v>
      </c>
      <c r="C1111" s="5"/>
      <c r="D1111" s="5" t="s">
        <v>82</v>
      </c>
      <c r="E1111" s="132">
        <f t="shared" si="634"/>
        <v>438.5908</v>
      </c>
      <c r="F1111" s="139">
        <f>$O$1116-P1111*($O$1116-$O$1105)</f>
        <v>432.93259999999998</v>
      </c>
      <c r="G1111" s="149"/>
      <c r="H1111" s="82" t="str">
        <f t="shared" si="596"/>
        <v>0 percent up in Telychian international stage</v>
      </c>
      <c r="I1111" s="142" t="str">
        <f t="shared" si="597"/>
        <v>100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1</v>
      </c>
      <c r="Q1111" s="143">
        <f t="shared" si="599"/>
        <v>100</v>
      </c>
      <c r="R1111" s="21" t="s">
        <v>154</v>
      </c>
      <c r="S1111" s="8" t="s">
        <v>234</v>
      </c>
      <c r="T1111" s="7" t="s">
        <v>228</v>
      </c>
    </row>
    <row r="1112" spans="1:20" ht="28">
      <c r="A1112" s="110" t="s">
        <v>1167</v>
      </c>
      <c r="B1112" s="111" t="s">
        <v>1193</v>
      </c>
      <c r="C1112" s="5"/>
      <c r="D1112" s="5" t="s">
        <v>82</v>
      </c>
      <c r="E1112" s="132">
        <f t="shared" si="634"/>
        <v>438.5908</v>
      </c>
      <c r="F1112" s="139">
        <f>$O$1105-P1112*($O$1105-$O$1097)</f>
        <v>430.62169999999998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Sheinwoodian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153</v>
      </c>
      <c r="S1112" s="8" t="s">
        <v>234</v>
      </c>
      <c r="T1112" s="7" t="s">
        <v>228</v>
      </c>
    </row>
    <row r="1113" spans="1:20" ht="28">
      <c r="A1113" s="110"/>
      <c r="B1113" s="111" t="s">
        <v>1762</v>
      </c>
      <c r="C1113" s="5"/>
      <c r="D1113" s="5"/>
      <c r="E1113" s="132">
        <f t="shared" ref="E1113" si="635">$O$1116-J1113*($O$1116-$O$1105)</f>
        <v>438.5908</v>
      </c>
      <c r="F1113" s="139">
        <f>$O$1116-P1113*($O$1116-$O$1105)</f>
        <v>432.93259999999998</v>
      </c>
      <c r="G1113" s="149"/>
      <c r="H1113" s="82" t="str">
        <f t="shared" ref="H1113" si="636">CONCATENATE(K1113," percent up in ",L1113," international stage")</f>
        <v>0 percent up in Telychian international stage</v>
      </c>
      <c r="I1113" s="142" t="str">
        <f t="shared" ref="I1113" si="637">CONCATENATE(Q1113," percent up in ",R1113," international stage")</f>
        <v>100 percent up in Telychian international stage</v>
      </c>
      <c r="J1113" s="7">
        <v>0</v>
      </c>
      <c r="K1113" s="129">
        <f t="shared" ref="K1113" si="638">ROUND(J1113*100,1)</f>
        <v>0</v>
      </c>
      <c r="L1113" s="8" t="s">
        <v>154</v>
      </c>
      <c r="M1113" s="5"/>
      <c r="O1113" s="83"/>
      <c r="P1113" s="20">
        <v>1</v>
      </c>
      <c r="Q1113" s="143">
        <f t="shared" ref="Q1113" si="639">ROUND(P1113*100,1)</f>
        <v>100</v>
      </c>
      <c r="R1113" s="21" t="s">
        <v>154</v>
      </c>
      <c r="S1113" s="8" t="s">
        <v>234</v>
      </c>
    </row>
    <row r="1114" spans="1:20" ht="28">
      <c r="A1114" s="110"/>
      <c r="B1114" s="111" t="s">
        <v>1757</v>
      </c>
      <c r="C1114" s="5"/>
      <c r="D1114" s="5"/>
      <c r="E1114" s="132">
        <f t="shared" ref="E1114:E1115" si="640">$O$1116-J1114*($O$1116-$O$1105)</f>
        <v>435.76170000000002</v>
      </c>
      <c r="F1114" s="139">
        <f>$O$1116-P1114*($O$1116-$O$1105)</f>
        <v>432.93259999999998</v>
      </c>
      <c r="G1114" s="149" t="s">
        <v>1607</v>
      </c>
      <c r="H1114" s="82" t="str">
        <f t="shared" ref="H1114:H1115" si="641">CONCATENATE(K1114," percent up in ",L1114," international stage")</f>
        <v>50 percent up in Telychian international stage</v>
      </c>
      <c r="I1114" s="142" t="str">
        <f t="shared" ref="I1114:I1115" si="642">CONCATENATE(Q1114," percent up in ",R1114," international stage")</f>
        <v>100 percent up in Telychian international stage</v>
      </c>
      <c r="J1114" s="7">
        <v>0.5</v>
      </c>
      <c r="K1114" s="129">
        <f t="shared" ref="K1114:K1115" si="643">ROUND(J1114*100,1)</f>
        <v>50</v>
      </c>
      <c r="L1114" s="8" t="s">
        <v>154</v>
      </c>
      <c r="M1114" s="5"/>
      <c r="O1114" s="83"/>
      <c r="P1114" s="20">
        <v>1</v>
      </c>
      <c r="Q1114" s="143">
        <f t="shared" ref="Q1114:Q1115" si="644">ROUND(P1114*100,1)</f>
        <v>100</v>
      </c>
      <c r="R1114" s="21" t="s">
        <v>154</v>
      </c>
      <c r="S1114" s="151" t="s">
        <v>1607</v>
      </c>
    </row>
    <row r="1115" spans="1:20" ht="28">
      <c r="A1115" s="110"/>
      <c r="B1115" s="111" t="s">
        <v>1758</v>
      </c>
      <c r="C1115" s="5"/>
      <c r="D1115" s="5"/>
      <c r="E1115" s="132">
        <f t="shared" si="640"/>
        <v>438.5908</v>
      </c>
      <c r="F1115" s="139">
        <f>$O$1116-P1115*($O$1116-$O$1105)</f>
        <v>435.76170000000002</v>
      </c>
      <c r="G1115" s="149" t="s">
        <v>1608</v>
      </c>
      <c r="H1115" s="82" t="str">
        <f t="shared" si="641"/>
        <v>0 percent up in Telychian international stage</v>
      </c>
      <c r="I1115" s="142" t="str">
        <f t="shared" si="642"/>
        <v>50 percent up in Telychian international stage</v>
      </c>
      <c r="J1115" s="7">
        <v>0</v>
      </c>
      <c r="K1115" s="129">
        <f t="shared" si="643"/>
        <v>0</v>
      </c>
      <c r="L1115" s="8" t="s">
        <v>154</v>
      </c>
      <c r="M1115" s="5"/>
      <c r="O1115" s="83"/>
      <c r="P1115" s="20">
        <v>0.5</v>
      </c>
      <c r="Q1115" s="143">
        <f t="shared" si="644"/>
        <v>50</v>
      </c>
      <c r="R1115" s="21" t="s">
        <v>154</v>
      </c>
      <c r="S1115" s="151" t="s">
        <v>1608</v>
      </c>
    </row>
    <row r="1116" spans="1:20" ht="28">
      <c r="A1116" s="110" t="s">
        <v>1167</v>
      </c>
      <c r="B1116" s="111" t="s">
        <v>154</v>
      </c>
      <c r="C1116" s="135"/>
      <c r="D1116" s="135" t="s">
        <v>224</v>
      </c>
      <c r="E1116" s="132">
        <f t="shared" si="634"/>
        <v>438.5908</v>
      </c>
      <c r="F1116" s="139">
        <f>$O$1116-P1116*($O$1116-$O$1105)</f>
        <v>432.93259999999998</v>
      </c>
      <c r="G1116" s="149"/>
      <c r="H1116" s="82" t="str">
        <f t="shared" si="596"/>
        <v>0 percent up in Telychian international stage</v>
      </c>
      <c r="I1116" s="142" t="str">
        <f t="shared" si="597"/>
        <v>100 percent up in Telychian international stage</v>
      </c>
      <c r="J1116" s="7">
        <v>0</v>
      </c>
      <c r="K1116" s="129">
        <f t="shared" si="598"/>
        <v>0</v>
      </c>
      <c r="L1116" s="8" t="s">
        <v>154</v>
      </c>
      <c r="M1116" s="5" t="s">
        <v>226</v>
      </c>
      <c r="N1116" s="5" t="s">
        <v>1194</v>
      </c>
      <c r="O1116" s="84">
        <f>Master_Chronostrat!I143</f>
        <v>438.5908</v>
      </c>
      <c r="P1116" s="20">
        <v>1</v>
      </c>
      <c r="Q1116" s="143">
        <f t="shared" si="599"/>
        <v>100</v>
      </c>
      <c r="R1116" s="21" t="s">
        <v>154</v>
      </c>
      <c r="S1116" s="8" t="s">
        <v>226</v>
      </c>
      <c r="T1116" s="7" t="s">
        <v>228</v>
      </c>
    </row>
    <row r="1117" spans="1:20" ht="28">
      <c r="A1117" s="110" t="s">
        <v>1167</v>
      </c>
      <c r="B1117" s="111" t="s">
        <v>1195</v>
      </c>
      <c r="C1117" s="5"/>
      <c r="D1117" s="5" t="s">
        <v>82</v>
      </c>
      <c r="E1117" s="132">
        <f t="shared" ref="E1117:E1125" si="645">$O$1125-J1117*($O$1125-$O$1116)</f>
        <v>439.54039999999998</v>
      </c>
      <c r="F1117" s="139">
        <f>$O$1125-P1117*($O$1125-$O$1116)</f>
        <v>438.5908</v>
      </c>
      <c r="G1117" s="149"/>
      <c r="H1117" s="82" t="str">
        <f t="shared" si="596"/>
        <v>50 percent up in Aeronian international stage</v>
      </c>
      <c r="I1117" s="142" t="str">
        <f t="shared" si="597"/>
        <v>100 percent up in Aeronian international stage</v>
      </c>
      <c r="J1117" s="7">
        <v>0.5</v>
      </c>
      <c r="K1117" s="129">
        <f t="shared" si="598"/>
        <v>50</v>
      </c>
      <c r="L1117" s="8" t="s">
        <v>155</v>
      </c>
      <c r="M1117" s="5" t="s">
        <v>82</v>
      </c>
      <c r="N1117" s="5" t="s">
        <v>82</v>
      </c>
      <c r="O1117" s="83"/>
      <c r="P1117" s="20">
        <v>1</v>
      </c>
      <c r="Q1117" s="143">
        <f t="shared" si="599"/>
        <v>100</v>
      </c>
      <c r="R1117" s="21" t="s">
        <v>155</v>
      </c>
      <c r="S1117" s="8" t="s">
        <v>274</v>
      </c>
      <c r="T1117" s="7" t="s">
        <v>228</v>
      </c>
    </row>
    <row r="1118" spans="1:20" ht="28">
      <c r="A1118" s="110" t="s">
        <v>1167</v>
      </c>
      <c r="B1118" s="111" t="s">
        <v>1196</v>
      </c>
      <c r="C1118" s="5"/>
      <c r="D1118" s="5" t="s">
        <v>246</v>
      </c>
      <c r="E1118" s="132">
        <f t="shared" si="645"/>
        <v>439.85693333333336</v>
      </c>
      <c r="F1118" s="139">
        <f>$O$1088-P1118*($O$1088-$O$1081)</f>
        <v>425.01010000000002</v>
      </c>
      <c r="G1118" s="149"/>
      <c r="H1118" s="82" t="str">
        <f t="shared" si="596"/>
        <v>33.3 percent up in Aeronian international stage</v>
      </c>
      <c r="I1118" s="142" t="str">
        <f t="shared" si="597"/>
        <v>100 percent up in Gorstian international stage</v>
      </c>
      <c r="J1118" s="7">
        <v>0.33333333333333337</v>
      </c>
      <c r="K1118" s="129">
        <f t="shared" si="598"/>
        <v>33.299999999999997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150</v>
      </c>
      <c r="S1118" s="8" t="s">
        <v>248</v>
      </c>
      <c r="T1118" s="7" t="s">
        <v>228</v>
      </c>
    </row>
    <row r="1119" spans="1:20" ht="28">
      <c r="A1119" s="110" t="s">
        <v>1167</v>
      </c>
      <c r="B1119" s="111" t="s">
        <v>1197</v>
      </c>
      <c r="C1119" s="5"/>
      <c r="D1119" s="5" t="s">
        <v>250</v>
      </c>
      <c r="E1119" s="132">
        <f t="shared" si="645"/>
        <v>439.85693333333336</v>
      </c>
      <c r="F1119" s="139">
        <f>$O$1116-P1119*($O$1116-$O$1105)</f>
        <v>436.41456923076925</v>
      </c>
      <c r="G1119" s="149"/>
      <c r="H1119" s="82" t="str">
        <f t="shared" si="596"/>
        <v>33.3 percent up in Aeronian international stage</v>
      </c>
      <c r="I1119" s="142" t="str">
        <f t="shared" si="597"/>
        <v>38.5 percent up in Telychian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0.38461538461538408</v>
      </c>
      <c r="Q1119" s="143">
        <f t="shared" si="599"/>
        <v>38.5</v>
      </c>
      <c r="R1119" s="21" t="s">
        <v>154</v>
      </c>
      <c r="S1119" s="8" t="s">
        <v>248</v>
      </c>
      <c r="T1119" s="7" t="s">
        <v>228</v>
      </c>
    </row>
    <row r="1120" spans="1:20" ht="28">
      <c r="A1120" s="110" t="s">
        <v>1167</v>
      </c>
      <c r="B1120" s="111" t="s">
        <v>1198</v>
      </c>
      <c r="C1120" s="5"/>
      <c r="D1120" s="5" t="s">
        <v>82</v>
      </c>
      <c r="E1120" s="132">
        <f t="shared" si="645"/>
        <v>440.49</v>
      </c>
      <c r="F1120" s="139">
        <f t="shared" ref="F1120:F1126" si="646">$O$1125-P1120*($O$1125-$O$1116)</f>
        <v>439.54039999999998</v>
      </c>
      <c r="G1120" s="149"/>
      <c r="H1120" s="82" t="str">
        <f t="shared" si="596"/>
        <v>0 percent up in Aeronian international stage</v>
      </c>
      <c r="I1120" s="142" t="str">
        <f t="shared" si="597"/>
        <v>50 percent up in Aeronian international stage</v>
      </c>
      <c r="J1120" s="7">
        <v>0</v>
      </c>
      <c r="K1120" s="129">
        <f t="shared" si="598"/>
        <v>0</v>
      </c>
      <c r="L1120" s="8" t="s">
        <v>155</v>
      </c>
      <c r="M1120" s="5" t="s">
        <v>82</v>
      </c>
      <c r="N1120" s="5" t="s">
        <v>82</v>
      </c>
      <c r="O1120" s="83"/>
      <c r="P1120" s="20">
        <v>0.5</v>
      </c>
      <c r="Q1120" s="143">
        <f t="shared" si="599"/>
        <v>50</v>
      </c>
      <c r="R1120" s="21" t="s">
        <v>155</v>
      </c>
      <c r="S1120" s="8" t="s">
        <v>232</v>
      </c>
      <c r="T1120" s="7" t="s">
        <v>228</v>
      </c>
    </row>
    <row r="1121" spans="1:21" ht="28">
      <c r="A1121" s="110"/>
      <c r="B1121" s="111" t="s">
        <v>1763</v>
      </c>
      <c r="C1121" s="5"/>
      <c r="D1121" s="5"/>
      <c r="E1121" s="132">
        <f t="shared" si="645"/>
        <v>439.23652800000002</v>
      </c>
      <c r="F1121" s="139">
        <f t="shared" si="646"/>
        <v>438.5908</v>
      </c>
      <c r="G1121" s="149"/>
      <c r="H1121" s="82" t="str">
        <f t="shared" si="596"/>
        <v>66 percent up in Aeronian international stage</v>
      </c>
      <c r="I1121" s="142" t="str">
        <f t="shared" si="597"/>
        <v>100 percent up in Aeronian international stage</v>
      </c>
      <c r="J1121" s="7">
        <v>0.66</v>
      </c>
      <c r="K1121" s="129">
        <f t="shared" si="598"/>
        <v>66</v>
      </c>
      <c r="L1121" s="8" t="s">
        <v>155</v>
      </c>
      <c r="M1121" s="5"/>
      <c r="O1121" s="83"/>
      <c r="P1121" s="20">
        <v>1</v>
      </c>
      <c r="Q1121" s="143">
        <f t="shared" si="599"/>
        <v>100</v>
      </c>
      <c r="R1121" s="21" t="s">
        <v>155</v>
      </c>
      <c r="S1121" s="20">
        <v>1</v>
      </c>
      <c r="T1121" s="143">
        <f t="shared" ref="T1121" si="647">ROUND(S1121*100,1)</f>
        <v>100</v>
      </c>
      <c r="U1121" s="21" t="s">
        <v>155</v>
      </c>
    </row>
    <row r="1122" spans="1:21" ht="28">
      <c r="A1122" s="110"/>
      <c r="B1122" s="111" t="s">
        <v>1759</v>
      </c>
      <c r="C1122" s="5"/>
      <c r="D1122" s="5"/>
      <c r="E1122" s="132">
        <f t="shared" si="645"/>
        <v>439.23652800000002</v>
      </c>
      <c r="F1122" s="139">
        <f t="shared" si="646"/>
        <v>438.5908</v>
      </c>
      <c r="G1122" s="149" t="s">
        <v>1673</v>
      </c>
      <c r="H1122" s="82" t="str">
        <f t="shared" ref="H1122:H1124" si="648">CONCATENATE(K1122," percent up in ",L1122," international stage")</f>
        <v>66 percent up in Aeronian international stage</v>
      </c>
      <c r="I1122" s="142" t="str">
        <f t="shared" ref="I1122:I1124" si="649">CONCATENATE(Q1122," percent up in ",R1122," international stage")</f>
        <v>100 percent up in Aeronian international stage</v>
      </c>
      <c r="J1122" s="7">
        <v>0.66</v>
      </c>
      <c r="K1122" s="129">
        <f t="shared" ref="K1122:K1124" si="650">ROUND(J1122*100,1)</f>
        <v>66</v>
      </c>
      <c r="L1122" s="8" t="s">
        <v>155</v>
      </c>
      <c r="M1122" s="5"/>
      <c r="O1122" s="83"/>
      <c r="P1122" s="20">
        <v>1</v>
      </c>
      <c r="Q1122" s="143">
        <f t="shared" ref="Q1122:Q1124" si="651">ROUND(P1122*100,1)</f>
        <v>100</v>
      </c>
      <c r="R1122" s="21" t="s">
        <v>155</v>
      </c>
      <c r="S1122" s="151" t="s">
        <v>1673</v>
      </c>
    </row>
    <row r="1123" spans="1:21" ht="28">
      <c r="A1123" s="110"/>
      <c r="B1123" s="111" t="s">
        <v>1760</v>
      </c>
      <c r="C1123" s="5"/>
      <c r="D1123" s="5"/>
      <c r="E1123" s="132">
        <f t="shared" si="645"/>
        <v>439.86326400000002</v>
      </c>
      <c r="F1123" s="139">
        <f t="shared" si="646"/>
        <v>439.23652800000002</v>
      </c>
      <c r="G1123" s="149" t="s">
        <v>1674</v>
      </c>
      <c r="H1123" s="82" t="str">
        <f t="shared" si="648"/>
        <v>33 percent up in Aeronian international stage</v>
      </c>
      <c r="I1123" s="142" t="str">
        <f t="shared" si="649"/>
        <v>66 percent up in Aeronian international stage</v>
      </c>
      <c r="J1123" s="7">
        <v>0.33</v>
      </c>
      <c r="K1123" s="129">
        <f t="shared" si="650"/>
        <v>33</v>
      </c>
      <c r="L1123" s="8" t="s">
        <v>155</v>
      </c>
      <c r="M1123" s="5"/>
      <c r="O1123" s="83"/>
      <c r="P1123" s="20">
        <v>0.66</v>
      </c>
      <c r="Q1123" s="143">
        <f t="shared" si="651"/>
        <v>66</v>
      </c>
      <c r="R1123" s="21" t="s">
        <v>155</v>
      </c>
      <c r="S1123" s="151" t="s">
        <v>1674</v>
      </c>
    </row>
    <row r="1124" spans="1:21" ht="28">
      <c r="A1124" s="110"/>
      <c r="B1124" s="111" t="s">
        <v>1761</v>
      </c>
      <c r="C1124" s="5"/>
      <c r="D1124" s="5"/>
      <c r="E1124" s="132">
        <f t="shared" si="645"/>
        <v>440.49</v>
      </c>
      <c r="F1124" s="139">
        <f t="shared" si="646"/>
        <v>439.86326400000002</v>
      </c>
      <c r="G1124" s="149" t="s">
        <v>1675</v>
      </c>
      <c r="H1124" s="82" t="str">
        <f t="shared" si="648"/>
        <v>0 percent up in Aeronian international stage</v>
      </c>
      <c r="I1124" s="142" t="str">
        <f t="shared" si="649"/>
        <v>33 percent up in Aeronian international stage</v>
      </c>
      <c r="J1124" s="7">
        <v>0</v>
      </c>
      <c r="K1124" s="129">
        <f t="shared" si="650"/>
        <v>0</v>
      </c>
      <c r="L1124" s="8" t="s">
        <v>155</v>
      </c>
      <c r="M1124" s="5"/>
      <c r="O1124" s="83"/>
      <c r="P1124" s="20">
        <v>0.33</v>
      </c>
      <c r="Q1124" s="143">
        <f t="shared" si="651"/>
        <v>33</v>
      </c>
      <c r="R1124" s="21" t="s">
        <v>155</v>
      </c>
      <c r="S1124" s="151" t="s">
        <v>1675</v>
      </c>
    </row>
    <row r="1125" spans="1:21" ht="28">
      <c r="A1125" s="110" t="s">
        <v>1167</v>
      </c>
      <c r="B1125" s="111" t="s">
        <v>155</v>
      </c>
      <c r="C1125" s="135"/>
      <c r="D1125" s="135" t="s">
        <v>224</v>
      </c>
      <c r="E1125" s="132">
        <f t="shared" si="645"/>
        <v>440.49</v>
      </c>
      <c r="F1125" s="139">
        <f t="shared" si="646"/>
        <v>438.5908</v>
      </c>
      <c r="G1125" s="149"/>
      <c r="H1125" s="82" t="str">
        <f t="shared" si="596"/>
        <v>0 percent up in Aeronian international stage</v>
      </c>
      <c r="I1125" s="142" t="str">
        <f t="shared" si="597"/>
        <v>100 percent up in Aeronian international stage</v>
      </c>
      <c r="J1125" s="7">
        <v>0</v>
      </c>
      <c r="K1125" s="129">
        <f t="shared" si="598"/>
        <v>0</v>
      </c>
      <c r="L1125" s="8" t="s">
        <v>155</v>
      </c>
      <c r="M1125" s="5" t="s">
        <v>226</v>
      </c>
      <c r="N1125" s="5" t="s">
        <v>1199</v>
      </c>
      <c r="O1125" s="84">
        <f>Master_Chronostrat!I144</f>
        <v>440.49</v>
      </c>
      <c r="P1125" s="20">
        <v>1</v>
      </c>
      <c r="Q1125" s="143">
        <f t="shared" si="599"/>
        <v>100</v>
      </c>
      <c r="R1125" s="21" t="s">
        <v>155</v>
      </c>
      <c r="S1125" s="8" t="s">
        <v>226</v>
      </c>
      <c r="T1125" s="7" t="s">
        <v>228</v>
      </c>
    </row>
    <row r="1126" spans="1:21" ht="28">
      <c r="A1126" s="110" t="s">
        <v>1167</v>
      </c>
      <c r="B1126" s="111" t="s">
        <v>1200</v>
      </c>
      <c r="C1126" s="5"/>
      <c r="D1126" s="5" t="s">
        <v>82</v>
      </c>
      <c r="E1126" s="132">
        <f t="shared" ref="E1126:E1138" si="652">$O$1138-J1126*($O$1138-$O$1125)</f>
        <v>443.0718</v>
      </c>
      <c r="F1126" s="139">
        <f t="shared" si="646"/>
        <v>438.5908</v>
      </c>
      <c r="G1126" s="149"/>
      <c r="H1126" s="82" t="str">
        <f t="shared" si="596"/>
        <v>0 percent up in Rhuddanian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1</v>
      </c>
      <c r="Q1126" s="143">
        <f t="shared" si="599"/>
        <v>100</v>
      </c>
      <c r="R1126" s="21" t="s">
        <v>155</v>
      </c>
      <c r="S1126" s="8" t="s">
        <v>234</v>
      </c>
      <c r="T1126" s="7" t="s">
        <v>228</v>
      </c>
    </row>
    <row r="1127" spans="1:21" ht="28">
      <c r="A1127" s="110" t="s">
        <v>1167</v>
      </c>
      <c r="B1127" s="111" t="s">
        <v>1201</v>
      </c>
      <c r="C1127" s="5"/>
      <c r="D1127" s="5" t="s">
        <v>82</v>
      </c>
      <c r="E1127" s="132">
        <f t="shared" si="652"/>
        <v>443.0718</v>
      </c>
      <c r="F1127" s="139">
        <f>$O$1076-P1127*($O$1076-$O$1069)</f>
        <v>419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Pridoli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147</v>
      </c>
      <c r="S1127" s="8" t="s">
        <v>234</v>
      </c>
      <c r="T1127" s="7" t="s">
        <v>228</v>
      </c>
    </row>
    <row r="1128" spans="1:21" ht="28">
      <c r="A1128" s="110" t="s">
        <v>1167</v>
      </c>
      <c r="B1128" s="112" t="s">
        <v>1202</v>
      </c>
      <c r="C1128" s="5"/>
      <c r="D1128" s="5" t="s">
        <v>1203</v>
      </c>
      <c r="E1128" s="132">
        <f t="shared" si="652"/>
        <v>443.0718</v>
      </c>
      <c r="F1128" s="139">
        <f>$O$1138-P1128*($O$1138-$O$1125)</f>
        <v>442.30275319148939</v>
      </c>
      <c r="G1128" s="149"/>
      <c r="H1128" s="82" t="str">
        <f t="shared" si="596"/>
        <v>0 percent up in Rhuddanian international stage</v>
      </c>
      <c r="I1128" s="142" t="str">
        <f t="shared" si="597"/>
        <v>29.8 percent up in Rhuddanian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0.29787234042552779</v>
      </c>
      <c r="Q1128" s="143">
        <f t="shared" si="599"/>
        <v>29.8</v>
      </c>
      <c r="R1128" s="21" t="s">
        <v>158</v>
      </c>
      <c r="S1128" s="8" t="s">
        <v>232</v>
      </c>
      <c r="T1128" s="7" t="s">
        <v>228</v>
      </c>
    </row>
    <row r="1129" spans="1:21" ht="28">
      <c r="A1129" s="110" t="s">
        <v>1167</v>
      </c>
      <c r="B1129" s="111" t="s">
        <v>1204</v>
      </c>
      <c r="C1129" s="5"/>
      <c r="D1129" s="5" t="s">
        <v>370</v>
      </c>
      <c r="E1129" s="132">
        <f t="shared" si="652"/>
        <v>443.0718</v>
      </c>
      <c r="F1129" s="139">
        <f>$O$1116-P1129*($O$1116-$O$1105)</f>
        <v>436.41456923076925</v>
      </c>
      <c r="G1129" s="149"/>
      <c r="H1129" s="82" t="str">
        <f t="shared" si="596"/>
        <v>0 percent up in Rhuddanian international stage</v>
      </c>
      <c r="I1129" s="142" t="str">
        <f t="shared" si="597"/>
        <v>38.5 percent up in Telychian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0.38461538461538408</v>
      </c>
      <c r="Q1129" s="143">
        <f t="shared" si="599"/>
        <v>38.5</v>
      </c>
      <c r="R1129" s="21" t="s">
        <v>154</v>
      </c>
      <c r="S1129" s="8" t="s">
        <v>248</v>
      </c>
      <c r="T1129" s="7" t="s">
        <v>228</v>
      </c>
    </row>
    <row r="1130" spans="1:21" ht="28">
      <c r="A1130" s="110" t="s">
        <v>1167</v>
      </c>
      <c r="B1130" s="111" t="s">
        <v>1205</v>
      </c>
      <c r="C1130" s="5"/>
      <c r="D1130" s="5" t="s">
        <v>250</v>
      </c>
      <c r="E1130" s="132">
        <f t="shared" si="652"/>
        <v>443.0718</v>
      </c>
      <c r="F1130" s="139">
        <f>$O$1125-P1130*($O$1125-$O$1116)</f>
        <v>439.85693333333336</v>
      </c>
      <c r="G1130" s="149"/>
      <c r="H1130" s="82" t="str">
        <f t="shared" si="596"/>
        <v>0 percent up in Rhuddanian international stage</v>
      </c>
      <c r="I1130" s="142" t="str">
        <f t="shared" si="597"/>
        <v>33.3 percent up in Aeronian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0.33333333333333331</v>
      </c>
      <c r="Q1130" s="143">
        <f t="shared" si="599"/>
        <v>33.299999999999997</v>
      </c>
      <c r="R1130" s="21" t="s">
        <v>155</v>
      </c>
      <c r="S1130" s="8" t="s">
        <v>248</v>
      </c>
      <c r="T1130" s="7" t="s">
        <v>228</v>
      </c>
    </row>
    <row r="1131" spans="1:21" ht="28">
      <c r="A1131" s="110" t="s">
        <v>1167</v>
      </c>
      <c r="B1131" s="111" t="s">
        <v>1206</v>
      </c>
      <c r="C1131" s="5"/>
      <c r="D1131" s="5" t="s">
        <v>246</v>
      </c>
      <c r="E1131" s="132">
        <f t="shared" si="652"/>
        <v>443.0718</v>
      </c>
      <c r="F1131" s="139">
        <f>$O$1125-P1131*($O$1125-$O$1116)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248</v>
      </c>
      <c r="T1131" s="7" t="s">
        <v>228</v>
      </c>
    </row>
    <row r="1132" spans="1:21" ht="28">
      <c r="A1132" s="110" t="s">
        <v>1167</v>
      </c>
      <c r="B1132" s="111" t="s">
        <v>1207</v>
      </c>
      <c r="C1132" s="5"/>
      <c r="D1132" s="5" t="s">
        <v>82</v>
      </c>
      <c r="E1132" s="132">
        <f t="shared" si="652"/>
        <v>443.0718</v>
      </c>
      <c r="F1132" s="139">
        <f>$O$1097-P1132*($O$1097-$O$1088)</f>
        <v>426.73779999999999</v>
      </c>
      <c r="G1132" s="149"/>
      <c r="H1132" s="82" t="str">
        <f t="shared" si="596"/>
        <v>0 percent up in Rhuddanian international stage</v>
      </c>
      <c r="I1132" s="142" t="str">
        <f t="shared" si="597"/>
        <v>100 percent up in Homerian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1</v>
      </c>
      <c r="Q1132" s="143">
        <f t="shared" si="599"/>
        <v>100</v>
      </c>
      <c r="R1132" s="21" t="s">
        <v>151</v>
      </c>
      <c r="S1132" s="8" t="s">
        <v>234</v>
      </c>
      <c r="T1132" s="7" t="s">
        <v>228</v>
      </c>
    </row>
    <row r="1133" spans="1:21" ht="28">
      <c r="A1133" s="110"/>
      <c r="B1133" s="111" t="s">
        <v>1764</v>
      </c>
      <c r="C1133" s="5"/>
      <c r="D1133" s="5"/>
      <c r="E1133" s="132">
        <f t="shared" ref="E1133" si="653">$O$1138-J1133*($O$1138-$O$1125)</f>
        <v>443.0718</v>
      </c>
      <c r="F1133" s="139">
        <f>$O$1138-P1133*($O$1138-$O$1125)</f>
        <v>440.49</v>
      </c>
      <c r="G1133" s="149"/>
      <c r="H1133" s="82" t="str">
        <f t="shared" ref="H1133" si="654">CONCATENATE(K1133," percent up in ",L1133," international stage")</f>
        <v>0 percent up in Rhuddanian international stage</v>
      </c>
      <c r="I1133" s="142" t="str">
        <f t="shared" ref="I1133" si="655">CONCATENATE(Q1133," percent up in ",R1133," international stage")</f>
        <v>100 percent up in Rhuddanian international stage</v>
      </c>
      <c r="J1133" s="7">
        <v>0</v>
      </c>
      <c r="K1133" s="129">
        <f t="shared" ref="K1133" si="656">ROUND(J1133*100,1)</f>
        <v>0</v>
      </c>
      <c r="L1133" s="8" t="s">
        <v>158</v>
      </c>
      <c r="M1133" s="5"/>
      <c r="O1133" s="83"/>
      <c r="P1133" s="20">
        <v>1</v>
      </c>
      <c r="Q1133" s="143">
        <f t="shared" ref="Q1133" si="657">ROUND(P1133*100,1)</f>
        <v>100</v>
      </c>
      <c r="R1133" s="21" t="s">
        <v>158</v>
      </c>
      <c r="S1133" s="8" t="s">
        <v>234</v>
      </c>
    </row>
    <row r="1134" spans="1:21" ht="28">
      <c r="A1134" s="110"/>
      <c r="B1134" s="111" t="s">
        <v>1765</v>
      </c>
      <c r="C1134" s="5"/>
      <c r="D1134" s="5"/>
      <c r="E1134" s="132">
        <f t="shared" ref="E1134:E1135" si="658">$O$1138-J1134*($O$1138-$O$1125)</f>
        <v>441.78089999999997</v>
      </c>
      <c r="F1134" s="139">
        <f>$O$1138-P1134*($O$1138-$O$1125)</f>
        <v>440.49</v>
      </c>
      <c r="G1134" s="149" t="s">
        <v>1607</v>
      </c>
      <c r="H1134" s="82" t="str">
        <f t="shared" ref="H1134:H1135" si="659">CONCATENATE(K1134," percent up in ",L1134," international stage")</f>
        <v>50 percent up in Rhuddanian international stage</v>
      </c>
      <c r="I1134" s="142" t="str">
        <f t="shared" ref="I1134:I1135" si="660">CONCATENATE(Q1134," percent up in ",R1134," international stage")</f>
        <v>100 percent up in Rhuddanian international stage</v>
      </c>
      <c r="J1134" s="7">
        <v>0.5</v>
      </c>
      <c r="K1134" s="129">
        <f t="shared" ref="K1134:K1135" si="661">ROUND(J1134*100,1)</f>
        <v>50</v>
      </c>
      <c r="L1134" s="8" t="s">
        <v>158</v>
      </c>
      <c r="M1134" s="5"/>
      <c r="O1134" s="83"/>
      <c r="P1134" s="20">
        <v>1</v>
      </c>
      <c r="Q1134" s="143">
        <f t="shared" ref="Q1134:Q1135" si="662">ROUND(P1134*100,1)</f>
        <v>100</v>
      </c>
      <c r="R1134" s="21" t="s">
        <v>158</v>
      </c>
      <c r="S1134" s="151" t="s">
        <v>1607</v>
      </c>
    </row>
    <row r="1135" spans="1:21" ht="28">
      <c r="A1135" s="110"/>
      <c r="B1135" s="111" t="s">
        <v>1766</v>
      </c>
      <c r="C1135" s="5"/>
      <c r="D1135" s="5"/>
      <c r="E1135" s="132">
        <f t="shared" si="658"/>
        <v>443.0718</v>
      </c>
      <c r="F1135" s="139">
        <f>$O$1138-P1135*($O$1138-$O$1125)</f>
        <v>441.78089999999997</v>
      </c>
      <c r="G1135" s="149" t="s">
        <v>1608</v>
      </c>
      <c r="H1135" s="82" t="str">
        <f t="shared" si="659"/>
        <v>0 percent up in Rhuddanian international stage</v>
      </c>
      <c r="I1135" s="142" t="str">
        <f t="shared" si="660"/>
        <v>50 percent up in Rhuddanian international stage</v>
      </c>
      <c r="J1135" s="7">
        <v>0</v>
      </c>
      <c r="K1135" s="129">
        <f t="shared" si="661"/>
        <v>0</v>
      </c>
      <c r="L1135" s="8" t="s">
        <v>158</v>
      </c>
      <c r="M1135" s="5"/>
      <c r="O1135" s="83"/>
      <c r="P1135" s="20">
        <v>0.5</v>
      </c>
      <c r="Q1135" s="143">
        <f t="shared" si="662"/>
        <v>50</v>
      </c>
      <c r="R1135" s="21" t="s">
        <v>158</v>
      </c>
      <c r="S1135" s="151" t="s">
        <v>1608</v>
      </c>
    </row>
    <row r="1136" spans="1:21" ht="28">
      <c r="A1136" s="110" t="s">
        <v>1167</v>
      </c>
      <c r="B1136" s="111" t="s">
        <v>158</v>
      </c>
      <c r="C1136" s="135"/>
      <c r="D1136" s="135" t="s">
        <v>224</v>
      </c>
      <c r="E1136" s="132">
        <f t="shared" si="652"/>
        <v>443.0718</v>
      </c>
      <c r="F1136" s="139">
        <f>$O$1138-P1136*($O$1138-$O$1125)</f>
        <v>440.49</v>
      </c>
      <c r="G1136" s="149"/>
      <c r="H1136" s="82" t="str">
        <f t="shared" si="596"/>
        <v>0 percent up in Rhuddanian international stage</v>
      </c>
      <c r="I1136" s="142" t="str">
        <f t="shared" si="597"/>
        <v>100 percent up in Rhuddanian international stage</v>
      </c>
      <c r="J1136" s="7">
        <v>0</v>
      </c>
      <c r="K1136" s="129">
        <f t="shared" si="598"/>
        <v>0</v>
      </c>
      <c r="L1136" s="8" t="s">
        <v>158</v>
      </c>
      <c r="M1136" s="5" t="s">
        <v>226</v>
      </c>
      <c r="N1136" s="5" t="s">
        <v>1208</v>
      </c>
      <c r="O1136" s="84">
        <f>Master_Chronostrat!I145</f>
        <v>443.0718</v>
      </c>
      <c r="P1136" s="20">
        <v>1</v>
      </c>
      <c r="Q1136" s="143">
        <f t="shared" si="599"/>
        <v>100</v>
      </c>
      <c r="R1136" s="21" t="s">
        <v>158</v>
      </c>
      <c r="S1136" s="8" t="s">
        <v>226</v>
      </c>
      <c r="T1136" s="7" t="s">
        <v>228</v>
      </c>
    </row>
    <row r="1137" spans="1:20" ht="28">
      <c r="A1137" s="110" t="s">
        <v>1167</v>
      </c>
      <c r="B1137" s="111" t="s">
        <v>157</v>
      </c>
      <c r="C1137" s="135"/>
      <c r="D1137" s="135" t="s">
        <v>224</v>
      </c>
      <c r="E1137" s="132">
        <f t="shared" si="652"/>
        <v>443.0718</v>
      </c>
      <c r="F1137" s="139">
        <f>$O$1116-P1137*($O$1116-$O$1105)</f>
        <v>432.93259999999998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Telychian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226</v>
      </c>
      <c r="N1137" s="5" t="s">
        <v>1209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154</v>
      </c>
      <c r="S1137" s="8" t="s">
        <v>241</v>
      </c>
      <c r="T1137" s="7" t="s">
        <v>228</v>
      </c>
    </row>
    <row r="1138" spans="1:20" ht="28">
      <c r="A1138" s="110" t="s">
        <v>1167</v>
      </c>
      <c r="B1138" s="111" t="s">
        <v>156</v>
      </c>
      <c r="C1138" s="135"/>
      <c r="D1138" s="135" t="s">
        <v>224</v>
      </c>
      <c r="E1138" s="132">
        <f t="shared" si="652"/>
        <v>443.0718</v>
      </c>
      <c r="F1138" s="139">
        <f>$O$1076-P1138*($O$1076-$O$1069)</f>
        <v>419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Pridoli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226</v>
      </c>
      <c r="N1138" s="5" t="s">
        <v>1210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147</v>
      </c>
      <c r="S1138" s="8" t="s">
        <v>241</v>
      </c>
      <c r="T1138" s="7" t="s">
        <v>228</v>
      </c>
    </row>
    <row r="1139" spans="1:20" ht="28">
      <c r="A1139" s="116" t="s">
        <v>1211</v>
      </c>
      <c r="B1139" s="117" t="s">
        <v>1212</v>
      </c>
      <c r="C1139" s="5"/>
      <c r="D1139" s="5" t="s">
        <v>82</v>
      </c>
      <c r="E1139" s="132">
        <f t="shared" ref="E1139:E1144" si="663">$O$1144-J1139*($O$1144-$O$1138)</f>
        <v>445.21</v>
      </c>
      <c r="F1139" s="139">
        <f t="shared" ref="F1139:F1144" si="664">$O$1144-P1139*($O$1144-$O$1138)</f>
        <v>443.0718</v>
      </c>
      <c r="G1139" s="149"/>
      <c r="H1139" s="82" t="str">
        <f t="shared" si="596"/>
        <v>0 percent up in Hirnantian international stage</v>
      </c>
      <c r="I1139" s="142" t="str">
        <f t="shared" si="597"/>
        <v>100 percent up in Hirnantian international stage</v>
      </c>
      <c r="J1139" s="7">
        <v>0</v>
      </c>
      <c r="K1139" s="129">
        <f t="shared" si="598"/>
        <v>0</v>
      </c>
      <c r="L1139" s="8" t="s">
        <v>159</v>
      </c>
      <c r="M1139" s="5" t="s">
        <v>82</v>
      </c>
      <c r="N1139" s="5" t="s">
        <v>82</v>
      </c>
      <c r="O1139" s="83"/>
      <c r="P1139" s="20">
        <v>1</v>
      </c>
      <c r="Q1139" s="143">
        <f t="shared" si="599"/>
        <v>100</v>
      </c>
      <c r="R1139" s="21" t="s">
        <v>159</v>
      </c>
      <c r="S1139" s="8" t="s">
        <v>234</v>
      </c>
      <c r="T1139" s="7" t="s">
        <v>228</v>
      </c>
    </row>
    <row r="1140" spans="1:20" ht="28">
      <c r="A1140" s="116" t="s">
        <v>1211</v>
      </c>
      <c r="B1140" s="118" t="s">
        <v>1213</v>
      </c>
      <c r="C1140" s="5"/>
      <c r="D1140" s="5" t="s">
        <v>1214</v>
      </c>
      <c r="E1140" s="132">
        <f t="shared" si="663"/>
        <v>445.21</v>
      </c>
      <c r="F1140" s="139">
        <f t="shared" si="664"/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234</v>
      </c>
      <c r="T1140" s="7" t="s">
        <v>228</v>
      </c>
    </row>
    <row r="1141" spans="1:20" ht="28">
      <c r="A1141" s="116" t="s">
        <v>1211</v>
      </c>
      <c r="B1141" s="118" t="s">
        <v>1215</v>
      </c>
      <c r="C1141" s="5"/>
      <c r="D1141" s="5" t="s">
        <v>1203</v>
      </c>
      <c r="E1141" s="132">
        <f t="shared" si="663"/>
        <v>445.21</v>
      </c>
      <c r="F1141" s="139">
        <f t="shared" si="664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234</v>
      </c>
      <c r="T1141" s="7" t="s">
        <v>228</v>
      </c>
    </row>
    <row r="1142" spans="1:20" ht="28">
      <c r="A1142" s="116"/>
      <c r="B1142" s="118" t="s">
        <v>1986</v>
      </c>
      <c r="C1142" s="5"/>
      <c r="D1142" s="5"/>
      <c r="E1142" s="132">
        <f t="shared" si="663"/>
        <v>444.14089999999999</v>
      </c>
      <c r="F1142" s="139">
        <f t="shared" si="664"/>
        <v>443.0718</v>
      </c>
      <c r="G1142" s="149" t="s">
        <v>1607</v>
      </c>
      <c r="H1142" s="82" t="str">
        <f t="shared" ref="H1142:H1143" si="665">CONCATENATE(K1142," percent up in ",L1142," international stage")</f>
        <v>50 percent up in Hirnantian international stage</v>
      </c>
      <c r="I1142" s="142" t="str">
        <f t="shared" ref="I1142:I1143" si="666">CONCATENATE(Q1142," percent up in ",R1142," international stage")</f>
        <v>100 percent up in Hirnantian international stage</v>
      </c>
      <c r="J1142" s="7">
        <v>0.5</v>
      </c>
      <c r="K1142" s="129">
        <f t="shared" ref="K1142:K1143" si="667">ROUND(J1142*100,1)</f>
        <v>50</v>
      </c>
      <c r="L1142" s="8" t="s">
        <v>159</v>
      </c>
      <c r="M1142" s="5"/>
      <c r="O1142" s="83"/>
      <c r="P1142" s="20">
        <v>1</v>
      </c>
      <c r="Q1142" s="143">
        <f t="shared" ref="Q1142:Q1143" si="668">ROUND(P1142*100,1)</f>
        <v>100</v>
      </c>
      <c r="R1142" s="21" t="s">
        <v>159</v>
      </c>
      <c r="S1142" s="150" t="s">
        <v>1607</v>
      </c>
    </row>
    <row r="1143" spans="1:20" ht="28">
      <c r="A1143" s="116"/>
      <c r="B1143" s="118" t="s">
        <v>1987</v>
      </c>
      <c r="C1143" s="5"/>
      <c r="D1143" s="5"/>
      <c r="E1143" s="132">
        <f t="shared" si="663"/>
        <v>445.21</v>
      </c>
      <c r="F1143" s="139">
        <f t="shared" si="664"/>
        <v>444.14089999999999</v>
      </c>
      <c r="G1143" s="149" t="s">
        <v>1608</v>
      </c>
      <c r="H1143" s="82" t="str">
        <f t="shared" si="665"/>
        <v>0 percent up in Hirnantian international stage</v>
      </c>
      <c r="I1143" s="142" t="str">
        <f t="shared" si="666"/>
        <v>50 percent up in Hirnantian international stage</v>
      </c>
      <c r="J1143" s="7">
        <v>0</v>
      </c>
      <c r="K1143" s="129">
        <f t="shared" si="667"/>
        <v>0</v>
      </c>
      <c r="L1143" s="8" t="s">
        <v>159</v>
      </c>
      <c r="M1143" s="5"/>
      <c r="O1143" s="83"/>
      <c r="P1143" s="20">
        <v>0.5</v>
      </c>
      <c r="Q1143" s="143">
        <f t="shared" si="668"/>
        <v>50</v>
      </c>
      <c r="R1143" s="21" t="s">
        <v>159</v>
      </c>
      <c r="S1143" s="150" t="s">
        <v>1608</v>
      </c>
    </row>
    <row r="1144" spans="1:20" ht="28">
      <c r="A1144" s="116" t="s">
        <v>1211</v>
      </c>
      <c r="B1144" s="117" t="s">
        <v>159</v>
      </c>
      <c r="C1144" s="135"/>
      <c r="D1144" s="135" t="s">
        <v>224</v>
      </c>
      <c r="E1144" s="132">
        <f t="shared" si="663"/>
        <v>445.21</v>
      </c>
      <c r="F1144" s="139">
        <f t="shared" si="664"/>
        <v>443.0718</v>
      </c>
      <c r="G1144" s="149"/>
      <c r="H1144" s="82" t="str">
        <f t="shared" si="596"/>
        <v>0 percent up in Hirnantian international stage</v>
      </c>
      <c r="I1144" s="142" t="str">
        <f t="shared" si="597"/>
        <v>100 percent up in Hirnantian international stage</v>
      </c>
      <c r="J1144" s="7">
        <v>0</v>
      </c>
      <c r="K1144" s="129">
        <f t="shared" si="598"/>
        <v>0</v>
      </c>
      <c r="L1144" s="8" t="s">
        <v>159</v>
      </c>
      <c r="M1144" s="5" t="s">
        <v>226</v>
      </c>
      <c r="N1144" s="5" t="s">
        <v>1216</v>
      </c>
      <c r="O1144" s="84">
        <f>Master_Chronostrat!I146</f>
        <v>445.21</v>
      </c>
      <c r="P1144" s="20">
        <v>1</v>
      </c>
      <c r="Q1144" s="143">
        <f t="shared" si="599"/>
        <v>100</v>
      </c>
      <c r="R1144" s="21" t="s">
        <v>159</v>
      </c>
      <c r="S1144" s="8" t="s">
        <v>226</v>
      </c>
      <c r="T1144" s="7" t="s">
        <v>228</v>
      </c>
    </row>
    <row r="1145" spans="1:20" ht="28">
      <c r="A1145" s="116" t="s">
        <v>1211</v>
      </c>
      <c r="B1145" s="117" t="s">
        <v>1217</v>
      </c>
      <c r="C1145" s="5"/>
      <c r="D1145" s="5" t="s">
        <v>266</v>
      </c>
      <c r="E1145" s="132">
        <f>$O$1181-J1145*($O$1181-$O$1144)</f>
        <v>445.875294117647</v>
      </c>
      <c r="F1145" s="139">
        <f>$O$1181-P1145*($O$1181-$O$1144)</f>
        <v>445.21</v>
      </c>
      <c r="G1145" s="149"/>
      <c r="H1145" s="82" t="str">
        <f t="shared" si="596"/>
        <v>91.2 percent up in Katian international stage</v>
      </c>
      <c r="I1145" s="142" t="str">
        <f t="shared" si="597"/>
        <v>100 percent up in Katian international stage</v>
      </c>
      <c r="J1145" s="7">
        <v>0.91176470588235503</v>
      </c>
      <c r="K1145" s="129">
        <f t="shared" si="598"/>
        <v>91.2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99"/>
        <v>100</v>
      </c>
      <c r="R1145" s="21" t="s">
        <v>160</v>
      </c>
      <c r="S1145" s="8" t="s">
        <v>274</v>
      </c>
      <c r="T1145" s="7" t="s">
        <v>228</v>
      </c>
    </row>
    <row r="1146" spans="1:20" ht="28">
      <c r="A1146" s="116" t="s">
        <v>1211</v>
      </c>
      <c r="B1146" s="117" t="s">
        <v>1218</v>
      </c>
      <c r="C1146" s="5"/>
      <c r="D1146" s="5" t="s">
        <v>1219</v>
      </c>
      <c r="E1146" s="132">
        <f>$O$1181-J1146*($O$1181-$O$1144)</f>
        <v>446.31364901960785</v>
      </c>
      <c r="F1146" s="139">
        <f>$O$1144-P1146*($O$1144-$O$1138)</f>
        <v>444.53477894736841</v>
      </c>
      <c r="G1146" s="149"/>
      <c r="H1146" s="82" t="str">
        <f t="shared" si="596"/>
        <v>85.4 percent up in Katian international stage</v>
      </c>
      <c r="I1146" s="142" t="str">
        <f t="shared" si="597"/>
        <v>31.6 percent up in Hirnantian international stage</v>
      </c>
      <c r="J1146" s="7">
        <v>0.8536274509803925</v>
      </c>
      <c r="K1146" s="129">
        <f t="shared" si="598"/>
        <v>85.4</v>
      </c>
      <c r="L1146" s="8" t="s">
        <v>160</v>
      </c>
      <c r="M1146" s="5" t="s">
        <v>82</v>
      </c>
      <c r="N1146" s="5" t="s">
        <v>82</v>
      </c>
      <c r="O1146" s="83"/>
      <c r="P1146" s="20">
        <v>0.31578947368421684</v>
      </c>
      <c r="Q1146" s="143">
        <f t="shared" si="599"/>
        <v>31.6</v>
      </c>
      <c r="R1146" s="21" t="s">
        <v>159</v>
      </c>
      <c r="S1146" s="8" t="s">
        <v>248</v>
      </c>
      <c r="T1146" s="7" t="s">
        <v>228</v>
      </c>
    </row>
    <row r="1147" spans="1:20" ht="28">
      <c r="A1147" s="116" t="s">
        <v>1211</v>
      </c>
      <c r="B1147" s="117" t="s">
        <v>1220</v>
      </c>
      <c r="C1147" s="5"/>
      <c r="D1147" s="5" t="s">
        <v>266</v>
      </c>
      <c r="E1147" s="132">
        <f>$O$1181-J1147*($O$1181-$O$1144)</f>
        <v>446.61450980392152</v>
      </c>
      <c r="F1147" s="139">
        <f>$O$1181-P1147*($O$1181-$O$1144)</f>
        <v>445.875294117647</v>
      </c>
      <c r="G1147" s="149"/>
      <c r="H1147" s="82" t="str">
        <f t="shared" si="596"/>
        <v>81.4 percent up in Katian international stage</v>
      </c>
      <c r="I1147" s="142" t="str">
        <f t="shared" si="597"/>
        <v>91.2 percent up in Katian international stage</v>
      </c>
      <c r="J1147" s="7">
        <v>0.81372549019608043</v>
      </c>
      <c r="K1147" s="129">
        <f t="shared" si="598"/>
        <v>81.400000000000006</v>
      </c>
      <c r="L1147" s="8" t="s">
        <v>160</v>
      </c>
      <c r="M1147" s="5" t="s">
        <v>82</v>
      </c>
      <c r="N1147" s="5" t="s">
        <v>82</v>
      </c>
      <c r="O1147" s="83"/>
      <c r="P1147" s="20">
        <v>0.91176470588235503</v>
      </c>
      <c r="Q1147" s="143">
        <f t="shared" si="599"/>
        <v>91.2</v>
      </c>
      <c r="R1147" s="21" t="s">
        <v>160</v>
      </c>
      <c r="S1147" s="8" t="s">
        <v>261</v>
      </c>
      <c r="T1147" s="7">
        <v>9.8039215686272649E-2</v>
      </c>
    </row>
    <row r="1148" spans="1:20" ht="28">
      <c r="A1148" s="116"/>
      <c r="B1148" s="117" t="s">
        <v>1771</v>
      </c>
      <c r="C1148" s="5"/>
      <c r="D1148" s="5"/>
      <c r="E1148" s="132">
        <f>$O$1144-J1148*($O$1144-$O$1138)</f>
        <v>445.21</v>
      </c>
      <c r="F1148" s="139">
        <f>$O$1144-P1148*($O$1144-$O$1138)</f>
        <v>443.0718</v>
      </c>
      <c r="G1148" s="149" t="s">
        <v>1769</v>
      </c>
      <c r="H1148" s="82" t="str">
        <f t="shared" ref="H1148" si="669">CONCATENATE(K1148," percent up in ",L1148," international stage")</f>
        <v>0 percent up in Hirnantian international stage</v>
      </c>
      <c r="I1148" s="142" t="str">
        <f t="shared" ref="I1148" si="670">CONCATENATE(Q1148," percent up in ",R1148," international stage")</f>
        <v>100 percent up in Hirnantian international stage</v>
      </c>
      <c r="J1148" s="7">
        <v>0</v>
      </c>
      <c r="K1148" s="129">
        <f t="shared" ref="K1148" si="671">ROUND(J1148*100,1)</f>
        <v>0</v>
      </c>
      <c r="L1148" s="8" t="s">
        <v>159</v>
      </c>
      <c r="M1148" s="5" t="s">
        <v>82</v>
      </c>
      <c r="N1148" s="5" t="s">
        <v>82</v>
      </c>
      <c r="O1148" s="83"/>
      <c r="P1148" s="20">
        <v>1</v>
      </c>
      <c r="Q1148" s="143">
        <f t="shared" ref="Q1148" si="672">ROUND(P1148*100,1)</f>
        <v>100</v>
      </c>
      <c r="R1148" s="21" t="s">
        <v>159</v>
      </c>
      <c r="S1148" s="150" t="s">
        <v>1673</v>
      </c>
    </row>
    <row r="1149" spans="1:20" ht="28">
      <c r="A1149" s="116"/>
      <c r="B1149" s="117" t="s">
        <v>1772</v>
      </c>
      <c r="C1149" s="5"/>
      <c r="D1149" s="5"/>
      <c r="E1149" s="132">
        <f t="shared" ref="E1149:E1181" si="673">$O$1181-J1149*($O$1181-$O$1144)</f>
        <v>446.34100000000001</v>
      </c>
      <c r="F1149" s="139">
        <f>$O$1181-P1149*($O$1181-$O$1144)</f>
        <v>445.21</v>
      </c>
      <c r="G1149" s="149" t="s">
        <v>1674</v>
      </c>
      <c r="H1149" s="82" t="str">
        <f t="shared" ref="H1149:H1151" si="674">CONCATENATE(K1149," percent up in ",L1149," international stage")</f>
        <v>85 percent up in Katian international stage</v>
      </c>
      <c r="I1149" s="142" t="str">
        <f t="shared" ref="I1149:I1151" si="675">CONCATENATE(Q1149," percent up in ",R1149," international stage")</f>
        <v>100 percent up in Katian international stage</v>
      </c>
      <c r="J1149" s="7">
        <v>0.85</v>
      </c>
      <c r="K1149" s="129">
        <f t="shared" ref="K1149:K1151" si="676">ROUND(J1149*100,1)</f>
        <v>85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7">ROUND(P1149*100,1)</f>
        <v>100</v>
      </c>
      <c r="R1149" s="21" t="s">
        <v>160</v>
      </c>
      <c r="S1149" s="150" t="s">
        <v>1674</v>
      </c>
    </row>
    <row r="1150" spans="1:20" ht="28">
      <c r="A1150" s="116"/>
      <c r="B1150" s="117" t="s">
        <v>1773</v>
      </c>
      <c r="C1150" s="5"/>
      <c r="D1150" s="5"/>
      <c r="E1150" s="132">
        <f t="shared" si="673"/>
        <v>447.7233333333333</v>
      </c>
      <c r="F1150" s="139">
        <f>$O$1181-P1150*($O$1181-$O$1144)</f>
        <v>446.34100000000001</v>
      </c>
      <c r="G1150" s="149" t="s">
        <v>1770</v>
      </c>
      <c r="H1150" s="82" t="str">
        <f t="shared" si="674"/>
        <v>66.7 percent up in Katian international stage</v>
      </c>
      <c r="I1150" s="142" t="str">
        <f t="shared" si="675"/>
        <v>85 percent up in Katian international stage</v>
      </c>
      <c r="J1150" s="7">
        <v>0.66666666666666852</v>
      </c>
      <c r="K1150" s="129">
        <f t="shared" si="676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0.85</v>
      </c>
      <c r="Q1150" s="143">
        <f t="shared" ref="Q1150:Q1151" si="678">ROUND(P1150*100,1)</f>
        <v>85</v>
      </c>
      <c r="R1150" s="21" t="s">
        <v>160</v>
      </c>
      <c r="S1150" s="150" t="s">
        <v>1675</v>
      </c>
    </row>
    <row r="1151" spans="1:20" ht="34">
      <c r="A1151" s="116"/>
      <c r="B1151" s="117" t="s">
        <v>1938</v>
      </c>
      <c r="C1151" s="5"/>
      <c r="D1151" s="5"/>
      <c r="E1151" s="132">
        <f t="shared" ref="E1151" si="679">$O$1181-J1151*($O$1181-$O$1144)</f>
        <v>447.7233333333333</v>
      </c>
      <c r="F1151" s="139">
        <f>$O$1144-P1151*($O$1144-$O$1138)</f>
        <v>443.0718</v>
      </c>
      <c r="G1151" s="149"/>
      <c r="H1151" s="82" t="str">
        <f t="shared" si="674"/>
        <v>66.7 percent up in Katian international stage</v>
      </c>
      <c r="I1151" s="142" t="str">
        <f t="shared" si="675"/>
        <v>100 percent up in Hirnantian international stage</v>
      </c>
      <c r="J1151" s="7">
        <v>0.66666666666666852</v>
      </c>
      <c r="K1151" s="129">
        <f t="shared" si="676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1</v>
      </c>
      <c r="Q1151" s="143">
        <f t="shared" si="678"/>
        <v>100</v>
      </c>
      <c r="R1151" s="21" t="s">
        <v>159</v>
      </c>
      <c r="S1151" s="82" t="s">
        <v>1942</v>
      </c>
    </row>
    <row r="1152" spans="1:20" ht="28">
      <c r="A1152" s="116" t="s">
        <v>1211</v>
      </c>
      <c r="B1152" s="117" t="s">
        <v>1221</v>
      </c>
      <c r="C1152" s="5"/>
      <c r="D1152" s="5" t="s">
        <v>82</v>
      </c>
      <c r="E1152" s="132">
        <f t="shared" si="673"/>
        <v>447.7233333333333</v>
      </c>
      <c r="F1152" s="139">
        <f>$O$1144-P1152*($O$1144-$O$1138)</f>
        <v>443.0718</v>
      </c>
      <c r="G1152" s="149"/>
      <c r="H1152" s="82" t="str">
        <f t="shared" si="596"/>
        <v>66.7 percent up in Katian international stage</v>
      </c>
      <c r="I1152" s="142" t="str">
        <f t="shared" si="597"/>
        <v>100 percent up in Hirnantian international stage</v>
      </c>
      <c r="J1152" s="7">
        <v>0.66666666666666852</v>
      </c>
      <c r="K1152" s="129">
        <f t="shared" si="59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9"/>
        <v>100</v>
      </c>
      <c r="R1152" s="21" t="s">
        <v>159</v>
      </c>
      <c r="S1152" s="8" t="s">
        <v>248</v>
      </c>
      <c r="T1152" s="7" t="s">
        <v>228</v>
      </c>
    </row>
    <row r="1153" spans="1:20" ht="28">
      <c r="A1153" s="116" t="s">
        <v>1211</v>
      </c>
      <c r="B1153" s="117" t="s">
        <v>1222</v>
      </c>
      <c r="C1153" s="5"/>
      <c r="D1153" s="5" t="s">
        <v>266</v>
      </c>
      <c r="E1153" s="132">
        <f t="shared" si="673"/>
        <v>447.7233333333333</v>
      </c>
      <c r="F1153" s="139">
        <f>$O$1181-P1153*($O$1181-$O$1144)</f>
        <v>446.61450980392152</v>
      </c>
      <c r="G1153" s="149"/>
      <c r="H1153" s="82" t="str">
        <f t="shared" si="596"/>
        <v>66.7 percent up in Katian international stage</v>
      </c>
      <c r="I1153" s="142" t="str">
        <f t="shared" si="597"/>
        <v>81.4 percent up in Katian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0.81372549019608043</v>
      </c>
      <c r="Q1153" s="143">
        <f t="shared" si="599"/>
        <v>81.400000000000006</v>
      </c>
      <c r="R1153" s="21" t="s">
        <v>160</v>
      </c>
      <c r="S1153" s="8" t="s">
        <v>261</v>
      </c>
      <c r="T1153" s="7">
        <v>0.14705882352940897</v>
      </c>
    </row>
    <row r="1154" spans="1:20" ht="28">
      <c r="A1154" s="116" t="s">
        <v>1211</v>
      </c>
      <c r="B1154" s="117" t="s">
        <v>1223</v>
      </c>
      <c r="C1154" s="5"/>
      <c r="D1154" s="5" t="s">
        <v>82</v>
      </c>
      <c r="E1154" s="132">
        <f t="shared" si="673"/>
        <v>447.7233333333333</v>
      </c>
      <c r="F1154" s="139">
        <f>$O$1181-P1154*($O$1181-$O$1144)</f>
        <v>445.21</v>
      </c>
      <c r="G1154" s="149"/>
      <c r="H1154" s="82" t="str">
        <f t="shared" si="596"/>
        <v>66.7 percent up in Katian international stage</v>
      </c>
      <c r="I1154" s="142" t="str">
        <f t="shared" si="597"/>
        <v>100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599"/>
        <v>100</v>
      </c>
      <c r="R1154" s="21" t="s">
        <v>160</v>
      </c>
      <c r="S1154" s="8" t="s">
        <v>274</v>
      </c>
      <c r="T1154" s="7" t="s">
        <v>228</v>
      </c>
    </row>
    <row r="1155" spans="1:20" ht="28">
      <c r="A1155" s="116" t="s">
        <v>1211</v>
      </c>
      <c r="B1155" s="117" t="s">
        <v>1224</v>
      </c>
      <c r="C1155" s="5"/>
      <c r="D1155" s="5" t="s">
        <v>250</v>
      </c>
      <c r="E1155" s="132">
        <f t="shared" si="673"/>
        <v>447.7233333333333</v>
      </c>
      <c r="F1155" s="139">
        <f>$O$1144-P1155*($O$1144-$O$1138)</f>
        <v>443.0718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Hirnantian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159</v>
      </c>
      <c r="S1155" s="8" t="s">
        <v>248</v>
      </c>
      <c r="T1155" s="7" t="s">
        <v>228</v>
      </c>
    </row>
    <row r="1156" spans="1:20" ht="28">
      <c r="A1156" s="116" t="s">
        <v>1211</v>
      </c>
      <c r="B1156" s="117" t="s">
        <v>1225</v>
      </c>
      <c r="C1156" s="5"/>
      <c r="D1156" s="5" t="s">
        <v>1219</v>
      </c>
      <c r="E1156" s="132">
        <f t="shared" si="673"/>
        <v>448.29326862745097</v>
      </c>
      <c r="F1156" s="139">
        <f>$O$1181-P1156*($O$1181-$O$1144)</f>
        <v>446.31364901960785</v>
      </c>
      <c r="G1156" s="149"/>
      <c r="H1156" s="82" t="str">
        <f t="shared" si="596"/>
        <v>59.1 percent up in Katian international stage</v>
      </c>
      <c r="I1156" s="142" t="str">
        <f t="shared" si="597"/>
        <v>85.4 percent up in Katian international stage</v>
      </c>
      <c r="J1156" s="7">
        <v>0.59107843137254934</v>
      </c>
      <c r="K1156" s="129">
        <f t="shared" si="598"/>
        <v>59.1</v>
      </c>
      <c r="L1156" s="8" t="s">
        <v>160</v>
      </c>
      <c r="M1156" s="5" t="s">
        <v>82</v>
      </c>
      <c r="N1156" s="5" t="s">
        <v>82</v>
      </c>
      <c r="O1156" s="83"/>
      <c r="P1156" s="20">
        <v>0.8536274509803925</v>
      </c>
      <c r="Q1156" s="143">
        <f t="shared" si="599"/>
        <v>85.4</v>
      </c>
      <c r="R1156" s="21" t="s">
        <v>160</v>
      </c>
      <c r="S1156" s="8" t="s">
        <v>261</v>
      </c>
      <c r="T1156" s="7">
        <v>0.26254901960784593</v>
      </c>
    </row>
    <row r="1157" spans="1:20" ht="28">
      <c r="A1157" s="116" t="s">
        <v>1211</v>
      </c>
      <c r="B1157" s="118" t="s">
        <v>1226</v>
      </c>
      <c r="C1157" s="5"/>
      <c r="D1157" s="5" t="s">
        <v>1214</v>
      </c>
      <c r="E1157" s="132">
        <f t="shared" si="673"/>
        <v>448.44480784313726</v>
      </c>
      <c r="F1157" s="139">
        <f>$O$1181-P1157*($O$1181-$O$1144)</f>
        <v>445.21</v>
      </c>
      <c r="G1157" s="149"/>
      <c r="H1157" s="82" t="str">
        <f t="shared" si="596"/>
        <v>57.1 percent up in Katian international stage</v>
      </c>
      <c r="I1157" s="142" t="str">
        <f t="shared" si="597"/>
        <v>100 percent up in Katian international stage</v>
      </c>
      <c r="J1157" s="7">
        <v>0.57098039215686458</v>
      </c>
      <c r="K1157" s="129">
        <f t="shared" si="598"/>
        <v>57.1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9"/>
        <v>100</v>
      </c>
      <c r="R1157" s="21" t="s">
        <v>160</v>
      </c>
      <c r="S1157" s="8" t="s">
        <v>274</v>
      </c>
      <c r="T1157" s="7" t="s">
        <v>228</v>
      </c>
    </row>
    <row r="1158" spans="1:20" ht="28">
      <c r="A1158" s="116" t="s">
        <v>1211</v>
      </c>
      <c r="B1158" s="117" t="s">
        <v>1227</v>
      </c>
      <c r="C1158" s="5"/>
      <c r="D1158" s="5" t="s">
        <v>370</v>
      </c>
      <c r="E1158" s="132">
        <f t="shared" si="673"/>
        <v>448.46254901960782</v>
      </c>
      <c r="F1158" s="139">
        <f>$O$1144-P1158*($O$1144-$O$1138)</f>
        <v>443.0718</v>
      </c>
      <c r="G1158" s="149"/>
      <c r="H1158" s="82" t="str">
        <f t="shared" si="596"/>
        <v>56.9 percent up in Katian international stage</v>
      </c>
      <c r="I1158" s="142" t="str">
        <f t="shared" si="597"/>
        <v>100 percent up in Hirnantian international stage</v>
      </c>
      <c r="J1158" s="7">
        <v>0.56862745098039391</v>
      </c>
      <c r="K1158" s="129">
        <f t="shared" si="598"/>
        <v>56.9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159</v>
      </c>
      <c r="S1158" s="8" t="s">
        <v>248</v>
      </c>
      <c r="T1158" s="7" t="s">
        <v>228</v>
      </c>
    </row>
    <row r="1159" spans="1:20" ht="28">
      <c r="A1159" s="116" t="s">
        <v>1211</v>
      </c>
      <c r="B1159" s="121" t="s">
        <v>1228</v>
      </c>
      <c r="C1159" s="5"/>
      <c r="D1159" s="5" t="s">
        <v>1229</v>
      </c>
      <c r="E1159" s="132">
        <f t="shared" si="673"/>
        <v>448.46254901960782</v>
      </c>
      <c r="F1159" s="139">
        <f>$O$748-P1159*($O$748-$O$735)</f>
        <v>273.17923076923074</v>
      </c>
      <c r="G1159" s="149"/>
      <c r="H1159" s="82" t="str">
        <f t="shared" si="596"/>
        <v>56.9 percent up in Katian international stage</v>
      </c>
      <c r="I1159" s="142" t="str">
        <f t="shared" si="597"/>
        <v>23.1 percent up in Roadian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0.2307692307692375</v>
      </c>
      <c r="Q1159" s="143">
        <f t="shared" si="599"/>
        <v>23.1</v>
      </c>
      <c r="R1159" s="21" t="s">
        <v>113</v>
      </c>
      <c r="S1159" s="8" t="s">
        <v>248</v>
      </c>
      <c r="T1159" s="7" t="s">
        <v>228</v>
      </c>
    </row>
    <row r="1160" spans="1:20" ht="28">
      <c r="A1160" s="116" t="s">
        <v>1211</v>
      </c>
      <c r="B1160" s="118" t="s">
        <v>1230</v>
      </c>
      <c r="C1160" s="5"/>
      <c r="D1160" s="5" t="s">
        <v>250</v>
      </c>
      <c r="E1160" s="132">
        <f t="shared" si="673"/>
        <v>448.6103921568627</v>
      </c>
      <c r="F1160" s="139">
        <f>$O$1181-P1160*($O$1181-$O$1144)</f>
        <v>445.21</v>
      </c>
      <c r="G1160" s="149"/>
      <c r="H1160" s="82" t="str">
        <f t="shared" si="596"/>
        <v>54.9 percent up in Katian international stage</v>
      </c>
      <c r="I1160" s="142" t="str">
        <f t="shared" si="597"/>
        <v>100 percent up in Katian international stage</v>
      </c>
      <c r="J1160" s="7">
        <v>0.54901960784314008</v>
      </c>
      <c r="K1160" s="129">
        <f t="shared" si="598"/>
        <v>54.9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si="599"/>
        <v>100</v>
      </c>
      <c r="R1160" s="21" t="s">
        <v>160</v>
      </c>
      <c r="S1160" s="8" t="s">
        <v>274</v>
      </c>
      <c r="T1160" s="7" t="s">
        <v>228</v>
      </c>
    </row>
    <row r="1161" spans="1:20" ht="28">
      <c r="A1161" s="116" t="s">
        <v>1211</v>
      </c>
      <c r="B1161" s="118" t="s">
        <v>1231</v>
      </c>
      <c r="C1161" s="5"/>
      <c r="D1161" s="5" t="s">
        <v>1203</v>
      </c>
      <c r="E1161" s="132">
        <f t="shared" si="673"/>
        <v>448.6103921568627</v>
      </c>
      <c r="F1161" s="139">
        <f>$O$1181-P1161*($O$1181-$O$1144)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274</v>
      </c>
      <c r="T1161" s="7" t="s">
        <v>228</v>
      </c>
    </row>
    <row r="1162" spans="1:20" ht="28">
      <c r="A1162" s="116" t="s">
        <v>1211</v>
      </c>
      <c r="B1162" s="117" t="s">
        <v>1232</v>
      </c>
      <c r="C1162" s="5"/>
      <c r="D1162" s="5" t="s">
        <v>246</v>
      </c>
      <c r="E1162" s="132">
        <f t="shared" si="673"/>
        <v>449.20176470588234</v>
      </c>
      <c r="F1162" s="139">
        <f>$O$1144-P1162*($O$1144-$O$1138)</f>
        <v>443.0718</v>
      </c>
      <c r="G1162" s="149"/>
      <c r="H1162" s="82" t="str">
        <f t="shared" si="596"/>
        <v>47.1 percent up in Katian international stage</v>
      </c>
      <c r="I1162" s="142" t="str">
        <f t="shared" si="597"/>
        <v>100 percent up in Hirnantian international stage</v>
      </c>
      <c r="J1162" s="7">
        <v>0.47058823529411931</v>
      </c>
      <c r="K1162" s="129">
        <f t="shared" si="598"/>
        <v>47.1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159</v>
      </c>
      <c r="S1162" s="8" t="s">
        <v>248</v>
      </c>
      <c r="T1162" s="7" t="s">
        <v>228</v>
      </c>
    </row>
    <row r="1163" spans="1:20" ht="28">
      <c r="A1163" s="116" t="s">
        <v>1211</v>
      </c>
      <c r="B1163" s="118" t="s">
        <v>1233</v>
      </c>
      <c r="C1163" s="5"/>
      <c r="D1163" s="5" t="s">
        <v>1203</v>
      </c>
      <c r="E1163" s="132">
        <f t="shared" si="673"/>
        <v>449.5713725490196</v>
      </c>
      <c r="F1163" s="139">
        <f t="shared" ref="F1163:F1183" si="680">$O$1181-P1163*($O$1181-$O$1144)</f>
        <v>448.6103921568627</v>
      </c>
      <c r="G1163" s="149"/>
      <c r="H1163" s="82" t="str">
        <f t="shared" si="596"/>
        <v>42.2 percent up in Katian international stage</v>
      </c>
      <c r="I1163" s="142" t="str">
        <f t="shared" si="597"/>
        <v>54.9 percent up in Katian international stage</v>
      </c>
      <c r="J1163" s="7">
        <v>0.421568627450982</v>
      </c>
      <c r="K1163" s="129">
        <f t="shared" si="598"/>
        <v>42.2</v>
      </c>
      <c r="L1163" s="8" t="s">
        <v>160</v>
      </c>
      <c r="M1163" s="5" t="s">
        <v>82</v>
      </c>
      <c r="N1163" s="5" t="s">
        <v>82</v>
      </c>
      <c r="O1163" s="83"/>
      <c r="P1163" s="20">
        <v>0.54901960784314008</v>
      </c>
      <c r="Q1163" s="143">
        <f t="shared" si="599"/>
        <v>54.9</v>
      </c>
      <c r="R1163" s="21" t="s">
        <v>160</v>
      </c>
      <c r="S1163" s="8" t="s">
        <v>261</v>
      </c>
      <c r="T1163" s="7">
        <v>0.12745098039215735</v>
      </c>
    </row>
    <row r="1164" spans="1:20" ht="28">
      <c r="A1164" s="116" t="s">
        <v>1211</v>
      </c>
      <c r="B1164" s="117" t="s">
        <v>1234</v>
      </c>
      <c r="C1164" s="5"/>
      <c r="D1164" s="5" t="s">
        <v>266</v>
      </c>
      <c r="E1164" s="132">
        <f t="shared" si="673"/>
        <v>449.94098039215686</v>
      </c>
      <c r="F1164" s="139">
        <f t="shared" si="680"/>
        <v>447.7233333333333</v>
      </c>
      <c r="G1164" s="149"/>
      <c r="H1164" s="82" t="str">
        <f t="shared" si="596"/>
        <v>37.3 percent up in Katian international stage</v>
      </c>
      <c r="I1164" s="142" t="str">
        <f t="shared" si="597"/>
        <v>66.7 percent up in Katian international stage</v>
      </c>
      <c r="J1164" s="7">
        <v>0.3725490196078447</v>
      </c>
      <c r="K1164" s="129">
        <f t="shared" si="598"/>
        <v>37.299999999999997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599"/>
        <v>66.7</v>
      </c>
      <c r="R1164" s="21" t="s">
        <v>160</v>
      </c>
      <c r="S1164" s="8" t="s">
        <v>261</v>
      </c>
      <c r="T1164" s="7">
        <v>0.29411764705882526</v>
      </c>
    </row>
    <row r="1165" spans="1:20" ht="28">
      <c r="A1165" s="116" t="s">
        <v>1211</v>
      </c>
      <c r="B1165" s="117" t="s">
        <v>1235</v>
      </c>
      <c r="C1165" s="5"/>
      <c r="D1165" s="5" t="s">
        <v>1219</v>
      </c>
      <c r="E1165" s="132">
        <f t="shared" si="673"/>
        <v>450.5138725490196</v>
      </c>
      <c r="F1165" s="139">
        <f t="shared" si="680"/>
        <v>448.29326862745097</v>
      </c>
      <c r="G1165" s="149"/>
      <c r="H1165" s="82" t="str">
        <f t="shared" si="596"/>
        <v>29.7 percent up in Katian international stage</v>
      </c>
      <c r="I1165" s="142" t="str">
        <f t="shared" si="597"/>
        <v>59.1 percent up in Katian international stage</v>
      </c>
      <c r="J1165" s="7">
        <v>0.29656862745097845</v>
      </c>
      <c r="K1165" s="129">
        <f t="shared" si="598"/>
        <v>29.7</v>
      </c>
      <c r="L1165" s="8" t="s">
        <v>160</v>
      </c>
      <c r="M1165" s="5" t="s">
        <v>82</v>
      </c>
      <c r="N1165" s="5" t="s">
        <v>82</v>
      </c>
      <c r="O1165" s="83"/>
      <c r="P1165" s="20">
        <v>0.59107843137254934</v>
      </c>
      <c r="Q1165" s="143">
        <f t="shared" si="599"/>
        <v>59.1</v>
      </c>
      <c r="R1165" s="21" t="s">
        <v>160</v>
      </c>
      <c r="S1165" s="8" t="s">
        <v>261</v>
      </c>
      <c r="T1165" s="7">
        <v>0.29450980392156706</v>
      </c>
    </row>
    <row r="1166" spans="1:20" ht="28">
      <c r="A1166" s="116" t="s">
        <v>1211</v>
      </c>
      <c r="B1166" s="118" t="s">
        <v>1236</v>
      </c>
      <c r="C1166" s="5"/>
      <c r="D1166" s="5" t="s">
        <v>1111</v>
      </c>
      <c r="E1166" s="132">
        <f t="shared" si="673"/>
        <v>450.68019607843138</v>
      </c>
      <c r="F1166" s="139">
        <f t="shared" si="680"/>
        <v>446.61450980392152</v>
      </c>
      <c r="G1166" s="149"/>
      <c r="H1166" s="82" t="str">
        <f t="shared" ref="H1166:H1239" si="681">CONCATENATE(K1166," percent up in ",L1166," international stage")</f>
        <v>27.5 percent up in Katian international stage</v>
      </c>
      <c r="I1166" s="142" t="str">
        <f t="shared" ref="I1166:I1239" si="682">CONCATENATE(Q1166," percent up in ",R1166," international stage")</f>
        <v>81.4 percent up in Katian international stage</v>
      </c>
      <c r="J1166" s="7">
        <v>0.27450980392157009</v>
      </c>
      <c r="K1166" s="129">
        <f t="shared" ref="K1166:K1239" si="683">ROUND(J1166*100,1)</f>
        <v>27.5</v>
      </c>
      <c r="L1166" s="8" t="s">
        <v>160</v>
      </c>
      <c r="M1166" s="5" t="s">
        <v>82</v>
      </c>
      <c r="N1166" s="5" t="s">
        <v>82</v>
      </c>
      <c r="O1166" s="83"/>
      <c r="P1166" s="20">
        <v>0.81372549019608043</v>
      </c>
      <c r="Q1166" s="143">
        <f t="shared" ref="Q1166:Q1239" si="684">ROUND(P1166*100,1)</f>
        <v>81.400000000000006</v>
      </c>
      <c r="R1166" s="21" t="s">
        <v>160</v>
      </c>
      <c r="S1166" s="8" t="s">
        <v>261</v>
      </c>
      <c r="T1166" s="7">
        <v>0.53921568627450689</v>
      </c>
    </row>
    <row r="1167" spans="1:20" ht="28">
      <c r="A1167" s="116" t="s">
        <v>1211</v>
      </c>
      <c r="B1167" s="117" t="s">
        <v>1237</v>
      </c>
      <c r="C1167" s="5"/>
      <c r="D1167" s="158" t="s">
        <v>1941</v>
      </c>
      <c r="E1167" s="132">
        <f t="shared" si="673"/>
        <v>450.68019607843138</v>
      </c>
      <c r="F1167" s="139">
        <f t="shared" si="680"/>
        <v>446.61450980392152</v>
      </c>
      <c r="G1167" s="149"/>
      <c r="H1167" s="82" t="str">
        <f t="shared" si="681"/>
        <v>27.5 percent up in Katian international stage</v>
      </c>
      <c r="I1167" s="142" t="str">
        <f t="shared" si="682"/>
        <v>81.4 percent up in Katian international stage</v>
      </c>
      <c r="J1167" s="7">
        <v>0.27450980392157009</v>
      </c>
      <c r="K1167" s="129">
        <f t="shared" si="683"/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si="684"/>
        <v>81.400000000000006</v>
      </c>
      <c r="R1167" s="21" t="s">
        <v>160</v>
      </c>
      <c r="S1167" s="8" t="s">
        <v>261</v>
      </c>
      <c r="T1167" s="7">
        <v>0.53921568627450689</v>
      </c>
    </row>
    <row r="1168" spans="1:20" ht="28">
      <c r="A1168" s="116" t="s">
        <v>1211</v>
      </c>
      <c r="B1168" s="118" t="s">
        <v>1238</v>
      </c>
      <c r="C1168" s="5"/>
      <c r="D1168" s="5" t="s">
        <v>1203</v>
      </c>
      <c r="E1168" s="132">
        <f t="shared" si="673"/>
        <v>450.68019607843138</v>
      </c>
      <c r="F1168" s="139">
        <f t="shared" si="680"/>
        <v>449.5713725490196</v>
      </c>
      <c r="G1168" s="149"/>
      <c r="H1168" s="82" t="str">
        <f t="shared" si="681"/>
        <v>27.5 percent up in Katian international stage</v>
      </c>
      <c r="I1168" s="142" t="str">
        <f t="shared" si="682"/>
        <v>42.2 percent up in Katian international stage</v>
      </c>
      <c r="J1168" s="7">
        <v>0.27450980392157009</v>
      </c>
      <c r="K1168" s="129">
        <f t="shared" si="683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0.421568627450982</v>
      </c>
      <c r="Q1168" s="143">
        <f t="shared" si="684"/>
        <v>42.2</v>
      </c>
      <c r="R1168" s="21" t="s">
        <v>160</v>
      </c>
      <c r="S1168" s="8" t="s">
        <v>261</v>
      </c>
      <c r="T1168" s="7">
        <v>0.14705882352940897</v>
      </c>
    </row>
    <row r="1169" spans="1:20" ht="28">
      <c r="A1169" s="116" t="s">
        <v>1211</v>
      </c>
      <c r="B1169" s="117" t="s">
        <v>1239</v>
      </c>
      <c r="C1169" s="5"/>
      <c r="D1169" s="5" t="s">
        <v>82</v>
      </c>
      <c r="E1169" s="132">
        <f t="shared" si="673"/>
        <v>450.68019607843138</v>
      </c>
      <c r="F1169" s="139">
        <f t="shared" si="680"/>
        <v>447.7233333333333</v>
      </c>
      <c r="G1169" s="149"/>
      <c r="H1169" s="82" t="str">
        <f t="shared" si="681"/>
        <v>27.5 percent up in Katian international stage</v>
      </c>
      <c r="I1169" s="142" t="str">
        <f t="shared" si="682"/>
        <v>66.7 percent up in Katian international stage</v>
      </c>
      <c r="J1169" s="7">
        <v>0.27450980392157009</v>
      </c>
      <c r="K1169" s="129">
        <f t="shared" si="683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0.66666666666666852</v>
      </c>
      <c r="Q1169" s="143">
        <f t="shared" si="684"/>
        <v>66.7</v>
      </c>
      <c r="R1169" s="21" t="s">
        <v>160</v>
      </c>
      <c r="S1169" s="8" t="s">
        <v>261</v>
      </c>
      <c r="T1169" s="7">
        <v>0.39215686274509792</v>
      </c>
    </row>
    <row r="1170" spans="1:20" ht="28">
      <c r="A1170" s="116" t="s">
        <v>1211</v>
      </c>
      <c r="B1170" s="117" t="s">
        <v>1240</v>
      </c>
      <c r="C1170" s="5"/>
      <c r="D1170" s="5" t="s">
        <v>82</v>
      </c>
      <c r="E1170" s="132">
        <f t="shared" si="673"/>
        <v>451.41941176470584</v>
      </c>
      <c r="F1170" s="139">
        <f t="shared" si="680"/>
        <v>450.68019607843138</v>
      </c>
      <c r="G1170" s="149"/>
      <c r="H1170" s="82" t="str">
        <f t="shared" si="681"/>
        <v>17.6 percent up in Katian international stage</v>
      </c>
      <c r="I1170" s="142" t="str">
        <f t="shared" si="682"/>
        <v>27.5 percent up in Katian international stage</v>
      </c>
      <c r="J1170" s="7">
        <v>0.17647058823529538</v>
      </c>
      <c r="K1170" s="129">
        <f t="shared" si="683"/>
        <v>17.600000000000001</v>
      </c>
      <c r="L1170" s="8" t="s">
        <v>160</v>
      </c>
      <c r="M1170" s="5" t="s">
        <v>82</v>
      </c>
      <c r="N1170" s="5" t="s">
        <v>82</v>
      </c>
      <c r="O1170" s="83"/>
      <c r="P1170" s="20">
        <v>0.27450980392157004</v>
      </c>
      <c r="Q1170" s="143">
        <f t="shared" si="684"/>
        <v>27.5</v>
      </c>
      <c r="R1170" s="21" t="s">
        <v>160</v>
      </c>
      <c r="S1170" s="8" t="s">
        <v>261</v>
      </c>
      <c r="T1170" s="7">
        <v>9.8039215686279935E-2</v>
      </c>
    </row>
    <row r="1171" spans="1:20" ht="28">
      <c r="A1171" s="116" t="s">
        <v>1211</v>
      </c>
      <c r="B1171" s="117" t="s">
        <v>1241</v>
      </c>
      <c r="C1171" s="5"/>
      <c r="D1171" s="5" t="s">
        <v>82</v>
      </c>
      <c r="E1171" s="132">
        <f t="shared" si="673"/>
        <v>451.41941176470584</v>
      </c>
      <c r="F1171" s="139">
        <f t="shared" si="680"/>
        <v>447.7233333333333</v>
      </c>
      <c r="G1171" s="149"/>
      <c r="H1171" s="82" t="str">
        <f t="shared" si="681"/>
        <v>17.6 percent up in Katian international stage</v>
      </c>
      <c r="I1171" s="142" t="str">
        <f t="shared" si="682"/>
        <v>66.7 percent up in Katian international stage</v>
      </c>
      <c r="J1171" s="7">
        <v>0.17647058823529538</v>
      </c>
      <c r="K1171" s="129">
        <f t="shared" si="683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0.66666666666666852</v>
      </c>
      <c r="Q1171" s="143">
        <f t="shared" si="684"/>
        <v>66.7</v>
      </c>
      <c r="R1171" s="21" t="s">
        <v>160</v>
      </c>
      <c r="S1171" s="8" t="s">
        <v>261</v>
      </c>
      <c r="T1171" s="7">
        <v>0.49019607843137786</v>
      </c>
    </row>
    <row r="1172" spans="1:20" ht="28">
      <c r="A1172" s="116" t="s">
        <v>1211</v>
      </c>
      <c r="B1172" s="117" t="s">
        <v>1242</v>
      </c>
      <c r="C1172" s="5"/>
      <c r="D1172" s="5" t="s">
        <v>250</v>
      </c>
      <c r="E1172" s="132">
        <f t="shared" si="673"/>
        <v>451.7890196078431</v>
      </c>
      <c r="F1172" s="139">
        <f t="shared" si="680"/>
        <v>447.7233333333333</v>
      </c>
      <c r="G1172" s="149"/>
      <c r="H1172" s="82" t="str">
        <f t="shared" si="681"/>
        <v>12.7 percent up in Katian international stage</v>
      </c>
      <c r="I1172" s="142" t="str">
        <f t="shared" si="682"/>
        <v>66.7 percent up in Katian international stage</v>
      </c>
      <c r="J1172" s="7">
        <v>0.12745098039215808</v>
      </c>
      <c r="K1172" s="129">
        <f t="shared" si="683"/>
        <v>12.7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4"/>
        <v>66.7</v>
      </c>
      <c r="R1172" s="21" t="s">
        <v>160</v>
      </c>
      <c r="S1172" s="8" t="s">
        <v>261</v>
      </c>
      <c r="T1172" s="7">
        <v>0.53921568627451422</v>
      </c>
    </row>
    <row r="1173" spans="1:20" ht="28">
      <c r="A1173" s="116" t="s">
        <v>1211</v>
      </c>
      <c r="B1173" s="118" t="s">
        <v>1243</v>
      </c>
      <c r="C1173" s="5"/>
      <c r="D1173" s="5" t="s">
        <v>1203</v>
      </c>
      <c r="E1173" s="132">
        <f t="shared" si="673"/>
        <v>451.93686274509804</v>
      </c>
      <c r="F1173" s="139">
        <f t="shared" si="680"/>
        <v>450.68019607843138</v>
      </c>
      <c r="G1173" s="149"/>
      <c r="H1173" s="82" t="str">
        <f t="shared" si="681"/>
        <v>10.8 percent up in Katian international stage</v>
      </c>
      <c r="I1173" s="142" t="str">
        <f t="shared" si="682"/>
        <v>27.5 percent up in Katian international stage</v>
      </c>
      <c r="J1173" s="7">
        <v>0.10784313725490435</v>
      </c>
      <c r="K1173" s="129">
        <f t="shared" si="683"/>
        <v>10.8</v>
      </c>
      <c r="L1173" s="8" t="s">
        <v>160</v>
      </c>
      <c r="M1173" s="5" t="s">
        <v>82</v>
      </c>
      <c r="N1173" s="5" t="s">
        <v>82</v>
      </c>
      <c r="O1173" s="83"/>
      <c r="P1173" s="20">
        <v>0.27450980392157004</v>
      </c>
      <c r="Q1173" s="143">
        <f t="shared" si="684"/>
        <v>27.5</v>
      </c>
      <c r="R1173" s="21" t="s">
        <v>160</v>
      </c>
      <c r="S1173" s="8" t="s">
        <v>261</v>
      </c>
      <c r="T1173" s="7">
        <v>0.16666666666666788</v>
      </c>
    </row>
    <row r="1174" spans="1:20" ht="28">
      <c r="A1174" s="116" t="s">
        <v>1211</v>
      </c>
      <c r="B1174" s="117" t="s">
        <v>1244</v>
      </c>
      <c r="C1174" s="5"/>
      <c r="D1174" s="5" t="s">
        <v>266</v>
      </c>
      <c r="E1174" s="132">
        <f t="shared" si="673"/>
        <v>452.15862745098036</v>
      </c>
      <c r="F1174" s="139">
        <f t="shared" si="680"/>
        <v>449.94098039215686</v>
      </c>
      <c r="G1174" s="149"/>
      <c r="H1174" s="82" t="str">
        <f t="shared" si="681"/>
        <v>7.8 percent up in Katian international stage</v>
      </c>
      <c r="I1174" s="142" t="str">
        <f t="shared" si="682"/>
        <v>37.3 percent up in Katian international stage</v>
      </c>
      <c r="J1174" s="7">
        <v>7.8431372549020772E-2</v>
      </c>
      <c r="K1174" s="129">
        <f t="shared" si="683"/>
        <v>7.8</v>
      </c>
      <c r="L1174" s="8" t="s">
        <v>160</v>
      </c>
      <c r="M1174" s="5" t="s">
        <v>82</v>
      </c>
      <c r="N1174" s="5" t="s">
        <v>82</v>
      </c>
      <c r="O1174" s="83"/>
      <c r="P1174" s="20">
        <v>0.37254901960784464</v>
      </c>
      <c r="Q1174" s="143">
        <f t="shared" si="684"/>
        <v>37.299999999999997</v>
      </c>
      <c r="R1174" s="21" t="s">
        <v>160</v>
      </c>
      <c r="S1174" s="8" t="s">
        <v>261</v>
      </c>
      <c r="T1174" s="7">
        <v>0.29411764705882526</v>
      </c>
    </row>
    <row r="1175" spans="1:20" ht="28">
      <c r="A1175" s="116" t="s">
        <v>1211</v>
      </c>
      <c r="B1175" s="117" t="s">
        <v>1245</v>
      </c>
      <c r="C1175" s="5"/>
      <c r="D1175" s="5" t="s">
        <v>82</v>
      </c>
      <c r="E1175" s="132">
        <f t="shared" si="673"/>
        <v>452.15862745098036</v>
      </c>
      <c r="F1175" s="139">
        <f t="shared" si="680"/>
        <v>449.94098039215686</v>
      </c>
      <c r="G1175" s="149"/>
      <c r="H1175" s="82" t="str">
        <f t="shared" si="681"/>
        <v>7.8 percent up in Katian international stage</v>
      </c>
      <c r="I1175" s="142" t="str">
        <f t="shared" si="682"/>
        <v>37.3 percent up in Katian international stage</v>
      </c>
      <c r="J1175" s="7">
        <v>7.8431372549020772E-2</v>
      </c>
      <c r="K1175" s="129">
        <f t="shared" si="683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4"/>
        <v>37.299999999999997</v>
      </c>
      <c r="R1175" s="21" t="s">
        <v>160</v>
      </c>
      <c r="S1175" s="8" t="s">
        <v>261</v>
      </c>
      <c r="T1175" s="7">
        <v>0.29411764705882526</v>
      </c>
    </row>
    <row r="1176" spans="1:20" ht="28">
      <c r="A1176" s="116" t="s">
        <v>1211</v>
      </c>
      <c r="B1176" s="117" t="s">
        <v>1246</v>
      </c>
      <c r="C1176" s="5"/>
      <c r="D1176" s="5" t="s">
        <v>82</v>
      </c>
      <c r="E1176" s="132">
        <f t="shared" si="673"/>
        <v>452.15862745098036</v>
      </c>
      <c r="F1176" s="139">
        <f t="shared" si="680"/>
        <v>451.41941176470584</v>
      </c>
      <c r="G1176" s="149"/>
      <c r="H1176" s="82" t="str">
        <f t="shared" si="681"/>
        <v>7.8 percent up in Katian international stage</v>
      </c>
      <c r="I1176" s="142" t="str">
        <f t="shared" si="682"/>
        <v>17.6 percent up in Katian international stage</v>
      </c>
      <c r="J1176" s="7">
        <v>7.8431372549020772E-2</v>
      </c>
      <c r="K1176" s="129">
        <f t="shared" si="683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0.17647058823529543</v>
      </c>
      <c r="Q1176" s="143">
        <f t="shared" si="684"/>
        <v>17.600000000000001</v>
      </c>
      <c r="R1176" s="21" t="s">
        <v>160</v>
      </c>
      <c r="S1176" s="8" t="s">
        <v>261</v>
      </c>
      <c r="T1176" s="7">
        <v>9.8039215686272649E-2</v>
      </c>
    </row>
    <row r="1177" spans="1:20" ht="28">
      <c r="A1177" s="116" t="s">
        <v>1211</v>
      </c>
      <c r="B1177" s="118" t="s">
        <v>1247</v>
      </c>
      <c r="C1177" s="5"/>
      <c r="D1177" s="5" t="s">
        <v>1203</v>
      </c>
      <c r="E1177" s="132">
        <f t="shared" si="673"/>
        <v>452.75</v>
      </c>
      <c r="F1177" s="139">
        <f t="shared" si="680"/>
        <v>451.93686274509804</v>
      </c>
      <c r="G1177" s="149"/>
      <c r="H1177" s="82" t="str">
        <f t="shared" si="681"/>
        <v>0 percent up in Katian international stage</v>
      </c>
      <c r="I1177" s="142" t="str">
        <f t="shared" si="682"/>
        <v>10.8 percent up in Katian international stage</v>
      </c>
      <c r="J1177" s="7">
        <v>0</v>
      </c>
      <c r="K1177" s="129">
        <f t="shared" si="683"/>
        <v>0</v>
      </c>
      <c r="L1177" s="8" t="s">
        <v>160</v>
      </c>
      <c r="M1177" s="5" t="s">
        <v>82</v>
      </c>
      <c r="N1177" s="5" t="s">
        <v>82</v>
      </c>
      <c r="O1177" s="83"/>
      <c r="P1177" s="20">
        <v>0.10784313725490431</v>
      </c>
      <c r="Q1177" s="143">
        <f t="shared" si="684"/>
        <v>10.8</v>
      </c>
      <c r="R1177" s="21" t="s">
        <v>160</v>
      </c>
      <c r="S1177" s="8" t="s">
        <v>232</v>
      </c>
      <c r="T1177" s="7" t="s">
        <v>228</v>
      </c>
    </row>
    <row r="1178" spans="1:20" ht="28">
      <c r="A1178" s="116" t="s">
        <v>1211</v>
      </c>
      <c r="B1178" s="117" t="s">
        <v>1248</v>
      </c>
      <c r="C1178" s="5"/>
      <c r="D1178" s="5" t="s">
        <v>82</v>
      </c>
      <c r="E1178" s="132">
        <f t="shared" si="673"/>
        <v>452.75</v>
      </c>
      <c r="F1178" s="139">
        <f t="shared" si="680"/>
        <v>445.21</v>
      </c>
      <c r="G1178" s="149"/>
      <c r="H1178" s="82" t="str">
        <f t="shared" si="681"/>
        <v>0 percent up in Katian international stage</v>
      </c>
      <c r="I1178" s="142" t="str">
        <f t="shared" si="682"/>
        <v>100 percent up in Katian international stage</v>
      </c>
      <c r="J1178" s="7">
        <v>0</v>
      </c>
      <c r="K1178" s="129">
        <f t="shared" si="683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1</v>
      </c>
      <c r="Q1178" s="143">
        <f t="shared" si="684"/>
        <v>100</v>
      </c>
      <c r="R1178" s="21" t="s">
        <v>160</v>
      </c>
      <c r="S1178" s="8" t="s">
        <v>234</v>
      </c>
      <c r="T1178" s="7" t="s">
        <v>228</v>
      </c>
    </row>
    <row r="1179" spans="1:20" ht="28">
      <c r="A1179" s="116"/>
      <c r="B1179" s="117" t="s">
        <v>1988</v>
      </c>
      <c r="C1179" s="5"/>
      <c r="D1179" s="5"/>
      <c r="E1179" s="132">
        <f t="shared" ref="E1179:E1180" si="685">$O$1181-J1179*($O$1181-$O$1144)</f>
        <v>448.98</v>
      </c>
      <c r="F1179" s="139">
        <f t="shared" ref="F1179:F1180" si="686">$O$1181-P1179*($O$1181-$O$1144)</f>
        <v>445.21</v>
      </c>
      <c r="G1179" s="149" t="s">
        <v>1607</v>
      </c>
      <c r="H1179" s="82" t="str">
        <f t="shared" ref="H1179:H1180" si="687">CONCATENATE(K1179," percent up in ",L1179," international stage")</f>
        <v>50 percent up in Katian international stage</v>
      </c>
      <c r="I1179" s="142" t="str">
        <f t="shared" ref="I1179:I1180" si="688">CONCATENATE(Q1179," percent up in ",R1179," international stage")</f>
        <v>100 percent up in Katian international stage</v>
      </c>
      <c r="J1179" s="7">
        <v>0.5</v>
      </c>
      <c r="K1179" s="129">
        <f t="shared" ref="K1179:K1180" si="689">ROUND(J1179*100,1)</f>
        <v>50</v>
      </c>
      <c r="L1179" s="8" t="s">
        <v>160</v>
      </c>
      <c r="M1179" s="5"/>
      <c r="O1179" s="83"/>
      <c r="P1179" s="20">
        <v>1</v>
      </c>
      <c r="Q1179" s="143">
        <f t="shared" ref="Q1179:Q1180" si="690">ROUND(P1179*100,1)</f>
        <v>100</v>
      </c>
      <c r="R1179" s="21" t="s">
        <v>160</v>
      </c>
      <c r="S1179" s="150" t="s">
        <v>1607</v>
      </c>
    </row>
    <row r="1180" spans="1:20" ht="28">
      <c r="A1180" s="116"/>
      <c r="B1180" s="117" t="s">
        <v>1989</v>
      </c>
      <c r="C1180" s="5"/>
      <c r="D1180" s="5"/>
      <c r="E1180" s="132">
        <f t="shared" si="685"/>
        <v>452.75</v>
      </c>
      <c r="F1180" s="139">
        <f t="shared" si="686"/>
        <v>448.98</v>
      </c>
      <c r="G1180" s="149" t="s">
        <v>1608</v>
      </c>
      <c r="H1180" s="82" t="str">
        <f t="shared" si="687"/>
        <v>0 percent up in Katian international stage</v>
      </c>
      <c r="I1180" s="142" t="str">
        <f t="shared" si="688"/>
        <v>50 percent up in Katian international stage</v>
      </c>
      <c r="J1180" s="7">
        <v>0</v>
      </c>
      <c r="K1180" s="129">
        <f t="shared" si="689"/>
        <v>0</v>
      </c>
      <c r="L1180" s="8" t="s">
        <v>160</v>
      </c>
      <c r="M1180" s="5"/>
      <c r="O1180" s="83"/>
      <c r="P1180" s="20">
        <v>0.5</v>
      </c>
      <c r="Q1180" s="143">
        <f t="shared" si="690"/>
        <v>50</v>
      </c>
      <c r="R1180" s="21" t="s">
        <v>160</v>
      </c>
      <c r="S1180" s="150" t="s">
        <v>1608</v>
      </c>
    </row>
    <row r="1181" spans="1:20" ht="28">
      <c r="A1181" s="116" t="s">
        <v>1211</v>
      </c>
      <c r="B1181" s="117" t="s">
        <v>160</v>
      </c>
      <c r="C1181" s="135"/>
      <c r="D1181" s="135" t="s">
        <v>224</v>
      </c>
      <c r="E1181" s="132">
        <f t="shared" si="673"/>
        <v>452.75</v>
      </c>
      <c r="F1181" s="139">
        <f t="shared" si="680"/>
        <v>445.21</v>
      </c>
      <c r="G1181" s="149"/>
      <c r="H1181" s="82" t="str">
        <f t="shared" si="681"/>
        <v>0 percent up in Katian international stage</v>
      </c>
      <c r="I1181" s="142" t="str">
        <f t="shared" si="682"/>
        <v>100 percent up in Katian international stage</v>
      </c>
      <c r="J1181" s="7">
        <v>0</v>
      </c>
      <c r="K1181" s="129">
        <f t="shared" si="683"/>
        <v>0</v>
      </c>
      <c r="L1181" s="8" t="s">
        <v>160</v>
      </c>
      <c r="M1181" s="5" t="s">
        <v>226</v>
      </c>
      <c r="N1181" s="5" t="s">
        <v>1249</v>
      </c>
      <c r="O1181" s="84">
        <f>Master_Chronostrat!I147</f>
        <v>452.75</v>
      </c>
      <c r="P1181" s="20">
        <v>1</v>
      </c>
      <c r="Q1181" s="143">
        <f t="shared" si="684"/>
        <v>100</v>
      </c>
      <c r="R1181" s="21" t="s">
        <v>160</v>
      </c>
      <c r="S1181" s="8" t="s">
        <v>226</v>
      </c>
      <c r="T1181" s="7" t="s">
        <v>228</v>
      </c>
    </row>
    <row r="1182" spans="1:20" ht="28">
      <c r="A1182" s="116" t="s">
        <v>1211</v>
      </c>
      <c r="B1182" s="117" t="s">
        <v>1250</v>
      </c>
      <c r="C1182" s="5"/>
      <c r="D1182" s="5" t="s">
        <v>370</v>
      </c>
      <c r="E1182" s="132">
        <f t="shared" ref="E1182:E1205" si="691">$O$1222-J1182*($O$1222-$O$1181)</f>
        <v>452.96283137254903</v>
      </c>
      <c r="F1182" s="139">
        <f t="shared" si="680"/>
        <v>448.46254901960782</v>
      </c>
      <c r="G1182" s="149"/>
      <c r="H1182" s="82" t="str">
        <f t="shared" si="681"/>
        <v>96.1 percent up in Sandbian international stage</v>
      </c>
      <c r="I1182" s="142" t="str">
        <f t="shared" si="682"/>
        <v>56.9 percent up in Katian international stage</v>
      </c>
      <c r="J1182" s="7">
        <v>0.96078431372549211</v>
      </c>
      <c r="K1182" s="129">
        <f t="shared" si="683"/>
        <v>96.1</v>
      </c>
      <c r="L1182" s="8" t="s">
        <v>161</v>
      </c>
      <c r="M1182" s="5" t="s">
        <v>82</v>
      </c>
      <c r="N1182" s="5" t="s">
        <v>82</v>
      </c>
      <c r="O1182" s="83"/>
      <c r="P1182" s="20">
        <v>0.56862745098039391</v>
      </c>
      <c r="Q1182" s="143">
        <f t="shared" si="684"/>
        <v>56.9</v>
      </c>
      <c r="R1182" s="21" t="s">
        <v>160</v>
      </c>
      <c r="S1182" s="8" t="s">
        <v>248</v>
      </c>
      <c r="T1182" s="7" t="s">
        <v>228</v>
      </c>
    </row>
    <row r="1183" spans="1:20" ht="28">
      <c r="A1183" s="116" t="s">
        <v>1211</v>
      </c>
      <c r="B1183" s="118" t="s">
        <v>1251</v>
      </c>
      <c r="C1183" s="5"/>
      <c r="D1183" s="5" t="s">
        <v>246</v>
      </c>
      <c r="E1183" s="132">
        <f t="shared" si="691"/>
        <v>453.49490980392159</v>
      </c>
      <c r="F1183" s="139">
        <f t="shared" si="680"/>
        <v>451.04980392156864</v>
      </c>
      <c r="G1183" s="149"/>
      <c r="H1183" s="82" t="str">
        <f t="shared" si="681"/>
        <v>86.3 percent up in Sandbian international stage</v>
      </c>
      <c r="I1183" s="142" t="str">
        <f t="shared" si="682"/>
        <v>22.5 percent up in Katian international stage</v>
      </c>
      <c r="J1183" s="7">
        <v>0.86274509803921706</v>
      </c>
      <c r="K1183" s="129">
        <f t="shared" si="683"/>
        <v>86.3</v>
      </c>
      <c r="L1183" s="8" t="s">
        <v>161</v>
      </c>
      <c r="M1183" s="5" t="s">
        <v>82</v>
      </c>
      <c r="N1183" s="5" t="s">
        <v>82</v>
      </c>
      <c r="O1183" s="83"/>
      <c r="P1183" s="20">
        <v>0.22549019607843274</v>
      </c>
      <c r="Q1183" s="143">
        <f t="shared" si="684"/>
        <v>22.5</v>
      </c>
      <c r="R1183" s="21" t="s">
        <v>160</v>
      </c>
      <c r="S1183" s="8" t="s">
        <v>248</v>
      </c>
      <c r="T1183" s="7" t="s">
        <v>228</v>
      </c>
    </row>
    <row r="1184" spans="1:20" ht="28">
      <c r="A1184" s="116" t="s">
        <v>1211</v>
      </c>
      <c r="B1184" s="118" t="s">
        <v>1252</v>
      </c>
      <c r="C1184" s="5"/>
      <c r="D1184" s="5" t="s">
        <v>1203</v>
      </c>
      <c r="E1184" s="132">
        <f t="shared" si="691"/>
        <v>453.49490980392159</v>
      </c>
      <c r="F1184" s="139">
        <f>$O$1222-P1184*($O$1222-$O$1181)</f>
        <v>452.75</v>
      </c>
      <c r="G1184" s="149"/>
      <c r="H1184" s="82" t="str">
        <f t="shared" si="681"/>
        <v>86.3 percent up in Sandbian international stage</v>
      </c>
      <c r="I1184" s="142" t="str">
        <f t="shared" si="682"/>
        <v>100 percent up in Sandbian international stage</v>
      </c>
      <c r="J1184" s="7">
        <v>0.86274509803921706</v>
      </c>
      <c r="K1184" s="129">
        <f t="shared" si="683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1</v>
      </c>
      <c r="Q1184" s="143">
        <f t="shared" si="684"/>
        <v>100</v>
      </c>
      <c r="R1184" s="21" t="s">
        <v>161</v>
      </c>
      <c r="S1184" s="8" t="s">
        <v>274</v>
      </c>
      <c r="T1184" s="7" t="s">
        <v>228</v>
      </c>
    </row>
    <row r="1185" spans="1:20" ht="28">
      <c r="A1185" s="116" t="s">
        <v>1211</v>
      </c>
      <c r="B1185" s="117" t="s">
        <v>1253</v>
      </c>
      <c r="C1185" s="5"/>
      <c r="D1185" s="5" t="s">
        <v>82</v>
      </c>
      <c r="E1185" s="132">
        <f t="shared" si="691"/>
        <v>454.02698823529414</v>
      </c>
      <c r="F1185" s="139">
        <f>$O$1181-P1185*($O$1181-$O$1144)</f>
        <v>452.15862745098036</v>
      </c>
      <c r="G1185" s="149"/>
      <c r="H1185" s="82" t="str">
        <f t="shared" si="681"/>
        <v>76.5 percent up in Sandbian international stage</v>
      </c>
      <c r="I1185" s="142" t="str">
        <f t="shared" si="682"/>
        <v>7.8 percent up in Katian international stage</v>
      </c>
      <c r="J1185" s="7">
        <v>0.76470588235294179</v>
      </c>
      <c r="K1185" s="129">
        <f t="shared" si="683"/>
        <v>76.5</v>
      </c>
      <c r="L1185" s="8" t="s">
        <v>161</v>
      </c>
      <c r="M1185" s="5" t="s">
        <v>82</v>
      </c>
      <c r="N1185" s="5" t="s">
        <v>82</v>
      </c>
      <c r="O1185" s="83"/>
      <c r="P1185" s="20">
        <v>7.8431372549020814E-2</v>
      </c>
      <c r="Q1185" s="143">
        <f t="shared" si="684"/>
        <v>7.8</v>
      </c>
      <c r="R1185" s="21" t="s">
        <v>160</v>
      </c>
      <c r="S1185" s="8" t="s">
        <v>248</v>
      </c>
      <c r="T1185" s="7" t="s">
        <v>228</v>
      </c>
    </row>
    <row r="1186" spans="1:20" ht="28">
      <c r="A1186" s="116" t="s">
        <v>1211</v>
      </c>
      <c r="B1186" s="117" t="s">
        <v>1254</v>
      </c>
      <c r="C1186" s="5"/>
      <c r="D1186" s="5" t="s">
        <v>82</v>
      </c>
      <c r="E1186" s="132">
        <f t="shared" si="691"/>
        <v>454.02698823529414</v>
      </c>
      <c r="F1186" s="139">
        <f>$O$1181-P1186*($O$1181-$O$1144)</f>
        <v>451.41941176470584</v>
      </c>
      <c r="G1186" s="149"/>
      <c r="H1186" s="82" t="str">
        <f t="shared" si="681"/>
        <v>76.5 percent up in Sandbian international stage</v>
      </c>
      <c r="I1186" s="142" t="str">
        <f t="shared" si="682"/>
        <v>17.6 percent up in Katian international stage</v>
      </c>
      <c r="J1186" s="7">
        <v>0.76470588235294179</v>
      </c>
      <c r="K1186" s="129">
        <f t="shared" si="683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0.17647058823529543</v>
      </c>
      <c r="Q1186" s="143">
        <f t="shared" si="684"/>
        <v>17.600000000000001</v>
      </c>
      <c r="R1186" s="21" t="s">
        <v>160</v>
      </c>
      <c r="S1186" s="8" t="s">
        <v>248</v>
      </c>
      <c r="T1186" s="7" t="s">
        <v>228</v>
      </c>
    </row>
    <row r="1187" spans="1:20" ht="28">
      <c r="A1187" s="116" t="s">
        <v>1211</v>
      </c>
      <c r="B1187" s="117" t="s">
        <v>1255</v>
      </c>
      <c r="C1187" s="5"/>
      <c r="D1187" s="5" t="s">
        <v>1219</v>
      </c>
      <c r="E1187" s="132">
        <f t="shared" si="691"/>
        <v>454.25152533333329</v>
      </c>
      <c r="F1187" s="139">
        <f>$O$1181-P1187*($O$1181-$O$1144)</f>
        <v>450.5138725490196</v>
      </c>
      <c r="G1187" s="149"/>
      <c r="H1187" s="82" t="str">
        <f t="shared" si="681"/>
        <v>72.3 percent up in Sandbian international stage</v>
      </c>
      <c r="I1187" s="142" t="str">
        <f t="shared" si="682"/>
        <v>29.7 percent up in Katian international stage</v>
      </c>
      <c r="J1187" s="7">
        <v>0.72333333333334238</v>
      </c>
      <c r="K1187" s="129">
        <f t="shared" si="683"/>
        <v>72.3</v>
      </c>
      <c r="L1187" s="8" t="s">
        <v>161</v>
      </c>
      <c r="M1187" s="5" t="s">
        <v>82</v>
      </c>
      <c r="N1187" s="5" t="s">
        <v>82</v>
      </c>
      <c r="O1187" s="83"/>
      <c r="P1187" s="20">
        <v>0.29656862745097851</v>
      </c>
      <c r="Q1187" s="143">
        <f t="shared" si="684"/>
        <v>29.7</v>
      </c>
      <c r="R1187" s="21" t="s">
        <v>160</v>
      </c>
      <c r="S1187" s="8" t="s">
        <v>248</v>
      </c>
      <c r="T1187" s="7" t="s">
        <v>228</v>
      </c>
    </row>
    <row r="1188" spans="1:20" ht="28">
      <c r="A1188" s="116" t="s">
        <v>1211</v>
      </c>
      <c r="B1188" s="118" t="s">
        <v>1256</v>
      </c>
      <c r="C1188" s="5"/>
      <c r="D1188" s="5" t="s">
        <v>1257</v>
      </c>
      <c r="E1188" s="132">
        <f t="shared" si="691"/>
        <v>454.77189803921567</v>
      </c>
      <c r="F1188" s="139">
        <f>$O$1181-P1188*($O$1181-$O$1144)</f>
        <v>452.3064705882353</v>
      </c>
      <c r="G1188" s="149"/>
      <c r="H1188" s="82" t="str">
        <f t="shared" si="681"/>
        <v>62.7 percent up in Sandbian international stage</v>
      </c>
      <c r="I1188" s="142" t="str">
        <f t="shared" si="682"/>
        <v>5.9 percent up in Katian international stage</v>
      </c>
      <c r="J1188" s="7">
        <v>0.62745098039215885</v>
      </c>
      <c r="K1188" s="129">
        <f t="shared" si="683"/>
        <v>62.7</v>
      </c>
      <c r="L1188" s="8" t="s">
        <v>161</v>
      </c>
      <c r="M1188" s="5" t="s">
        <v>82</v>
      </c>
      <c r="N1188" s="5" t="s">
        <v>82</v>
      </c>
      <c r="O1188" s="83"/>
      <c r="P1188" s="20">
        <v>5.8823529411767002E-2</v>
      </c>
      <c r="Q1188" s="143">
        <f t="shared" si="684"/>
        <v>5.9</v>
      </c>
      <c r="R1188" s="21" t="s">
        <v>160</v>
      </c>
      <c r="S1188" s="8" t="s">
        <v>248</v>
      </c>
      <c r="T1188" s="7" t="s">
        <v>228</v>
      </c>
    </row>
    <row r="1189" spans="1:20" ht="28">
      <c r="A1189" s="116" t="s">
        <v>1211</v>
      </c>
      <c r="B1189" s="117" t="s">
        <v>1258</v>
      </c>
      <c r="C1189" s="5"/>
      <c r="D1189" s="5" t="s">
        <v>266</v>
      </c>
      <c r="E1189" s="132">
        <f t="shared" si="691"/>
        <v>454.77189803921567</v>
      </c>
      <c r="F1189" s="139">
        <f>$O$1181-P1189*($O$1181-$O$1144)</f>
        <v>452.3064705882353</v>
      </c>
      <c r="G1189" s="149"/>
      <c r="H1189" s="82" t="str">
        <f t="shared" si="681"/>
        <v>62.7 percent up in Sandbian international stage</v>
      </c>
      <c r="I1189" s="142" t="str">
        <f t="shared" si="682"/>
        <v>5.9 percent up in Katian international stage</v>
      </c>
      <c r="J1189" s="7">
        <v>0.62745098039215885</v>
      </c>
      <c r="K1189" s="129">
        <f t="shared" si="683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4"/>
        <v>5.9</v>
      </c>
      <c r="R1189" s="21" t="s">
        <v>160</v>
      </c>
      <c r="S1189" s="8" t="s">
        <v>248</v>
      </c>
      <c r="T1189" s="7" t="s">
        <v>228</v>
      </c>
    </row>
    <row r="1190" spans="1:20" ht="28">
      <c r="A1190" s="116" t="s">
        <v>1211</v>
      </c>
      <c r="B1190" s="118" t="s">
        <v>1259</v>
      </c>
      <c r="C1190" s="5"/>
      <c r="D1190" s="5" t="s">
        <v>1203</v>
      </c>
      <c r="E1190" s="132">
        <f t="shared" si="691"/>
        <v>455.09114509803925</v>
      </c>
      <c r="F1190" s="139">
        <f t="shared" ref="F1190:F1196" si="692">$O$1222-P1190*($O$1222-$O$1181)</f>
        <v>453.49490980392159</v>
      </c>
      <c r="G1190" s="149"/>
      <c r="H1190" s="82" t="str">
        <f t="shared" si="681"/>
        <v>56.9 percent up in Sandbian international stage</v>
      </c>
      <c r="I1190" s="142" t="str">
        <f t="shared" si="682"/>
        <v>86.3 percent up in Sandbian international stage</v>
      </c>
      <c r="J1190" s="7">
        <v>0.56862745098039147</v>
      </c>
      <c r="K1190" s="129">
        <f t="shared" si="683"/>
        <v>56.9</v>
      </c>
      <c r="L1190" s="8" t="s">
        <v>161</v>
      </c>
      <c r="M1190" s="5" t="s">
        <v>82</v>
      </c>
      <c r="N1190" s="5" t="s">
        <v>82</v>
      </c>
      <c r="O1190" s="83"/>
      <c r="P1190" s="20">
        <v>0.86274509803921695</v>
      </c>
      <c r="Q1190" s="143">
        <f t="shared" si="684"/>
        <v>86.3</v>
      </c>
      <c r="R1190" s="21" t="s">
        <v>161</v>
      </c>
      <c r="S1190" s="8" t="s">
        <v>261</v>
      </c>
      <c r="T1190" s="7">
        <v>0.29411764705882043</v>
      </c>
    </row>
    <row r="1191" spans="1:20" ht="28">
      <c r="A1191" s="116" t="s">
        <v>1211</v>
      </c>
      <c r="B1191" s="118" t="s">
        <v>1260</v>
      </c>
      <c r="C1191" s="5"/>
      <c r="D1191" s="5" t="s">
        <v>1111</v>
      </c>
      <c r="E1191" s="132">
        <f t="shared" si="691"/>
        <v>455.09114509803925</v>
      </c>
      <c r="F1191" s="139">
        <f t="shared" si="692"/>
        <v>454.02698823529414</v>
      </c>
      <c r="G1191" s="149"/>
      <c r="H1191" s="82" t="str">
        <f t="shared" si="681"/>
        <v>56.9 percent up in Sandbian international stage</v>
      </c>
      <c r="I1191" s="142" t="str">
        <f t="shared" si="682"/>
        <v>76.5 percent up in Sandbian international stage</v>
      </c>
      <c r="J1191" s="7">
        <v>0.56862745098039147</v>
      </c>
      <c r="K1191" s="129">
        <f t="shared" si="683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0.76470588235294179</v>
      </c>
      <c r="Q1191" s="143">
        <f t="shared" si="684"/>
        <v>76.5</v>
      </c>
      <c r="R1191" s="21" t="s">
        <v>161</v>
      </c>
      <c r="S1191" s="8" t="s">
        <v>261</v>
      </c>
      <c r="T1191" s="7">
        <v>0.19607843137255046</v>
      </c>
    </row>
    <row r="1192" spans="1:20" ht="28">
      <c r="A1192" s="116" t="s">
        <v>1211</v>
      </c>
      <c r="B1192" s="117" t="s">
        <v>1261</v>
      </c>
      <c r="C1192" s="5"/>
      <c r="D1192" s="5" t="s">
        <v>82</v>
      </c>
      <c r="E1192" s="132">
        <f t="shared" si="691"/>
        <v>455.09114509803925</v>
      </c>
      <c r="F1192" s="139">
        <f t="shared" si="692"/>
        <v>454.02698823529414</v>
      </c>
      <c r="G1192" s="149"/>
      <c r="H1192" s="82" t="str">
        <f t="shared" si="681"/>
        <v>56.9 percent up in Sandbian international stage</v>
      </c>
      <c r="I1192" s="142" t="str">
        <f t="shared" si="682"/>
        <v>76.5 percent up in Sandbian international stage</v>
      </c>
      <c r="J1192" s="7">
        <v>0.56862745098039147</v>
      </c>
      <c r="K1192" s="129">
        <f t="shared" si="683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4"/>
        <v>76.5</v>
      </c>
      <c r="R1192" s="21" t="s">
        <v>161</v>
      </c>
      <c r="S1192" s="8" t="s">
        <v>261</v>
      </c>
      <c r="T1192" s="7">
        <v>0.19607843137255046</v>
      </c>
    </row>
    <row r="1193" spans="1:20" ht="28">
      <c r="A1193" s="116" t="s">
        <v>1211</v>
      </c>
      <c r="B1193" s="117" t="s">
        <v>1262</v>
      </c>
      <c r="C1193" s="5"/>
      <c r="D1193" s="5" t="s">
        <v>82</v>
      </c>
      <c r="E1193" s="132">
        <f t="shared" si="691"/>
        <v>455.09114509803925</v>
      </c>
      <c r="F1193" s="139">
        <f t="shared" si="692"/>
        <v>454.02698823529414</v>
      </c>
      <c r="G1193" s="149"/>
      <c r="H1193" s="82" t="str">
        <f t="shared" si="681"/>
        <v>56.9 percent up in Sandbian international stage</v>
      </c>
      <c r="I1193" s="142" t="str">
        <f t="shared" si="682"/>
        <v>76.5 percent up in Sandbian international stage</v>
      </c>
      <c r="J1193" s="7">
        <v>0.56862745098039147</v>
      </c>
      <c r="K1193" s="129">
        <f t="shared" si="683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4"/>
        <v>76.5</v>
      </c>
      <c r="R1193" s="21" t="s">
        <v>161</v>
      </c>
      <c r="S1193" s="8" t="s">
        <v>261</v>
      </c>
      <c r="T1193" s="7">
        <v>0.19607843137255046</v>
      </c>
    </row>
    <row r="1194" spans="1:20" ht="28">
      <c r="A1194" s="116" t="s">
        <v>1211</v>
      </c>
      <c r="B1194" s="118" t="s">
        <v>1263</v>
      </c>
      <c r="C1194" s="5"/>
      <c r="D1194" s="5" t="s">
        <v>246</v>
      </c>
      <c r="E1194" s="132">
        <f t="shared" si="691"/>
        <v>455.09114509803925</v>
      </c>
      <c r="F1194" s="139">
        <f t="shared" si="692"/>
        <v>453.49490980392159</v>
      </c>
      <c r="G1194" s="149"/>
      <c r="H1194" s="82" t="str">
        <f t="shared" si="681"/>
        <v>56.9 percent up in Sandbian international stage</v>
      </c>
      <c r="I1194" s="142" t="str">
        <f t="shared" si="682"/>
        <v>86.3 percent up in Sandbian international stage</v>
      </c>
      <c r="J1194" s="7">
        <v>0.56862745098039147</v>
      </c>
      <c r="K1194" s="129">
        <f t="shared" si="683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0.86274509803921695</v>
      </c>
      <c r="Q1194" s="143">
        <f t="shared" si="684"/>
        <v>86.3</v>
      </c>
      <c r="R1194" s="21" t="s">
        <v>161</v>
      </c>
      <c r="S1194" s="8" t="s">
        <v>261</v>
      </c>
      <c r="T1194" s="7">
        <v>0.29411764705882043</v>
      </c>
    </row>
    <row r="1195" spans="1:20" ht="28">
      <c r="A1195" s="116" t="s">
        <v>1211</v>
      </c>
      <c r="B1195" s="117" t="s">
        <v>1264</v>
      </c>
      <c r="C1195" s="5"/>
      <c r="D1195" s="5" t="s">
        <v>82</v>
      </c>
      <c r="E1195" s="132">
        <f t="shared" si="691"/>
        <v>456.15530196078436</v>
      </c>
      <c r="F1195" s="139">
        <f t="shared" si="692"/>
        <v>455.09114509803925</v>
      </c>
      <c r="G1195" s="149"/>
      <c r="H1195" s="82" t="str">
        <f t="shared" si="681"/>
        <v>37.3 percent up in Sandbian international stage</v>
      </c>
      <c r="I1195" s="142" t="str">
        <f t="shared" si="682"/>
        <v>56.9 percent up in Sandbian international stage</v>
      </c>
      <c r="J1195" s="7">
        <v>0.37254901960784115</v>
      </c>
      <c r="K1195" s="129">
        <f t="shared" si="683"/>
        <v>37.299999999999997</v>
      </c>
      <c r="L1195" s="8" t="s">
        <v>161</v>
      </c>
      <c r="M1195" s="5" t="s">
        <v>82</v>
      </c>
      <c r="N1195" s="5" t="s">
        <v>82</v>
      </c>
      <c r="O1195" s="83"/>
      <c r="P1195" s="20">
        <v>0.56862745098039147</v>
      </c>
      <c r="Q1195" s="143">
        <f t="shared" si="684"/>
        <v>56.9</v>
      </c>
      <c r="R1195" s="21" t="s">
        <v>161</v>
      </c>
      <c r="S1195" s="8" t="s">
        <v>261</v>
      </c>
      <c r="T1195" s="7">
        <v>0.19607843137255046</v>
      </c>
    </row>
    <row r="1196" spans="1:20" ht="28">
      <c r="A1196" s="116" t="s">
        <v>1211</v>
      </c>
      <c r="B1196" s="117" t="s">
        <v>1265</v>
      </c>
      <c r="C1196" s="5"/>
      <c r="D1196" s="5" t="s">
        <v>82</v>
      </c>
      <c r="E1196" s="132">
        <f t="shared" si="691"/>
        <v>456.15530196078436</v>
      </c>
      <c r="F1196" s="139">
        <f t="shared" si="692"/>
        <v>455.09114509803925</v>
      </c>
      <c r="G1196" s="149"/>
      <c r="H1196" s="82" t="str">
        <f t="shared" si="681"/>
        <v>37.3 percent up in Sandbian international stage</v>
      </c>
      <c r="I1196" s="142" t="str">
        <f t="shared" si="682"/>
        <v>56.9 percent up in Sandbian international stage</v>
      </c>
      <c r="J1196" s="7">
        <v>0.37254901960784115</v>
      </c>
      <c r="K1196" s="129">
        <f t="shared" si="683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4"/>
        <v>56.9</v>
      </c>
      <c r="R1196" s="21" t="s">
        <v>161</v>
      </c>
      <c r="S1196" s="8" t="s">
        <v>261</v>
      </c>
      <c r="T1196" s="7">
        <v>0.19607843137255046</v>
      </c>
    </row>
    <row r="1197" spans="1:20" ht="28">
      <c r="A1197" s="116" t="s">
        <v>1211</v>
      </c>
      <c r="B1197" s="118" t="s">
        <v>1266</v>
      </c>
      <c r="C1197" s="5"/>
      <c r="D1197" s="5" t="s">
        <v>1214</v>
      </c>
      <c r="E1197" s="132">
        <f t="shared" si="691"/>
        <v>457.2577684705883</v>
      </c>
      <c r="F1197" s="139">
        <f>$O$1181-P1197*($O$1181-$O$1144)</f>
        <v>448.44480784313726</v>
      </c>
      <c r="G1197" s="149"/>
      <c r="H1197" s="82" t="str">
        <f t="shared" si="681"/>
        <v>16.9 percent up in Sandbian international stage</v>
      </c>
      <c r="I1197" s="142" t="str">
        <f t="shared" si="682"/>
        <v>57.1 percent up in Katian international stage</v>
      </c>
      <c r="J1197" s="7">
        <v>0.16941176470587871</v>
      </c>
      <c r="K1197" s="129">
        <f t="shared" si="683"/>
        <v>16.899999999999999</v>
      </c>
      <c r="L1197" s="8" t="s">
        <v>161</v>
      </c>
      <c r="M1197" s="5" t="s">
        <v>82</v>
      </c>
      <c r="N1197" s="5" t="s">
        <v>82</v>
      </c>
      <c r="O1197" s="83"/>
      <c r="P1197" s="20">
        <v>0.57098039215686458</v>
      </c>
      <c r="Q1197" s="143">
        <f t="shared" si="684"/>
        <v>57.1</v>
      </c>
      <c r="R1197" s="21" t="s">
        <v>160</v>
      </c>
      <c r="S1197" s="8" t="s">
        <v>248</v>
      </c>
      <c r="T1197" s="7" t="s">
        <v>228</v>
      </c>
    </row>
    <row r="1198" spans="1:20" ht="28">
      <c r="A1198" s="116" t="s">
        <v>1211</v>
      </c>
      <c r="B1198" s="118" t="s">
        <v>1267</v>
      </c>
      <c r="C1198" s="5"/>
      <c r="D1198" s="5" t="s">
        <v>1203</v>
      </c>
      <c r="E1198" s="132">
        <f t="shared" si="691"/>
        <v>457.75153725490202</v>
      </c>
      <c r="F1198" s="139">
        <f>$O$1222-P1198*($O$1222-$O$1181)</f>
        <v>455.09114509803925</v>
      </c>
      <c r="G1198" s="149"/>
      <c r="H1198" s="82" t="str">
        <f t="shared" si="681"/>
        <v>7.8 percent up in Sandbian international stage</v>
      </c>
      <c r="I1198" s="142" t="str">
        <f t="shared" si="682"/>
        <v>56.9 percent up in Sandbian international stage</v>
      </c>
      <c r="J1198" s="7">
        <v>7.8431372549015665E-2</v>
      </c>
      <c r="K1198" s="129">
        <f t="shared" si="683"/>
        <v>7.8</v>
      </c>
      <c r="L1198" s="8" t="s">
        <v>161</v>
      </c>
      <c r="M1198" s="5" t="s">
        <v>82</v>
      </c>
      <c r="N1198" s="5" t="s">
        <v>82</v>
      </c>
      <c r="O1198" s="83"/>
      <c r="P1198" s="20">
        <v>0.56862745098039147</v>
      </c>
      <c r="Q1198" s="143">
        <f t="shared" si="684"/>
        <v>56.9</v>
      </c>
      <c r="R1198" s="21" t="s">
        <v>161</v>
      </c>
      <c r="S1198" s="8" t="s">
        <v>261</v>
      </c>
      <c r="T1198" s="7">
        <v>0.49019607843138141</v>
      </c>
    </row>
    <row r="1199" spans="1:20" ht="28">
      <c r="A1199" s="116" t="s">
        <v>1211</v>
      </c>
      <c r="B1199" s="117" t="s">
        <v>1268</v>
      </c>
      <c r="C1199" s="5"/>
      <c r="D1199" s="5" t="s">
        <v>266</v>
      </c>
      <c r="E1199" s="132">
        <f t="shared" si="691"/>
        <v>458.17720000000003</v>
      </c>
      <c r="F1199" s="139">
        <f>$O$1222-P1199*($O$1222-$O$1181)</f>
        <v>454.02698823529414</v>
      </c>
      <c r="G1199" s="149"/>
      <c r="H1199" s="82" t="str">
        <f t="shared" si="681"/>
        <v>0 percent up in Sandbian international stage</v>
      </c>
      <c r="I1199" s="142" t="str">
        <f t="shared" si="682"/>
        <v>76.5 percent up in Sandbian international stage</v>
      </c>
      <c r="J1199" s="7">
        <v>0</v>
      </c>
      <c r="K1199" s="129">
        <f t="shared" si="68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0.76470588235294179</v>
      </c>
      <c r="Q1199" s="143">
        <f t="shared" si="684"/>
        <v>76.5</v>
      </c>
      <c r="R1199" s="21" t="s">
        <v>161</v>
      </c>
      <c r="S1199" s="8" t="s">
        <v>232</v>
      </c>
      <c r="T1199" s="7" t="s">
        <v>228</v>
      </c>
    </row>
    <row r="1200" spans="1:20" ht="28">
      <c r="A1200" s="116" t="s">
        <v>1211</v>
      </c>
      <c r="B1200" s="117" t="s">
        <v>1269</v>
      </c>
      <c r="C1200" s="5"/>
      <c r="D1200" s="5" t="s">
        <v>82</v>
      </c>
      <c r="E1200" s="132">
        <f t="shared" si="691"/>
        <v>458.17720000000003</v>
      </c>
      <c r="F1200" s="139">
        <f>$O$1144-P1200*($O$1144-$O$1138)</f>
        <v>443.0718</v>
      </c>
      <c r="G1200" s="149"/>
      <c r="H1200" s="82" t="str">
        <f t="shared" si="681"/>
        <v>0 percent up in Sandbian international stage</v>
      </c>
      <c r="I1200" s="142" t="str">
        <f t="shared" si="682"/>
        <v>100 percent up in Hirnantian international stage</v>
      </c>
      <c r="J1200" s="7">
        <v>0</v>
      </c>
      <c r="K1200" s="129">
        <f t="shared" si="68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1</v>
      </c>
      <c r="Q1200" s="143">
        <f t="shared" si="684"/>
        <v>100</v>
      </c>
      <c r="R1200" s="21" t="s">
        <v>159</v>
      </c>
      <c r="S1200" s="8" t="s">
        <v>234</v>
      </c>
      <c r="T1200" s="7" t="s">
        <v>228</v>
      </c>
    </row>
    <row r="1201" spans="1:20" ht="28">
      <c r="A1201" s="116" t="s">
        <v>1211</v>
      </c>
      <c r="B1201" s="117" t="s">
        <v>1270</v>
      </c>
      <c r="C1201" s="5"/>
      <c r="D1201" s="5" t="s">
        <v>82</v>
      </c>
      <c r="E1201" s="132">
        <f t="shared" si="691"/>
        <v>458.17720000000003</v>
      </c>
      <c r="F1201" s="139">
        <f>$O$1144-P1201*($O$1144-$O$1138)</f>
        <v>443.0718</v>
      </c>
      <c r="G1201" s="149"/>
      <c r="H1201" s="82" t="str">
        <f t="shared" si="681"/>
        <v>0 percent up in Sandbian international stage</v>
      </c>
      <c r="I1201" s="142" t="str">
        <f t="shared" si="682"/>
        <v>100 percent up in Hirnantian international stage</v>
      </c>
      <c r="J1201" s="7">
        <v>0</v>
      </c>
      <c r="K1201" s="129">
        <f t="shared" si="683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4"/>
        <v>100</v>
      </c>
      <c r="R1201" s="21" t="s">
        <v>159</v>
      </c>
      <c r="S1201" s="8" t="s">
        <v>234</v>
      </c>
      <c r="T1201" s="7" t="s">
        <v>228</v>
      </c>
    </row>
    <row r="1202" spans="1:20" ht="28">
      <c r="A1202" s="116" t="s">
        <v>1211</v>
      </c>
      <c r="B1202" s="117" t="s">
        <v>1271</v>
      </c>
      <c r="C1202" s="5"/>
      <c r="D1202" s="5" t="s">
        <v>250</v>
      </c>
      <c r="E1202" s="132">
        <f t="shared" si="691"/>
        <v>458.17720000000003</v>
      </c>
      <c r="F1202" s="139">
        <f>$O$1181-P1202*($O$1181-$O$1144)</f>
        <v>451.7890196078431</v>
      </c>
      <c r="G1202" s="149"/>
      <c r="H1202" s="82" t="str">
        <f t="shared" si="681"/>
        <v>0 percent up in Sandbian international stage</v>
      </c>
      <c r="I1202" s="142" t="str">
        <f t="shared" si="682"/>
        <v>12.7 percent up in Katian international stage</v>
      </c>
      <c r="J1202" s="7">
        <v>0</v>
      </c>
      <c r="K1202" s="129">
        <f t="shared" si="683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0.12745098039215813</v>
      </c>
      <c r="Q1202" s="143">
        <f t="shared" si="684"/>
        <v>12.7</v>
      </c>
      <c r="R1202" s="21" t="s">
        <v>160</v>
      </c>
      <c r="S1202" s="8" t="s">
        <v>248</v>
      </c>
      <c r="T1202" s="7" t="s">
        <v>228</v>
      </c>
    </row>
    <row r="1203" spans="1:20" ht="28">
      <c r="A1203" s="116" t="s">
        <v>1211</v>
      </c>
      <c r="B1203" s="117" t="s">
        <v>1272</v>
      </c>
      <c r="C1203" s="5"/>
      <c r="D1203" s="5" t="s">
        <v>82</v>
      </c>
      <c r="E1203" s="132">
        <f t="shared" si="691"/>
        <v>458.17720000000003</v>
      </c>
      <c r="F1203" s="139">
        <f>$O$1222-P1203*($O$1222-$O$1181)</f>
        <v>456.15530196078436</v>
      </c>
      <c r="G1203" s="149"/>
      <c r="H1203" s="82" t="str">
        <f t="shared" si="681"/>
        <v>0 percent up in Sandbian international stage</v>
      </c>
      <c r="I1203" s="142" t="str">
        <f t="shared" si="682"/>
        <v>37.3 percent up in Sandbian international stage</v>
      </c>
      <c r="J1203" s="7">
        <v>0</v>
      </c>
      <c r="K1203" s="129">
        <f t="shared" si="683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0.37254901960784115</v>
      </c>
      <c r="Q1203" s="143">
        <f t="shared" si="684"/>
        <v>37.299999999999997</v>
      </c>
      <c r="R1203" s="21" t="s">
        <v>161</v>
      </c>
      <c r="S1203" s="8" t="s">
        <v>232</v>
      </c>
      <c r="T1203" s="7" t="s">
        <v>228</v>
      </c>
    </row>
    <row r="1204" spans="1:20" ht="28">
      <c r="A1204" s="116" t="s">
        <v>1211</v>
      </c>
      <c r="B1204" s="117" t="s">
        <v>1273</v>
      </c>
      <c r="C1204" s="5"/>
      <c r="D1204" s="5" t="s">
        <v>82</v>
      </c>
      <c r="E1204" s="132">
        <f t="shared" si="691"/>
        <v>458.17720000000003</v>
      </c>
      <c r="F1204" s="139">
        <f>$O$1222-P1204*($O$1222-$O$1181)</f>
        <v>456.15530196078436</v>
      </c>
      <c r="G1204" s="149"/>
      <c r="H1204" s="82" t="str">
        <f t="shared" si="681"/>
        <v>0 percent up in Sandbian international stage</v>
      </c>
      <c r="I1204" s="142" t="str">
        <f t="shared" si="682"/>
        <v>37.3 percent up in Sandbian international stage</v>
      </c>
      <c r="J1204" s="7">
        <v>0</v>
      </c>
      <c r="K1204" s="129">
        <f t="shared" si="683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4"/>
        <v>37.299999999999997</v>
      </c>
      <c r="R1204" s="21" t="s">
        <v>161</v>
      </c>
      <c r="S1204" s="8" t="s">
        <v>232</v>
      </c>
      <c r="T1204" s="7" t="s">
        <v>228</v>
      </c>
    </row>
    <row r="1205" spans="1:20" ht="28">
      <c r="A1205" s="116" t="s">
        <v>1211</v>
      </c>
      <c r="B1205" s="117" t="s">
        <v>1274</v>
      </c>
      <c r="C1205" s="5"/>
      <c r="D1205" s="5" t="s">
        <v>82</v>
      </c>
      <c r="E1205" s="132">
        <f t="shared" si="691"/>
        <v>458.17720000000003</v>
      </c>
      <c r="F1205" s="139">
        <f>$O$1222-P1205*($O$1222-$O$1181)</f>
        <v>456.15530196078436</v>
      </c>
      <c r="G1205" s="149"/>
      <c r="H1205" s="82" t="str">
        <f t="shared" si="681"/>
        <v>0 percent up in Sandbian international stage</v>
      </c>
      <c r="I1205" s="142" t="str">
        <f t="shared" si="682"/>
        <v>37.3 percent up in Sandbian international stage</v>
      </c>
      <c r="J1205" s="7">
        <v>0</v>
      </c>
      <c r="K1205" s="129">
        <f t="shared" si="68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4"/>
        <v>37.299999999999997</v>
      </c>
      <c r="R1205" s="21" t="s">
        <v>161</v>
      </c>
      <c r="S1205" s="8" t="s">
        <v>232</v>
      </c>
      <c r="T1205" s="7" t="s">
        <v>228</v>
      </c>
    </row>
    <row r="1206" spans="1:20" ht="28">
      <c r="A1206" s="116"/>
      <c r="B1206" s="117" t="s">
        <v>1777</v>
      </c>
      <c r="C1206" s="5"/>
      <c r="D1206" s="5"/>
      <c r="E1206" s="132">
        <f>$O$1181-J1206*($O$1181-$O$1144)</f>
        <v>450.86500000000001</v>
      </c>
      <c r="F1206" s="139">
        <f>$O$1181-P1206*($O$1181-$O$1144)</f>
        <v>447.7233333333333</v>
      </c>
      <c r="G1206" s="149" t="s">
        <v>1774</v>
      </c>
      <c r="H1206" s="82" t="str">
        <f t="shared" si="681"/>
        <v>25 percent up in Katian international stage</v>
      </c>
      <c r="I1206" s="142" t="str">
        <f t="shared" si="682"/>
        <v>66.7 percent up in Katian international stage</v>
      </c>
      <c r="J1206" s="7">
        <v>0.25</v>
      </c>
      <c r="K1206" s="129">
        <f t="shared" ref="K1206" si="693">ROUND(J1206*100,1)</f>
        <v>25</v>
      </c>
      <c r="L1206" s="8" t="s">
        <v>160</v>
      </c>
      <c r="M1206" s="5"/>
      <c r="O1206" s="83"/>
      <c r="P1206" s="20">
        <v>0.66666666666666852</v>
      </c>
      <c r="Q1206" s="143">
        <f t="shared" ref="Q1206:Q1207" si="694">ROUND(P1206*100,1)</f>
        <v>66.7</v>
      </c>
      <c r="R1206" s="21" t="s">
        <v>160</v>
      </c>
      <c r="S1206" s="8"/>
    </row>
    <row r="1207" spans="1:20" ht="28">
      <c r="A1207" s="116"/>
      <c r="B1207" s="117" t="s">
        <v>1778</v>
      </c>
      <c r="C1207" s="5"/>
      <c r="D1207" s="5"/>
      <c r="E1207" s="132">
        <f t="shared" ref="E1207:E1222" si="695">$O$1222-J1207*($O$1222-$O$1181)</f>
        <v>454.10680000000002</v>
      </c>
      <c r="F1207" s="139">
        <f>$O$1181-P1207*($O$1181-$O$1144)</f>
        <v>450.86500000000001</v>
      </c>
      <c r="G1207" s="149" t="s">
        <v>1775</v>
      </c>
      <c r="H1207" s="82" t="str">
        <f t="shared" ref="H1207" si="696">CONCATENATE(K1207," percent up in ",L1207," international stage")</f>
        <v>75 percent up in Sandbian international stage</v>
      </c>
      <c r="I1207" s="142" t="str">
        <f t="shared" ref="I1207" si="697">CONCATENATE(Q1207," percent up in ",R1207," international stage")</f>
        <v>25 percent up in Katian international stage</v>
      </c>
      <c r="J1207" s="7">
        <v>0.75</v>
      </c>
      <c r="K1207" s="129">
        <f t="shared" ref="K1207" si="698">ROUND(J1207*100,1)</f>
        <v>75</v>
      </c>
      <c r="L1207" s="8" t="s">
        <v>161</v>
      </c>
      <c r="M1207" s="5"/>
      <c r="O1207" s="83"/>
      <c r="P1207" s="20">
        <v>0.25</v>
      </c>
      <c r="Q1207" s="143">
        <f t="shared" si="694"/>
        <v>25</v>
      </c>
      <c r="R1207" s="21" t="s">
        <v>160</v>
      </c>
      <c r="S1207" s="8"/>
    </row>
    <row r="1208" spans="1:20" ht="28">
      <c r="A1208" s="116"/>
      <c r="B1208" s="117" t="s">
        <v>1779</v>
      </c>
      <c r="C1208" s="5"/>
      <c r="D1208" s="5"/>
      <c r="E1208" s="132">
        <f t="shared" si="695"/>
        <v>458.17720000000003</v>
      </c>
      <c r="F1208" s="139">
        <f>$O$1222-P1208*($O$1222-$O$1181)</f>
        <v>454.10680000000002</v>
      </c>
      <c r="G1208" s="149" t="s">
        <v>1776</v>
      </c>
      <c r="H1208" s="82" t="str">
        <f t="shared" ref="H1208:H1209" si="699">CONCATENATE(K1208," percent up in ",L1208," international stage")</f>
        <v>0 percent up in Sandbian international stage</v>
      </c>
      <c r="I1208" s="142" t="str">
        <f t="shared" ref="I1208:I1209" si="700">CONCATENATE(Q1208," percent up in ",R1208," international stage")</f>
        <v>75 percent up in Sandbian international stage</v>
      </c>
      <c r="J1208" s="7">
        <v>0</v>
      </c>
      <c r="K1208" s="129">
        <f t="shared" ref="K1208:K1209" si="701">ROUND(J1208*100,1)</f>
        <v>0</v>
      </c>
      <c r="L1208" s="8" t="s">
        <v>161</v>
      </c>
      <c r="M1208" s="5"/>
      <c r="O1208" s="83"/>
      <c r="P1208" s="20">
        <v>0.75</v>
      </c>
      <c r="Q1208" s="143">
        <f t="shared" ref="Q1208:Q1209" si="702">ROUND(P1208*100,1)</f>
        <v>75</v>
      </c>
      <c r="R1208" s="21" t="s">
        <v>161</v>
      </c>
      <c r="S1208" s="8"/>
    </row>
    <row r="1209" spans="1:20" ht="34">
      <c r="A1209" s="116"/>
      <c r="B1209" s="117" t="s">
        <v>1939</v>
      </c>
      <c r="C1209" s="5"/>
      <c r="D1209" s="5"/>
      <c r="E1209" s="132">
        <f t="shared" si="695"/>
        <v>458.17720000000003</v>
      </c>
      <c r="F1209" s="139">
        <f>$O$1181-P1209*($O$1181-$O$1144)</f>
        <v>447.7233333333333</v>
      </c>
      <c r="G1209" s="149"/>
      <c r="H1209" s="82" t="str">
        <f t="shared" si="699"/>
        <v>0 percent up in Sandbian international stage</v>
      </c>
      <c r="I1209" s="142" t="str">
        <f t="shared" si="700"/>
        <v>66.7 percent up in Katian international stage</v>
      </c>
      <c r="J1209" s="7">
        <v>0</v>
      </c>
      <c r="K1209" s="129">
        <f t="shared" si="701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0.66666666666666852</v>
      </c>
      <c r="Q1209" s="143">
        <f t="shared" si="702"/>
        <v>66.7</v>
      </c>
      <c r="R1209" s="21" t="s">
        <v>160</v>
      </c>
      <c r="S1209" s="8" t="s">
        <v>1940</v>
      </c>
    </row>
    <row r="1210" spans="1:20" ht="28">
      <c r="A1210" s="116" t="s">
        <v>1211</v>
      </c>
      <c r="B1210" s="117" t="s">
        <v>1275</v>
      </c>
      <c r="C1210" s="5"/>
      <c r="D1210" s="5" t="s">
        <v>82</v>
      </c>
      <c r="E1210" s="132">
        <f t="shared" si="695"/>
        <v>458.17720000000003</v>
      </c>
      <c r="F1210" s="139">
        <f>$O$1181-P1210*($O$1181-$O$1144)</f>
        <v>447.7233333333333</v>
      </c>
      <c r="G1210" s="149"/>
      <c r="H1210" s="82" t="str">
        <f t="shared" si="681"/>
        <v>0 percent up in Sandbian international stage</v>
      </c>
      <c r="I1210" s="142" t="str">
        <f t="shared" si="682"/>
        <v>66.7 percent up in Katian international stage</v>
      </c>
      <c r="J1210" s="7">
        <v>0</v>
      </c>
      <c r="K1210" s="129">
        <f t="shared" si="68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684"/>
        <v>66.7</v>
      </c>
      <c r="R1210" s="21" t="s">
        <v>160</v>
      </c>
      <c r="S1210" s="8" t="s">
        <v>248</v>
      </c>
      <c r="T1210" s="7" t="s">
        <v>228</v>
      </c>
    </row>
    <row r="1211" spans="1:20" ht="28">
      <c r="A1211" s="116" t="s">
        <v>1211</v>
      </c>
      <c r="B1211" s="117" t="s">
        <v>1276</v>
      </c>
      <c r="C1211" s="5"/>
      <c r="D1211" s="5" t="s">
        <v>82</v>
      </c>
      <c r="E1211" s="132">
        <f t="shared" si="695"/>
        <v>458.17720000000003</v>
      </c>
      <c r="F1211" s="139">
        <f>$O$1181-P1211*($O$1181-$O$1144)</f>
        <v>447.7233333333333</v>
      </c>
      <c r="G1211" s="149"/>
      <c r="H1211" s="82" t="str">
        <f t="shared" si="681"/>
        <v>0 percent up in Sandbian international stage</v>
      </c>
      <c r="I1211" s="142" t="str">
        <f t="shared" si="682"/>
        <v>66.7 percent up in Katian international stage</v>
      </c>
      <c r="J1211" s="7">
        <v>0</v>
      </c>
      <c r="K1211" s="129">
        <f t="shared" si="68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4"/>
        <v>66.7</v>
      </c>
      <c r="R1211" s="21" t="s">
        <v>160</v>
      </c>
      <c r="S1211" s="8" t="s">
        <v>248</v>
      </c>
      <c r="T1211" s="7" t="s">
        <v>228</v>
      </c>
    </row>
    <row r="1212" spans="1:20" ht="28">
      <c r="A1212" s="116" t="s">
        <v>1211</v>
      </c>
      <c r="B1212" s="117" t="s">
        <v>1277</v>
      </c>
      <c r="C1212" s="5"/>
      <c r="D1212" s="5" t="s">
        <v>1219</v>
      </c>
      <c r="E1212" s="132">
        <f t="shared" si="695"/>
        <v>458.17720000000003</v>
      </c>
      <c r="F1212" s="139">
        <f>$O$1222-P1212*($O$1222-$O$1181)</f>
        <v>454.25152533333329</v>
      </c>
      <c r="G1212" s="149"/>
      <c r="H1212" s="82" t="str">
        <f t="shared" si="681"/>
        <v>0 percent up in Sandbian international stage</v>
      </c>
      <c r="I1212" s="142" t="str">
        <f t="shared" si="682"/>
        <v>72.3 percent up in Sandbian international stage</v>
      </c>
      <c r="J1212" s="7">
        <v>0</v>
      </c>
      <c r="K1212" s="129">
        <f t="shared" si="68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0.72333333333334238</v>
      </c>
      <c r="Q1212" s="143">
        <f t="shared" si="684"/>
        <v>72.3</v>
      </c>
      <c r="R1212" s="21" t="s">
        <v>161</v>
      </c>
      <c r="S1212" s="8" t="s">
        <v>232</v>
      </c>
      <c r="T1212" s="7" t="s">
        <v>228</v>
      </c>
    </row>
    <row r="1213" spans="1:20" ht="28">
      <c r="A1213" s="116" t="s">
        <v>1211</v>
      </c>
      <c r="B1213" s="117" t="s">
        <v>1278</v>
      </c>
      <c r="C1213" s="5"/>
      <c r="D1213" s="5" t="s">
        <v>82</v>
      </c>
      <c r="E1213" s="132">
        <f t="shared" si="695"/>
        <v>458.17720000000003</v>
      </c>
      <c r="F1213" s="139">
        <f>$O$1222-P1213*($O$1222-$O$1181)</f>
        <v>456.15530196078436</v>
      </c>
      <c r="G1213" s="149"/>
      <c r="H1213" s="82" t="str">
        <f t="shared" si="681"/>
        <v>0 percent up in Sandbian international stage</v>
      </c>
      <c r="I1213" s="142" t="str">
        <f t="shared" si="682"/>
        <v>37.3 percent up in Sandbian international stage</v>
      </c>
      <c r="J1213" s="7">
        <v>0</v>
      </c>
      <c r="K1213" s="129">
        <f t="shared" si="68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0.37254901960784115</v>
      </c>
      <c r="Q1213" s="143">
        <f t="shared" si="684"/>
        <v>37.299999999999997</v>
      </c>
      <c r="R1213" s="21" t="s">
        <v>161</v>
      </c>
      <c r="S1213" s="8" t="s">
        <v>232</v>
      </c>
      <c r="T1213" s="7" t="s">
        <v>228</v>
      </c>
    </row>
    <row r="1214" spans="1:20" ht="28">
      <c r="A1214" s="116" t="s">
        <v>1211</v>
      </c>
      <c r="B1214" s="117" t="s">
        <v>1279</v>
      </c>
      <c r="C1214" s="5"/>
      <c r="D1214" s="5" t="s">
        <v>370</v>
      </c>
      <c r="E1214" s="132">
        <f t="shared" si="695"/>
        <v>458.17720000000003</v>
      </c>
      <c r="F1214" s="139">
        <f>$O$1222-P1214*($O$1222-$O$1181)</f>
        <v>452.96283137254903</v>
      </c>
      <c r="G1214" s="149"/>
      <c r="H1214" s="82" t="str">
        <f t="shared" si="681"/>
        <v>0 percent up in Sandbian international stage</v>
      </c>
      <c r="I1214" s="142" t="str">
        <f t="shared" si="682"/>
        <v>96.1 percent up in Sandbian international stage</v>
      </c>
      <c r="J1214" s="7">
        <v>0</v>
      </c>
      <c r="K1214" s="129">
        <f t="shared" si="683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0.96078431372549211</v>
      </c>
      <c r="Q1214" s="143">
        <f t="shared" si="684"/>
        <v>96.1</v>
      </c>
      <c r="R1214" s="21" t="s">
        <v>161</v>
      </c>
      <c r="S1214" s="8" t="s">
        <v>232</v>
      </c>
      <c r="T1214" s="7" t="s">
        <v>228</v>
      </c>
    </row>
    <row r="1215" spans="1:20" ht="28">
      <c r="A1215" s="116" t="s">
        <v>1211</v>
      </c>
      <c r="B1215" s="118" t="s">
        <v>1280</v>
      </c>
      <c r="C1215" s="5"/>
      <c r="D1215" s="5" t="s">
        <v>250</v>
      </c>
      <c r="E1215" s="132">
        <f t="shared" si="695"/>
        <v>458.17720000000003</v>
      </c>
      <c r="F1215" s="139">
        <f>$O$1181-P1215*($O$1181-$O$1144)</f>
        <v>448.6103921568627</v>
      </c>
      <c r="G1215" s="149"/>
      <c r="H1215" s="82" t="str">
        <f t="shared" si="681"/>
        <v>0 percent up in Sandbian international stage</v>
      </c>
      <c r="I1215" s="142" t="str">
        <f t="shared" si="682"/>
        <v>54.9 percent up in Katian international stage</v>
      </c>
      <c r="J1215" s="7">
        <v>0</v>
      </c>
      <c r="K1215" s="129">
        <f t="shared" si="683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0.54901960784314008</v>
      </c>
      <c r="Q1215" s="143">
        <f t="shared" si="684"/>
        <v>54.9</v>
      </c>
      <c r="R1215" s="21" t="s">
        <v>160</v>
      </c>
      <c r="S1215" s="8" t="s">
        <v>248</v>
      </c>
      <c r="T1215" s="7" t="s">
        <v>228</v>
      </c>
    </row>
    <row r="1216" spans="1:20" ht="28">
      <c r="A1216" s="116" t="s">
        <v>1211</v>
      </c>
      <c r="B1216" s="117" t="s">
        <v>1281</v>
      </c>
      <c r="C1216" s="5"/>
      <c r="D1216" s="5" t="s">
        <v>82</v>
      </c>
      <c r="E1216" s="132">
        <f t="shared" si="695"/>
        <v>458.17720000000003</v>
      </c>
      <c r="F1216" s="139">
        <f>$O$1222-P1216*($O$1222-$O$1181)</f>
        <v>452.75</v>
      </c>
      <c r="G1216" s="149"/>
      <c r="H1216" s="82" t="str">
        <f t="shared" si="681"/>
        <v>0 percent up in Sandbian international stage</v>
      </c>
      <c r="I1216" s="142" t="str">
        <f t="shared" si="682"/>
        <v>100 percent up in Sandbian international stage</v>
      </c>
      <c r="J1216" s="7">
        <v>0</v>
      </c>
      <c r="K1216" s="129">
        <f t="shared" si="683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1</v>
      </c>
      <c r="Q1216" s="143">
        <f t="shared" si="684"/>
        <v>100</v>
      </c>
      <c r="R1216" s="21" t="s">
        <v>161</v>
      </c>
      <c r="S1216" s="8" t="s">
        <v>234</v>
      </c>
      <c r="T1216" s="7" t="s">
        <v>228</v>
      </c>
    </row>
    <row r="1217" spans="1:20" ht="28">
      <c r="A1217" s="116" t="s">
        <v>1211</v>
      </c>
      <c r="B1217" s="119" t="s">
        <v>1282</v>
      </c>
      <c r="C1217" s="5"/>
      <c r="D1217" s="5" t="s">
        <v>82</v>
      </c>
      <c r="E1217" s="132">
        <f t="shared" si="695"/>
        <v>458.17720000000003</v>
      </c>
      <c r="F1217" s="139">
        <f>$O$1181-P1217*($O$1181-$O$1144)</f>
        <v>447.7233333333333</v>
      </c>
      <c r="G1217" s="149"/>
      <c r="H1217" s="82" t="str">
        <f t="shared" si="681"/>
        <v>0 percent up in Sandbian international stage</v>
      </c>
      <c r="I1217" s="142" t="str">
        <f t="shared" si="682"/>
        <v>66.7 percent up in Katian international stage</v>
      </c>
      <c r="J1217" s="7">
        <v>0</v>
      </c>
      <c r="K1217" s="129">
        <f t="shared" si="683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0.66666666666666852</v>
      </c>
      <c r="Q1217" s="143">
        <f t="shared" si="684"/>
        <v>66.7</v>
      </c>
      <c r="R1217" s="21" t="s">
        <v>160</v>
      </c>
      <c r="S1217" s="8" t="s">
        <v>248</v>
      </c>
      <c r="T1217" s="7" t="s">
        <v>228</v>
      </c>
    </row>
    <row r="1218" spans="1:20" ht="28">
      <c r="A1218" s="116" t="s">
        <v>1211</v>
      </c>
      <c r="B1218" s="117" t="s">
        <v>1283</v>
      </c>
      <c r="C1218" s="5"/>
      <c r="D1218" s="5" t="s">
        <v>82</v>
      </c>
      <c r="E1218" s="132">
        <f t="shared" si="695"/>
        <v>458.17720000000003</v>
      </c>
      <c r="F1218" s="139">
        <f>$O$1181-P1218*($O$1181-$O$1144)</f>
        <v>447.7233333333333</v>
      </c>
      <c r="G1218" s="149"/>
      <c r="H1218" s="82" t="str">
        <f t="shared" si="681"/>
        <v>0 percent up in Sandbian international stage</v>
      </c>
      <c r="I1218" s="142" t="str">
        <f t="shared" si="682"/>
        <v>66.7 percent up in Katian international stage</v>
      </c>
      <c r="J1218" s="7">
        <v>0</v>
      </c>
      <c r="K1218" s="129">
        <f t="shared" si="683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4"/>
        <v>66.7</v>
      </c>
      <c r="R1218" s="21" t="s">
        <v>160</v>
      </c>
      <c r="S1218" s="8" t="s">
        <v>248</v>
      </c>
      <c r="T1218" s="7" t="s">
        <v>228</v>
      </c>
    </row>
    <row r="1219" spans="1:20" ht="28">
      <c r="A1219" s="116"/>
      <c r="B1219" s="117" t="s">
        <v>1943</v>
      </c>
      <c r="C1219" s="5"/>
      <c r="D1219" s="5"/>
      <c r="E1219" s="132">
        <f t="shared" si="695"/>
        <v>455.46360000000004</v>
      </c>
      <c r="F1219" s="139">
        <f>$O$1222-P1219*($O$1222-$O$1181)</f>
        <v>452.75</v>
      </c>
      <c r="G1219" s="149"/>
      <c r="H1219" s="82" t="str">
        <f t="shared" ref="H1219:H1220" si="703">CONCATENATE(K1219," percent up in ",L1219," international stage")</f>
        <v>50 percent up in Sandbian international stage</v>
      </c>
      <c r="I1219" s="142" t="str">
        <f t="shared" ref="I1219:I1220" si="704">CONCATENATE(Q1219," percent up in ",R1219," international stage")</f>
        <v>100 percent up in Sandbian international stage</v>
      </c>
      <c r="J1219" s="7">
        <v>0.5</v>
      </c>
      <c r="K1219" s="129">
        <f t="shared" ref="K1219:K1220" si="705">ROUND(J1219*100,1)</f>
        <v>50</v>
      </c>
      <c r="L1219" s="8" t="s">
        <v>161</v>
      </c>
      <c r="M1219" s="5"/>
      <c r="O1219" s="83"/>
      <c r="P1219" s="20">
        <v>1</v>
      </c>
      <c r="Q1219" s="143">
        <f t="shared" ref="Q1219:Q1220" si="706">ROUND(P1219*100,1)</f>
        <v>100</v>
      </c>
      <c r="R1219" s="21" t="s">
        <v>161</v>
      </c>
      <c r="S1219" s="159" t="s">
        <v>1607</v>
      </c>
    </row>
    <row r="1220" spans="1:20" ht="28">
      <c r="A1220" s="116"/>
      <c r="B1220" s="117" t="s">
        <v>1944</v>
      </c>
      <c r="C1220" s="5"/>
      <c r="D1220" s="5"/>
      <c r="E1220" s="132">
        <f t="shared" si="695"/>
        <v>458.17720000000003</v>
      </c>
      <c r="F1220" s="139">
        <f>$O$1222-P1220*($O$1222-$O$1181)</f>
        <v>455.46360000000004</v>
      </c>
      <c r="G1220" s="149"/>
      <c r="H1220" s="82" t="str">
        <f t="shared" si="703"/>
        <v>0 percent up in Sandbian international stage</v>
      </c>
      <c r="I1220" s="142" t="str">
        <f t="shared" si="704"/>
        <v>50 percent up in Sandbian international stage</v>
      </c>
      <c r="J1220" s="7">
        <v>0</v>
      </c>
      <c r="K1220" s="129">
        <f t="shared" si="705"/>
        <v>0</v>
      </c>
      <c r="L1220" s="8" t="s">
        <v>161</v>
      </c>
      <c r="M1220" s="5"/>
      <c r="O1220" s="83"/>
      <c r="P1220" s="20">
        <v>0.5</v>
      </c>
      <c r="Q1220" s="143">
        <f t="shared" si="706"/>
        <v>50</v>
      </c>
      <c r="R1220" s="21" t="s">
        <v>161</v>
      </c>
      <c r="S1220" s="159" t="s">
        <v>1608</v>
      </c>
    </row>
    <row r="1221" spans="1:20" ht="28">
      <c r="A1221" s="116" t="s">
        <v>1211</v>
      </c>
      <c r="B1221" s="117" t="s">
        <v>161</v>
      </c>
      <c r="C1221" s="135"/>
      <c r="D1221" s="135" t="s">
        <v>224</v>
      </c>
      <c r="E1221" s="132">
        <f t="shared" si="695"/>
        <v>458.17720000000003</v>
      </c>
      <c r="F1221" s="139">
        <f>$O$1222-P1221*($O$1222-$O$1181)</f>
        <v>452.75</v>
      </c>
      <c r="G1221" s="149"/>
      <c r="H1221" s="82" t="str">
        <f t="shared" si="681"/>
        <v>0 percent up in Sandbian international stage</v>
      </c>
      <c r="I1221" s="142" t="str">
        <f t="shared" si="682"/>
        <v>100 percent up in Sandbian international stage</v>
      </c>
      <c r="J1221" s="7">
        <v>0</v>
      </c>
      <c r="K1221" s="129">
        <f t="shared" si="683"/>
        <v>0</v>
      </c>
      <c r="L1221" s="8" t="s">
        <v>161</v>
      </c>
      <c r="M1221" s="5" t="s">
        <v>226</v>
      </c>
      <c r="N1221" s="5" t="s">
        <v>1284</v>
      </c>
      <c r="O1221" s="84">
        <f>Master_Chronostrat!I148</f>
        <v>458.17720000000003</v>
      </c>
      <c r="P1221" s="20">
        <v>1</v>
      </c>
      <c r="Q1221" s="143">
        <f t="shared" si="684"/>
        <v>100</v>
      </c>
      <c r="R1221" s="21" t="s">
        <v>161</v>
      </c>
      <c r="S1221" s="8" t="s">
        <v>226</v>
      </c>
      <c r="T1221" s="7" t="s">
        <v>228</v>
      </c>
    </row>
    <row r="1222" spans="1:20" ht="28">
      <c r="A1222" s="116" t="s">
        <v>1211</v>
      </c>
      <c r="B1222" s="117" t="s">
        <v>1285</v>
      </c>
      <c r="C1222" s="135"/>
      <c r="D1222" s="135" t="s">
        <v>224</v>
      </c>
      <c r="E1222" s="132">
        <f t="shared" si="695"/>
        <v>458.17720000000003</v>
      </c>
      <c r="F1222" s="139">
        <f>$O$1144-P1222*($O$1144-$O$1138)</f>
        <v>443.0718</v>
      </c>
      <c r="G1222" s="149"/>
      <c r="H1222" s="82" t="str">
        <f t="shared" si="681"/>
        <v>0 percent up in Sandbian international stage</v>
      </c>
      <c r="I1222" s="142" t="str">
        <f t="shared" si="682"/>
        <v>100 percent up in Hirnantian international stage</v>
      </c>
      <c r="J1222" s="7">
        <v>0</v>
      </c>
      <c r="K1222" s="129">
        <f t="shared" si="683"/>
        <v>0</v>
      </c>
      <c r="L1222" s="8" t="s">
        <v>161</v>
      </c>
      <c r="M1222" s="5" t="s">
        <v>226</v>
      </c>
      <c r="N1222" s="5" t="s">
        <v>1286</v>
      </c>
      <c r="O1222" s="84">
        <f>Master_Chronostrat!I148</f>
        <v>458.17720000000003</v>
      </c>
      <c r="P1222" s="20">
        <v>1</v>
      </c>
      <c r="Q1222" s="143">
        <f t="shared" si="684"/>
        <v>100</v>
      </c>
      <c r="R1222" s="21" t="s">
        <v>159</v>
      </c>
      <c r="S1222" s="8" t="s">
        <v>241</v>
      </c>
      <c r="T1222" s="7" t="s">
        <v>228</v>
      </c>
    </row>
    <row r="1223" spans="1:20" ht="28">
      <c r="A1223" s="116" t="s">
        <v>1211</v>
      </c>
      <c r="B1223" s="117" t="s">
        <v>1287</v>
      </c>
      <c r="C1223" s="5"/>
      <c r="D1223" s="5" t="s">
        <v>246</v>
      </c>
      <c r="E1223" s="132">
        <f t="shared" ref="E1223:E1244" si="707">$O$1244-J1223*($O$1244-$O$1222)</f>
        <v>459.89485000000008</v>
      </c>
      <c r="F1223" s="139">
        <f>$O$1181-P1223*($O$1181-$O$1144)</f>
        <v>449.20176470588234</v>
      </c>
      <c r="G1223" s="149"/>
      <c r="H1223" s="82" t="str">
        <f t="shared" si="681"/>
        <v>84.7 percent up in Darriwilian international stage</v>
      </c>
      <c r="I1223" s="142" t="str">
        <f t="shared" si="682"/>
        <v>47.1 percent up in Katian international stage</v>
      </c>
      <c r="J1223" s="7">
        <v>0.84722222222221999</v>
      </c>
      <c r="K1223" s="129">
        <f t="shared" si="683"/>
        <v>84.7</v>
      </c>
      <c r="L1223" s="8" t="s">
        <v>162</v>
      </c>
      <c r="M1223" s="5" t="s">
        <v>82</v>
      </c>
      <c r="N1223" s="5" t="s">
        <v>82</v>
      </c>
      <c r="O1223" s="83"/>
      <c r="P1223" s="20">
        <v>0.47058823529411931</v>
      </c>
      <c r="Q1223" s="143">
        <f t="shared" si="684"/>
        <v>47.1</v>
      </c>
      <c r="R1223" s="21" t="s">
        <v>160</v>
      </c>
      <c r="S1223" s="8" t="s">
        <v>248</v>
      </c>
      <c r="T1223" s="7" t="s">
        <v>228</v>
      </c>
    </row>
    <row r="1224" spans="1:20" ht="28">
      <c r="A1224" s="116" t="s">
        <v>1211</v>
      </c>
      <c r="B1224" s="118" t="s">
        <v>1288</v>
      </c>
      <c r="C1224" s="5"/>
      <c r="D1224" s="5" t="s">
        <v>1214</v>
      </c>
      <c r="E1224" s="132">
        <f t="shared" si="707"/>
        <v>460.20715000000001</v>
      </c>
      <c r="F1224" s="139">
        <f>$O$1222-P1224*($O$1222-$O$1181)</f>
        <v>457.2577684705883</v>
      </c>
      <c r="G1224" s="149"/>
      <c r="H1224" s="82" t="str">
        <f t="shared" si="681"/>
        <v>81.9 percent up in Darriwilian international stage</v>
      </c>
      <c r="I1224" s="142" t="str">
        <f t="shared" si="682"/>
        <v>16.9 percent up in Sandbian international stage</v>
      </c>
      <c r="J1224" s="7">
        <v>0.81944444444444398</v>
      </c>
      <c r="K1224" s="129">
        <f t="shared" si="683"/>
        <v>81.900000000000006</v>
      </c>
      <c r="L1224" s="8" t="s">
        <v>162</v>
      </c>
      <c r="M1224" s="5" t="s">
        <v>82</v>
      </c>
      <c r="N1224" s="5" t="s">
        <v>82</v>
      </c>
      <c r="O1224" s="83"/>
      <c r="P1224" s="20">
        <v>0.16941176470587876</v>
      </c>
      <c r="Q1224" s="143">
        <f t="shared" si="684"/>
        <v>16.899999999999999</v>
      </c>
      <c r="R1224" s="21" t="s">
        <v>161</v>
      </c>
      <c r="S1224" s="8" t="s">
        <v>248</v>
      </c>
      <c r="T1224" s="7" t="s">
        <v>228</v>
      </c>
    </row>
    <row r="1225" spans="1:20" ht="28">
      <c r="A1225" s="116" t="s">
        <v>1211</v>
      </c>
      <c r="B1225" s="118" t="s">
        <v>1289</v>
      </c>
      <c r="C1225" s="5"/>
      <c r="D1225" s="5" t="s">
        <v>1203</v>
      </c>
      <c r="E1225" s="132">
        <f t="shared" si="707"/>
        <v>460.67560000000003</v>
      </c>
      <c r="F1225" s="139">
        <f>$O$1222-P1225*($O$1222-$O$1181)</f>
        <v>457.75153725490202</v>
      </c>
      <c r="G1225" s="149"/>
      <c r="H1225" s="82" t="str">
        <f t="shared" si="681"/>
        <v>77.8 percent up in Darriwilian international stage</v>
      </c>
      <c r="I1225" s="142" t="str">
        <f t="shared" si="682"/>
        <v>7.8 percent up in Sandbian international stage</v>
      </c>
      <c r="J1225" s="7">
        <v>0.77777777777777601</v>
      </c>
      <c r="K1225" s="129">
        <f t="shared" si="683"/>
        <v>77.8</v>
      </c>
      <c r="L1225" s="8" t="s">
        <v>162</v>
      </c>
      <c r="M1225" s="5" t="s">
        <v>82</v>
      </c>
      <c r="N1225" s="5" t="s">
        <v>82</v>
      </c>
      <c r="O1225" s="83"/>
      <c r="P1225" s="20">
        <v>7.8431372549015679E-2</v>
      </c>
      <c r="Q1225" s="143">
        <f t="shared" si="684"/>
        <v>7.8</v>
      </c>
      <c r="R1225" s="21" t="s">
        <v>161</v>
      </c>
      <c r="S1225" s="8" t="s">
        <v>248</v>
      </c>
      <c r="T1225" s="7" t="s">
        <v>228</v>
      </c>
    </row>
    <row r="1226" spans="1:20" ht="28">
      <c r="A1226" s="116" t="s">
        <v>1211</v>
      </c>
      <c r="B1226" s="117" t="s">
        <v>1290</v>
      </c>
      <c r="C1226" s="5"/>
      <c r="D1226" s="5" t="s">
        <v>1219</v>
      </c>
      <c r="E1226" s="132">
        <f t="shared" si="707"/>
        <v>460.78802800000011</v>
      </c>
      <c r="F1226" s="139">
        <f t="shared" ref="F1226:F1248" si="708">$O$1244-P1226*($O$1244-$O$1222)</f>
        <v>458.17720000000003</v>
      </c>
      <c r="G1226" s="149"/>
      <c r="H1226" s="82" t="str">
        <f t="shared" si="681"/>
        <v>76.8 percent up in Darriwilian international stage</v>
      </c>
      <c r="I1226" s="142" t="str">
        <f t="shared" si="682"/>
        <v>100 percent up in Darriwilian international stage</v>
      </c>
      <c r="J1226" s="7">
        <v>0.76777777777776779</v>
      </c>
      <c r="K1226" s="129">
        <f t="shared" si="683"/>
        <v>76.8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84"/>
        <v>100</v>
      </c>
      <c r="R1226" s="21" t="s">
        <v>162</v>
      </c>
      <c r="S1226" s="8" t="s">
        <v>274</v>
      </c>
      <c r="T1226" s="7" t="s">
        <v>228</v>
      </c>
    </row>
    <row r="1227" spans="1:20" ht="28">
      <c r="A1227" s="116" t="s">
        <v>1211</v>
      </c>
      <c r="B1227" s="117" t="s">
        <v>1291</v>
      </c>
      <c r="C1227" s="5"/>
      <c r="D1227" s="5" t="s">
        <v>1219</v>
      </c>
      <c r="E1227" s="132">
        <f t="shared" si="707"/>
        <v>460.78802800000011</v>
      </c>
      <c r="F1227" s="139">
        <f t="shared" si="708"/>
        <v>458.17720000000003</v>
      </c>
      <c r="G1227" s="149"/>
      <c r="H1227" s="82" t="str">
        <f t="shared" si="681"/>
        <v>76.8 percent up in Darriwilian international stage</v>
      </c>
      <c r="I1227" s="142" t="str">
        <f t="shared" si="682"/>
        <v>100 percent up in Darriwilian international stage</v>
      </c>
      <c r="J1227" s="7">
        <v>0.76777777777776779</v>
      </c>
      <c r="K1227" s="129">
        <f t="shared" si="683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4"/>
        <v>100</v>
      </c>
      <c r="R1227" s="21" t="s">
        <v>162</v>
      </c>
      <c r="S1227" s="8" t="s">
        <v>274</v>
      </c>
      <c r="T1227" s="7" t="s">
        <v>228</v>
      </c>
    </row>
    <row r="1228" spans="1:20" ht="28">
      <c r="A1228" s="116" t="s">
        <v>1211</v>
      </c>
      <c r="B1228" s="118" t="s">
        <v>1292</v>
      </c>
      <c r="C1228" s="5"/>
      <c r="D1228" s="5" t="s">
        <v>1203</v>
      </c>
      <c r="E1228" s="132">
        <f t="shared" si="707"/>
        <v>461.76865000000004</v>
      </c>
      <c r="F1228" s="139">
        <f t="shared" si="708"/>
        <v>460.67560000000003</v>
      </c>
      <c r="G1228" s="149"/>
      <c r="H1228" s="82" t="str">
        <f t="shared" si="681"/>
        <v>68.1 percent up in Darriwilian international stage</v>
      </c>
      <c r="I1228" s="142" t="str">
        <f t="shared" si="682"/>
        <v>77.8 percent up in Darriwilian international stage</v>
      </c>
      <c r="J1228" s="7">
        <v>0.68055555555555602</v>
      </c>
      <c r="K1228" s="129">
        <f t="shared" si="683"/>
        <v>68.099999999999994</v>
      </c>
      <c r="L1228" s="8" t="s">
        <v>162</v>
      </c>
      <c r="M1228" s="5" t="s">
        <v>82</v>
      </c>
      <c r="N1228" s="5" t="s">
        <v>82</v>
      </c>
      <c r="O1228" s="83"/>
      <c r="P1228" s="20">
        <v>0.77777777777777601</v>
      </c>
      <c r="Q1228" s="143">
        <f t="shared" si="684"/>
        <v>77.8</v>
      </c>
      <c r="R1228" s="21" t="s">
        <v>162</v>
      </c>
      <c r="S1228" s="8" t="s">
        <v>261</v>
      </c>
      <c r="T1228" s="7">
        <v>9.7222222222218588E-2</v>
      </c>
    </row>
    <row r="1229" spans="1:20" ht="28">
      <c r="A1229" s="116" t="s">
        <v>1211</v>
      </c>
      <c r="B1229" s="118" t="s">
        <v>1293</v>
      </c>
      <c r="C1229" s="5"/>
      <c r="D1229" s="5" t="s">
        <v>1203</v>
      </c>
      <c r="E1229" s="132">
        <f t="shared" si="707"/>
        <v>462.54939999999999</v>
      </c>
      <c r="F1229" s="139">
        <f t="shared" si="708"/>
        <v>461.76865000000004</v>
      </c>
      <c r="G1229" s="149"/>
      <c r="H1229" s="82" t="str">
        <f t="shared" si="681"/>
        <v>61.1 percent up in Darriwilian international stage</v>
      </c>
      <c r="I1229" s="142" t="str">
        <f t="shared" si="682"/>
        <v>68.1 percent up in Darriwilian international stage</v>
      </c>
      <c r="J1229" s="7">
        <v>0.61111111111111205</v>
      </c>
      <c r="K1229" s="129">
        <f t="shared" si="683"/>
        <v>61.1</v>
      </c>
      <c r="L1229" s="8" t="s">
        <v>162</v>
      </c>
      <c r="M1229" s="5" t="s">
        <v>82</v>
      </c>
      <c r="N1229" s="5" t="s">
        <v>82</v>
      </c>
      <c r="O1229" s="83"/>
      <c r="P1229" s="20">
        <v>0.68055555555555602</v>
      </c>
      <c r="Q1229" s="143">
        <f t="shared" si="684"/>
        <v>68.099999999999994</v>
      </c>
      <c r="R1229" s="21" t="s">
        <v>162</v>
      </c>
      <c r="S1229" s="8" t="s">
        <v>261</v>
      </c>
      <c r="T1229" s="7">
        <v>6.9444444444442754E-2</v>
      </c>
    </row>
    <row r="1230" spans="1:20" ht="28">
      <c r="A1230" s="116" t="s">
        <v>1211</v>
      </c>
      <c r="B1230" s="117" t="s">
        <v>1294</v>
      </c>
      <c r="C1230" s="5"/>
      <c r="D1230" s="5" t="s">
        <v>1219</v>
      </c>
      <c r="E1230" s="132">
        <f t="shared" si="707"/>
        <v>462.84296200000006</v>
      </c>
      <c r="F1230" s="139">
        <f t="shared" si="708"/>
        <v>460.78802800000011</v>
      </c>
      <c r="G1230" s="149"/>
      <c r="H1230" s="82" t="str">
        <f t="shared" si="681"/>
        <v>58.5 percent up in Darriwilian international stage</v>
      </c>
      <c r="I1230" s="142" t="str">
        <f t="shared" si="682"/>
        <v>76.8 percent up in Darriwilian international stage</v>
      </c>
      <c r="J1230" s="7">
        <v>0.58499999999999486</v>
      </c>
      <c r="K1230" s="129">
        <f t="shared" si="683"/>
        <v>58.5</v>
      </c>
      <c r="L1230" s="8" t="s">
        <v>162</v>
      </c>
      <c r="M1230" s="5" t="s">
        <v>82</v>
      </c>
      <c r="N1230" s="5" t="s">
        <v>82</v>
      </c>
      <c r="O1230" s="83"/>
      <c r="P1230" s="20">
        <v>0.76777777777776779</v>
      </c>
      <c r="Q1230" s="143">
        <f t="shared" si="684"/>
        <v>76.8</v>
      </c>
      <c r="R1230" s="21" t="s">
        <v>162</v>
      </c>
      <c r="S1230" s="8" t="s">
        <v>261</v>
      </c>
      <c r="T1230" s="7">
        <v>0.18277777777777604</v>
      </c>
    </row>
    <row r="1231" spans="1:20" ht="28">
      <c r="A1231" s="116" t="s">
        <v>1211</v>
      </c>
      <c r="B1231" s="117" t="s">
        <v>1295</v>
      </c>
      <c r="C1231" s="5"/>
      <c r="D1231" s="5" t="s">
        <v>82</v>
      </c>
      <c r="E1231" s="132">
        <f t="shared" si="707"/>
        <v>463.01785000000001</v>
      </c>
      <c r="F1231" s="139">
        <f t="shared" si="708"/>
        <v>458.17720000000003</v>
      </c>
      <c r="G1231" s="149"/>
      <c r="H1231" s="82" t="str">
        <f t="shared" si="681"/>
        <v>56.9 percent up in Darriwilian international stage</v>
      </c>
      <c r="I1231" s="142" t="str">
        <f t="shared" si="682"/>
        <v>100 percent up in Darriwilian international stage</v>
      </c>
      <c r="J1231" s="7">
        <v>0.56944444444444398</v>
      </c>
      <c r="K1231" s="129">
        <f t="shared" si="68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84"/>
        <v>100</v>
      </c>
      <c r="R1231" s="21" t="s">
        <v>162</v>
      </c>
      <c r="S1231" s="8" t="s">
        <v>274</v>
      </c>
      <c r="T1231" s="7" t="s">
        <v>228</v>
      </c>
    </row>
    <row r="1232" spans="1:20" ht="28">
      <c r="A1232" s="116" t="s">
        <v>1211</v>
      </c>
      <c r="B1232" s="117" t="s">
        <v>1296</v>
      </c>
      <c r="C1232" s="5"/>
      <c r="D1232" s="5" t="s">
        <v>266</v>
      </c>
      <c r="E1232" s="132">
        <f t="shared" si="707"/>
        <v>463.01785000000001</v>
      </c>
      <c r="F1232" s="139">
        <f t="shared" si="708"/>
        <v>458.17720000000003</v>
      </c>
      <c r="G1232" s="149"/>
      <c r="H1232" s="82" t="str">
        <f t="shared" si="681"/>
        <v>56.9 percent up in Darriwilian international stage</v>
      </c>
      <c r="I1232" s="142" t="str">
        <f t="shared" si="682"/>
        <v>100 percent up in Darriwilian international stage</v>
      </c>
      <c r="J1232" s="7">
        <v>0.56944444444444398</v>
      </c>
      <c r="K1232" s="129">
        <f t="shared" si="683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4"/>
        <v>100</v>
      </c>
      <c r="R1232" s="21" t="s">
        <v>162</v>
      </c>
      <c r="S1232" s="8" t="s">
        <v>274</v>
      </c>
      <c r="T1232" s="7" t="s">
        <v>228</v>
      </c>
    </row>
    <row r="1233" spans="1:20" ht="28">
      <c r="A1233" s="116"/>
      <c r="B1233" s="117" t="s">
        <v>1780</v>
      </c>
      <c r="C1233" s="5"/>
      <c r="D1233" s="5"/>
      <c r="E1233" s="132">
        <f t="shared" ref="E1233:E1234" si="709">$O$1244-J1233*($O$1244-$O$1222)</f>
        <v>460.53818800000005</v>
      </c>
      <c r="F1233" s="139">
        <f t="shared" ref="F1233:F1234" si="710">$O$1244-P1233*($O$1244-$O$1222)</f>
        <v>458.17720000000003</v>
      </c>
      <c r="G1233" s="149" t="s">
        <v>1607</v>
      </c>
      <c r="H1233" s="82" t="str">
        <f t="shared" ref="H1233:H1234" si="711">CONCATENATE(K1233," percent up in ",L1233," international stage")</f>
        <v>79 percent up in Darriwilian international stage</v>
      </c>
      <c r="I1233" s="142" t="str">
        <f t="shared" ref="I1233:I1234" si="712">CONCATENATE(Q1233," percent up in ",R1233," international stage")</f>
        <v>100 percent up in Darriwilian international stage</v>
      </c>
      <c r="J1233" s="7">
        <v>0.79</v>
      </c>
      <c r="K1233" s="129">
        <f t="shared" ref="K1233:K1234" si="713">ROUND(J1233*100,1)</f>
        <v>79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ref="Q1233:Q1234" si="714">ROUND(P1233*100,1)</f>
        <v>100</v>
      </c>
      <c r="R1233" s="21" t="s">
        <v>162</v>
      </c>
      <c r="S1233" s="151" t="s">
        <v>1607</v>
      </c>
    </row>
    <row r="1234" spans="1:20" ht="28">
      <c r="A1234" s="116"/>
      <c r="B1234" s="117" t="s">
        <v>1781</v>
      </c>
      <c r="C1234" s="5"/>
      <c r="D1234" s="5"/>
      <c r="E1234" s="132">
        <f t="shared" si="709"/>
        <v>463.01785000000001</v>
      </c>
      <c r="F1234" s="139">
        <f t="shared" si="710"/>
        <v>460.53818800000005</v>
      </c>
      <c r="G1234" s="149" t="s">
        <v>1608</v>
      </c>
      <c r="H1234" s="82" t="str">
        <f t="shared" si="711"/>
        <v>56.9 percent up in Darriwilian international stage</v>
      </c>
      <c r="I1234" s="142" t="str">
        <f t="shared" si="712"/>
        <v>79 percent up in Darriwilian international stage</v>
      </c>
      <c r="J1234" s="7">
        <v>0.56944444444444398</v>
      </c>
      <c r="K1234" s="129">
        <f t="shared" si="713"/>
        <v>56.9</v>
      </c>
      <c r="L1234" s="8" t="s">
        <v>162</v>
      </c>
      <c r="M1234" s="5" t="s">
        <v>82</v>
      </c>
      <c r="N1234" s="5" t="s">
        <v>82</v>
      </c>
      <c r="O1234" s="83"/>
      <c r="P1234" s="20">
        <v>0.79</v>
      </c>
      <c r="Q1234" s="143">
        <f t="shared" si="714"/>
        <v>79</v>
      </c>
      <c r="R1234" s="21" t="s">
        <v>162</v>
      </c>
      <c r="S1234" s="151" t="s">
        <v>1608</v>
      </c>
    </row>
    <row r="1235" spans="1:20" ht="28">
      <c r="A1235" s="116" t="s">
        <v>1211</v>
      </c>
      <c r="B1235" s="117" t="s">
        <v>1297</v>
      </c>
      <c r="C1235" s="5"/>
      <c r="D1235" s="5" t="s">
        <v>82</v>
      </c>
      <c r="E1235" s="132">
        <f t="shared" si="707"/>
        <v>463.01785000000001</v>
      </c>
      <c r="F1235" s="139">
        <f t="shared" si="708"/>
        <v>458.17720000000003</v>
      </c>
      <c r="G1235" s="149"/>
      <c r="H1235" s="82" t="str">
        <f t="shared" si="681"/>
        <v>56.9 percent up in Darriwilian international stage</v>
      </c>
      <c r="I1235" s="142" t="str">
        <f t="shared" si="682"/>
        <v>100 percent up in Darriwilian international stage</v>
      </c>
      <c r="J1235" s="7">
        <v>0.56944444444444398</v>
      </c>
      <c r="K1235" s="129">
        <f t="shared" si="683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1</v>
      </c>
      <c r="Q1235" s="143">
        <f t="shared" si="684"/>
        <v>100</v>
      </c>
      <c r="R1235" s="21" t="s">
        <v>162</v>
      </c>
      <c r="S1235" s="8" t="s">
        <v>274</v>
      </c>
      <c r="T1235" s="7" t="s">
        <v>228</v>
      </c>
    </row>
    <row r="1236" spans="1:20" ht="28">
      <c r="A1236" s="116" t="s">
        <v>1211</v>
      </c>
      <c r="B1236" s="117" t="s">
        <v>1298</v>
      </c>
      <c r="C1236" s="5"/>
      <c r="D1236" s="5" t="s">
        <v>250</v>
      </c>
      <c r="E1236" s="132">
        <f t="shared" si="707"/>
        <v>463.01785000000001</v>
      </c>
      <c r="F1236" s="139">
        <f t="shared" si="708"/>
        <v>458.17720000000003</v>
      </c>
      <c r="G1236" s="149"/>
      <c r="H1236" s="82" t="str">
        <f t="shared" si="681"/>
        <v>56.9 percent up in Darriwilian international stage</v>
      </c>
      <c r="I1236" s="142" t="str">
        <f t="shared" si="682"/>
        <v>100 percent up in Darriwilian international stage</v>
      </c>
      <c r="J1236" s="7">
        <v>0.56944444444444398</v>
      </c>
      <c r="K1236" s="129">
        <f t="shared" si="683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4"/>
        <v>100</v>
      </c>
      <c r="R1236" s="21" t="s">
        <v>162</v>
      </c>
      <c r="S1236" s="8" t="s">
        <v>274</v>
      </c>
      <c r="T1236" s="7" t="s">
        <v>228</v>
      </c>
    </row>
    <row r="1237" spans="1:20" ht="28">
      <c r="A1237" s="116" t="s">
        <v>1211</v>
      </c>
      <c r="B1237" s="117" t="s">
        <v>1299</v>
      </c>
      <c r="C1237" s="5"/>
      <c r="D1237" s="5" t="s">
        <v>1219</v>
      </c>
      <c r="E1237" s="132">
        <f t="shared" si="707"/>
        <v>465.35073100000005</v>
      </c>
      <c r="F1237" s="139">
        <f t="shared" si="708"/>
        <v>462.84296200000006</v>
      </c>
      <c r="G1237" s="149"/>
      <c r="H1237" s="82" t="str">
        <f t="shared" si="681"/>
        <v>36.2 percent up in Darriwilian international stage</v>
      </c>
      <c r="I1237" s="142" t="str">
        <f t="shared" si="682"/>
        <v>58.5 percent up in Darriwilian international stage</v>
      </c>
      <c r="J1237" s="7">
        <v>0.3619444444444414</v>
      </c>
      <c r="K1237" s="129">
        <f t="shared" si="683"/>
        <v>36.200000000000003</v>
      </c>
      <c r="L1237" s="8" t="s">
        <v>162</v>
      </c>
      <c r="M1237" s="5" t="s">
        <v>82</v>
      </c>
      <c r="N1237" s="5" t="s">
        <v>82</v>
      </c>
      <c r="O1237" s="83"/>
      <c r="P1237" s="20">
        <v>0.58499999999999475</v>
      </c>
      <c r="Q1237" s="143">
        <f t="shared" si="684"/>
        <v>58.5</v>
      </c>
      <c r="R1237" s="21" t="s">
        <v>162</v>
      </c>
      <c r="S1237" s="8" t="s">
        <v>261</v>
      </c>
      <c r="T1237" s="7">
        <v>0.22305555555555004</v>
      </c>
    </row>
    <row r="1238" spans="1:20" ht="28">
      <c r="A1238" s="116" t="s">
        <v>1211</v>
      </c>
      <c r="B1238" s="118" t="s">
        <v>1300</v>
      </c>
      <c r="C1238" s="5"/>
      <c r="D1238" s="5" t="s">
        <v>1214</v>
      </c>
      <c r="E1238" s="132">
        <f t="shared" si="707"/>
        <v>466.10493549999995</v>
      </c>
      <c r="F1238" s="139">
        <f t="shared" si="708"/>
        <v>460.20715000000001</v>
      </c>
      <c r="G1238" s="149"/>
      <c r="H1238" s="82" t="str">
        <f t="shared" si="681"/>
        <v>29.5 percent up in Darriwilian international stage</v>
      </c>
      <c r="I1238" s="142" t="str">
        <f t="shared" si="682"/>
        <v>81.9 percent up in Darriwilian international stage</v>
      </c>
      <c r="J1238" s="7">
        <v>0.29486111111111579</v>
      </c>
      <c r="K1238" s="129">
        <f t="shared" si="683"/>
        <v>29.5</v>
      </c>
      <c r="L1238" s="8" t="s">
        <v>162</v>
      </c>
      <c r="M1238" s="5" t="s">
        <v>82</v>
      </c>
      <c r="N1238" s="5" t="s">
        <v>82</v>
      </c>
      <c r="O1238" s="83"/>
      <c r="P1238" s="20">
        <v>0.81944444444444398</v>
      </c>
      <c r="Q1238" s="143">
        <f t="shared" si="684"/>
        <v>81.900000000000006</v>
      </c>
      <c r="R1238" s="21" t="s">
        <v>162</v>
      </c>
      <c r="S1238" s="8" t="s">
        <v>261</v>
      </c>
      <c r="T1238" s="7">
        <v>0.52458333333332463</v>
      </c>
    </row>
    <row r="1239" spans="1:20" ht="28">
      <c r="A1239" s="116" t="s">
        <v>1211</v>
      </c>
      <c r="B1239" s="117" t="s">
        <v>1301</v>
      </c>
      <c r="C1239" s="5"/>
      <c r="D1239" s="5" t="s">
        <v>1219</v>
      </c>
      <c r="E1239" s="132">
        <f t="shared" si="707"/>
        <v>467.85850000000005</v>
      </c>
      <c r="F1239" s="139">
        <f t="shared" si="708"/>
        <v>465.35073100000005</v>
      </c>
      <c r="G1239" s="149"/>
      <c r="H1239" s="82" t="str">
        <f t="shared" si="681"/>
        <v>13.9 percent up in Darriwilian international stage</v>
      </c>
      <c r="I1239" s="142" t="str">
        <f t="shared" si="682"/>
        <v>36.2 percent up in Darriwilian international stage</v>
      </c>
      <c r="J1239" s="7">
        <v>0.13888888888888806</v>
      </c>
      <c r="K1239" s="129">
        <f t="shared" si="683"/>
        <v>13.9</v>
      </c>
      <c r="L1239" s="8" t="s">
        <v>162</v>
      </c>
      <c r="M1239" s="5" t="s">
        <v>82</v>
      </c>
      <c r="N1239" s="5" t="s">
        <v>82</v>
      </c>
      <c r="O1239" s="83"/>
      <c r="P1239" s="20">
        <v>0.3619444444444414</v>
      </c>
      <c r="Q1239" s="143">
        <f t="shared" si="684"/>
        <v>36.200000000000003</v>
      </c>
      <c r="R1239" s="21" t="s">
        <v>162</v>
      </c>
      <c r="S1239" s="8" t="s">
        <v>261</v>
      </c>
      <c r="T1239" s="7">
        <v>0.22305555555555642</v>
      </c>
    </row>
    <row r="1240" spans="1:20" ht="28">
      <c r="A1240" s="116" t="s">
        <v>1211</v>
      </c>
      <c r="B1240" s="118" t="s">
        <v>1302</v>
      </c>
      <c r="C1240" s="5"/>
      <c r="D1240" s="5" t="s">
        <v>1203</v>
      </c>
      <c r="E1240" s="132">
        <f t="shared" si="707"/>
        <v>468.01464999999996</v>
      </c>
      <c r="F1240" s="139">
        <f t="shared" si="708"/>
        <v>462.54939999999999</v>
      </c>
      <c r="G1240" s="149"/>
      <c r="H1240" s="82" t="str">
        <f t="shared" ref="H1240:H1323" si="715">CONCATENATE(K1240," percent up in ",L1240," international stage")</f>
        <v>12.5 percent up in Darriwilian international stage</v>
      </c>
      <c r="I1240" s="142" t="str">
        <f t="shared" ref="I1240:I1323" si="716">CONCATENATE(Q1240," percent up in ",R1240," international stage")</f>
        <v>61.1 percent up in Darriwilian international stage</v>
      </c>
      <c r="J1240" s="7">
        <v>0.125000000000004</v>
      </c>
      <c r="K1240" s="129">
        <f t="shared" ref="K1240:K1323" si="717">ROUND(J1240*100,1)</f>
        <v>12.5</v>
      </c>
      <c r="L1240" s="8" t="s">
        <v>162</v>
      </c>
      <c r="M1240" s="5" t="s">
        <v>82</v>
      </c>
      <c r="N1240" s="5" t="s">
        <v>82</v>
      </c>
      <c r="O1240" s="83"/>
      <c r="P1240" s="20">
        <v>0.61111111111111194</v>
      </c>
      <c r="Q1240" s="143">
        <f t="shared" ref="Q1240:Q1323" si="718">ROUND(P1240*100,1)</f>
        <v>61.1</v>
      </c>
      <c r="R1240" s="21" t="s">
        <v>162</v>
      </c>
      <c r="S1240" s="8" t="s">
        <v>261</v>
      </c>
      <c r="T1240" s="7">
        <v>0.4861111111111121</v>
      </c>
    </row>
    <row r="1241" spans="1:20" ht="28">
      <c r="A1241" s="116"/>
      <c r="B1241" s="117" t="s">
        <v>1945</v>
      </c>
      <c r="C1241" s="5"/>
      <c r="D1241" s="5"/>
      <c r="E1241" s="132">
        <f t="shared" ref="E1241:E1243" si="719">$O$1244-J1241*($O$1244-$O$1222)</f>
        <v>463.79860000000002</v>
      </c>
      <c r="F1241" s="139">
        <f t="shared" ref="F1241:F1243" si="720">$O$1244-P1241*($O$1244-$O$1222)</f>
        <v>458.17720000000003</v>
      </c>
      <c r="G1241" s="149"/>
      <c r="H1241" s="82" t="str">
        <f t="shared" ref="H1241:H1243" si="721">CONCATENATE(K1241," percent up in ",L1241," international stage")</f>
        <v>50 percent up in Darriwilian international stage</v>
      </c>
      <c r="I1241" s="142" t="str">
        <f t="shared" ref="I1241:I1243" si="722">CONCATENATE(Q1241," percent up in ",R1241," international stage")</f>
        <v>100 percent up in Darriwilian international stage</v>
      </c>
      <c r="J1241" s="7">
        <v>0.5</v>
      </c>
      <c r="K1241" s="129">
        <f t="shared" ref="K1241:K1243" si="723">ROUND(J1241*100,1)</f>
        <v>50</v>
      </c>
      <c r="L1241" s="8" t="s">
        <v>162</v>
      </c>
      <c r="M1241" s="5"/>
      <c r="O1241" s="83"/>
      <c r="P1241" s="20">
        <v>1</v>
      </c>
      <c r="Q1241" s="143">
        <f t="shared" ref="Q1241:Q1243" si="724">ROUND(P1241*100,1)</f>
        <v>100</v>
      </c>
      <c r="R1241" s="21" t="s">
        <v>162</v>
      </c>
      <c r="S1241" s="159" t="s">
        <v>1607</v>
      </c>
    </row>
    <row r="1242" spans="1:20" ht="52">
      <c r="A1242" s="116"/>
      <c r="B1242" s="161" t="s">
        <v>1990</v>
      </c>
      <c r="C1242" s="162"/>
      <c r="D1242" s="162"/>
      <c r="E1242" s="163">
        <f t="shared" ref="E1242" si="725">$O$1244-J1242*($O$1244-$O$1222)</f>
        <v>465.48502000000002</v>
      </c>
      <c r="F1242" s="164">
        <f t="shared" ref="F1242" si="726">$O$1244-P1242*($O$1244-$O$1222)</f>
        <v>462.11218000000002</v>
      </c>
      <c r="G1242" s="165" t="s">
        <v>1991</v>
      </c>
      <c r="H1242" s="166" t="str">
        <f t="shared" ref="H1242" si="727">CONCATENATE(K1242," percent up in ",L1242," international stage")</f>
        <v>35 percent up in Darriwilian international stage</v>
      </c>
      <c r="I1242" s="167" t="str">
        <f t="shared" ref="I1242" si="728">CONCATENATE(Q1242," percent up in ",R1242," international stage")</f>
        <v>65 percent up in Darriwilian international stage</v>
      </c>
      <c r="J1242" s="168">
        <v>0.35</v>
      </c>
      <c r="K1242" s="169">
        <f t="shared" ref="K1242" si="729">ROUND(J1242*100,1)</f>
        <v>35</v>
      </c>
      <c r="L1242" s="166" t="s">
        <v>162</v>
      </c>
      <c r="M1242" s="162"/>
      <c r="N1242" s="162"/>
      <c r="O1242" s="170"/>
      <c r="P1242" s="171">
        <v>0.65</v>
      </c>
      <c r="Q1242" s="172">
        <f t="shared" ref="Q1242" si="730">ROUND(P1242*100,1)</f>
        <v>65</v>
      </c>
      <c r="R1242" s="173" t="s">
        <v>162</v>
      </c>
      <c r="S1242" s="159" t="s">
        <v>1992</v>
      </c>
    </row>
    <row r="1243" spans="1:20" ht="28">
      <c r="A1243" s="116"/>
      <c r="B1243" s="117" t="s">
        <v>1946</v>
      </c>
      <c r="C1243" s="5"/>
      <c r="D1243" s="5"/>
      <c r="E1243" s="132">
        <f t="shared" si="719"/>
        <v>469.42</v>
      </c>
      <c r="F1243" s="139">
        <f t="shared" si="720"/>
        <v>463.79860000000002</v>
      </c>
      <c r="G1243" s="149"/>
      <c r="H1243" s="82" t="str">
        <f t="shared" si="721"/>
        <v>0 percent up in Darriwilian international stage</v>
      </c>
      <c r="I1243" s="142" t="str">
        <f t="shared" si="722"/>
        <v>50 percent up in Darriwilian international stage</v>
      </c>
      <c r="J1243" s="7">
        <v>0</v>
      </c>
      <c r="K1243" s="129">
        <f t="shared" si="723"/>
        <v>0</v>
      </c>
      <c r="L1243" s="8" t="s">
        <v>162</v>
      </c>
      <c r="M1243" s="5"/>
      <c r="O1243" s="83"/>
      <c r="P1243" s="20">
        <v>0.5</v>
      </c>
      <c r="Q1243" s="143">
        <f t="shared" si="724"/>
        <v>50</v>
      </c>
      <c r="R1243" s="21" t="s">
        <v>162</v>
      </c>
      <c r="S1243" s="159" t="s">
        <v>1608</v>
      </c>
    </row>
    <row r="1244" spans="1:20" ht="28">
      <c r="A1244" s="116" t="s">
        <v>1211</v>
      </c>
      <c r="B1244" s="117" t="s">
        <v>162</v>
      </c>
      <c r="C1244" s="135"/>
      <c r="D1244" s="135" t="s">
        <v>224</v>
      </c>
      <c r="E1244" s="132">
        <f t="shared" si="707"/>
        <v>469.42</v>
      </c>
      <c r="F1244" s="139">
        <f t="shared" si="708"/>
        <v>458.17720000000003</v>
      </c>
      <c r="G1244" s="149"/>
      <c r="H1244" s="82" t="str">
        <f t="shared" si="715"/>
        <v>0 percent up in Darriwilian international stage</v>
      </c>
      <c r="I1244" s="142" t="str">
        <f t="shared" si="716"/>
        <v>100 percent up in Darriwilian international stage</v>
      </c>
      <c r="J1244" s="7">
        <v>0</v>
      </c>
      <c r="K1244" s="129">
        <f t="shared" si="717"/>
        <v>0</v>
      </c>
      <c r="L1244" s="8" t="s">
        <v>162</v>
      </c>
      <c r="M1244" s="5" t="s">
        <v>226</v>
      </c>
      <c r="N1244" s="5" t="s">
        <v>1303</v>
      </c>
      <c r="O1244" s="84">
        <f>Master_Chronostrat!I149</f>
        <v>469.42</v>
      </c>
      <c r="P1244" s="20">
        <v>1</v>
      </c>
      <c r="Q1244" s="143">
        <f t="shared" si="718"/>
        <v>100</v>
      </c>
      <c r="R1244" s="21" t="s">
        <v>162</v>
      </c>
      <c r="S1244" s="8" t="s">
        <v>226</v>
      </c>
      <c r="T1244" s="7" t="s">
        <v>228</v>
      </c>
    </row>
    <row r="1245" spans="1:20" ht="28">
      <c r="A1245" s="116" t="s">
        <v>1211</v>
      </c>
      <c r="B1245" s="118" t="s">
        <v>1304</v>
      </c>
      <c r="C1245" s="5"/>
      <c r="D1245" s="5" t="s">
        <v>370</v>
      </c>
      <c r="E1245" s="132">
        <f t="shared" ref="E1245:E1268" si="731">$O$1268-J1245*($O$1268-$O$1244)</f>
        <v>469.86837027027025</v>
      </c>
      <c r="F1245" s="139">
        <f>$O$1267-P1245*($O$1267-$O$1244)</f>
        <v>469.42</v>
      </c>
      <c r="G1245" s="149"/>
      <c r="H1245" s="82" t="str">
        <f t="shared" si="715"/>
        <v>75.7 percent up in Dapingian international stage</v>
      </c>
      <c r="I1245" s="142" t="str">
        <f t="shared" si="716"/>
        <v>100 percent up in Dapingian international stage</v>
      </c>
      <c r="J1245" s="7">
        <v>0.75675675675676213</v>
      </c>
      <c r="K1245" s="129">
        <f t="shared" si="717"/>
        <v>75.7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18"/>
        <v>100</v>
      </c>
      <c r="R1245" s="21" t="s">
        <v>163</v>
      </c>
      <c r="S1245" s="8" t="s">
        <v>274</v>
      </c>
      <c r="T1245" s="7" t="s">
        <v>228</v>
      </c>
    </row>
    <row r="1246" spans="1:20" ht="28">
      <c r="A1246" s="116" t="s">
        <v>1211</v>
      </c>
      <c r="B1246" s="117" t="s">
        <v>1305</v>
      </c>
      <c r="C1246" s="5"/>
      <c r="D1246" s="5" t="s">
        <v>370</v>
      </c>
      <c r="E1246" s="132">
        <f t="shared" si="731"/>
        <v>470.36655945945949</v>
      </c>
      <c r="F1246" s="139">
        <f>$O$1267-P1246*($O$1267-$O$1244)</f>
        <v>469.42</v>
      </c>
      <c r="G1246" s="149"/>
      <c r="H1246" s="82" t="str">
        <f t="shared" si="715"/>
        <v>48.6 percent up in Dapingian international stage</v>
      </c>
      <c r="I1246" s="142" t="str">
        <f t="shared" si="716"/>
        <v>100 percent up in Dapingian international stage</v>
      </c>
      <c r="J1246" s="7">
        <v>0.48648648648649107</v>
      </c>
      <c r="K1246" s="129">
        <f t="shared" si="717"/>
        <v>48.6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18"/>
        <v>100</v>
      </c>
      <c r="R1246" s="21" t="s">
        <v>163</v>
      </c>
      <c r="S1246" s="8" t="s">
        <v>274</v>
      </c>
      <c r="T1246" s="7" t="s">
        <v>228</v>
      </c>
    </row>
    <row r="1247" spans="1:20" ht="28">
      <c r="A1247" s="116" t="s">
        <v>1211</v>
      </c>
      <c r="B1247" s="117" t="s">
        <v>1306</v>
      </c>
      <c r="C1247" s="5"/>
      <c r="D1247" s="5" t="s">
        <v>370</v>
      </c>
      <c r="E1247" s="132">
        <f t="shared" si="731"/>
        <v>470.86474864864863</v>
      </c>
      <c r="F1247" s="139">
        <f>$O$1267-P1247*($O$1267-$O$1244)</f>
        <v>470.36655945945949</v>
      </c>
      <c r="G1247" s="149"/>
      <c r="H1247" s="82" t="str">
        <f t="shared" si="715"/>
        <v>21.6 percent up in Dapingian international stage</v>
      </c>
      <c r="I1247" s="142" t="str">
        <f t="shared" si="716"/>
        <v>48.6 percent up in Dapingian international stage</v>
      </c>
      <c r="J1247" s="7">
        <v>0.21621621621622</v>
      </c>
      <c r="K1247" s="129">
        <f t="shared" si="717"/>
        <v>21.6</v>
      </c>
      <c r="L1247" s="8" t="s">
        <v>163</v>
      </c>
      <c r="M1247" s="5" t="s">
        <v>82</v>
      </c>
      <c r="N1247" s="5" t="s">
        <v>82</v>
      </c>
      <c r="O1247" s="83"/>
      <c r="P1247" s="20">
        <v>0.48648648648649107</v>
      </c>
      <c r="Q1247" s="143">
        <f t="shared" si="718"/>
        <v>48.6</v>
      </c>
      <c r="R1247" s="21" t="s">
        <v>163</v>
      </c>
      <c r="S1247" s="8" t="s">
        <v>261</v>
      </c>
      <c r="T1247" s="7">
        <v>0.27027027027025435</v>
      </c>
    </row>
    <row r="1248" spans="1:20" ht="28">
      <c r="A1248" s="116" t="s">
        <v>1211</v>
      </c>
      <c r="B1248" s="117" t="s">
        <v>1307</v>
      </c>
      <c r="C1248" s="5"/>
      <c r="D1248" s="5" t="s">
        <v>266</v>
      </c>
      <c r="E1248" s="132">
        <f t="shared" si="731"/>
        <v>471.26330000000002</v>
      </c>
      <c r="F1248" s="139">
        <f t="shared" si="708"/>
        <v>463.01785000000001</v>
      </c>
      <c r="G1248" s="149"/>
      <c r="H1248" s="82" t="str">
        <f t="shared" si="715"/>
        <v>0 percent up in Dapingian international stage</v>
      </c>
      <c r="I1248" s="142" t="str">
        <f t="shared" si="716"/>
        <v>56.9 percent up in Darriwilian international stage</v>
      </c>
      <c r="J1248" s="7">
        <v>0</v>
      </c>
      <c r="K1248" s="129">
        <f t="shared" si="717"/>
        <v>0</v>
      </c>
      <c r="L1248" s="8" t="s">
        <v>163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si="718"/>
        <v>56.9</v>
      </c>
      <c r="R1248" s="21" t="s">
        <v>162</v>
      </c>
      <c r="S1248" s="8" t="s">
        <v>248</v>
      </c>
      <c r="T1248" s="7" t="s">
        <v>228</v>
      </c>
    </row>
    <row r="1249" spans="1:20" ht="28">
      <c r="A1249" s="116" t="s">
        <v>1211</v>
      </c>
      <c r="B1249" s="118" t="s">
        <v>1308</v>
      </c>
      <c r="C1249" s="5"/>
      <c r="D1249" s="5" t="s">
        <v>246</v>
      </c>
      <c r="E1249" s="132">
        <f t="shared" si="731"/>
        <v>471.26330000000002</v>
      </c>
      <c r="F1249" s="139">
        <f>$O$1181-P1249*($O$1181-$O$1144)</f>
        <v>451.41941176470584</v>
      </c>
      <c r="G1249" s="149"/>
      <c r="H1249" s="82" t="str">
        <f t="shared" si="715"/>
        <v>0 percent up in Dapingian international stage</v>
      </c>
      <c r="I1249" s="142" t="str">
        <f t="shared" si="716"/>
        <v>17.6 percent up in Katian international stage</v>
      </c>
      <c r="J1249" s="7">
        <v>0</v>
      </c>
      <c r="K1249" s="129">
        <f t="shared" si="717"/>
        <v>0</v>
      </c>
      <c r="L1249" s="8" t="s">
        <v>163</v>
      </c>
      <c r="M1249" s="5" t="s">
        <v>82</v>
      </c>
      <c r="N1249" s="5" t="s">
        <v>82</v>
      </c>
      <c r="O1249" s="83"/>
      <c r="P1249" s="20">
        <v>0.17647058823529543</v>
      </c>
      <c r="Q1249" s="143">
        <f t="shared" si="718"/>
        <v>17.600000000000001</v>
      </c>
      <c r="R1249" s="21" t="s">
        <v>160</v>
      </c>
      <c r="S1249" s="8" t="s">
        <v>248</v>
      </c>
      <c r="T1249" s="7" t="s">
        <v>228</v>
      </c>
    </row>
    <row r="1250" spans="1:20" ht="28">
      <c r="A1250" s="116" t="s">
        <v>1211</v>
      </c>
      <c r="B1250" s="117" t="s">
        <v>1309</v>
      </c>
      <c r="C1250" s="5"/>
      <c r="D1250" s="5" t="s">
        <v>82</v>
      </c>
      <c r="E1250" s="132">
        <f t="shared" si="731"/>
        <v>471.26330000000002</v>
      </c>
      <c r="F1250" s="139">
        <f t="shared" ref="F1250:F1268" si="732">$O$1244-P1250*($O$1244-$O$1222)</f>
        <v>458.17720000000003</v>
      </c>
      <c r="G1250" s="149"/>
      <c r="H1250" s="82" t="str">
        <f t="shared" si="715"/>
        <v>0 percent up in Dapingian international stage</v>
      </c>
      <c r="I1250" s="142" t="str">
        <f t="shared" si="716"/>
        <v>100 percent up in Darriwilian international stage</v>
      </c>
      <c r="J1250" s="7">
        <v>0</v>
      </c>
      <c r="K1250" s="129">
        <f t="shared" si="717"/>
        <v>0</v>
      </c>
      <c r="L1250" s="8" t="s">
        <v>163</v>
      </c>
      <c r="M1250" s="5" t="s">
        <v>82</v>
      </c>
      <c r="N1250" s="5" t="s">
        <v>82</v>
      </c>
      <c r="O1250" s="83"/>
      <c r="P1250" s="20">
        <v>1</v>
      </c>
      <c r="Q1250" s="143">
        <f t="shared" si="718"/>
        <v>100</v>
      </c>
      <c r="R1250" s="21" t="s">
        <v>162</v>
      </c>
      <c r="S1250" s="8" t="s">
        <v>234</v>
      </c>
      <c r="T1250" s="7" t="s">
        <v>228</v>
      </c>
    </row>
    <row r="1251" spans="1:20" ht="28">
      <c r="A1251" s="116" t="s">
        <v>1211</v>
      </c>
      <c r="B1251" s="117" t="s">
        <v>1310</v>
      </c>
      <c r="C1251" s="5"/>
      <c r="D1251" s="5" t="s">
        <v>250</v>
      </c>
      <c r="E1251" s="132">
        <f t="shared" si="731"/>
        <v>471.26330000000002</v>
      </c>
      <c r="F1251" s="139">
        <f t="shared" si="732"/>
        <v>463.01785000000001</v>
      </c>
      <c r="G1251" s="149"/>
      <c r="H1251" s="82" t="str">
        <f t="shared" si="715"/>
        <v>0 percent up in Dapingian international stage</v>
      </c>
      <c r="I1251" s="142" t="str">
        <f t="shared" si="716"/>
        <v>56.9 percent up in Darriwilian international stage</v>
      </c>
      <c r="J1251" s="7">
        <v>0</v>
      </c>
      <c r="K1251" s="129">
        <f t="shared" si="717"/>
        <v>0</v>
      </c>
      <c r="L1251" s="8" t="s">
        <v>163</v>
      </c>
      <c r="M1251" s="5" t="s">
        <v>82</v>
      </c>
      <c r="N1251" s="5" t="s">
        <v>82</v>
      </c>
      <c r="O1251" s="83"/>
      <c r="P1251" s="20">
        <v>0.56944444444444398</v>
      </c>
      <c r="Q1251" s="143">
        <f t="shared" si="718"/>
        <v>56.9</v>
      </c>
      <c r="R1251" s="21" t="s">
        <v>162</v>
      </c>
      <c r="S1251" s="8" t="s">
        <v>248</v>
      </c>
      <c r="T1251" s="7" t="s">
        <v>228</v>
      </c>
    </row>
    <row r="1252" spans="1:20" ht="28">
      <c r="A1252" s="116" t="s">
        <v>1211</v>
      </c>
      <c r="B1252" s="117" t="s">
        <v>1311</v>
      </c>
      <c r="C1252" s="5"/>
      <c r="D1252" s="5" t="s">
        <v>1219</v>
      </c>
      <c r="E1252" s="132">
        <f t="shared" si="731"/>
        <v>471.26330000000002</v>
      </c>
      <c r="F1252" s="139">
        <f t="shared" si="732"/>
        <v>467.85850000000005</v>
      </c>
      <c r="G1252" s="149"/>
      <c r="H1252" s="82" t="str">
        <f t="shared" si="715"/>
        <v>0 percent up in Dapingian international stage</v>
      </c>
      <c r="I1252" s="142" t="str">
        <f t="shared" si="716"/>
        <v>13.9 percent up in Darriwilian international stage</v>
      </c>
      <c r="J1252" s="7">
        <v>0</v>
      </c>
      <c r="K1252" s="129">
        <f t="shared" si="71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0.13888888888888801</v>
      </c>
      <c r="Q1252" s="143">
        <f t="shared" si="718"/>
        <v>13.9</v>
      </c>
      <c r="R1252" s="21" t="s">
        <v>162</v>
      </c>
      <c r="S1252" s="8" t="s">
        <v>248</v>
      </c>
      <c r="T1252" s="7" t="s">
        <v>228</v>
      </c>
    </row>
    <row r="1253" spans="1:20" ht="28">
      <c r="A1253" s="116"/>
      <c r="B1253" s="117" t="s">
        <v>1782</v>
      </c>
      <c r="C1253" s="5"/>
      <c r="D1253" s="5"/>
      <c r="E1253" s="132">
        <f t="shared" ref="E1253:E1254" si="733">$O$1244-J1253*($O$1244-$O$1222)</f>
        <v>466.04716000000002</v>
      </c>
      <c r="F1253" s="139">
        <f t="shared" si="732"/>
        <v>463.01785000000001</v>
      </c>
      <c r="G1253" s="149" t="s">
        <v>1787</v>
      </c>
      <c r="H1253" s="82" t="str">
        <f t="shared" ref="H1253" si="734">CONCATENATE(K1253," percent up in ",L1253," international stage")</f>
        <v>30 percent up in Darriwilian international stage</v>
      </c>
      <c r="I1253" s="142" t="str">
        <f t="shared" ref="I1253" si="735">CONCATENATE(Q1253," percent up in ",R1253," international stage")</f>
        <v>56.9 percent up in Darriwilian international stage</v>
      </c>
      <c r="J1253" s="7">
        <v>0.3</v>
      </c>
      <c r="K1253" s="129">
        <f t="shared" ref="K1253" si="736">ROUND(J1253*100,1)</f>
        <v>30</v>
      </c>
      <c r="L1253" s="8" t="s">
        <v>162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ref="Q1253" si="737">ROUND(P1253*100,1)</f>
        <v>56.9</v>
      </c>
      <c r="R1253" s="21" t="s">
        <v>162</v>
      </c>
      <c r="S1253" s="150" t="s">
        <v>1790</v>
      </c>
    </row>
    <row r="1254" spans="1:20" ht="28">
      <c r="A1254" s="116"/>
      <c r="B1254" s="117" t="s">
        <v>1783</v>
      </c>
      <c r="C1254" s="5"/>
      <c r="D1254" s="5"/>
      <c r="E1254" s="132">
        <f t="shared" si="733"/>
        <v>469.42</v>
      </c>
      <c r="F1254" s="139">
        <f t="shared" si="732"/>
        <v>466.04716000000002</v>
      </c>
      <c r="G1254" s="149" t="s">
        <v>1788</v>
      </c>
      <c r="H1254" s="82" t="str">
        <f t="shared" ref="H1254" si="738">CONCATENATE(K1254," percent up in ",L1254," international stage")</f>
        <v>0 percent up in Darriwilian international stage</v>
      </c>
      <c r="I1254" s="142" t="str">
        <f t="shared" ref="I1254" si="739">CONCATENATE(Q1254," percent up in ",R1254," international stage")</f>
        <v>30 percent up in Darriwilian international stage</v>
      </c>
      <c r="J1254" s="7">
        <v>0</v>
      </c>
      <c r="K1254" s="129">
        <f t="shared" ref="K1254" si="740">ROUND(J1254*100,1)</f>
        <v>0</v>
      </c>
      <c r="L1254" s="8" t="s">
        <v>162</v>
      </c>
      <c r="M1254" s="5" t="s">
        <v>82</v>
      </c>
      <c r="N1254" s="5" t="s">
        <v>82</v>
      </c>
      <c r="O1254" s="83"/>
      <c r="P1254" s="20">
        <v>0.3</v>
      </c>
      <c r="Q1254" s="143">
        <f t="shared" ref="Q1254" si="741">ROUND(P1254*100,1)</f>
        <v>30</v>
      </c>
      <c r="R1254" s="21" t="s">
        <v>162</v>
      </c>
      <c r="S1254" s="150" t="s">
        <v>1791</v>
      </c>
    </row>
    <row r="1255" spans="1:20" ht="28">
      <c r="A1255" s="116"/>
      <c r="B1255" s="117" t="s">
        <v>1784</v>
      </c>
      <c r="C1255" s="5"/>
      <c r="D1255" s="5"/>
      <c r="E1255" s="132">
        <f t="shared" ref="E1255" si="742">$O$1268-J1255*($O$1268-$O$1244)</f>
        <v>471.26330000000002</v>
      </c>
      <c r="F1255" s="139">
        <f>$O$1267-P1255*($O$1267-$O$1244)</f>
        <v>469.42</v>
      </c>
      <c r="G1255" s="149" t="s">
        <v>1786</v>
      </c>
      <c r="H1255" s="82" t="str">
        <f t="shared" ref="H1255" si="743">CONCATENATE(K1255," percent up in ",L1255," international stage")</f>
        <v>0 percent up in Dapingian international stage</v>
      </c>
      <c r="I1255" s="142" t="str">
        <f t="shared" ref="I1255" si="744">CONCATENATE(Q1255," percent up in ",R1255," international stage")</f>
        <v>100 percent up in Dapingian international stage</v>
      </c>
      <c r="J1255" s="7">
        <v>0</v>
      </c>
      <c r="K1255" s="129">
        <f t="shared" ref="K1255" si="745">ROUND(J1255*100,1)</f>
        <v>0</v>
      </c>
      <c r="L1255" s="8" t="s">
        <v>163</v>
      </c>
      <c r="M1255" s="5"/>
      <c r="O1255" s="83"/>
      <c r="P1255" s="20">
        <v>1</v>
      </c>
      <c r="Q1255" s="143">
        <f t="shared" ref="Q1255" si="746">ROUND(P1255*100,1)</f>
        <v>100</v>
      </c>
      <c r="R1255" s="21" t="s">
        <v>163</v>
      </c>
      <c r="S1255" s="150" t="s">
        <v>1789</v>
      </c>
    </row>
    <row r="1256" spans="1:20" ht="28">
      <c r="A1256" s="116"/>
      <c r="B1256" s="117" t="s">
        <v>1785</v>
      </c>
      <c r="C1256" s="5"/>
      <c r="D1256" s="5"/>
      <c r="E1256" s="132">
        <f t="shared" ref="E1256" si="747">$O$1268-J1256*($O$1268-$O$1244)</f>
        <v>471.26330000000002</v>
      </c>
      <c r="F1256" s="139">
        <f>$O$1267-P1256*($O$1267-$O$1244)</f>
        <v>469.42</v>
      </c>
      <c r="G1256" s="149" t="s">
        <v>1786</v>
      </c>
      <c r="H1256" s="82" t="str">
        <f t="shared" ref="H1256" si="748">CONCATENATE(K1256," percent up in ",L1256," international stage")</f>
        <v>0 percent up in Dapingian international stage</v>
      </c>
      <c r="I1256" s="142" t="str">
        <f t="shared" ref="I1256" si="749">CONCATENATE(Q1256," percent up in ",R1256," international stage")</f>
        <v>100 percent up in Dapingian international stage</v>
      </c>
      <c r="J1256" s="7">
        <v>0</v>
      </c>
      <c r="K1256" s="129">
        <f t="shared" ref="K1256" si="750">ROUND(J1256*100,1)</f>
        <v>0</v>
      </c>
      <c r="L1256" s="8" t="s">
        <v>163</v>
      </c>
      <c r="M1256" s="5"/>
      <c r="O1256" s="83"/>
      <c r="P1256" s="20">
        <v>1</v>
      </c>
      <c r="Q1256" s="143">
        <f t="shared" ref="Q1256" si="751">ROUND(P1256*100,1)</f>
        <v>100</v>
      </c>
      <c r="R1256" s="21" t="s">
        <v>163</v>
      </c>
      <c r="S1256" s="150" t="s">
        <v>1789</v>
      </c>
    </row>
    <row r="1257" spans="1:20" ht="28">
      <c r="A1257" s="116" t="s">
        <v>1211</v>
      </c>
      <c r="B1257" s="117" t="s">
        <v>1312</v>
      </c>
      <c r="C1257" s="5"/>
      <c r="D1257" s="5" t="s">
        <v>82</v>
      </c>
      <c r="E1257" s="132">
        <f t="shared" si="731"/>
        <v>471.26330000000002</v>
      </c>
      <c r="F1257" s="139">
        <f t="shared" si="732"/>
        <v>463.01785000000001</v>
      </c>
      <c r="G1257" s="149"/>
      <c r="H1257" s="82" t="str">
        <f t="shared" si="715"/>
        <v>0 percent up in Dapingian international stage</v>
      </c>
      <c r="I1257" s="142" t="str">
        <f t="shared" si="716"/>
        <v>56.9 percent up in Darriwilian international stage</v>
      </c>
      <c r="J1257" s="7">
        <v>0</v>
      </c>
      <c r="K1257" s="129">
        <f t="shared" si="717"/>
        <v>0</v>
      </c>
      <c r="L1257" s="8" t="s">
        <v>163</v>
      </c>
      <c r="M1257" s="5" t="s">
        <v>82</v>
      </c>
      <c r="N1257" s="5" t="s">
        <v>82</v>
      </c>
      <c r="O1257" s="83"/>
      <c r="P1257" s="20">
        <v>0.56944444444444398</v>
      </c>
      <c r="Q1257" s="143">
        <f t="shared" si="718"/>
        <v>56.9</v>
      </c>
      <c r="R1257" s="21" t="s">
        <v>162</v>
      </c>
      <c r="S1257" s="8" t="s">
        <v>248</v>
      </c>
      <c r="T1257" s="7" t="s">
        <v>228</v>
      </c>
    </row>
    <row r="1258" spans="1:20" ht="28">
      <c r="A1258" s="116" t="s">
        <v>1211</v>
      </c>
      <c r="B1258" s="117" t="s">
        <v>1313</v>
      </c>
      <c r="C1258" s="5"/>
      <c r="D1258" s="5" t="s">
        <v>82</v>
      </c>
      <c r="E1258" s="132">
        <f t="shared" si="731"/>
        <v>471.26330000000002</v>
      </c>
      <c r="F1258" s="139">
        <f t="shared" si="732"/>
        <v>463.01785000000001</v>
      </c>
      <c r="G1258" s="149"/>
      <c r="H1258" s="82" t="str">
        <f t="shared" si="715"/>
        <v>0 percent up in Dapingian international stage</v>
      </c>
      <c r="I1258" s="142" t="str">
        <f t="shared" si="716"/>
        <v>56.9 percent up in Darriwilian international stage</v>
      </c>
      <c r="J1258" s="7">
        <v>0</v>
      </c>
      <c r="K1258" s="129">
        <f t="shared" si="717"/>
        <v>0</v>
      </c>
      <c r="L1258" s="8" t="s">
        <v>163</v>
      </c>
      <c r="M1258" s="5" t="s">
        <v>82</v>
      </c>
      <c r="N1258" s="5" t="s">
        <v>82</v>
      </c>
      <c r="O1258" s="83"/>
      <c r="P1258" s="20">
        <v>0.56944444444444398</v>
      </c>
      <c r="Q1258" s="143">
        <f t="shared" si="718"/>
        <v>56.9</v>
      </c>
      <c r="R1258" s="21" t="s">
        <v>162</v>
      </c>
      <c r="S1258" s="8" t="s">
        <v>248</v>
      </c>
      <c r="T1258" s="7" t="s">
        <v>228</v>
      </c>
    </row>
    <row r="1259" spans="1:20" ht="28">
      <c r="A1259" s="116" t="s">
        <v>1211</v>
      </c>
      <c r="B1259" s="117" t="s">
        <v>1314</v>
      </c>
      <c r="C1259" s="5"/>
      <c r="D1259" s="5" t="s">
        <v>82</v>
      </c>
      <c r="E1259" s="132">
        <f t="shared" si="731"/>
        <v>471.26330000000002</v>
      </c>
      <c r="F1259" s="139">
        <f>$O$1267-P1259*($O$1267-$O$1244)</f>
        <v>469.42</v>
      </c>
      <c r="G1259" s="149"/>
      <c r="H1259" s="82" t="str">
        <f t="shared" si="715"/>
        <v>0 percent up in Dapingian international stage</v>
      </c>
      <c r="I1259" s="142" t="str">
        <f t="shared" si="716"/>
        <v>100 percent up in Dapingian international stage</v>
      </c>
      <c r="J1259" s="7">
        <v>0</v>
      </c>
      <c r="K1259" s="129">
        <f t="shared" si="71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1</v>
      </c>
      <c r="Q1259" s="143">
        <f t="shared" si="718"/>
        <v>100</v>
      </c>
      <c r="R1259" s="21" t="s">
        <v>163</v>
      </c>
      <c r="S1259" s="8" t="s">
        <v>234</v>
      </c>
      <c r="T1259" s="7" t="s">
        <v>228</v>
      </c>
    </row>
    <row r="1260" spans="1:20" ht="28">
      <c r="A1260" s="116" t="s">
        <v>1211</v>
      </c>
      <c r="B1260" s="118" t="s">
        <v>1315</v>
      </c>
      <c r="C1260" s="5"/>
      <c r="D1260" s="5" t="s">
        <v>246</v>
      </c>
      <c r="E1260" s="132">
        <f t="shared" si="731"/>
        <v>471.26330000000002</v>
      </c>
      <c r="F1260" s="139">
        <f>$O$1267-P1260*($O$1267-$O$1244)</f>
        <v>470.36655945945949</v>
      </c>
      <c r="G1260" s="149"/>
      <c r="H1260" s="82" t="str">
        <f t="shared" si="715"/>
        <v>0 percent up in Dapingian international stage</v>
      </c>
      <c r="I1260" s="142" t="str">
        <f t="shared" si="716"/>
        <v>48.6 percent up in Dapingian international stage</v>
      </c>
      <c r="J1260" s="7">
        <v>0</v>
      </c>
      <c r="K1260" s="129">
        <f t="shared" si="717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0.48648648648649107</v>
      </c>
      <c r="Q1260" s="143">
        <f t="shared" si="718"/>
        <v>48.6</v>
      </c>
      <c r="R1260" s="21" t="s">
        <v>163</v>
      </c>
      <c r="S1260" s="8" t="s">
        <v>232</v>
      </c>
      <c r="T1260" s="7" t="s">
        <v>228</v>
      </c>
    </row>
    <row r="1261" spans="1:20" ht="28">
      <c r="A1261" s="116" t="s">
        <v>1211</v>
      </c>
      <c r="B1261" s="118" t="s">
        <v>1316</v>
      </c>
      <c r="C1261" s="5"/>
      <c r="D1261" s="5" t="s">
        <v>1203</v>
      </c>
      <c r="E1261" s="132">
        <f t="shared" si="731"/>
        <v>471.26330000000002</v>
      </c>
      <c r="F1261" s="139">
        <f t="shared" si="732"/>
        <v>468.01464999999996</v>
      </c>
      <c r="G1261" s="149"/>
      <c r="H1261" s="82" t="str">
        <f t="shared" si="715"/>
        <v>0 percent up in Dapingian international stage</v>
      </c>
      <c r="I1261" s="142" t="str">
        <f t="shared" si="716"/>
        <v>12.5 percent up in Darriwilian international stage</v>
      </c>
      <c r="J1261" s="7">
        <v>0</v>
      </c>
      <c r="K1261" s="129">
        <f t="shared" si="717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0.12500000000000394</v>
      </c>
      <c r="Q1261" s="143">
        <f t="shared" si="718"/>
        <v>12.5</v>
      </c>
      <c r="R1261" s="21" t="s">
        <v>162</v>
      </c>
      <c r="S1261" s="8" t="s">
        <v>248</v>
      </c>
      <c r="T1261" s="7" t="s">
        <v>228</v>
      </c>
    </row>
    <row r="1262" spans="1:20" ht="28">
      <c r="A1262" s="116" t="s">
        <v>1211</v>
      </c>
      <c r="B1262" s="117" t="s">
        <v>1317</v>
      </c>
      <c r="C1262" s="5"/>
      <c r="D1262" s="5" t="s">
        <v>246</v>
      </c>
      <c r="E1262" s="132">
        <f t="shared" si="731"/>
        <v>471.26330000000002</v>
      </c>
      <c r="F1262" s="139">
        <f t="shared" si="732"/>
        <v>459.89485000000008</v>
      </c>
      <c r="G1262" s="149"/>
      <c r="H1262" s="82" t="str">
        <f t="shared" si="715"/>
        <v>0 percent up in Dapingian international stage</v>
      </c>
      <c r="I1262" s="142" t="str">
        <f t="shared" si="716"/>
        <v>84.7 percent up in Darriwilian international stage</v>
      </c>
      <c r="J1262" s="7">
        <v>0</v>
      </c>
      <c r="K1262" s="129">
        <f t="shared" si="717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0.84722222222221999</v>
      </c>
      <c r="Q1262" s="143">
        <f t="shared" si="718"/>
        <v>84.7</v>
      </c>
      <c r="R1262" s="21" t="s">
        <v>162</v>
      </c>
      <c r="S1262" s="8" t="s">
        <v>248</v>
      </c>
      <c r="T1262" s="7" t="s">
        <v>228</v>
      </c>
    </row>
    <row r="1263" spans="1:20" ht="28">
      <c r="A1263" s="116" t="s">
        <v>1211</v>
      </c>
      <c r="B1263" s="120" t="s">
        <v>1318</v>
      </c>
      <c r="C1263" s="5"/>
      <c r="D1263" s="5" t="s">
        <v>82</v>
      </c>
      <c r="E1263" s="132">
        <f t="shared" si="731"/>
        <v>471.26330000000002</v>
      </c>
      <c r="F1263" s="139">
        <f t="shared" si="732"/>
        <v>459.89485000000008</v>
      </c>
      <c r="G1263" s="149"/>
      <c r="H1263" s="82" t="str">
        <f t="shared" si="715"/>
        <v>0 percent up in Dapingian international stage</v>
      </c>
      <c r="I1263" s="142" t="str">
        <f t="shared" si="716"/>
        <v>84.7 percent up in Darriwilian international stage</v>
      </c>
      <c r="J1263" s="7">
        <v>0</v>
      </c>
      <c r="K1263" s="129">
        <f t="shared" si="717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0.84722222222221999</v>
      </c>
      <c r="Q1263" s="143">
        <f t="shared" si="718"/>
        <v>84.7</v>
      </c>
      <c r="R1263" s="21" t="s">
        <v>162</v>
      </c>
      <c r="S1263" s="8" t="s">
        <v>248</v>
      </c>
      <c r="T1263" s="7" t="s">
        <v>228</v>
      </c>
    </row>
    <row r="1264" spans="1:20" ht="28">
      <c r="A1264" s="116" t="s">
        <v>1211</v>
      </c>
      <c r="B1264" s="118" t="s">
        <v>1319</v>
      </c>
      <c r="C1264" s="5"/>
      <c r="D1264" s="5" t="s">
        <v>246</v>
      </c>
      <c r="E1264" s="132">
        <f t="shared" si="731"/>
        <v>471.26330000000002</v>
      </c>
      <c r="F1264" s="139">
        <f t="shared" si="732"/>
        <v>459.89485000000008</v>
      </c>
      <c r="G1264" s="149"/>
      <c r="H1264" s="82" t="str">
        <f t="shared" si="715"/>
        <v>0 percent up in Dapingian international stage</v>
      </c>
      <c r="I1264" s="142" t="str">
        <f t="shared" si="716"/>
        <v>84.7 percent up in Darriwilian international stage</v>
      </c>
      <c r="J1264" s="7">
        <v>0</v>
      </c>
      <c r="K1264" s="129">
        <f t="shared" si="717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0.84722222222221999</v>
      </c>
      <c r="Q1264" s="143">
        <f t="shared" si="718"/>
        <v>84.7</v>
      </c>
      <c r="R1264" s="21" t="s">
        <v>162</v>
      </c>
      <c r="S1264" s="8" t="s">
        <v>248</v>
      </c>
      <c r="T1264" s="7" t="s">
        <v>228</v>
      </c>
    </row>
    <row r="1265" spans="1:20" ht="28">
      <c r="A1265" s="116"/>
      <c r="B1265" s="118" t="s">
        <v>1993</v>
      </c>
      <c r="C1265" s="5"/>
      <c r="D1265" s="5"/>
      <c r="E1265" s="132">
        <f t="shared" ref="E1265:E1266" si="752">$O$1268-J1265*($O$1268-$O$1244)</f>
        <v>470.34165000000002</v>
      </c>
      <c r="F1265" s="139">
        <f>$O$1267-P1265*($O$1267-$O$1244)</f>
        <v>469.42</v>
      </c>
      <c r="G1265" s="149" t="s">
        <v>1607</v>
      </c>
      <c r="H1265" s="82" t="str">
        <f t="shared" ref="H1265:H1266" si="753">CONCATENATE(K1265," percent up in ",L1265," international stage")</f>
        <v>50 percent up in Dapingian international stage</v>
      </c>
      <c r="I1265" s="142" t="str">
        <f t="shared" ref="I1265:I1266" si="754">CONCATENATE(Q1265," percent up in ",R1265," international stage")</f>
        <v>100 percent up in Dapingian international stage</v>
      </c>
      <c r="J1265" s="7">
        <v>0.5</v>
      </c>
      <c r="K1265" s="129">
        <f t="shared" ref="K1265:K1266" si="755">ROUND(J1265*100,1)</f>
        <v>50</v>
      </c>
      <c r="L1265" s="8" t="s">
        <v>163</v>
      </c>
      <c r="M1265" s="5"/>
      <c r="O1265" s="83"/>
      <c r="P1265" s="20">
        <v>1</v>
      </c>
      <c r="Q1265" s="143">
        <f t="shared" ref="Q1265:Q1266" si="756">ROUND(P1265*100,1)</f>
        <v>100</v>
      </c>
      <c r="R1265" s="21" t="s">
        <v>163</v>
      </c>
      <c r="S1265" s="150" t="s">
        <v>1607</v>
      </c>
    </row>
    <row r="1266" spans="1:20" ht="28">
      <c r="A1266" s="116"/>
      <c r="B1266" s="118" t="s">
        <v>1994</v>
      </c>
      <c r="C1266" s="5"/>
      <c r="D1266" s="5"/>
      <c r="E1266" s="132">
        <f t="shared" si="752"/>
        <v>471.26330000000002</v>
      </c>
      <c r="F1266" s="139">
        <f>$O$1267-P1266*($O$1267-$O$1244)</f>
        <v>470.34165000000002</v>
      </c>
      <c r="G1266" s="149" t="s">
        <v>1608</v>
      </c>
      <c r="H1266" s="82" t="str">
        <f t="shared" si="753"/>
        <v>0 percent up in Dapingian international stage</v>
      </c>
      <c r="I1266" s="142" t="str">
        <f t="shared" si="754"/>
        <v>50 percent up in Dapingian international stage</v>
      </c>
      <c r="J1266" s="7">
        <v>0</v>
      </c>
      <c r="K1266" s="129">
        <f t="shared" si="755"/>
        <v>0</v>
      </c>
      <c r="L1266" s="8" t="s">
        <v>163</v>
      </c>
      <c r="M1266" s="5"/>
      <c r="O1266" s="83"/>
      <c r="P1266" s="20">
        <v>0.5</v>
      </c>
      <c r="Q1266" s="143">
        <f t="shared" si="756"/>
        <v>50</v>
      </c>
      <c r="R1266" s="21" t="s">
        <v>163</v>
      </c>
      <c r="S1266" s="150" t="s">
        <v>1608</v>
      </c>
    </row>
    <row r="1267" spans="1:20" ht="28">
      <c r="A1267" s="116" t="s">
        <v>1211</v>
      </c>
      <c r="B1267" s="117" t="s">
        <v>163</v>
      </c>
      <c r="C1267" s="135"/>
      <c r="D1267" s="135" t="s">
        <v>224</v>
      </c>
      <c r="E1267" s="132">
        <f t="shared" si="731"/>
        <v>471.26330000000002</v>
      </c>
      <c r="F1267" s="139">
        <f>$O$1267-P1267*($O$1267-$O$1244)</f>
        <v>469.42</v>
      </c>
      <c r="G1267" s="149"/>
      <c r="H1267" s="82" t="str">
        <f t="shared" si="715"/>
        <v>0 percent up in Dapingian international stage</v>
      </c>
      <c r="I1267" s="142" t="str">
        <f t="shared" si="716"/>
        <v>100 percent up in Dapingian international stage</v>
      </c>
      <c r="J1267" s="7">
        <v>0</v>
      </c>
      <c r="K1267" s="129">
        <f t="shared" si="717"/>
        <v>0</v>
      </c>
      <c r="L1267" s="8" t="s">
        <v>163</v>
      </c>
      <c r="M1267" s="5" t="s">
        <v>226</v>
      </c>
      <c r="N1267" s="5" t="s">
        <v>1320</v>
      </c>
      <c r="O1267" s="84">
        <f>Master_Chronostrat!I150</f>
        <v>471.26330000000002</v>
      </c>
      <c r="P1267" s="20">
        <v>1</v>
      </c>
      <c r="Q1267" s="143">
        <f t="shared" si="718"/>
        <v>100</v>
      </c>
      <c r="R1267" s="21" t="s">
        <v>163</v>
      </c>
      <c r="S1267" s="8" t="s">
        <v>226</v>
      </c>
      <c r="T1267" s="7" t="s">
        <v>228</v>
      </c>
    </row>
    <row r="1268" spans="1:20" ht="28">
      <c r="A1268" s="116" t="s">
        <v>1211</v>
      </c>
      <c r="B1268" s="117" t="s">
        <v>1321</v>
      </c>
      <c r="C1268" s="135"/>
      <c r="D1268" s="135" t="s">
        <v>224</v>
      </c>
      <c r="E1268" s="132">
        <f t="shared" si="731"/>
        <v>471.26330000000002</v>
      </c>
      <c r="F1268" s="139">
        <f t="shared" si="732"/>
        <v>458.17720000000003</v>
      </c>
      <c r="G1268" s="149"/>
      <c r="H1268" s="82" t="str">
        <f t="shared" si="715"/>
        <v>0 percent up in Dapingian international stage</v>
      </c>
      <c r="I1268" s="142" t="str">
        <f t="shared" si="716"/>
        <v>100 percent up in Darriwilian international stage</v>
      </c>
      <c r="J1268" s="7">
        <v>0</v>
      </c>
      <c r="K1268" s="129">
        <f t="shared" si="717"/>
        <v>0</v>
      </c>
      <c r="L1268" s="8" t="s">
        <v>163</v>
      </c>
      <c r="M1268" s="5" t="s">
        <v>226</v>
      </c>
      <c r="N1268" s="5" t="s">
        <v>1322</v>
      </c>
      <c r="O1268" s="84">
        <f>Master_Chronostrat!I150</f>
        <v>471.26330000000002</v>
      </c>
      <c r="P1268" s="20">
        <v>1</v>
      </c>
      <c r="Q1268" s="143">
        <f t="shared" si="718"/>
        <v>100</v>
      </c>
      <c r="R1268" s="21" t="s">
        <v>162</v>
      </c>
      <c r="S1268" s="8" t="s">
        <v>241</v>
      </c>
      <c r="T1268" s="7" t="s">
        <v>228</v>
      </c>
    </row>
    <row r="1269" spans="1:20" ht="28">
      <c r="A1269" s="116" t="s">
        <v>1211</v>
      </c>
      <c r="B1269" s="117" t="s">
        <v>1323</v>
      </c>
      <c r="C1269" s="5"/>
      <c r="D1269" s="5" t="s">
        <v>250</v>
      </c>
      <c r="E1269" s="132">
        <f t="shared" ref="E1269:E1293" si="757">$O$1293-J1269*($O$1293-$O$1268)</f>
        <v>471.43435294117648</v>
      </c>
      <c r="F1269" s="139">
        <f>$O$1293-P1269*($O$1293-$O$1268)</f>
        <v>471.26330000000002</v>
      </c>
      <c r="G1269" s="149"/>
      <c r="H1269" s="82" t="str">
        <f t="shared" si="715"/>
        <v>97.1 percent up in Floian international stage</v>
      </c>
      <c r="I1269" s="142" t="str">
        <f t="shared" si="716"/>
        <v>100 percent up in Floian international stage</v>
      </c>
      <c r="J1269" s="7">
        <v>0.97058823529411942</v>
      </c>
      <c r="K1269" s="129">
        <f t="shared" si="717"/>
        <v>97.1</v>
      </c>
      <c r="L1269" s="8" t="s">
        <v>164</v>
      </c>
      <c r="M1269" s="5" t="s">
        <v>82</v>
      </c>
      <c r="N1269" s="5" t="s">
        <v>82</v>
      </c>
      <c r="O1269" s="83"/>
      <c r="P1269" s="20">
        <v>1</v>
      </c>
      <c r="Q1269" s="143">
        <f t="shared" si="718"/>
        <v>100</v>
      </c>
      <c r="R1269" s="21" t="s">
        <v>164</v>
      </c>
      <c r="S1269" s="8" t="s">
        <v>274</v>
      </c>
      <c r="T1269" s="7" t="s">
        <v>228</v>
      </c>
    </row>
    <row r="1270" spans="1:20" ht="28">
      <c r="A1270" s="116" t="s">
        <v>1211</v>
      </c>
      <c r="B1270" s="117" t="s">
        <v>1324</v>
      </c>
      <c r="C1270" s="5"/>
      <c r="D1270" s="5" t="s">
        <v>82</v>
      </c>
      <c r="E1270" s="132">
        <f t="shared" si="757"/>
        <v>472.28961764705883</v>
      </c>
      <c r="F1270" s="139">
        <f>$O$1293-P1270*($O$1293-$O$1268)</f>
        <v>471.26330000000002</v>
      </c>
      <c r="G1270" s="149"/>
      <c r="H1270" s="82" t="str">
        <f t="shared" si="715"/>
        <v>82.4 percent up in Floian international stage</v>
      </c>
      <c r="I1270" s="142" t="str">
        <f t="shared" si="716"/>
        <v>100 percent up in Floian international stage</v>
      </c>
      <c r="J1270" s="7">
        <v>0.82352941176470784</v>
      </c>
      <c r="K1270" s="129">
        <f t="shared" si="717"/>
        <v>82.4</v>
      </c>
      <c r="L1270" s="8" t="s">
        <v>164</v>
      </c>
      <c r="M1270" s="5" t="s">
        <v>82</v>
      </c>
      <c r="N1270" s="5" t="s">
        <v>82</v>
      </c>
      <c r="O1270" s="83"/>
      <c r="P1270" s="20">
        <v>1</v>
      </c>
      <c r="Q1270" s="143">
        <f t="shared" si="718"/>
        <v>100</v>
      </c>
      <c r="R1270" s="21" t="s">
        <v>164</v>
      </c>
      <c r="S1270" s="8" t="s">
        <v>274</v>
      </c>
      <c r="T1270" s="7" t="s">
        <v>228</v>
      </c>
    </row>
    <row r="1271" spans="1:20" ht="28">
      <c r="A1271" s="116" t="s">
        <v>1211</v>
      </c>
      <c r="B1271" s="117" t="s">
        <v>1325</v>
      </c>
      <c r="C1271" s="5"/>
      <c r="D1271" s="5" t="s">
        <v>370</v>
      </c>
      <c r="E1271" s="132">
        <f t="shared" si="757"/>
        <v>472.28961764705883</v>
      </c>
      <c r="F1271" s="139">
        <f>$O$1268-P1271*($O$1268-$O$1244)</f>
        <v>470.86474864864869</v>
      </c>
      <c r="G1271" s="149"/>
      <c r="H1271" s="82" t="str">
        <f t="shared" si="715"/>
        <v>82.4 percent up in Floian international stage</v>
      </c>
      <c r="I1271" s="142" t="str">
        <f t="shared" si="716"/>
        <v>21.6 percent up in Dapingian international stage</v>
      </c>
      <c r="J1271" s="7">
        <v>0.82352941176470784</v>
      </c>
      <c r="K1271" s="129">
        <f t="shared" si="717"/>
        <v>82.4</v>
      </c>
      <c r="L1271" s="8" t="s">
        <v>164</v>
      </c>
      <c r="M1271" s="5" t="s">
        <v>82</v>
      </c>
      <c r="N1271" s="5" t="s">
        <v>82</v>
      </c>
      <c r="O1271" s="83"/>
      <c r="P1271" s="20">
        <v>0.21621621621621995</v>
      </c>
      <c r="Q1271" s="143">
        <f t="shared" si="718"/>
        <v>21.6</v>
      </c>
      <c r="R1271" s="21" t="s">
        <v>163</v>
      </c>
      <c r="S1271" s="8" t="s">
        <v>248</v>
      </c>
      <c r="T1271" s="7" t="s">
        <v>228</v>
      </c>
    </row>
    <row r="1272" spans="1:20" ht="28">
      <c r="A1272" s="116" t="s">
        <v>1211</v>
      </c>
      <c r="B1272" s="117" t="s">
        <v>1326</v>
      </c>
      <c r="C1272" s="5"/>
      <c r="D1272" s="5" t="s">
        <v>266</v>
      </c>
      <c r="E1272" s="132">
        <f t="shared" si="757"/>
        <v>472.71724999999998</v>
      </c>
      <c r="F1272" s="139">
        <f t="shared" ref="F1272:F1296" si="758">$O$1293-P1272*($O$1293-$O$1268)</f>
        <v>471.26330000000002</v>
      </c>
      <c r="G1272" s="149"/>
      <c r="H1272" s="82" t="str">
        <f t="shared" si="715"/>
        <v>75 percent up in Floian international stage</v>
      </c>
      <c r="I1272" s="142" t="str">
        <f t="shared" si="716"/>
        <v>100 percent up in Floian international stage</v>
      </c>
      <c r="J1272" s="7">
        <v>0.75000000000000211</v>
      </c>
      <c r="K1272" s="129">
        <f t="shared" si="717"/>
        <v>75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18"/>
        <v>100</v>
      </c>
      <c r="R1272" s="21" t="s">
        <v>164</v>
      </c>
      <c r="S1272" s="8" t="s">
        <v>274</v>
      </c>
      <c r="T1272" s="7" t="s">
        <v>228</v>
      </c>
    </row>
    <row r="1273" spans="1:20" ht="28">
      <c r="A1273" s="116" t="s">
        <v>1211</v>
      </c>
      <c r="B1273" s="117" t="s">
        <v>1327</v>
      </c>
      <c r="C1273" s="5"/>
      <c r="D1273" s="5" t="s">
        <v>370</v>
      </c>
      <c r="E1273" s="132">
        <f t="shared" si="757"/>
        <v>474.00014705882353</v>
      </c>
      <c r="F1273" s="139">
        <f t="shared" si="758"/>
        <v>472.28961764705883</v>
      </c>
      <c r="G1273" s="149"/>
      <c r="H1273" s="82" t="str">
        <f t="shared" si="715"/>
        <v>52.9 percent up in Floian international stage</v>
      </c>
      <c r="I1273" s="142" t="str">
        <f t="shared" si="716"/>
        <v>82.4 percent up in Floian international stage</v>
      </c>
      <c r="J1273" s="7">
        <v>0.5294117647058848</v>
      </c>
      <c r="K1273" s="129">
        <f t="shared" si="717"/>
        <v>52.9</v>
      </c>
      <c r="L1273" s="8" t="s">
        <v>164</v>
      </c>
      <c r="M1273" s="5" t="s">
        <v>82</v>
      </c>
      <c r="N1273" s="5" t="s">
        <v>82</v>
      </c>
      <c r="O1273" s="83"/>
      <c r="P1273" s="20">
        <v>0.82352941176470784</v>
      </c>
      <c r="Q1273" s="143">
        <f t="shared" si="718"/>
        <v>82.4</v>
      </c>
      <c r="R1273" s="21" t="s">
        <v>164</v>
      </c>
      <c r="S1273" s="8" t="s">
        <v>261</v>
      </c>
      <c r="T1273" s="7">
        <v>0.29411764705882959</v>
      </c>
    </row>
    <row r="1274" spans="1:20" ht="28">
      <c r="A1274" s="116" t="s">
        <v>1211</v>
      </c>
      <c r="B1274" s="117" t="s">
        <v>1328</v>
      </c>
      <c r="C1274" s="5"/>
      <c r="D1274" s="5" t="s">
        <v>82</v>
      </c>
      <c r="E1274" s="132">
        <f t="shared" si="757"/>
        <v>474.00014705882353</v>
      </c>
      <c r="F1274" s="139">
        <f t="shared" si="758"/>
        <v>472.28961764705883</v>
      </c>
      <c r="G1274" s="149"/>
      <c r="H1274" s="82" t="str">
        <f t="shared" si="715"/>
        <v>52.9 percent up in Floian international stage</v>
      </c>
      <c r="I1274" s="142" t="str">
        <f t="shared" si="716"/>
        <v>82.4 percent up in Floian international stage</v>
      </c>
      <c r="J1274" s="7">
        <v>0.5294117647058848</v>
      </c>
      <c r="K1274" s="129">
        <f t="shared" si="717"/>
        <v>52.9</v>
      </c>
      <c r="L1274" s="8" t="s">
        <v>164</v>
      </c>
      <c r="M1274" s="5" t="s">
        <v>82</v>
      </c>
      <c r="N1274" s="5" t="s">
        <v>82</v>
      </c>
      <c r="O1274" s="83"/>
      <c r="P1274" s="20">
        <v>0.82352941176470784</v>
      </c>
      <c r="Q1274" s="143">
        <f t="shared" si="718"/>
        <v>82.4</v>
      </c>
      <c r="R1274" s="21" t="s">
        <v>164</v>
      </c>
      <c r="S1274" s="8" t="s">
        <v>261</v>
      </c>
      <c r="T1274" s="7">
        <v>0.29411764705882959</v>
      </c>
    </row>
    <row r="1275" spans="1:20" ht="28">
      <c r="A1275" s="116" t="s">
        <v>1211</v>
      </c>
      <c r="B1275" s="117" t="s">
        <v>1329</v>
      </c>
      <c r="C1275" s="5"/>
      <c r="D1275" s="5" t="s">
        <v>266</v>
      </c>
      <c r="E1275" s="132">
        <f t="shared" si="757"/>
        <v>474.00014705882353</v>
      </c>
      <c r="F1275" s="139">
        <f t="shared" si="758"/>
        <v>472.71724999999998</v>
      </c>
      <c r="G1275" s="149"/>
      <c r="H1275" s="82" t="str">
        <f t="shared" si="715"/>
        <v>52.9 percent up in Floian international stage</v>
      </c>
      <c r="I1275" s="142" t="str">
        <f t="shared" si="716"/>
        <v>75 percent up in Floian international stage</v>
      </c>
      <c r="J1275" s="7">
        <v>0.5294117647058848</v>
      </c>
      <c r="K1275" s="129">
        <f t="shared" si="717"/>
        <v>52.9</v>
      </c>
      <c r="L1275" s="8" t="s">
        <v>164</v>
      </c>
      <c r="M1275" s="5" t="s">
        <v>82</v>
      </c>
      <c r="N1275" s="5" t="s">
        <v>82</v>
      </c>
      <c r="O1275" s="83"/>
      <c r="P1275" s="20">
        <v>0.75000000000000211</v>
      </c>
      <c r="Q1275" s="143">
        <f t="shared" si="718"/>
        <v>75</v>
      </c>
      <c r="R1275" s="21" t="s">
        <v>164</v>
      </c>
      <c r="S1275" s="8" t="s">
        <v>261</v>
      </c>
      <c r="T1275" s="7">
        <v>0.22058823529412405</v>
      </c>
    </row>
    <row r="1276" spans="1:20" ht="28">
      <c r="A1276" s="116" t="s">
        <v>1211</v>
      </c>
      <c r="B1276" s="118" t="s">
        <v>1330</v>
      </c>
      <c r="C1276" s="5"/>
      <c r="D1276" s="5" t="s">
        <v>246</v>
      </c>
      <c r="E1276" s="132">
        <f t="shared" si="757"/>
        <v>474.85541176470588</v>
      </c>
      <c r="F1276" s="139">
        <f t="shared" si="758"/>
        <v>471.26330000000002</v>
      </c>
      <c r="G1276" s="149"/>
      <c r="H1276" s="82" t="str">
        <f t="shared" si="715"/>
        <v>38.2 percent up in Floian international stage</v>
      </c>
      <c r="I1276" s="142" t="str">
        <f t="shared" si="716"/>
        <v>100 percent up in Floian international stage</v>
      </c>
      <c r="J1276" s="7">
        <v>0.38235294117647334</v>
      </c>
      <c r="K1276" s="129">
        <f t="shared" si="717"/>
        <v>38.200000000000003</v>
      </c>
      <c r="L1276" s="8" t="s">
        <v>164</v>
      </c>
      <c r="M1276" s="5" t="s">
        <v>82</v>
      </c>
      <c r="N1276" s="5" t="s">
        <v>82</v>
      </c>
      <c r="O1276" s="83"/>
      <c r="P1276" s="20">
        <v>1</v>
      </c>
      <c r="Q1276" s="143">
        <f t="shared" si="718"/>
        <v>100</v>
      </c>
      <c r="R1276" s="21" t="s">
        <v>164</v>
      </c>
      <c r="S1276" s="8" t="s">
        <v>274</v>
      </c>
      <c r="T1276" s="7" t="s">
        <v>228</v>
      </c>
    </row>
    <row r="1277" spans="1:20" ht="28">
      <c r="A1277" s="116" t="s">
        <v>1211</v>
      </c>
      <c r="B1277" s="118" t="s">
        <v>1331</v>
      </c>
      <c r="C1277" s="5"/>
      <c r="D1277" s="5" t="s">
        <v>1203</v>
      </c>
      <c r="E1277" s="132">
        <f t="shared" si="757"/>
        <v>475.02646470588235</v>
      </c>
      <c r="F1277" s="139">
        <f t="shared" si="758"/>
        <v>471.26330000000002</v>
      </c>
      <c r="G1277" s="149"/>
      <c r="H1277" s="82" t="str">
        <f t="shared" si="715"/>
        <v>35.3 percent up in Floian international stage</v>
      </c>
      <c r="I1277" s="142" t="str">
        <f t="shared" si="716"/>
        <v>100 percent up in Floian international stage</v>
      </c>
      <c r="J1277" s="7">
        <v>0.35294117647059264</v>
      </c>
      <c r="K1277" s="129">
        <f t="shared" si="717"/>
        <v>35.299999999999997</v>
      </c>
      <c r="L1277" s="8" t="s">
        <v>164</v>
      </c>
      <c r="M1277" s="5" t="s">
        <v>82</v>
      </c>
      <c r="N1277" s="5" t="s">
        <v>82</v>
      </c>
      <c r="O1277" s="83"/>
      <c r="P1277" s="20">
        <v>1</v>
      </c>
      <c r="Q1277" s="143">
        <f t="shared" si="718"/>
        <v>100</v>
      </c>
      <c r="R1277" s="21" t="s">
        <v>164</v>
      </c>
      <c r="S1277" s="8" t="s">
        <v>274</v>
      </c>
      <c r="T1277" s="7" t="s">
        <v>228</v>
      </c>
    </row>
    <row r="1278" spans="1:20" ht="28">
      <c r="A1278" s="116"/>
      <c r="B1278" s="117" t="s">
        <v>1792</v>
      </c>
      <c r="C1278" s="5"/>
      <c r="D1278" s="5"/>
      <c r="E1278" s="132">
        <f t="shared" ref="E1278:E1280" si="759">$O$1293-J1278*($O$1293-$O$1268)</f>
        <v>474.1712</v>
      </c>
      <c r="F1278" s="139">
        <f t="shared" ref="F1278:F1280" si="760">$O$1293-P1278*($O$1293-$O$1268)</f>
        <v>471.26330000000002</v>
      </c>
      <c r="G1278" s="149" t="s">
        <v>1607</v>
      </c>
      <c r="H1278" s="82" t="str">
        <f t="shared" ref="H1278:H1280" si="761">CONCATENATE(K1278," percent up in ",L1278," international stage")</f>
        <v>50 percent up in Floian international stage</v>
      </c>
      <c r="I1278" s="142" t="str">
        <f t="shared" ref="I1278:I1280" si="762">CONCATENATE(Q1278," percent up in ",R1278," international stage")</f>
        <v>100 percent up in Floian international stage</v>
      </c>
      <c r="J1278" s="7">
        <v>0.5</v>
      </c>
      <c r="K1278" s="129">
        <f t="shared" ref="K1278:K1280" si="763">ROUND(J1278*100,1)</f>
        <v>50</v>
      </c>
      <c r="L1278" s="8" t="s">
        <v>164</v>
      </c>
      <c r="M1278" s="5" t="s">
        <v>82</v>
      </c>
      <c r="N1278" s="5" t="s">
        <v>82</v>
      </c>
      <c r="O1278" s="83"/>
      <c r="P1278" s="20">
        <v>1</v>
      </c>
      <c r="Q1278" s="143">
        <f t="shared" ref="Q1278:Q1280" si="764">ROUND(P1278*100,1)</f>
        <v>100</v>
      </c>
      <c r="R1278" s="21" t="s">
        <v>164</v>
      </c>
      <c r="S1278" s="151" t="s">
        <v>1607</v>
      </c>
    </row>
    <row r="1279" spans="1:20" ht="28">
      <c r="A1279" s="116"/>
      <c r="B1279" s="117" t="s">
        <v>1907</v>
      </c>
      <c r="C1279" s="5"/>
      <c r="D1279" s="5"/>
      <c r="E1279" s="132">
        <f t="shared" ref="E1279" si="765">$O$1293-J1279*($O$1293-$O$1268)</f>
        <v>477.07909999999998</v>
      </c>
      <c r="F1279" s="139">
        <f t="shared" ref="F1279" si="766">$O$1293-P1279*($O$1293-$O$1268)</f>
        <v>474.1712</v>
      </c>
      <c r="G1279" s="149" t="s">
        <v>1608</v>
      </c>
      <c r="H1279" s="82" t="str">
        <f t="shared" ref="H1279" si="767">CONCATENATE(K1279," percent up in ",L1279," international stage")</f>
        <v>0 percent up in Floian international stage</v>
      </c>
      <c r="I1279" s="142" t="str">
        <f t="shared" ref="I1279" si="768">CONCATENATE(Q1279," percent up in ",R1279," international stage")</f>
        <v>50 percent up in Floian international stage</v>
      </c>
      <c r="J1279" s="7">
        <v>0</v>
      </c>
      <c r="K1279" s="129">
        <f t="shared" ref="K1279" si="769">ROUND(J1279*100,1)</f>
        <v>0</v>
      </c>
      <c r="L1279" s="8" t="s">
        <v>164</v>
      </c>
      <c r="M1279" s="5" t="s">
        <v>82</v>
      </c>
      <c r="N1279" s="5" t="s">
        <v>82</v>
      </c>
      <c r="O1279" s="83"/>
      <c r="P1279" s="20">
        <v>0.5</v>
      </c>
      <c r="Q1279" s="143">
        <f t="shared" ref="Q1279" si="770">ROUND(P1279*100,1)</f>
        <v>50</v>
      </c>
      <c r="R1279" s="21" t="s">
        <v>164</v>
      </c>
      <c r="S1279" s="151" t="s">
        <v>1608</v>
      </c>
    </row>
    <row r="1280" spans="1:20" ht="28">
      <c r="A1280" s="116"/>
      <c r="B1280" s="117" t="s">
        <v>1793</v>
      </c>
      <c r="C1280" s="5"/>
      <c r="D1280" s="5"/>
      <c r="E1280" s="132">
        <f t="shared" si="759"/>
        <v>477.07909999999998</v>
      </c>
      <c r="F1280" s="139">
        <f t="shared" si="760"/>
        <v>474.1712</v>
      </c>
      <c r="G1280" s="149" t="s">
        <v>1608</v>
      </c>
      <c r="H1280" s="82" t="str">
        <f t="shared" si="761"/>
        <v>0 percent up in Floian international stage</v>
      </c>
      <c r="I1280" s="142" t="str">
        <f t="shared" si="762"/>
        <v>50 percent up in Floian international stage</v>
      </c>
      <c r="J1280" s="7">
        <v>0</v>
      </c>
      <c r="K1280" s="129">
        <f t="shared" si="763"/>
        <v>0</v>
      </c>
      <c r="L1280" s="8" t="s">
        <v>164</v>
      </c>
      <c r="M1280" s="5" t="s">
        <v>82</v>
      </c>
      <c r="N1280" s="5" t="s">
        <v>82</v>
      </c>
      <c r="O1280" s="83"/>
      <c r="P1280" s="20">
        <v>0.5</v>
      </c>
      <c r="Q1280" s="143">
        <f t="shared" si="764"/>
        <v>50</v>
      </c>
      <c r="R1280" s="21" t="s">
        <v>164</v>
      </c>
      <c r="S1280" s="151" t="s">
        <v>1608</v>
      </c>
    </row>
    <row r="1281" spans="1:20" ht="28">
      <c r="A1281" s="116" t="s">
        <v>1211</v>
      </c>
      <c r="B1281" s="117" t="s">
        <v>1332</v>
      </c>
      <c r="C1281" s="5"/>
      <c r="D1281" s="5" t="s">
        <v>82</v>
      </c>
      <c r="E1281" s="132">
        <f t="shared" si="757"/>
        <v>477.07909999999998</v>
      </c>
      <c r="F1281" s="139">
        <f t="shared" si="758"/>
        <v>471.26330000000002</v>
      </c>
      <c r="G1281" s="149"/>
      <c r="H1281" s="82" t="str">
        <f t="shared" si="715"/>
        <v>0 percent up in Floian international stage</v>
      </c>
      <c r="I1281" s="142" t="str">
        <f t="shared" si="716"/>
        <v>100 percent up in Floian international stage</v>
      </c>
      <c r="J1281" s="7">
        <v>0</v>
      </c>
      <c r="K1281" s="129">
        <f t="shared" si="717"/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1</v>
      </c>
      <c r="Q1281" s="143">
        <f t="shared" si="718"/>
        <v>100</v>
      </c>
      <c r="R1281" s="21" t="s">
        <v>164</v>
      </c>
      <c r="S1281" s="8" t="s">
        <v>234</v>
      </c>
      <c r="T1281" s="7" t="s">
        <v>228</v>
      </c>
    </row>
    <row r="1282" spans="1:20" ht="28">
      <c r="A1282" s="116" t="s">
        <v>1211</v>
      </c>
      <c r="B1282" s="117" t="s">
        <v>1333</v>
      </c>
      <c r="C1282" s="5"/>
      <c r="D1282" s="5" t="s">
        <v>82</v>
      </c>
      <c r="E1282" s="132">
        <f t="shared" si="757"/>
        <v>477.07909999999998</v>
      </c>
      <c r="F1282" s="139">
        <f t="shared" si="758"/>
        <v>471.26330000000002</v>
      </c>
      <c r="G1282" s="149"/>
      <c r="H1282" s="82" t="str">
        <f t="shared" si="715"/>
        <v>0 percent up in Floian international stage</v>
      </c>
      <c r="I1282" s="142" t="str">
        <f t="shared" si="716"/>
        <v>100 percent up in Floian international stage</v>
      </c>
      <c r="J1282" s="7">
        <v>0</v>
      </c>
      <c r="K1282" s="129">
        <f t="shared" si="717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1</v>
      </c>
      <c r="Q1282" s="143">
        <f t="shared" si="718"/>
        <v>100</v>
      </c>
      <c r="R1282" s="21" t="s">
        <v>164</v>
      </c>
      <c r="S1282" s="8" t="s">
        <v>234</v>
      </c>
      <c r="T1282" s="7" t="s">
        <v>228</v>
      </c>
    </row>
    <row r="1283" spans="1:20" ht="28">
      <c r="A1283" s="116" t="s">
        <v>1211</v>
      </c>
      <c r="B1283" s="117" t="s">
        <v>1334</v>
      </c>
      <c r="C1283" s="5"/>
      <c r="D1283" s="5" t="s">
        <v>82</v>
      </c>
      <c r="E1283" s="132">
        <f t="shared" si="757"/>
        <v>477.07909999999998</v>
      </c>
      <c r="F1283" s="139">
        <f t="shared" si="758"/>
        <v>474.00014705882353</v>
      </c>
      <c r="G1283" s="149"/>
      <c r="H1283" s="82" t="str">
        <f t="shared" si="715"/>
        <v>0 percent up in Floian international stage</v>
      </c>
      <c r="I1283" s="142" t="str">
        <f t="shared" si="716"/>
        <v>52.9 percent up in Floian international stage</v>
      </c>
      <c r="J1283" s="7">
        <v>0</v>
      </c>
      <c r="K1283" s="129">
        <f t="shared" si="71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0.5294117647058848</v>
      </c>
      <c r="Q1283" s="143">
        <f t="shared" si="718"/>
        <v>52.9</v>
      </c>
      <c r="R1283" s="21" t="s">
        <v>164</v>
      </c>
      <c r="S1283" s="8" t="s">
        <v>232</v>
      </c>
      <c r="T1283" s="7" t="s">
        <v>228</v>
      </c>
    </row>
    <row r="1284" spans="1:20" ht="28">
      <c r="A1284" s="116" t="s">
        <v>1211</v>
      </c>
      <c r="B1284" s="117" t="s">
        <v>1335</v>
      </c>
      <c r="C1284" s="5"/>
      <c r="D1284" s="5" t="s">
        <v>250</v>
      </c>
      <c r="E1284" s="132">
        <f t="shared" si="757"/>
        <v>477.07909999999998</v>
      </c>
      <c r="F1284" s="139">
        <f t="shared" si="758"/>
        <v>471.43435294117648</v>
      </c>
      <c r="G1284" s="149"/>
      <c r="H1284" s="82" t="str">
        <f t="shared" si="715"/>
        <v>0 percent up in Floian international stage</v>
      </c>
      <c r="I1284" s="142" t="str">
        <f t="shared" si="716"/>
        <v>97.1 percent up in Floian international stage</v>
      </c>
      <c r="J1284" s="7">
        <v>0</v>
      </c>
      <c r="K1284" s="129">
        <f t="shared" si="71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0.97058823529411942</v>
      </c>
      <c r="Q1284" s="143">
        <f t="shared" si="718"/>
        <v>97.1</v>
      </c>
      <c r="R1284" s="21" t="s">
        <v>164</v>
      </c>
      <c r="S1284" s="8" t="s">
        <v>232</v>
      </c>
      <c r="T1284" s="7" t="s">
        <v>228</v>
      </c>
    </row>
    <row r="1285" spans="1:20" ht="28">
      <c r="A1285" s="116" t="s">
        <v>1211</v>
      </c>
      <c r="B1285" s="117" t="s">
        <v>1336</v>
      </c>
      <c r="C1285" s="5"/>
      <c r="D1285" s="5" t="s">
        <v>266</v>
      </c>
      <c r="E1285" s="132">
        <f t="shared" si="757"/>
        <v>477.07909999999998</v>
      </c>
      <c r="F1285" s="139">
        <f t="shared" si="758"/>
        <v>474.00014705882353</v>
      </c>
      <c r="G1285" s="149"/>
      <c r="H1285" s="82" t="str">
        <f t="shared" si="715"/>
        <v>0 percent up in Floian international stage</v>
      </c>
      <c r="I1285" s="142" t="str">
        <f t="shared" si="716"/>
        <v>52.9 percent up in Floian international stage</v>
      </c>
      <c r="J1285" s="7">
        <v>0</v>
      </c>
      <c r="K1285" s="129">
        <f t="shared" si="717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0.5294117647058848</v>
      </c>
      <c r="Q1285" s="143">
        <f t="shared" si="718"/>
        <v>52.9</v>
      </c>
      <c r="R1285" s="21" t="s">
        <v>164</v>
      </c>
      <c r="S1285" s="8" t="s">
        <v>232</v>
      </c>
      <c r="T1285" s="7" t="s">
        <v>228</v>
      </c>
    </row>
    <row r="1286" spans="1:20" ht="28">
      <c r="A1286" s="116" t="s">
        <v>1211</v>
      </c>
      <c r="B1286" s="117" t="s">
        <v>1337</v>
      </c>
      <c r="C1286" s="5"/>
      <c r="D1286" s="5" t="s">
        <v>82</v>
      </c>
      <c r="E1286" s="132">
        <f t="shared" si="757"/>
        <v>477.07909999999998</v>
      </c>
      <c r="F1286" s="139">
        <f t="shared" si="758"/>
        <v>471.26330000000002</v>
      </c>
      <c r="G1286" s="149"/>
      <c r="H1286" s="82" t="str">
        <f t="shared" si="715"/>
        <v>0 percent up in Floian international stage</v>
      </c>
      <c r="I1286" s="142" t="str">
        <f t="shared" si="716"/>
        <v>100 percent up in Floian international stage</v>
      </c>
      <c r="J1286" s="7">
        <v>0</v>
      </c>
      <c r="K1286" s="129">
        <f t="shared" si="717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1</v>
      </c>
      <c r="Q1286" s="143">
        <f t="shared" si="718"/>
        <v>100</v>
      </c>
      <c r="R1286" s="21" t="s">
        <v>164</v>
      </c>
      <c r="S1286" s="8" t="s">
        <v>234</v>
      </c>
      <c r="T1286" s="7" t="s">
        <v>228</v>
      </c>
    </row>
    <row r="1287" spans="1:20" ht="28">
      <c r="A1287" s="116" t="s">
        <v>1211</v>
      </c>
      <c r="B1287" s="118" t="s">
        <v>1338</v>
      </c>
      <c r="C1287" s="5"/>
      <c r="D1287" s="5" t="s">
        <v>82</v>
      </c>
      <c r="E1287" s="132">
        <f t="shared" si="757"/>
        <v>477.07909999999998</v>
      </c>
      <c r="F1287" s="139">
        <f t="shared" si="758"/>
        <v>471.26330000000002</v>
      </c>
      <c r="G1287" s="149"/>
      <c r="H1287" s="82" t="str">
        <f t="shared" si="715"/>
        <v>0 percent up in Floian international stage</v>
      </c>
      <c r="I1287" s="142" t="str">
        <f t="shared" si="716"/>
        <v>100 percent up in Floian international stage</v>
      </c>
      <c r="J1287" s="7">
        <v>0</v>
      </c>
      <c r="K1287" s="129">
        <f t="shared" si="717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1</v>
      </c>
      <c r="Q1287" s="143">
        <f t="shared" si="718"/>
        <v>100</v>
      </c>
      <c r="R1287" s="21" t="s">
        <v>164</v>
      </c>
      <c r="S1287" s="8" t="s">
        <v>234</v>
      </c>
      <c r="T1287" s="7" t="s">
        <v>228</v>
      </c>
    </row>
    <row r="1288" spans="1:20" ht="28">
      <c r="A1288" s="116" t="s">
        <v>1211</v>
      </c>
      <c r="B1288" s="117" t="s">
        <v>1339</v>
      </c>
      <c r="C1288" s="5"/>
      <c r="D1288" s="5" t="s">
        <v>1219</v>
      </c>
      <c r="E1288" s="132">
        <f t="shared" si="757"/>
        <v>477.07909999999998</v>
      </c>
      <c r="F1288" s="139">
        <f t="shared" si="758"/>
        <v>471.26330000000002</v>
      </c>
      <c r="G1288" s="149"/>
      <c r="H1288" s="82" t="str">
        <f t="shared" si="715"/>
        <v>0 percent up in Floian international stage</v>
      </c>
      <c r="I1288" s="142" t="str">
        <f t="shared" si="716"/>
        <v>100 percent up in Floian international stage</v>
      </c>
      <c r="J1288" s="7">
        <v>0</v>
      </c>
      <c r="K1288" s="129">
        <f t="shared" si="717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1</v>
      </c>
      <c r="Q1288" s="143">
        <f t="shared" si="718"/>
        <v>100</v>
      </c>
      <c r="R1288" s="21" t="s">
        <v>164</v>
      </c>
      <c r="S1288" s="8" t="s">
        <v>234</v>
      </c>
      <c r="T1288" s="7" t="s">
        <v>228</v>
      </c>
    </row>
    <row r="1289" spans="1:20" ht="28">
      <c r="A1289" s="116" t="s">
        <v>1211</v>
      </c>
      <c r="B1289" s="118" t="s">
        <v>1340</v>
      </c>
      <c r="C1289" s="5"/>
      <c r="D1289" s="5" t="s">
        <v>250</v>
      </c>
      <c r="E1289" s="132">
        <f t="shared" si="757"/>
        <v>477.07909999999998</v>
      </c>
      <c r="F1289" s="139">
        <f t="shared" si="758"/>
        <v>472.28961764705883</v>
      </c>
      <c r="G1289" s="149"/>
      <c r="H1289" s="82" t="str">
        <f t="shared" si="715"/>
        <v>0 percent up in Floian international stage</v>
      </c>
      <c r="I1289" s="142" t="str">
        <f t="shared" si="716"/>
        <v>82.4 percent up in Floian international stage</v>
      </c>
      <c r="J1289" s="7">
        <v>0</v>
      </c>
      <c r="K1289" s="129">
        <f t="shared" si="717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0.82352941176470784</v>
      </c>
      <c r="Q1289" s="143">
        <f t="shared" si="718"/>
        <v>82.4</v>
      </c>
      <c r="R1289" s="21" t="s">
        <v>164</v>
      </c>
      <c r="S1289" s="8" t="s">
        <v>232</v>
      </c>
      <c r="T1289" s="7" t="s">
        <v>228</v>
      </c>
    </row>
    <row r="1290" spans="1:20" ht="34">
      <c r="A1290" s="116"/>
      <c r="B1290" s="118" t="s">
        <v>1949</v>
      </c>
      <c r="C1290" s="5"/>
      <c r="D1290" s="5"/>
      <c r="E1290" s="132">
        <f t="shared" ref="E1290:E1292" si="771">$O$1293-J1290*($O$1293-$O$1268)</f>
        <v>477.07909999999998</v>
      </c>
      <c r="F1290" s="139">
        <f t="shared" ref="F1290:F1292" si="772">$O$1293-P1290*($O$1293-$O$1268)</f>
        <v>471.26330000000002</v>
      </c>
      <c r="G1290" s="149"/>
      <c r="H1290" s="82" t="str">
        <f t="shared" ref="H1290:H1292" si="773">CONCATENATE(K1290," percent up in ",L1290," international stage")</f>
        <v>0 percent up in Floian international stage</v>
      </c>
      <c r="I1290" s="142" t="str">
        <f t="shared" ref="I1290:I1292" si="774">CONCATENATE(Q1290," percent up in ",R1290," international stage")</f>
        <v>100 percent up in Floian international stage</v>
      </c>
      <c r="J1290" s="7">
        <v>0</v>
      </c>
      <c r="K1290" s="129">
        <f t="shared" ref="K1290:K1292" si="775">ROUND(J1290*100,1)</f>
        <v>0</v>
      </c>
      <c r="L1290" s="8" t="s">
        <v>164</v>
      </c>
      <c r="M1290" s="5"/>
      <c r="O1290" s="83"/>
      <c r="P1290" s="20">
        <v>1</v>
      </c>
      <c r="Q1290" s="143">
        <f t="shared" ref="Q1290:Q1292" si="776">ROUND(P1290*100,1)</f>
        <v>100</v>
      </c>
      <c r="R1290" s="21" t="s">
        <v>164</v>
      </c>
      <c r="S1290" s="8" t="s">
        <v>1950</v>
      </c>
    </row>
    <row r="1291" spans="1:20" ht="28">
      <c r="A1291" s="116"/>
      <c r="B1291" s="118" t="s">
        <v>1995</v>
      </c>
      <c r="C1291" s="5"/>
      <c r="D1291" s="5"/>
      <c r="E1291" s="132">
        <f t="shared" si="771"/>
        <v>474.1712</v>
      </c>
      <c r="F1291" s="139">
        <f t="shared" si="772"/>
        <v>471.26330000000002</v>
      </c>
      <c r="G1291" s="149" t="s">
        <v>1607</v>
      </c>
      <c r="H1291" s="82" t="str">
        <f t="shared" si="773"/>
        <v>50 percent up in Floian international stage</v>
      </c>
      <c r="I1291" s="142" t="str">
        <f t="shared" si="774"/>
        <v>100 percent up in Floian international stage</v>
      </c>
      <c r="J1291" s="7">
        <v>0.5</v>
      </c>
      <c r="K1291" s="129">
        <f t="shared" si="775"/>
        <v>50</v>
      </c>
      <c r="L1291" s="8" t="s">
        <v>164</v>
      </c>
      <c r="M1291" s="5"/>
      <c r="O1291" s="83"/>
      <c r="P1291" s="20">
        <v>1</v>
      </c>
      <c r="Q1291" s="143">
        <f t="shared" si="776"/>
        <v>100</v>
      </c>
      <c r="R1291" s="21" t="s">
        <v>164</v>
      </c>
      <c r="S1291" s="150" t="s">
        <v>1607</v>
      </c>
    </row>
    <row r="1292" spans="1:20" ht="28">
      <c r="A1292" s="116"/>
      <c r="B1292" s="118" t="s">
        <v>1996</v>
      </c>
      <c r="C1292" s="5"/>
      <c r="D1292" s="5"/>
      <c r="E1292" s="132">
        <f t="shared" si="771"/>
        <v>477.07909999999998</v>
      </c>
      <c r="F1292" s="139">
        <f t="shared" si="772"/>
        <v>471.26330000000002</v>
      </c>
      <c r="G1292" s="149" t="s">
        <v>1608</v>
      </c>
      <c r="H1292" s="82" t="str">
        <f t="shared" si="773"/>
        <v>0 percent up in Floian international stage</v>
      </c>
      <c r="I1292" s="142" t="str">
        <f t="shared" si="774"/>
        <v>100 percent up in Floian international stage</v>
      </c>
      <c r="J1292" s="7">
        <v>0</v>
      </c>
      <c r="K1292" s="129">
        <f t="shared" si="775"/>
        <v>0</v>
      </c>
      <c r="L1292" s="8" t="s">
        <v>164</v>
      </c>
      <c r="M1292" s="5"/>
      <c r="O1292" s="83"/>
      <c r="P1292" s="20">
        <v>1</v>
      </c>
      <c r="Q1292" s="143">
        <f t="shared" si="776"/>
        <v>100</v>
      </c>
      <c r="R1292" s="21" t="s">
        <v>164</v>
      </c>
      <c r="S1292" s="150" t="s">
        <v>1608</v>
      </c>
    </row>
    <row r="1293" spans="1:20" ht="28">
      <c r="A1293" s="116" t="s">
        <v>1211</v>
      </c>
      <c r="B1293" s="117" t="s">
        <v>164</v>
      </c>
      <c r="C1293" s="135"/>
      <c r="D1293" s="135" t="s">
        <v>224</v>
      </c>
      <c r="E1293" s="132">
        <f t="shared" si="757"/>
        <v>477.07909999999998</v>
      </c>
      <c r="F1293" s="139">
        <f t="shared" si="758"/>
        <v>471.26330000000002</v>
      </c>
      <c r="G1293" s="149"/>
      <c r="H1293" s="82" t="str">
        <f t="shared" si="715"/>
        <v>0 percent up in Floian international stage</v>
      </c>
      <c r="I1293" s="142" t="str">
        <f t="shared" si="716"/>
        <v>100 percent up in Floian international stage</v>
      </c>
      <c r="J1293" s="7">
        <v>0</v>
      </c>
      <c r="K1293" s="129">
        <f t="shared" si="717"/>
        <v>0</v>
      </c>
      <c r="L1293" s="8" t="s">
        <v>164</v>
      </c>
      <c r="M1293" s="5" t="s">
        <v>226</v>
      </c>
      <c r="N1293" s="5" t="s">
        <v>1341</v>
      </c>
      <c r="O1293" s="84">
        <f>Master_Chronostrat!I151</f>
        <v>477.07909999999998</v>
      </c>
      <c r="P1293" s="20">
        <v>1</v>
      </c>
      <c r="Q1293" s="143">
        <f t="shared" si="718"/>
        <v>100</v>
      </c>
      <c r="R1293" s="21" t="s">
        <v>164</v>
      </c>
      <c r="S1293" s="8" t="s">
        <v>226</v>
      </c>
      <c r="T1293" s="7" t="s">
        <v>228</v>
      </c>
    </row>
    <row r="1294" spans="1:20" ht="28">
      <c r="A1294" s="116" t="s">
        <v>1211</v>
      </c>
      <c r="B1294" s="117" t="s">
        <v>1342</v>
      </c>
      <c r="C1294" s="5"/>
      <c r="D1294" s="5" t="s">
        <v>370</v>
      </c>
      <c r="E1294" s="132">
        <f t="shared" ref="E1294:E1318" si="777">$O$1318-J1294*($O$1318-$O$1293)</f>
        <v>480.5039515463917</v>
      </c>
      <c r="F1294" s="139">
        <f t="shared" si="758"/>
        <v>474.00014705882353</v>
      </c>
      <c r="G1294" s="149"/>
      <c r="H1294" s="82" t="str">
        <f t="shared" si="715"/>
        <v>64.9 percent up in Tremadocian international stage</v>
      </c>
      <c r="I1294" s="142" t="str">
        <f t="shared" si="716"/>
        <v>52.9 percent up in Floian international stage</v>
      </c>
      <c r="J1294" s="7">
        <v>0.64948453608247614</v>
      </c>
      <c r="K1294" s="129">
        <f t="shared" si="717"/>
        <v>64.900000000000006</v>
      </c>
      <c r="L1294" s="8" t="s">
        <v>166</v>
      </c>
      <c r="M1294" s="5" t="s">
        <v>82</v>
      </c>
      <c r="N1294" s="5" t="s">
        <v>82</v>
      </c>
      <c r="O1294" s="83"/>
      <c r="P1294" s="20">
        <v>0.5294117647058848</v>
      </c>
      <c r="Q1294" s="143">
        <f t="shared" si="718"/>
        <v>52.9</v>
      </c>
      <c r="R1294" s="21" t="s">
        <v>164</v>
      </c>
      <c r="S1294" s="8" t="s">
        <v>248</v>
      </c>
      <c r="T1294" s="7" t="s">
        <v>228</v>
      </c>
    </row>
    <row r="1295" spans="1:20" ht="28">
      <c r="A1295" s="116" t="s">
        <v>1211</v>
      </c>
      <c r="B1295" s="118" t="s">
        <v>1343</v>
      </c>
      <c r="C1295" s="5"/>
      <c r="D1295" s="5" t="s">
        <v>246</v>
      </c>
      <c r="E1295" s="132">
        <f t="shared" si="777"/>
        <v>482.21637731958759</v>
      </c>
      <c r="F1295" s="139">
        <f t="shared" si="758"/>
        <v>471.26330000000002</v>
      </c>
      <c r="G1295" s="149"/>
      <c r="H1295" s="82" t="str">
        <f t="shared" si="715"/>
        <v>47.4 percent up in Tremadocian international stage</v>
      </c>
      <c r="I1295" s="142" t="str">
        <f t="shared" si="716"/>
        <v>100 percent up in Floian international stage</v>
      </c>
      <c r="J1295" s="7">
        <v>0.47422680412371421</v>
      </c>
      <c r="K1295" s="129">
        <f t="shared" si="717"/>
        <v>47.4</v>
      </c>
      <c r="L1295" s="8" t="s">
        <v>166</v>
      </c>
      <c r="M1295" s="5" t="s">
        <v>82</v>
      </c>
      <c r="N1295" s="5" t="s">
        <v>82</v>
      </c>
      <c r="O1295" s="83"/>
      <c r="P1295" s="20">
        <v>1</v>
      </c>
      <c r="Q1295" s="143">
        <f t="shared" si="718"/>
        <v>100</v>
      </c>
      <c r="R1295" s="21" t="s">
        <v>164</v>
      </c>
      <c r="S1295" s="8" t="s">
        <v>248</v>
      </c>
      <c r="T1295" s="7" t="s">
        <v>228</v>
      </c>
    </row>
    <row r="1296" spans="1:20" ht="28">
      <c r="A1296" s="116" t="s">
        <v>1211</v>
      </c>
      <c r="B1296" s="118" t="s">
        <v>1344</v>
      </c>
      <c r="C1296" s="5"/>
      <c r="D1296" s="5" t="s">
        <v>1203</v>
      </c>
      <c r="E1296" s="132">
        <f t="shared" si="777"/>
        <v>482.72003195876289</v>
      </c>
      <c r="F1296" s="139">
        <f t="shared" si="758"/>
        <v>475.02646470588235</v>
      </c>
      <c r="G1296" s="149"/>
      <c r="H1296" s="82" t="str">
        <f t="shared" si="715"/>
        <v>42.3 percent up in Tremadocian international stage</v>
      </c>
      <c r="I1296" s="142" t="str">
        <f t="shared" si="716"/>
        <v>35.3 percent up in Floian international stage</v>
      </c>
      <c r="J1296" s="7">
        <v>0.42268041237113685</v>
      </c>
      <c r="K1296" s="129">
        <f t="shared" si="717"/>
        <v>42.3</v>
      </c>
      <c r="L1296" s="8" t="s">
        <v>166</v>
      </c>
      <c r="M1296" s="5" t="s">
        <v>82</v>
      </c>
      <c r="N1296" s="5" t="s">
        <v>82</v>
      </c>
      <c r="O1296" s="83"/>
      <c r="P1296" s="20">
        <v>0.35294117647059264</v>
      </c>
      <c r="Q1296" s="143">
        <f t="shared" si="718"/>
        <v>35.299999999999997</v>
      </c>
      <c r="R1296" s="21" t="s">
        <v>164</v>
      </c>
      <c r="S1296" s="8" t="s">
        <v>248</v>
      </c>
      <c r="T1296" s="7" t="s">
        <v>228</v>
      </c>
    </row>
    <row r="1297" spans="1:20" ht="28">
      <c r="A1297" s="116" t="s">
        <v>1211</v>
      </c>
      <c r="B1297" s="117" t="s">
        <v>1345</v>
      </c>
      <c r="C1297" s="5"/>
      <c r="D1297" s="5" t="s">
        <v>266</v>
      </c>
      <c r="E1297" s="132">
        <f t="shared" si="777"/>
        <v>484.53318865979384</v>
      </c>
      <c r="F1297" s="139">
        <f>$O$1318-P1297*($O$1318-$O$1293)</f>
        <v>477.07909999999998</v>
      </c>
      <c r="G1297" s="149"/>
      <c r="H1297" s="82" t="str">
        <f t="shared" si="715"/>
        <v>23.7 percent up in Tremadocian international stage</v>
      </c>
      <c r="I1297" s="142" t="str">
        <f t="shared" si="716"/>
        <v>100 percent up in Tremadocian international stage</v>
      </c>
      <c r="J1297" s="7">
        <v>0.23711340206185716</v>
      </c>
      <c r="K1297" s="129">
        <f t="shared" si="717"/>
        <v>23.7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18"/>
        <v>100</v>
      </c>
      <c r="R1297" s="21" t="s">
        <v>166</v>
      </c>
      <c r="S1297" s="8" t="s">
        <v>274</v>
      </c>
      <c r="T1297" s="7" t="s">
        <v>228</v>
      </c>
    </row>
    <row r="1298" spans="1:20" ht="28">
      <c r="A1298" s="116" t="s">
        <v>1211</v>
      </c>
      <c r="B1298" s="118" t="s">
        <v>1346</v>
      </c>
      <c r="C1298" s="5"/>
      <c r="D1298" s="5" t="s">
        <v>246</v>
      </c>
      <c r="E1298" s="132">
        <f t="shared" si="777"/>
        <v>484.53318865979384</v>
      </c>
      <c r="F1298" s="139">
        <f>$O$1318-P1298*($O$1318-$O$1293)</f>
        <v>482.21637731958759</v>
      </c>
      <c r="G1298" s="149"/>
      <c r="H1298" s="82" t="str">
        <f t="shared" si="715"/>
        <v>23.7 percent up in Tremadocian international stage</v>
      </c>
      <c r="I1298" s="142" t="str">
        <f t="shared" si="716"/>
        <v>47.4 percent up in Tremadocian international stage</v>
      </c>
      <c r="J1298" s="7">
        <v>0.23711340206185716</v>
      </c>
      <c r="K1298" s="129">
        <f t="shared" si="717"/>
        <v>23.7</v>
      </c>
      <c r="L1298" s="8" t="s">
        <v>166</v>
      </c>
      <c r="M1298" s="5" t="s">
        <v>82</v>
      </c>
      <c r="N1298" s="5" t="s">
        <v>82</v>
      </c>
      <c r="O1298" s="83"/>
      <c r="P1298" s="20">
        <v>0.47422680412371426</v>
      </c>
      <c r="Q1298" s="143">
        <f t="shared" si="718"/>
        <v>47.4</v>
      </c>
      <c r="R1298" s="21" t="s">
        <v>166</v>
      </c>
      <c r="S1298" s="8" t="s">
        <v>261</v>
      </c>
      <c r="T1298" s="7">
        <v>0.23711340206185863</v>
      </c>
    </row>
    <row r="1299" spans="1:20" ht="28">
      <c r="A1299" s="116" t="s">
        <v>1211</v>
      </c>
      <c r="B1299" s="118" t="s">
        <v>1347</v>
      </c>
      <c r="C1299" s="5"/>
      <c r="D1299" s="5" t="s">
        <v>1203</v>
      </c>
      <c r="E1299" s="132">
        <f t="shared" si="777"/>
        <v>484.53318865979384</v>
      </c>
      <c r="F1299" s="139">
        <f>$O$1318-P1299*($O$1318-$O$1293)</f>
        <v>482.72003195876289</v>
      </c>
      <c r="G1299" s="149"/>
      <c r="H1299" s="82" t="str">
        <f t="shared" si="715"/>
        <v>23.7 percent up in Tremadocian international stage</v>
      </c>
      <c r="I1299" s="142" t="str">
        <f t="shared" si="716"/>
        <v>42.3 percent up in Tremadocian international stage</v>
      </c>
      <c r="J1299" s="7">
        <v>0.23711340206185716</v>
      </c>
      <c r="K1299" s="129">
        <f t="shared" si="717"/>
        <v>23.7</v>
      </c>
      <c r="L1299" s="8" t="s">
        <v>166</v>
      </c>
      <c r="M1299" s="5" t="s">
        <v>82</v>
      </c>
      <c r="N1299" s="5" t="s">
        <v>82</v>
      </c>
      <c r="O1299" s="83"/>
      <c r="P1299" s="20">
        <v>0.42268041237113685</v>
      </c>
      <c r="Q1299" s="143">
        <f t="shared" si="718"/>
        <v>42.3</v>
      </c>
      <c r="R1299" s="21" t="s">
        <v>166</v>
      </c>
      <c r="S1299" s="8" t="s">
        <v>261</v>
      </c>
      <c r="T1299" s="7">
        <v>0.18556701030927841</v>
      </c>
    </row>
    <row r="1300" spans="1:20" ht="28">
      <c r="A1300" s="116" t="s">
        <v>1211</v>
      </c>
      <c r="B1300" s="117" t="s">
        <v>1348</v>
      </c>
      <c r="C1300" s="5"/>
      <c r="D1300" s="5" t="s">
        <v>246</v>
      </c>
      <c r="E1300" s="132">
        <f t="shared" si="777"/>
        <v>486.85</v>
      </c>
      <c r="F1300" s="139">
        <f>$O$1293-P1300*($O$1293-$O$1268)</f>
        <v>471.26330000000002</v>
      </c>
      <c r="G1300" s="149"/>
      <c r="H1300" s="82" t="str">
        <f t="shared" si="715"/>
        <v>0 percent up in Tremadocian international stage</v>
      </c>
      <c r="I1300" s="142" t="str">
        <f t="shared" si="716"/>
        <v>100 percent up in Floian international stage</v>
      </c>
      <c r="J1300" s="7">
        <v>0</v>
      </c>
      <c r="K1300" s="129">
        <f t="shared" si="717"/>
        <v>0</v>
      </c>
      <c r="L1300" s="8" t="s">
        <v>166</v>
      </c>
      <c r="M1300" s="5" t="s">
        <v>82</v>
      </c>
      <c r="N1300" s="5" t="s">
        <v>82</v>
      </c>
      <c r="O1300" s="83"/>
      <c r="P1300" s="20">
        <v>1</v>
      </c>
      <c r="Q1300" s="143">
        <f t="shared" si="718"/>
        <v>100</v>
      </c>
      <c r="R1300" s="21" t="s">
        <v>164</v>
      </c>
      <c r="S1300" s="8" t="s">
        <v>234</v>
      </c>
      <c r="T1300" s="7" t="s">
        <v>228</v>
      </c>
    </row>
    <row r="1301" spans="1:20" ht="28">
      <c r="A1301" s="116" t="s">
        <v>1211</v>
      </c>
      <c r="B1301" s="117" t="s">
        <v>1349</v>
      </c>
      <c r="C1301" s="5"/>
      <c r="D1301" s="5" t="s">
        <v>266</v>
      </c>
      <c r="E1301" s="132">
        <f t="shared" si="777"/>
        <v>486.85</v>
      </c>
      <c r="F1301" s="139">
        <f t="shared" ref="F1301:F1306" si="778">$O$1318-P1301*($O$1318-$O$1293)</f>
        <v>484.53318865979384</v>
      </c>
      <c r="G1301" s="149"/>
      <c r="H1301" s="82" t="str">
        <f t="shared" si="715"/>
        <v>0 percent up in Tremadocian international stage</v>
      </c>
      <c r="I1301" s="142" t="str">
        <f t="shared" si="716"/>
        <v>23.7 percent up in Tremadocian international stage</v>
      </c>
      <c r="J1301" s="7">
        <v>0</v>
      </c>
      <c r="K1301" s="129">
        <f t="shared" si="717"/>
        <v>0</v>
      </c>
      <c r="L1301" s="8" t="s">
        <v>166</v>
      </c>
      <c r="M1301" s="5" t="s">
        <v>82</v>
      </c>
      <c r="N1301" s="5" t="s">
        <v>82</v>
      </c>
      <c r="O1301" s="83"/>
      <c r="P1301" s="20">
        <v>0.23711340206185713</v>
      </c>
      <c r="Q1301" s="143">
        <f t="shared" si="718"/>
        <v>23.7</v>
      </c>
      <c r="R1301" s="21" t="s">
        <v>166</v>
      </c>
      <c r="S1301" s="8" t="s">
        <v>232</v>
      </c>
      <c r="T1301" s="7" t="s">
        <v>228</v>
      </c>
    </row>
    <row r="1302" spans="1:20" ht="28">
      <c r="A1302" s="116" t="s">
        <v>1211</v>
      </c>
      <c r="B1302" s="117" t="s">
        <v>1350</v>
      </c>
      <c r="C1302" s="5"/>
      <c r="D1302" s="5" t="s">
        <v>82</v>
      </c>
      <c r="E1302" s="132">
        <f t="shared" si="777"/>
        <v>486.85</v>
      </c>
      <c r="F1302" s="139">
        <f t="shared" si="778"/>
        <v>477.07909999999998</v>
      </c>
      <c r="G1302" s="149"/>
      <c r="H1302" s="82" t="str">
        <f t="shared" si="715"/>
        <v>0 percent up in Tremadocian international stage</v>
      </c>
      <c r="I1302" s="142" t="str">
        <f t="shared" si="716"/>
        <v>100 percent up in Tremadocian international stage</v>
      </c>
      <c r="J1302" s="7">
        <v>0</v>
      </c>
      <c r="K1302" s="129">
        <f t="shared" si="71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18"/>
        <v>100</v>
      </c>
      <c r="R1302" s="21" t="s">
        <v>166</v>
      </c>
      <c r="S1302" s="8" t="s">
        <v>234</v>
      </c>
      <c r="T1302" s="7" t="s">
        <v>228</v>
      </c>
    </row>
    <row r="1303" spans="1:20" ht="28">
      <c r="A1303" s="116" t="s">
        <v>1211</v>
      </c>
      <c r="B1303" s="118" t="s">
        <v>1351</v>
      </c>
      <c r="C1303" s="5"/>
      <c r="D1303" s="5" t="s">
        <v>250</v>
      </c>
      <c r="E1303" s="132">
        <f t="shared" si="777"/>
        <v>486.85</v>
      </c>
      <c r="F1303" s="139">
        <f t="shared" si="778"/>
        <v>477.07909999999998</v>
      </c>
      <c r="G1303" s="149"/>
      <c r="H1303" s="82" t="str">
        <f t="shared" si="715"/>
        <v>0 percent up in Tremadocian international stage</v>
      </c>
      <c r="I1303" s="142" t="str">
        <f t="shared" si="716"/>
        <v>100 percent up in Tremadocian international stage</v>
      </c>
      <c r="J1303" s="7">
        <v>0</v>
      </c>
      <c r="K1303" s="129">
        <f t="shared" si="71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1</v>
      </c>
      <c r="Q1303" s="143">
        <f t="shared" si="718"/>
        <v>100</v>
      </c>
      <c r="R1303" s="21" t="s">
        <v>166</v>
      </c>
      <c r="S1303" s="8" t="s">
        <v>234</v>
      </c>
      <c r="T1303" s="7" t="s">
        <v>228</v>
      </c>
    </row>
    <row r="1304" spans="1:20" ht="28">
      <c r="A1304" s="116" t="s">
        <v>1211</v>
      </c>
      <c r="B1304" s="117" t="s">
        <v>1352</v>
      </c>
      <c r="C1304" s="5"/>
      <c r="D1304" s="5" t="s">
        <v>250</v>
      </c>
      <c r="E1304" s="132">
        <f t="shared" si="777"/>
        <v>486.85</v>
      </c>
      <c r="F1304" s="139">
        <f t="shared" si="778"/>
        <v>477.07909999999998</v>
      </c>
      <c r="G1304" s="149"/>
      <c r="H1304" s="82" t="str">
        <f t="shared" si="715"/>
        <v>0 percent up in Tremadocian international stage</v>
      </c>
      <c r="I1304" s="142" t="str">
        <f t="shared" si="716"/>
        <v>100 percent up in Tremadocian international stage</v>
      </c>
      <c r="J1304" s="7">
        <v>0</v>
      </c>
      <c r="K1304" s="129">
        <f t="shared" si="71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18"/>
        <v>100</v>
      </c>
      <c r="R1304" s="21" t="s">
        <v>166</v>
      </c>
      <c r="S1304" s="8" t="s">
        <v>234</v>
      </c>
      <c r="T1304" s="7" t="s">
        <v>228</v>
      </c>
    </row>
    <row r="1305" spans="1:20" ht="28">
      <c r="A1305" s="116" t="s">
        <v>1211</v>
      </c>
      <c r="B1305" s="117" t="s">
        <v>1353</v>
      </c>
      <c r="C1305" s="5"/>
      <c r="D1305" s="5" t="s">
        <v>1219</v>
      </c>
      <c r="E1305" s="132">
        <f t="shared" si="777"/>
        <v>486.85</v>
      </c>
      <c r="F1305" s="139">
        <f t="shared" si="778"/>
        <v>477.07909999999998</v>
      </c>
      <c r="G1305" s="149"/>
      <c r="H1305" s="82" t="str">
        <f t="shared" si="715"/>
        <v>0 percent up in Tremadocian international stage</v>
      </c>
      <c r="I1305" s="142" t="str">
        <f t="shared" si="716"/>
        <v>100 percent up in Tremadocian international stage</v>
      </c>
      <c r="J1305" s="7">
        <v>0</v>
      </c>
      <c r="K1305" s="129">
        <f t="shared" si="717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18"/>
        <v>100</v>
      </c>
      <c r="R1305" s="21" t="s">
        <v>166</v>
      </c>
      <c r="S1305" s="8" t="s">
        <v>234</v>
      </c>
      <c r="T1305" s="7" t="s">
        <v>228</v>
      </c>
    </row>
    <row r="1306" spans="1:20" ht="28">
      <c r="A1306" s="116" t="s">
        <v>1211</v>
      </c>
      <c r="B1306" s="118" t="s">
        <v>1354</v>
      </c>
      <c r="C1306" s="5"/>
      <c r="D1306" s="5" t="s">
        <v>1203</v>
      </c>
      <c r="E1306" s="132">
        <f t="shared" si="777"/>
        <v>486.85</v>
      </c>
      <c r="F1306" s="139">
        <f t="shared" si="778"/>
        <v>484.53318865979384</v>
      </c>
      <c r="G1306" s="149"/>
      <c r="H1306" s="82" t="str">
        <f t="shared" si="715"/>
        <v>0 percent up in Tremadocian international stage</v>
      </c>
      <c r="I1306" s="142" t="str">
        <f t="shared" si="716"/>
        <v>23.7 percent up in Tremadocian international stage</v>
      </c>
      <c r="J1306" s="7">
        <v>0</v>
      </c>
      <c r="K1306" s="129">
        <f t="shared" si="717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0.23711340206185713</v>
      </c>
      <c r="Q1306" s="143">
        <f t="shared" si="718"/>
        <v>23.7</v>
      </c>
      <c r="R1306" s="21" t="s">
        <v>166</v>
      </c>
      <c r="S1306" s="8" t="s">
        <v>232</v>
      </c>
      <c r="T1306" s="7" t="s">
        <v>228</v>
      </c>
    </row>
    <row r="1307" spans="1:20" ht="28">
      <c r="A1307" s="116" t="s">
        <v>1211</v>
      </c>
      <c r="B1307" s="118" t="s">
        <v>1355</v>
      </c>
      <c r="C1307" s="5"/>
      <c r="D1307" s="5" t="s">
        <v>272</v>
      </c>
      <c r="E1307" s="132">
        <f t="shared" si="777"/>
        <v>486.85</v>
      </c>
      <c r="F1307" s="139">
        <f>$O$1244-P1307*($O$1244-$O$1222)</f>
        <v>458.17720000000003</v>
      </c>
      <c r="G1307" s="149"/>
      <c r="H1307" s="82" t="str">
        <f t="shared" si="715"/>
        <v>0 percent up in Tremadocian international stage</v>
      </c>
      <c r="I1307" s="142" t="str">
        <f t="shared" si="716"/>
        <v>100 percent up in Darriwilian international stage</v>
      </c>
      <c r="J1307" s="7">
        <v>0</v>
      </c>
      <c r="K1307" s="129">
        <f t="shared" si="717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18"/>
        <v>100</v>
      </c>
      <c r="R1307" s="21" t="s">
        <v>162</v>
      </c>
      <c r="S1307" s="8" t="s">
        <v>234</v>
      </c>
      <c r="T1307" s="7" t="s">
        <v>228</v>
      </c>
    </row>
    <row r="1308" spans="1:20" ht="28">
      <c r="A1308" s="116" t="s">
        <v>1211</v>
      </c>
      <c r="B1308" s="117" t="s">
        <v>1356</v>
      </c>
      <c r="C1308" s="5"/>
      <c r="D1308" s="5" t="s">
        <v>82</v>
      </c>
      <c r="E1308" s="132">
        <f t="shared" si="777"/>
        <v>486.85</v>
      </c>
      <c r="F1308" s="139">
        <f>$O$1144-P1308*($O$1144-$O$1138)</f>
        <v>443.0718</v>
      </c>
      <c r="G1308" s="149"/>
      <c r="H1308" s="82" t="str">
        <f t="shared" si="715"/>
        <v>0 percent up in Tremadocian international stage</v>
      </c>
      <c r="I1308" s="142" t="str">
        <f t="shared" si="716"/>
        <v>100 percent up in Hirnantian international stage</v>
      </c>
      <c r="J1308" s="7">
        <v>0</v>
      </c>
      <c r="K1308" s="129">
        <f t="shared" si="717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1</v>
      </c>
      <c r="Q1308" s="143">
        <f t="shared" si="718"/>
        <v>100</v>
      </c>
      <c r="R1308" s="21" t="s">
        <v>159</v>
      </c>
      <c r="S1308" s="8" t="s">
        <v>234</v>
      </c>
      <c r="T1308" s="7" t="s">
        <v>228</v>
      </c>
    </row>
    <row r="1309" spans="1:20" ht="28">
      <c r="A1309" s="116" t="s">
        <v>1211</v>
      </c>
      <c r="B1309" s="117" t="s">
        <v>1357</v>
      </c>
      <c r="C1309" s="5"/>
      <c r="D1309" s="5" t="s">
        <v>82</v>
      </c>
      <c r="E1309" s="132">
        <f t="shared" si="777"/>
        <v>486.85</v>
      </c>
      <c r="F1309" s="139">
        <f>$O$1293-P1309*($O$1293-$O$1268)</f>
        <v>471.26330000000002</v>
      </c>
      <c r="G1309" s="149"/>
      <c r="H1309" s="82" t="str">
        <f t="shared" si="715"/>
        <v>0 percent up in Tremadocian international stage</v>
      </c>
      <c r="I1309" s="142" t="str">
        <f t="shared" si="716"/>
        <v>100 percent up in Floian international stage</v>
      </c>
      <c r="J1309" s="7">
        <v>0</v>
      </c>
      <c r="K1309" s="129">
        <f t="shared" si="71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18"/>
        <v>100</v>
      </c>
      <c r="R1309" s="21" t="s">
        <v>164</v>
      </c>
      <c r="S1309" s="8" t="s">
        <v>234</v>
      </c>
      <c r="T1309" s="7" t="s">
        <v>228</v>
      </c>
    </row>
    <row r="1310" spans="1:20" ht="28">
      <c r="A1310" s="116"/>
      <c r="B1310" s="117" t="s">
        <v>1794</v>
      </c>
      <c r="C1310" s="5"/>
      <c r="D1310" s="5"/>
      <c r="E1310" s="132">
        <f t="shared" si="777"/>
        <v>481.96455000000003</v>
      </c>
      <c r="F1310" s="139">
        <f t="shared" ref="F1310:F1316" si="779">$O$1318-P1310*($O$1318-$O$1293)</f>
        <v>477.07909999999998</v>
      </c>
      <c r="G1310" s="149" t="s">
        <v>1607</v>
      </c>
      <c r="H1310" s="82" t="str">
        <f t="shared" ref="H1310:H1312" si="780">CONCATENATE(K1310," percent up in ",L1310," international stage")</f>
        <v>50 percent up in Tremadocian international stage</v>
      </c>
      <c r="I1310" s="142" t="str">
        <f t="shared" ref="I1310:I1312" si="781">CONCATENATE(Q1310," percent up in ",R1310," international stage")</f>
        <v>100 percent up in Tremadocian international stage</v>
      </c>
      <c r="J1310" s="7">
        <v>0.5</v>
      </c>
      <c r="K1310" s="129">
        <f t="shared" ref="K1310:K1312" si="782">ROUND(J1310*100,1)</f>
        <v>50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ref="Q1310:Q1312" si="783">ROUND(P1310*100,1)</f>
        <v>100</v>
      </c>
      <c r="R1310" s="21" t="s">
        <v>166</v>
      </c>
      <c r="S1310" s="149" t="s">
        <v>1607</v>
      </c>
    </row>
    <row r="1311" spans="1:20" ht="28">
      <c r="A1311" s="116"/>
      <c r="B1311" s="117" t="s">
        <v>1947</v>
      </c>
      <c r="C1311" s="5"/>
      <c r="D1311" s="5"/>
      <c r="E1311" s="132">
        <f t="shared" si="777"/>
        <v>481.96455000000003</v>
      </c>
      <c r="F1311" s="139">
        <f t="shared" si="779"/>
        <v>477.07909999999998</v>
      </c>
      <c r="G1311" s="149" t="s">
        <v>1607</v>
      </c>
      <c r="H1311" s="82" t="str">
        <f t="shared" ref="H1311" si="784">CONCATENATE(K1311," percent up in ",L1311," international stage")</f>
        <v>50 percent up in Tremadocian international stage</v>
      </c>
      <c r="I1311" s="142" t="str">
        <f t="shared" ref="I1311" si="785">CONCATENATE(Q1311," percent up in ",R1311," international stage")</f>
        <v>100 percent up in Tremadocian international stage</v>
      </c>
      <c r="J1311" s="7">
        <v>0.5</v>
      </c>
      <c r="K1311" s="129">
        <f t="shared" ref="K1311" si="786">ROUND(J1311*100,1)</f>
        <v>50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ref="Q1311" si="787">ROUND(P1311*100,1)</f>
        <v>100</v>
      </c>
      <c r="R1311" s="21" t="s">
        <v>166</v>
      </c>
      <c r="S1311" s="149" t="s">
        <v>1607</v>
      </c>
    </row>
    <row r="1312" spans="1:20" ht="28">
      <c r="A1312" s="116"/>
      <c r="B1312" s="117" t="s">
        <v>1795</v>
      </c>
      <c r="C1312" s="5"/>
      <c r="D1312" s="5"/>
      <c r="E1312" s="132">
        <f t="shared" si="777"/>
        <v>486.85</v>
      </c>
      <c r="F1312" s="139">
        <f t="shared" si="779"/>
        <v>481.96455000000003</v>
      </c>
      <c r="G1312" s="149" t="s">
        <v>1608</v>
      </c>
      <c r="H1312" s="82" t="str">
        <f t="shared" si="780"/>
        <v>0 percent up in Tremadocian international stage</v>
      </c>
      <c r="I1312" s="142" t="str">
        <f t="shared" si="781"/>
        <v>50 percent up in Tremadocian international stage</v>
      </c>
      <c r="J1312" s="7">
        <v>0</v>
      </c>
      <c r="K1312" s="129">
        <f t="shared" si="782"/>
        <v>0</v>
      </c>
      <c r="L1312" s="8" t="s">
        <v>166</v>
      </c>
      <c r="M1312" s="5" t="s">
        <v>82</v>
      </c>
      <c r="N1312" s="5" t="s">
        <v>82</v>
      </c>
      <c r="O1312" s="83"/>
      <c r="P1312" s="20">
        <v>0.5</v>
      </c>
      <c r="Q1312" s="143">
        <f t="shared" si="783"/>
        <v>50</v>
      </c>
      <c r="R1312" s="21" t="s">
        <v>166</v>
      </c>
      <c r="S1312" s="149" t="s">
        <v>1608</v>
      </c>
    </row>
    <row r="1313" spans="1:20" ht="28">
      <c r="A1313" s="116"/>
      <c r="B1313" s="117" t="s">
        <v>1948</v>
      </c>
      <c r="C1313" s="5"/>
      <c r="D1313" s="5"/>
      <c r="E1313" s="132">
        <f t="shared" si="777"/>
        <v>486.85</v>
      </c>
      <c r="F1313" s="139">
        <f t="shared" si="779"/>
        <v>481.96455000000003</v>
      </c>
      <c r="G1313" s="149" t="s">
        <v>1608</v>
      </c>
      <c r="H1313" s="82" t="str">
        <f t="shared" ref="H1313" si="788">CONCATENATE(K1313," percent up in ",L1313," international stage")</f>
        <v>0 percent up in Tremadocian international stage</v>
      </c>
      <c r="I1313" s="142" t="str">
        <f t="shared" ref="I1313" si="789">CONCATENATE(Q1313," percent up in ",R1313," international stage")</f>
        <v>50 percent up in Tremadocian international stage</v>
      </c>
      <c r="J1313" s="7">
        <v>0</v>
      </c>
      <c r="K1313" s="129">
        <f t="shared" ref="K1313" si="790">ROUND(J1313*100,1)</f>
        <v>0</v>
      </c>
      <c r="L1313" s="8" t="s">
        <v>166</v>
      </c>
      <c r="M1313" s="5" t="s">
        <v>82</v>
      </c>
      <c r="N1313" s="5" t="s">
        <v>82</v>
      </c>
      <c r="O1313" s="83"/>
      <c r="P1313" s="20">
        <v>0.5</v>
      </c>
      <c r="Q1313" s="143">
        <f t="shared" ref="Q1313" si="791">ROUND(P1313*100,1)</f>
        <v>50</v>
      </c>
      <c r="R1313" s="21" t="s">
        <v>166</v>
      </c>
      <c r="S1313" s="149" t="s">
        <v>1608</v>
      </c>
    </row>
    <row r="1314" spans="1:20" ht="28">
      <c r="A1314" s="116" t="s">
        <v>1211</v>
      </c>
      <c r="B1314" s="117" t="s">
        <v>1358</v>
      </c>
      <c r="C1314" s="5"/>
      <c r="D1314" s="5" t="s">
        <v>82</v>
      </c>
      <c r="E1314" s="132">
        <f t="shared" si="777"/>
        <v>486.85</v>
      </c>
      <c r="F1314" s="139">
        <f t="shared" si="779"/>
        <v>477.07909999999998</v>
      </c>
      <c r="G1314" s="149"/>
      <c r="H1314" s="82" t="str">
        <f t="shared" si="715"/>
        <v>0 percent up in Tremadocian international stage</v>
      </c>
      <c r="I1314" s="142" t="str">
        <f t="shared" si="716"/>
        <v>100 percent up in Tremadocian international stage</v>
      </c>
      <c r="J1314" s="7">
        <v>0</v>
      </c>
      <c r="K1314" s="129">
        <f t="shared" si="717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1</v>
      </c>
      <c r="Q1314" s="143">
        <f t="shared" si="718"/>
        <v>100</v>
      </c>
      <c r="R1314" s="21" t="s">
        <v>166</v>
      </c>
      <c r="S1314" s="8" t="s">
        <v>234</v>
      </c>
      <c r="T1314" s="7" t="s">
        <v>228</v>
      </c>
    </row>
    <row r="1315" spans="1:20" ht="34">
      <c r="A1315" s="116"/>
      <c r="B1315" s="117" t="s">
        <v>1951</v>
      </c>
      <c r="C1315" s="5"/>
      <c r="D1315" s="5"/>
      <c r="E1315" s="132">
        <f t="shared" si="777"/>
        <v>486.85</v>
      </c>
      <c r="F1315" s="139">
        <f t="shared" si="779"/>
        <v>477.07909999999998</v>
      </c>
      <c r="G1315" s="149"/>
      <c r="H1315" s="82" t="str">
        <f t="shared" ref="H1315" si="792">CONCATENATE(K1315," percent up in ",L1315," international stage")</f>
        <v>0 percent up in Tremadocian international stage</v>
      </c>
      <c r="I1315" s="142" t="str">
        <f t="shared" ref="I1315" si="793">CONCATENATE(Q1315," percent up in ",R1315," international stage")</f>
        <v>100 percent up in Tremadocian international stage</v>
      </c>
      <c r="J1315" s="7">
        <v>0</v>
      </c>
      <c r="K1315" s="129">
        <f t="shared" ref="K1315" si="794">ROUND(J1315*100,1)</f>
        <v>0</v>
      </c>
      <c r="L1315" s="8" t="s">
        <v>166</v>
      </c>
      <c r="M1315" s="5"/>
      <c r="O1315" s="83"/>
      <c r="P1315" s="20">
        <v>1</v>
      </c>
      <c r="Q1315" s="143">
        <f t="shared" ref="Q1315" si="795">ROUND(P1315*100,1)</f>
        <v>100</v>
      </c>
      <c r="R1315" s="21" t="s">
        <v>166</v>
      </c>
      <c r="S1315" s="8" t="s">
        <v>1952</v>
      </c>
    </row>
    <row r="1316" spans="1:20" ht="28">
      <c r="A1316" s="116" t="s">
        <v>1211</v>
      </c>
      <c r="B1316" s="117" t="s">
        <v>166</v>
      </c>
      <c r="C1316" s="135"/>
      <c r="D1316" s="135" t="s">
        <v>224</v>
      </c>
      <c r="E1316" s="132">
        <f t="shared" si="777"/>
        <v>486.85</v>
      </c>
      <c r="F1316" s="139">
        <f t="shared" si="779"/>
        <v>477.07909999999998</v>
      </c>
      <c r="G1316" s="149"/>
      <c r="H1316" s="82" t="str">
        <f t="shared" si="715"/>
        <v>0 percent up in Tremadocian international stage</v>
      </c>
      <c r="I1316" s="142" t="str">
        <f t="shared" si="716"/>
        <v>100 percent up in Tremadocian international stage</v>
      </c>
      <c r="J1316" s="7">
        <v>0</v>
      </c>
      <c r="K1316" s="129">
        <f t="shared" si="717"/>
        <v>0</v>
      </c>
      <c r="L1316" s="8" t="s">
        <v>166</v>
      </c>
      <c r="M1316" s="5" t="s">
        <v>226</v>
      </c>
      <c r="N1316" s="5" t="s">
        <v>1359</v>
      </c>
      <c r="O1316" s="84">
        <f>Master_Chronostrat!I152</f>
        <v>486.85</v>
      </c>
      <c r="P1316" s="20">
        <v>1</v>
      </c>
      <c r="Q1316" s="143">
        <f t="shared" si="718"/>
        <v>100</v>
      </c>
      <c r="R1316" s="21" t="s">
        <v>166</v>
      </c>
      <c r="S1316" s="8" t="s">
        <v>226</v>
      </c>
      <c r="T1316" s="7" t="s">
        <v>228</v>
      </c>
    </row>
    <row r="1317" spans="1:20" ht="28">
      <c r="A1317" s="116" t="s">
        <v>1211</v>
      </c>
      <c r="B1317" s="117" t="s">
        <v>1360</v>
      </c>
      <c r="C1317" s="135"/>
      <c r="D1317" s="135" t="s">
        <v>224</v>
      </c>
      <c r="E1317" s="132">
        <f t="shared" si="777"/>
        <v>486.85</v>
      </c>
      <c r="F1317" s="139">
        <f>$O$1293-P1317*($O$1293-$O$1268)</f>
        <v>471.26330000000002</v>
      </c>
      <c r="G1317" s="149"/>
      <c r="H1317" s="82" t="str">
        <f t="shared" si="715"/>
        <v>0 percent up in Tremadocian international stage</v>
      </c>
      <c r="I1317" s="142" t="str">
        <f t="shared" si="716"/>
        <v>100 percent up in Floian international stage</v>
      </c>
      <c r="J1317" s="7">
        <v>0</v>
      </c>
      <c r="K1317" s="129">
        <f t="shared" si="717"/>
        <v>0</v>
      </c>
      <c r="L1317" s="8" t="s">
        <v>166</v>
      </c>
      <c r="M1317" s="5" t="s">
        <v>226</v>
      </c>
      <c r="N1317" s="5" t="s">
        <v>1361</v>
      </c>
      <c r="O1317" s="84">
        <f>Master_Chronostrat!I152</f>
        <v>486.85</v>
      </c>
      <c r="P1317" s="20">
        <v>1</v>
      </c>
      <c r="Q1317" s="143">
        <f t="shared" si="718"/>
        <v>100</v>
      </c>
      <c r="R1317" s="21" t="s">
        <v>164</v>
      </c>
      <c r="S1317" s="8" t="s">
        <v>241</v>
      </c>
      <c r="T1317" s="7" t="s">
        <v>228</v>
      </c>
    </row>
    <row r="1318" spans="1:20" ht="28">
      <c r="A1318" s="116" t="s">
        <v>1211</v>
      </c>
      <c r="B1318" s="117" t="s">
        <v>165</v>
      </c>
      <c r="C1318" s="135"/>
      <c r="D1318" s="135" t="s">
        <v>224</v>
      </c>
      <c r="E1318" s="132">
        <f t="shared" si="777"/>
        <v>486.85</v>
      </c>
      <c r="F1318" s="139">
        <f>$O$1144-P1318*($O$1144-$O$1138)</f>
        <v>443.0718</v>
      </c>
      <c r="G1318" s="149"/>
      <c r="H1318" s="82" t="str">
        <f t="shared" si="715"/>
        <v>0 percent up in Tremadocian international stage</v>
      </c>
      <c r="I1318" s="142" t="str">
        <f t="shared" si="716"/>
        <v>100 percent up in Hirnantian international stage</v>
      </c>
      <c r="J1318" s="7">
        <v>0</v>
      </c>
      <c r="K1318" s="129">
        <f t="shared" si="717"/>
        <v>0</v>
      </c>
      <c r="L1318" s="8" t="s">
        <v>166</v>
      </c>
      <c r="M1318" s="5" t="s">
        <v>226</v>
      </c>
      <c r="N1318" s="5" t="s">
        <v>1362</v>
      </c>
      <c r="O1318" s="84">
        <f>Master_Chronostrat!I152</f>
        <v>486.85</v>
      </c>
      <c r="P1318" s="20">
        <v>1</v>
      </c>
      <c r="Q1318" s="143">
        <f t="shared" si="718"/>
        <v>100</v>
      </c>
      <c r="R1318" s="21" t="s">
        <v>159</v>
      </c>
      <c r="S1318" s="8" t="s">
        <v>241</v>
      </c>
      <c r="T1318" s="7" t="s">
        <v>228</v>
      </c>
    </row>
    <row r="1319" spans="1:20" ht="28">
      <c r="A1319" s="113" t="s">
        <v>1363</v>
      </c>
      <c r="B1319" s="114" t="s">
        <v>1364</v>
      </c>
      <c r="C1319" s="5"/>
      <c r="D1319" s="5" t="s">
        <v>370</v>
      </c>
      <c r="E1319" s="132">
        <f t="shared" ref="E1319:E1327" si="796">$O$1327-J1319*($O$1327-$O$1318)</f>
        <v>487.0575</v>
      </c>
      <c r="F1319" s="139">
        <f>$O$1318-P1319*($O$1318-$O$1293)</f>
        <v>483.91872999999998</v>
      </c>
      <c r="G1319" s="149"/>
      <c r="H1319" s="82" t="str">
        <f t="shared" si="715"/>
        <v>95 percent up in Cambrian Stage 10 international stage</v>
      </c>
      <c r="I1319" s="142" t="str">
        <f t="shared" si="716"/>
        <v>30 percent up in Tremadocian international stage</v>
      </c>
      <c r="J1319" s="7">
        <v>0.95</v>
      </c>
      <c r="K1319" s="129">
        <f t="shared" si="717"/>
        <v>95</v>
      </c>
      <c r="L1319" s="8" t="s">
        <v>1365</v>
      </c>
      <c r="M1319" s="5" t="s">
        <v>82</v>
      </c>
      <c r="N1319" s="5" t="s">
        <v>82</v>
      </c>
      <c r="O1319" s="83"/>
      <c r="P1319" s="20">
        <v>0.3</v>
      </c>
      <c r="Q1319" s="143">
        <f t="shared" si="718"/>
        <v>30</v>
      </c>
      <c r="R1319" s="21" t="s">
        <v>166</v>
      </c>
      <c r="S1319" s="8" t="s">
        <v>274</v>
      </c>
      <c r="T1319" s="7" t="s">
        <v>228</v>
      </c>
    </row>
    <row r="1320" spans="1:20" ht="28">
      <c r="A1320" s="113" t="s">
        <v>1363</v>
      </c>
      <c r="B1320" s="114" t="s">
        <v>1366</v>
      </c>
      <c r="C1320" s="5"/>
      <c r="D1320" s="5" t="s">
        <v>370</v>
      </c>
      <c r="E1320" s="132">
        <f t="shared" si="796"/>
        <v>488.51</v>
      </c>
      <c r="F1320" s="139">
        <f>$O$1318-P1320*($O$1318-$O$1293)</f>
        <v>483.5258793814433</v>
      </c>
      <c r="G1320" s="149"/>
      <c r="H1320" s="82" t="str">
        <f t="shared" si="715"/>
        <v>60 percent up in Cambrian Stage 10 international stage</v>
      </c>
      <c r="I1320" s="142" t="str">
        <f t="shared" si="716"/>
        <v>34 percent up in Tremadocian international stage</v>
      </c>
      <c r="J1320" s="7">
        <v>0.6</v>
      </c>
      <c r="K1320" s="129">
        <f t="shared" si="717"/>
        <v>60</v>
      </c>
      <c r="L1320" s="8" t="s">
        <v>1365</v>
      </c>
      <c r="M1320" s="5" t="s">
        <v>82</v>
      </c>
      <c r="N1320" s="5" t="s">
        <v>82</v>
      </c>
      <c r="O1320" s="83"/>
      <c r="P1320" s="20">
        <v>0.34020618556701188</v>
      </c>
      <c r="Q1320" s="143">
        <f t="shared" si="718"/>
        <v>34</v>
      </c>
      <c r="R1320" s="21" t="s">
        <v>166</v>
      </c>
      <c r="S1320" s="8" t="s">
        <v>232</v>
      </c>
      <c r="T1320" s="7" t="s">
        <v>228</v>
      </c>
    </row>
    <row r="1321" spans="1:20" ht="28">
      <c r="A1321" s="113" t="s">
        <v>1363</v>
      </c>
      <c r="B1321" s="114" t="s">
        <v>1367</v>
      </c>
      <c r="C1321" s="5"/>
      <c r="D1321" s="5" t="s">
        <v>1219</v>
      </c>
      <c r="E1321" s="132">
        <f t="shared" si="796"/>
        <v>488.19594594594594</v>
      </c>
      <c r="F1321" s="139">
        <f>$O$1318-P1321*($O$1318-$O$1293)</f>
        <v>484.53318865979384</v>
      </c>
      <c r="G1321" s="149"/>
      <c r="H1321" s="82" t="str">
        <f t="shared" si="715"/>
        <v>67.6 percent up in Cambrian Stage 10 international stage</v>
      </c>
      <c r="I1321" s="142" t="str">
        <f t="shared" si="716"/>
        <v>23.7 percent up in Tremadocian international stage</v>
      </c>
      <c r="J1321" s="7">
        <v>0.67567567567567777</v>
      </c>
      <c r="K1321" s="129">
        <f t="shared" si="717"/>
        <v>67.599999999999994</v>
      </c>
      <c r="L1321" s="8" t="s">
        <v>1365</v>
      </c>
      <c r="M1321" s="5" t="s">
        <v>82</v>
      </c>
      <c r="N1321" s="5" t="s">
        <v>82</v>
      </c>
      <c r="O1321" s="83"/>
      <c r="P1321" s="20">
        <v>0.23711340206185713</v>
      </c>
      <c r="Q1321" s="143">
        <f t="shared" si="718"/>
        <v>23.7</v>
      </c>
      <c r="R1321" s="21" t="s">
        <v>166</v>
      </c>
      <c r="S1321" s="8" t="s">
        <v>248</v>
      </c>
      <c r="T1321" s="7" t="s">
        <v>228</v>
      </c>
    </row>
    <row r="1322" spans="1:20" ht="28">
      <c r="A1322" s="113" t="s">
        <v>1363</v>
      </c>
      <c r="B1322" s="114" t="s">
        <v>1368</v>
      </c>
      <c r="C1322" s="5"/>
      <c r="D1322" s="5" t="s">
        <v>246</v>
      </c>
      <c r="E1322" s="132">
        <f t="shared" si="796"/>
        <v>488.75675675675677</v>
      </c>
      <c r="F1322" s="139">
        <f>$O$1318-P1322*($O$1318-$O$1293)</f>
        <v>484.53318865979384</v>
      </c>
      <c r="G1322" s="149"/>
      <c r="H1322" s="82" t="str">
        <f t="shared" si="715"/>
        <v>54.1 percent up in Cambrian Stage 10 international stage</v>
      </c>
      <c r="I1322" s="142" t="str">
        <f t="shared" si="716"/>
        <v>23.7 percent up in Tremadocian international stage</v>
      </c>
      <c r="J1322" s="7">
        <v>0.54054054054054212</v>
      </c>
      <c r="K1322" s="129">
        <f t="shared" si="717"/>
        <v>54.1</v>
      </c>
      <c r="L1322" s="8" t="s">
        <v>1365</v>
      </c>
      <c r="M1322" s="5" t="s">
        <v>82</v>
      </c>
      <c r="N1322" s="5" t="s">
        <v>82</v>
      </c>
      <c r="O1322" s="83"/>
      <c r="P1322" s="20">
        <v>0.23711340206185713</v>
      </c>
      <c r="Q1322" s="143">
        <f t="shared" si="718"/>
        <v>23.7</v>
      </c>
      <c r="R1322" s="21" t="s">
        <v>166</v>
      </c>
      <c r="S1322" s="8" t="s">
        <v>248</v>
      </c>
      <c r="T1322" s="7" t="s">
        <v>228</v>
      </c>
    </row>
    <row r="1323" spans="1:20" ht="28">
      <c r="A1323" s="113" t="s">
        <v>1363</v>
      </c>
      <c r="B1323" s="115" t="s">
        <v>1369</v>
      </c>
      <c r="C1323" s="5"/>
      <c r="D1323" s="5" t="s">
        <v>272</v>
      </c>
      <c r="E1323" s="132">
        <f t="shared" si="796"/>
        <v>489.87837837837839</v>
      </c>
      <c r="F1323" s="139">
        <f>$O$1293-P1323*($O$1293-$O$1268)</f>
        <v>471.26330000000002</v>
      </c>
      <c r="G1323" s="149"/>
      <c r="H1323" s="82" t="str">
        <f t="shared" si="715"/>
        <v>27 percent up in Cambrian Stage 10 international stage</v>
      </c>
      <c r="I1323" s="142" t="str">
        <f t="shared" si="716"/>
        <v>100 percent up in Floian international stage</v>
      </c>
      <c r="J1323" s="7">
        <v>0.27027027027027106</v>
      </c>
      <c r="K1323" s="129">
        <f t="shared" si="717"/>
        <v>27</v>
      </c>
      <c r="L1323" s="8" t="s">
        <v>1365</v>
      </c>
      <c r="M1323" s="5" t="s">
        <v>82</v>
      </c>
      <c r="N1323" s="5" t="s">
        <v>82</v>
      </c>
      <c r="O1323" s="83"/>
      <c r="P1323" s="20">
        <v>1</v>
      </c>
      <c r="Q1323" s="143">
        <f t="shared" si="718"/>
        <v>100</v>
      </c>
      <c r="R1323" s="21" t="s">
        <v>164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1370</v>
      </c>
      <c r="C1324" s="5"/>
      <c r="D1324" s="5" t="s">
        <v>370</v>
      </c>
      <c r="E1324" s="132">
        <f t="shared" si="796"/>
        <v>489.87837837837839</v>
      </c>
      <c r="F1324" s="139">
        <f t="shared" ref="F1324:F1334" si="797">$O$1327-P1324*($O$1327-$O$1318)</f>
        <v>486.85</v>
      </c>
      <c r="G1324" s="149"/>
      <c r="H1324" s="82" t="str">
        <f t="shared" ref="H1324:H1398" si="798">CONCATENATE(K1324," percent up in ",L1324," international stage")</f>
        <v>27 percent up in Cambrian Stage 10 international stage</v>
      </c>
      <c r="I1324" s="142" t="str">
        <f t="shared" ref="I1324:I1398" si="799">CONCATENATE(Q1324," percent up in ",R1324," international stage")</f>
        <v>100 percent up in Cambrian Stage 10 international stage</v>
      </c>
      <c r="J1324" s="7">
        <v>0.27027027027027106</v>
      </c>
      <c r="K1324" s="129">
        <f t="shared" ref="K1324:K1398" si="800">ROUND(J1324*100,1)</f>
        <v>27</v>
      </c>
      <c r="L1324" s="8" t="s">
        <v>1365</v>
      </c>
      <c r="M1324" s="5" t="s">
        <v>82</v>
      </c>
      <c r="N1324" s="5" t="s">
        <v>82</v>
      </c>
      <c r="O1324" s="83"/>
      <c r="P1324" s="20">
        <v>1</v>
      </c>
      <c r="Q1324" s="143">
        <f t="shared" ref="Q1324:Q1398" si="801">ROUND(P1324*100,1)</f>
        <v>100</v>
      </c>
      <c r="R1324" s="124" t="s">
        <v>1365</v>
      </c>
      <c r="S1324" s="8" t="s">
        <v>274</v>
      </c>
      <c r="T1324" s="7" t="s">
        <v>228</v>
      </c>
    </row>
    <row r="1325" spans="1:20" ht="28">
      <c r="A1325" s="113" t="s">
        <v>1363</v>
      </c>
      <c r="B1325" s="115" t="s">
        <v>1371</v>
      </c>
      <c r="C1325" s="5"/>
      <c r="D1325" s="5" t="s">
        <v>963</v>
      </c>
      <c r="E1325" s="132">
        <f t="shared" si="796"/>
        <v>490.43918918918916</v>
      </c>
      <c r="F1325" s="139">
        <f t="shared" si="797"/>
        <v>486.85</v>
      </c>
      <c r="G1325" s="149" t="s">
        <v>1953</v>
      </c>
      <c r="H1325" s="82" t="str">
        <f t="shared" si="798"/>
        <v>13.5 percent up in Cambrian Stage 10 international stage</v>
      </c>
      <c r="I1325" s="142" t="str">
        <f t="shared" si="799"/>
        <v>100 percent up in Cambrian Stage 10 international stage</v>
      </c>
      <c r="J1325" s="7">
        <v>0.13513513513513553</v>
      </c>
      <c r="K1325" s="129">
        <f t="shared" si="800"/>
        <v>13.5</v>
      </c>
      <c r="L1325" s="8" t="s">
        <v>1365</v>
      </c>
      <c r="M1325" s="5" t="s">
        <v>82</v>
      </c>
      <c r="N1325" s="5" t="s">
        <v>82</v>
      </c>
      <c r="O1325" s="83"/>
      <c r="P1325" s="20">
        <v>1</v>
      </c>
      <c r="Q1325" s="143">
        <f t="shared" si="801"/>
        <v>100</v>
      </c>
      <c r="R1325" s="124" t="s">
        <v>1365</v>
      </c>
      <c r="S1325" s="8" t="s">
        <v>274</v>
      </c>
      <c r="T1325" s="7" t="s">
        <v>228</v>
      </c>
    </row>
    <row r="1326" spans="1:20" ht="28">
      <c r="A1326" s="113" t="s">
        <v>1363</v>
      </c>
      <c r="B1326" s="114" t="s">
        <v>1372</v>
      </c>
      <c r="C1326" s="5"/>
      <c r="D1326" s="5" t="s">
        <v>1373</v>
      </c>
      <c r="E1326" s="132">
        <f t="shared" si="796"/>
        <v>491</v>
      </c>
      <c r="F1326" s="139">
        <f t="shared" si="797"/>
        <v>488.19594594594594</v>
      </c>
      <c r="G1326" s="149"/>
      <c r="H1326" s="82" t="str">
        <f t="shared" si="798"/>
        <v>0 percent up in Cambrian Stage 10 international stage</v>
      </c>
      <c r="I1326" s="142" t="str">
        <f t="shared" si="799"/>
        <v>67.6 percent up in Cambrian Stage 10 international stage</v>
      </c>
      <c r="J1326" s="7">
        <v>0</v>
      </c>
      <c r="K1326" s="129">
        <f t="shared" si="800"/>
        <v>0</v>
      </c>
      <c r="L1326" s="8" t="s">
        <v>1365</v>
      </c>
      <c r="M1326" s="5" t="s">
        <v>82</v>
      </c>
      <c r="N1326" s="5" t="s">
        <v>82</v>
      </c>
      <c r="O1326" s="83"/>
      <c r="P1326" s="20">
        <v>0.67567567567567777</v>
      </c>
      <c r="Q1326" s="143">
        <f t="shared" si="801"/>
        <v>67.599999999999994</v>
      </c>
      <c r="R1326" s="124" t="s">
        <v>1365</v>
      </c>
      <c r="S1326" s="8" t="s">
        <v>232</v>
      </c>
      <c r="T1326" s="7" t="s">
        <v>228</v>
      </c>
    </row>
    <row r="1327" spans="1:20" ht="28">
      <c r="A1327" s="113" t="s">
        <v>1363</v>
      </c>
      <c r="B1327" s="115" t="s">
        <v>1365</v>
      </c>
      <c r="C1327" s="135"/>
      <c r="D1327" s="135" t="s">
        <v>224</v>
      </c>
      <c r="E1327" s="132">
        <f t="shared" si="796"/>
        <v>491</v>
      </c>
      <c r="F1327" s="139">
        <f t="shared" si="797"/>
        <v>486.85</v>
      </c>
      <c r="G1327" s="149"/>
      <c r="H1327" s="82" t="str">
        <f t="shared" si="798"/>
        <v>0 percent up in Cambrian Stage 10 international stage</v>
      </c>
      <c r="I1327" s="142" t="str">
        <f t="shared" si="799"/>
        <v>100 percent up in Cambrian Stage 10 international stage</v>
      </c>
      <c r="J1327" s="7">
        <v>0</v>
      </c>
      <c r="K1327" s="129">
        <f t="shared" si="800"/>
        <v>0</v>
      </c>
      <c r="L1327" s="8" t="s">
        <v>1365</v>
      </c>
      <c r="M1327" s="5" t="s">
        <v>226</v>
      </c>
      <c r="N1327" s="5" t="s">
        <v>1374</v>
      </c>
      <c r="O1327" s="83">
        <f>Master_Chronostrat!I153</f>
        <v>491</v>
      </c>
      <c r="P1327" s="20">
        <v>1</v>
      </c>
      <c r="Q1327" s="143">
        <f t="shared" si="801"/>
        <v>100</v>
      </c>
      <c r="R1327" s="124" t="s">
        <v>1365</v>
      </c>
      <c r="S1327" s="8" t="s">
        <v>226</v>
      </c>
      <c r="T1327" s="7" t="s">
        <v>228</v>
      </c>
    </row>
    <row r="1328" spans="1:20" ht="28">
      <c r="A1328" s="113" t="s">
        <v>1363</v>
      </c>
      <c r="B1328" s="115" t="s">
        <v>1375</v>
      </c>
      <c r="C1328" s="5"/>
      <c r="D1328" s="5" t="s">
        <v>82</v>
      </c>
      <c r="E1328" s="132">
        <f t="shared" ref="E1328:E1339" si="802">$O$1339-J1328*($O$1339-$O$1327)</f>
        <v>491.4</v>
      </c>
      <c r="F1328" s="139">
        <f t="shared" si="797"/>
        <v>486.85</v>
      </c>
      <c r="G1328" s="149"/>
      <c r="H1328" s="82" t="str">
        <f t="shared" si="798"/>
        <v>87.5 percent up in Jiangshanian international stage</v>
      </c>
      <c r="I1328" s="142" t="str">
        <f t="shared" si="799"/>
        <v>100 percent up in Cambrian Stage 10 international stage</v>
      </c>
      <c r="J1328" s="7">
        <v>0.875</v>
      </c>
      <c r="K1328" s="129">
        <f t="shared" si="800"/>
        <v>87.5</v>
      </c>
      <c r="L1328" s="8" t="s">
        <v>168</v>
      </c>
      <c r="M1328" s="5" t="s">
        <v>82</v>
      </c>
      <c r="N1328" s="5" t="s">
        <v>82</v>
      </c>
      <c r="O1328" s="83"/>
      <c r="P1328" s="20">
        <v>1</v>
      </c>
      <c r="Q1328" s="143">
        <f t="shared" si="801"/>
        <v>100</v>
      </c>
      <c r="R1328" s="124" t="s">
        <v>1365</v>
      </c>
      <c r="S1328" s="8" t="s">
        <v>248</v>
      </c>
      <c r="T1328" s="7" t="s">
        <v>228</v>
      </c>
    </row>
    <row r="1329" spans="1:20" ht="28">
      <c r="A1329" s="113" t="s">
        <v>1363</v>
      </c>
      <c r="B1329" s="115" t="s">
        <v>1376</v>
      </c>
      <c r="C1329" s="5"/>
      <c r="D1329" s="5" t="s">
        <v>250</v>
      </c>
      <c r="E1329" s="132">
        <f t="shared" si="802"/>
        <v>491.4</v>
      </c>
      <c r="F1329" s="139">
        <f t="shared" si="797"/>
        <v>486.85</v>
      </c>
      <c r="G1329" s="149"/>
      <c r="H1329" s="82" t="str">
        <f t="shared" si="798"/>
        <v>87.5 percent up in Jiangshanian international stage</v>
      </c>
      <c r="I1329" s="142" t="str">
        <f t="shared" si="799"/>
        <v>100 percent up in Cambrian Stage 10 international stage</v>
      </c>
      <c r="J1329" s="7">
        <v>0.875</v>
      </c>
      <c r="K1329" s="129">
        <f t="shared" si="800"/>
        <v>87.5</v>
      </c>
      <c r="L1329" s="8" t="s">
        <v>168</v>
      </c>
      <c r="M1329" s="5" t="s">
        <v>82</v>
      </c>
      <c r="N1329" s="5" t="s">
        <v>82</v>
      </c>
      <c r="O1329" s="83"/>
      <c r="P1329" s="20">
        <v>1</v>
      </c>
      <c r="Q1329" s="143">
        <f t="shared" si="801"/>
        <v>100</v>
      </c>
      <c r="R1329" s="124" t="s">
        <v>1365</v>
      </c>
      <c r="S1329" s="8" t="s">
        <v>248</v>
      </c>
      <c r="T1329" s="7" t="s">
        <v>228</v>
      </c>
    </row>
    <row r="1330" spans="1:20" ht="28">
      <c r="A1330" s="113" t="s">
        <v>1363</v>
      </c>
      <c r="B1330" s="115" t="s">
        <v>1377</v>
      </c>
      <c r="C1330" s="5"/>
      <c r="D1330" s="5" t="s">
        <v>82</v>
      </c>
      <c r="E1330" s="132">
        <f t="shared" si="802"/>
        <v>491.4</v>
      </c>
      <c r="F1330" s="139">
        <f t="shared" si="797"/>
        <v>486.85</v>
      </c>
      <c r="G1330" s="149"/>
      <c r="H1330" s="82" t="str">
        <f t="shared" si="798"/>
        <v>87.5 percent up in Jiangshanian international stage</v>
      </c>
      <c r="I1330" s="142" t="str">
        <f t="shared" si="799"/>
        <v>100 percent up in Cambrian Stage 10 international stage</v>
      </c>
      <c r="J1330" s="7">
        <v>0.875</v>
      </c>
      <c r="K1330" s="129">
        <f t="shared" si="800"/>
        <v>87.5</v>
      </c>
      <c r="L1330" s="8" t="s">
        <v>168</v>
      </c>
      <c r="M1330" s="5" t="s">
        <v>82</v>
      </c>
      <c r="N1330" s="5" t="s">
        <v>82</v>
      </c>
      <c r="O1330" s="83"/>
      <c r="P1330" s="20">
        <v>1</v>
      </c>
      <c r="Q1330" s="143">
        <f t="shared" si="801"/>
        <v>100</v>
      </c>
      <c r="R1330" s="124" t="s">
        <v>1365</v>
      </c>
      <c r="S1330" s="8" t="s">
        <v>248</v>
      </c>
      <c r="T1330" s="7" t="s">
        <v>228</v>
      </c>
    </row>
    <row r="1331" spans="1:20" ht="28">
      <c r="A1331" s="113" t="s">
        <v>1363</v>
      </c>
      <c r="B1331" s="115" t="s">
        <v>1378</v>
      </c>
      <c r="C1331" s="5"/>
      <c r="D1331" s="5" t="s">
        <v>82</v>
      </c>
      <c r="E1331" s="132">
        <f t="shared" si="802"/>
        <v>491.4</v>
      </c>
      <c r="F1331" s="139">
        <f t="shared" si="797"/>
        <v>486.85</v>
      </c>
      <c r="G1331" s="149"/>
      <c r="H1331" s="82" t="str">
        <f t="shared" si="798"/>
        <v>87.5 percent up in Jiangshanian international stage</v>
      </c>
      <c r="I1331" s="142" t="str">
        <f t="shared" si="799"/>
        <v>100 percent up in Cambrian Stage 10 international stage</v>
      </c>
      <c r="J1331" s="7">
        <v>0.875</v>
      </c>
      <c r="K1331" s="129">
        <f t="shared" si="800"/>
        <v>87.5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801"/>
        <v>100</v>
      </c>
      <c r="R1331" s="124" t="s">
        <v>1365</v>
      </c>
      <c r="S1331" s="8" t="s">
        <v>248</v>
      </c>
      <c r="T1331" s="7" t="s">
        <v>228</v>
      </c>
    </row>
    <row r="1332" spans="1:20" ht="28">
      <c r="A1332" s="113" t="s">
        <v>1363</v>
      </c>
      <c r="B1332" s="115" t="s">
        <v>1379</v>
      </c>
      <c r="C1332" s="5"/>
      <c r="D1332" s="5" t="s">
        <v>963</v>
      </c>
      <c r="E1332" s="132">
        <f t="shared" si="802"/>
        <v>492.6</v>
      </c>
      <c r="F1332" s="139">
        <f t="shared" si="797"/>
        <v>490.43918918918916</v>
      </c>
      <c r="G1332" s="149" t="s">
        <v>1953</v>
      </c>
      <c r="H1332" s="82" t="str">
        <f t="shared" si="798"/>
        <v>50 percent up in Jiangshanian international stage</v>
      </c>
      <c r="I1332" s="142" t="str">
        <f t="shared" si="799"/>
        <v>13.5 percent up in Cambrian Stage 10 international stage</v>
      </c>
      <c r="J1332" s="7">
        <v>0.5</v>
      </c>
      <c r="K1332" s="129">
        <f t="shared" si="800"/>
        <v>50</v>
      </c>
      <c r="L1332" s="8" t="s">
        <v>168</v>
      </c>
      <c r="M1332" s="5" t="s">
        <v>82</v>
      </c>
      <c r="N1332" s="5" t="s">
        <v>82</v>
      </c>
      <c r="O1332" s="83"/>
      <c r="P1332" s="20">
        <v>0.13513513513513556</v>
      </c>
      <c r="Q1332" s="143">
        <f t="shared" si="801"/>
        <v>13.5</v>
      </c>
      <c r="R1332" s="124" t="s">
        <v>1365</v>
      </c>
      <c r="S1332" s="8" t="s">
        <v>248</v>
      </c>
      <c r="T1332" s="7" t="s">
        <v>228</v>
      </c>
    </row>
    <row r="1333" spans="1:20" ht="28">
      <c r="A1333" s="113" t="s">
        <v>1363</v>
      </c>
      <c r="B1333" s="115" t="s">
        <v>1380</v>
      </c>
      <c r="C1333" s="5"/>
      <c r="D1333" s="5" t="s">
        <v>82</v>
      </c>
      <c r="E1333" s="132">
        <f t="shared" si="802"/>
        <v>491.8</v>
      </c>
      <c r="F1333" s="139">
        <f t="shared" si="797"/>
        <v>489.87837837837839</v>
      </c>
      <c r="G1333" s="149"/>
      <c r="H1333" s="82" t="str">
        <f t="shared" si="798"/>
        <v>75 percent up in Jiangshanian international stage</v>
      </c>
      <c r="I1333" s="142" t="str">
        <f t="shared" si="799"/>
        <v>27 percent up in Cambrian Stage 10 international stage</v>
      </c>
      <c r="J1333" s="7">
        <v>0.75</v>
      </c>
      <c r="K1333" s="129">
        <f t="shared" si="800"/>
        <v>75</v>
      </c>
      <c r="L1333" s="8" t="s">
        <v>168</v>
      </c>
      <c r="M1333" s="5" t="s">
        <v>82</v>
      </c>
      <c r="N1333" s="5" t="s">
        <v>82</v>
      </c>
      <c r="O1333" s="83"/>
      <c r="P1333" s="20">
        <v>0.27027027027027112</v>
      </c>
      <c r="Q1333" s="143">
        <f t="shared" si="801"/>
        <v>27</v>
      </c>
      <c r="R1333" s="124" t="s">
        <v>1365</v>
      </c>
      <c r="S1333" s="8" t="s">
        <v>248</v>
      </c>
      <c r="T1333" s="7" t="s">
        <v>228</v>
      </c>
    </row>
    <row r="1334" spans="1:20" ht="28">
      <c r="A1334" s="113" t="s">
        <v>1363</v>
      </c>
      <c r="B1334" s="114" t="s">
        <v>1381</v>
      </c>
      <c r="C1334" s="5"/>
      <c r="D1334" s="5" t="s">
        <v>1219</v>
      </c>
      <c r="E1334" s="132">
        <f t="shared" si="802"/>
        <v>492.2</v>
      </c>
      <c r="F1334" s="139">
        <f t="shared" si="797"/>
        <v>488.19594594594594</v>
      </c>
      <c r="G1334" s="149"/>
      <c r="H1334" s="82" t="str">
        <f t="shared" si="798"/>
        <v>62.5 percent up in Jiangshanian international stage</v>
      </c>
      <c r="I1334" s="142" t="str">
        <f t="shared" si="799"/>
        <v>67.6 percent up in Cambrian Stage 10 international stage</v>
      </c>
      <c r="J1334" s="7">
        <v>0.625</v>
      </c>
      <c r="K1334" s="129">
        <f t="shared" si="800"/>
        <v>62.5</v>
      </c>
      <c r="L1334" s="8" t="s">
        <v>168</v>
      </c>
      <c r="M1334" s="5" t="s">
        <v>82</v>
      </c>
      <c r="N1334" s="5" t="s">
        <v>82</v>
      </c>
      <c r="O1334" s="83"/>
      <c r="P1334" s="20">
        <v>0.67567567567567777</v>
      </c>
      <c r="Q1334" s="143">
        <f t="shared" si="801"/>
        <v>67.599999999999994</v>
      </c>
      <c r="R1334" s="124" t="s">
        <v>1365</v>
      </c>
      <c r="S1334" s="8" t="s">
        <v>248</v>
      </c>
      <c r="T1334" s="7" t="s">
        <v>228</v>
      </c>
    </row>
    <row r="1335" spans="1:20" ht="28">
      <c r="A1335" s="113" t="s">
        <v>1363</v>
      </c>
      <c r="B1335" s="115" t="s">
        <v>1383</v>
      </c>
      <c r="C1335" s="5"/>
      <c r="D1335" s="5" t="s">
        <v>82</v>
      </c>
      <c r="E1335" s="132">
        <f t="shared" si="802"/>
        <v>493</v>
      </c>
      <c r="F1335" s="139">
        <f t="shared" ref="F1335:F1345" si="803">$O$1339-P1335*($O$1339-$O$1327)</f>
        <v>491.8</v>
      </c>
      <c r="G1335" s="149"/>
      <c r="H1335" s="82" t="str">
        <f t="shared" si="798"/>
        <v>37.5 percent up in Jiangshanian international stage</v>
      </c>
      <c r="I1335" s="142" t="str">
        <f t="shared" si="799"/>
        <v>75 percent up in Jiangshanian international stage</v>
      </c>
      <c r="J1335" s="7">
        <v>0.375</v>
      </c>
      <c r="K1335" s="129">
        <f t="shared" si="800"/>
        <v>37.5</v>
      </c>
      <c r="L1335" s="8" t="s">
        <v>168</v>
      </c>
      <c r="M1335" s="5" t="s">
        <v>82</v>
      </c>
      <c r="N1335" s="5" t="s">
        <v>82</v>
      </c>
      <c r="O1335" s="83"/>
      <c r="P1335" s="20">
        <v>0.75</v>
      </c>
      <c r="Q1335" s="143">
        <f t="shared" si="801"/>
        <v>75</v>
      </c>
      <c r="R1335" s="21" t="s">
        <v>168</v>
      </c>
      <c r="S1335" s="8" t="s">
        <v>261</v>
      </c>
      <c r="T1335" s="7">
        <v>0.375</v>
      </c>
    </row>
    <row r="1336" spans="1:20" ht="28">
      <c r="A1336" s="113" t="s">
        <v>1363</v>
      </c>
      <c r="B1336" s="115" t="s">
        <v>1384</v>
      </c>
      <c r="C1336" s="5"/>
      <c r="D1336" s="5" t="s">
        <v>82</v>
      </c>
      <c r="E1336" s="132">
        <f t="shared" si="802"/>
        <v>494.2</v>
      </c>
      <c r="F1336" s="139">
        <f t="shared" si="803"/>
        <v>491</v>
      </c>
      <c r="G1336" s="149"/>
      <c r="H1336" s="82" t="str">
        <f t="shared" si="798"/>
        <v>0 percent up in Jiangshanian international stage</v>
      </c>
      <c r="I1336" s="142" t="str">
        <f t="shared" si="799"/>
        <v>100 percent up in Jiangshanian international stage</v>
      </c>
      <c r="J1336" s="7">
        <v>0</v>
      </c>
      <c r="K1336" s="129">
        <f t="shared" si="800"/>
        <v>0</v>
      </c>
      <c r="L1336" s="8" t="s">
        <v>168</v>
      </c>
      <c r="M1336" s="5" t="s">
        <v>82</v>
      </c>
      <c r="N1336" s="5" t="s">
        <v>82</v>
      </c>
      <c r="O1336" s="83"/>
      <c r="P1336" s="20">
        <v>1</v>
      </c>
      <c r="Q1336" s="143">
        <f t="shared" si="801"/>
        <v>100</v>
      </c>
      <c r="R1336" s="21" t="s">
        <v>168</v>
      </c>
      <c r="S1336" s="8" t="s">
        <v>234</v>
      </c>
      <c r="T1336" s="7" t="s">
        <v>228</v>
      </c>
    </row>
    <row r="1337" spans="1:20" ht="28">
      <c r="A1337" s="113" t="s">
        <v>1363</v>
      </c>
      <c r="B1337" s="114" t="s">
        <v>1385</v>
      </c>
      <c r="C1337" s="5"/>
      <c r="D1337" s="5" t="s">
        <v>370</v>
      </c>
      <c r="E1337" s="132">
        <f t="shared" si="802"/>
        <v>494.2</v>
      </c>
      <c r="F1337" s="139">
        <f t="shared" si="803"/>
        <v>491</v>
      </c>
      <c r="G1337" s="149"/>
      <c r="H1337" s="82" t="str">
        <f t="shared" si="798"/>
        <v>0 percent up in Jiangshanian international stage</v>
      </c>
      <c r="I1337" s="142" t="str">
        <f t="shared" si="799"/>
        <v>100 percent up in Jiangshanian international stage</v>
      </c>
      <c r="J1337" s="7">
        <v>0</v>
      </c>
      <c r="K1337" s="129">
        <f t="shared" si="800"/>
        <v>0</v>
      </c>
      <c r="L1337" s="8" t="s">
        <v>168</v>
      </c>
      <c r="M1337" s="5" t="s">
        <v>82</v>
      </c>
      <c r="N1337" s="5" t="s">
        <v>82</v>
      </c>
      <c r="O1337" s="83"/>
      <c r="P1337" s="20">
        <v>1</v>
      </c>
      <c r="Q1337" s="143">
        <f t="shared" si="801"/>
        <v>100</v>
      </c>
      <c r="R1337" s="21" t="s">
        <v>168</v>
      </c>
      <c r="S1337" s="8" t="s">
        <v>234</v>
      </c>
      <c r="T1337" s="7" t="s">
        <v>228</v>
      </c>
    </row>
    <row r="1338" spans="1:20" ht="28">
      <c r="A1338" s="113" t="s">
        <v>1363</v>
      </c>
      <c r="B1338" s="114" t="s">
        <v>1386</v>
      </c>
      <c r="C1338" s="5"/>
      <c r="D1338" s="5" t="s">
        <v>1373</v>
      </c>
      <c r="E1338" s="132">
        <f t="shared" si="802"/>
        <v>494.2</v>
      </c>
      <c r="F1338" s="139">
        <f t="shared" si="803"/>
        <v>491</v>
      </c>
      <c r="G1338" s="149"/>
      <c r="H1338" s="82" t="str">
        <f t="shared" si="798"/>
        <v>0 percent up in Jiangshanian international stage</v>
      </c>
      <c r="I1338" s="142" t="str">
        <f t="shared" si="799"/>
        <v>100 percent up in Jiangshanian international stage</v>
      </c>
      <c r="J1338" s="7">
        <v>0</v>
      </c>
      <c r="K1338" s="129">
        <f t="shared" si="800"/>
        <v>0</v>
      </c>
      <c r="L1338" s="8" t="s">
        <v>168</v>
      </c>
      <c r="M1338" s="5" t="s">
        <v>82</v>
      </c>
      <c r="N1338" s="5" t="s">
        <v>82</v>
      </c>
      <c r="O1338" s="83"/>
      <c r="P1338" s="20">
        <v>1</v>
      </c>
      <c r="Q1338" s="143">
        <f t="shared" si="801"/>
        <v>100</v>
      </c>
      <c r="R1338" s="21" t="s">
        <v>168</v>
      </c>
      <c r="S1338" s="8" t="s">
        <v>234</v>
      </c>
      <c r="T1338" s="7" t="s">
        <v>228</v>
      </c>
    </row>
    <row r="1339" spans="1:20" ht="28">
      <c r="A1339" s="113" t="s">
        <v>1363</v>
      </c>
      <c r="B1339" s="115" t="s">
        <v>168</v>
      </c>
      <c r="C1339" s="135"/>
      <c r="D1339" s="135" t="s">
        <v>224</v>
      </c>
      <c r="E1339" s="132">
        <f t="shared" si="802"/>
        <v>494.2</v>
      </c>
      <c r="F1339" s="139">
        <f t="shared" si="803"/>
        <v>491</v>
      </c>
      <c r="G1339" s="149"/>
      <c r="H1339" s="82" t="str">
        <f t="shared" si="798"/>
        <v>0 percent up in Jiangshanian international stage</v>
      </c>
      <c r="I1339" s="142" t="str">
        <f t="shared" si="799"/>
        <v>100 percent up in Jiangshanian international stage</v>
      </c>
      <c r="J1339" s="7">
        <v>0</v>
      </c>
      <c r="K1339" s="129">
        <f t="shared" si="800"/>
        <v>0</v>
      </c>
      <c r="L1339" s="8" t="s">
        <v>168</v>
      </c>
      <c r="M1339" s="5" t="s">
        <v>226</v>
      </c>
      <c r="N1339" s="5" t="s">
        <v>1387</v>
      </c>
      <c r="O1339" s="83">
        <f>Master_Chronostrat!I154</f>
        <v>494.2</v>
      </c>
      <c r="P1339" s="20">
        <v>1</v>
      </c>
      <c r="Q1339" s="143">
        <f t="shared" si="801"/>
        <v>100</v>
      </c>
      <c r="R1339" s="21" t="s">
        <v>168</v>
      </c>
      <c r="S1339" s="8" t="s">
        <v>226</v>
      </c>
      <c r="T1339" s="7" t="s">
        <v>228</v>
      </c>
    </row>
    <row r="1340" spans="1:20" ht="28">
      <c r="A1340" s="113" t="s">
        <v>1363</v>
      </c>
      <c r="B1340" s="115" t="s">
        <v>1388</v>
      </c>
      <c r="C1340" s="5"/>
      <c r="D1340" s="5" t="s">
        <v>250</v>
      </c>
      <c r="E1340" s="132">
        <f t="shared" ref="E1340:E1347" si="804">$O$1347-J1340*($O$1347-$O$1339)</f>
        <v>494.94666666666666</v>
      </c>
      <c r="F1340" s="139">
        <f t="shared" si="803"/>
        <v>491.4</v>
      </c>
      <c r="G1340" s="149"/>
      <c r="H1340" s="82" t="str">
        <f t="shared" si="798"/>
        <v>73.3 percent up in Paibian international stage</v>
      </c>
      <c r="I1340" s="142" t="str">
        <f t="shared" si="799"/>
        <v>87.5 percent up in Jiangshanian international stage</v>
      </c>
      <c r="J1340" s="7">
        <v>0.73333333333332962</v>
      </c>
      <c r="K1340" s="129">
        <f t="shared" si="800"/>
        <v>73.3</v>
      </c>
      <c r="L1340" s="8" t="s">
        <v>170</v>
      </c>
      <c r="M1340" s="5" t="s">
        <v>82</v>
      </c>
      <c r="N1340" s="5" t="s">
        <v>82</v>
      </c>
      <c r="O1340" s="83"/>
      <c r="P1340" s="20">
        <v>0.875</v>
      </c>
      <c r="Q1340" s="143">
        <f t="shared" si="801"/>
        <v>87.5</v>
      </c>
      <c r="R1340" s="21" t="s">
        <v>168</v>
      </c>
      <c r="S1340" s="8" t="s">
        <v>248</v>
      </c>
      <c r="T1340" s="7" t="s">
        <v>228</v>
      </c>
    </row>
    <row r="1341" spans="1:20" ht="28">
      <c r="A1341" s="113" t="s">
        <v>1363</v>
      </c>
      <c r="B1341" s="115" t="s">
        <v>1389</v>
      </c>
      <c r="C1341" s="5"/>
      <c r="D1341" s="5" t="s">
        <v>82</v>
      </c>
      <c r="E1341" s="132">
        <f t="shared" si="804"/>
        <v>494.94666666666666</v>
      </c>
      <c r="F1341" s="139">
        <f t="shared" si="803"/>
        <v>491.4</v>
      </c>
      <c r="G1341" s="149"/>
      <c r="H1341" s="82" t="str">
        <f t="shared" si="798"/>
        <v>73.3 percent up in Paibian international stage</v>
      </c>
      <c r="I1341" s="142" t="str">
        <f t="shared" si="799"/>
        <v>87.5 percent up in Jiangshanian international stage</v>
      </c>
      <c r="J1341" s="7">
        <v>0.73333333333332962</v>
      </c>
      <c r="K1341" s="129">
        <f t="shared" si="800"/>
        <v>73.3</v>
      </c>
      <c r="L1341" s="8" t="s">
        <v>170</v>
      </c>
      <c r="M1341" s="5" t="s">
        <v>82</v>
      </c>
      <c r="N1341" s="5" t="s">
        <v>82</v>
      </c>
      <c r="O1341" s="83"/>
      <c r="P1341" s="20">
        <v>0.875</v>
      </c>
      <c r="Q1341" s="143">
        <f t="shared" si="801"/>
        <v>87.5</v>
      </c>
      <c r="R1341" s="21" t="s">
        <v>168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5" t="s">
        <v>1390</v>
      </c>
      <c r="C1342" s="5"/>
      <c r="D1342" s="5" t="s">
        <v>82</v>
      </c>
      <c r="E1342" s="132">
        <f t="shared" si="804"/>
        <v>494.94666666666666</v>
      </c>
      <c r="F1342" s="139">
        <f t="shared" si="803"/>
        <v>491.4</v>
      </c>
      <c r="G1342" s="149"/>
      <c r="H1342" s="82" t="str">
        <f t="shared" si="798"/>
        <v>73.3 percent up in Paibian international stage</v>
      </c>
      <c r="I1342" s="142" t="str">
        <f t="shared" si="799"/>
        <v>87.5 percent up in Jiangshanian international stage</v>
      </c>
      <c r="J1342" s="7">
        <v>0.73333333333332962</v>
      </c>
      <c r="K1342" s="129">
        <f t="shared" si="800"/>
        <v>73.3</v>
      </c>
      <c r="L1342" s="8" t="s">
        <v>170</v>
      </c>
      <c r="M1342" s="5" t="s">
        <v>82</v>
      </c>
      <c r="N1342" s="5" t="s">
        <v>82</v>
      </c>
      <c r="O1342" s="83"/>
      <c r="P1342" s="20">
        <v>0.875</v>
      </c>
      <c r="Q1342" s="143">
        <f t="shared" si="801"/>
        <v>87.5</v>
      </c>
      <c r="R1342" s="21" t="s">
        <v>168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1391</v>
      </c>
      <c r="C1343" s="5"/>
      <c r="D1343" s="5" t="s">
        <v>370</v>
      </c>
      <c r="E1343" s="132">
        <f t="shared" si="804"/>
        <v>495.13333333333333</v>
      </c>
      <c r="F1343" s="139">
        <f t="shared" si="803"/>
        <v>492.6</v>
      </c>
      <c r="G1343" s="149"/>
      <c r="H1343" s="82" t="str">
        <f t="shared" si="798"/>
        <v>66.7 percent up in Paibian international stage</v>
      </c>
      <c r="I1343" s="142" t="str">
        <f t="shared" si="799"/>
        <v>50 percent up in Jiangshanian international stage</v>
      </c>
      <c r="J1343" s="7">
        <v>0.66666666666666674</v>
      </c>
      <c r="K1343" s="129">
        <f t="shared" si="800"/>
        <v>66.7</v>
      </c>
      <c r="L1343" s="8" t="s">
        <v>170</v>
      </c>
      <c r="M1343" s="5" t="s">
        <v>82</v>
      </c>
      <c r="N1343" s="5" t="s">
        <v>82</v>
      </c>
      <c r="O1343" s="83"/>
      <c r="P1343" s="20">
        <v>0.5</v>
      </c>
      <c r="Q1343" s="143">
        <f t="shared" si="801"/>
        <v>50</v>
      </c>
      <c r="R1343" s="21" t="s">
        <v>168</v>
      </c>
      <c r="S1343" s="8" t="s">
        <v>248</v>
      </c>
      <c r="T1343" s="7" t="s">
        <v>228</v>
      </c>
    </row>
    <row r="1344" spans="1:20" ht="28">
      <c r="A1344" s="113" t="s">
        <v>1363</v>
      </c>
      <c r="B1344" s="114" t="s">
        <v>1392</v>
      </c>
      <c r="C1344" s="5"/>
      <c r="D1344" s="5" t="s">
        <v>1219</v>
      </c>
      <c r="E1344" s="132">
        <f t="shared" si="804"/>
        <v>495.75555555555559</v>
      </c>
      <c r="F1344" s="139">
        <f t="shared" si="803"/>
        <v>492.2</v>
      </c>
      <c r="G1344" s="149"/>
      <c r="H1344" s="82" t="str">
        <f t="shared" si="798"/>
        <v>44.4 percent up in Paibian international stage</v>
      </c>
      <c r="I1344" s="142" t="str">
        <f t="shared" si="799"/>
        <v>62.5 percent up in Jiangshanian international stage</v>
      </c>
      <c r="J1344" s="7">
        <v>0.44444444444443809</v>
      </c>
      <c r="K1344" s="129">
        <f t="shared" si="800"/>
        <v>44.4</v>
      </c>
      <c r="L1344" s="8" t="s">
        <v>170</v>
      </c>
      <c r="M1344" s="5" t="s">
        <v>82</v>
      </c>
      <c r="N1344" s="5" t="s">
        <v>82</v>
      </c>
      <c r="O1344" s="83"/>
      <c r="P1344" s="20">
        <v>0.625</v>
      </c>
      <c r="Q1344" s="143">
        <f t="shared" si="801"/>
        <v>62.5</v>
      </c>
      <c r="R1344" s="21" t="s">
        <v>168</v>
      </c>
      <c r="S1344" s="8" t="s">
        <v>248</v>
      </c>
      <c r="T1344" s="7" t="s">
        <v>228</v>
      </c>
    </row>
    <row r="1345" spans="1:20" ht="28">
      <c r="A1345" s="113" t="s">
        <v>1363</v>
      </c>
      <c r="B1345" s="115" t="s">
        <v>1382</v>
      </c>
      <c r="C1345" s="5"/>
      <c r="D1345" s="5" t="s">
        <v>963</v>
      </c>
      <c r="E1345" s="132">
        <f t="shared" si="804"/>
        <v>497</v>
      </c>
      <c r="F1345" s="139">
        <f t="shared" si="803"/>
        <v>492.6</v>
      </c>
      <c r="G1345" s="149" t="s">
        <v>1953</v>
      </c>
      <c r="H1345" s="82" t="str">
        <f t="shared" si="798"/>
        <v>0 percent up in Paibian international stage</v>
      </c>
      <c r="I1345" s="142" t="str">
        <f>CONCATENATE(Q1345," percent up in ",R1345," international stage")</f>
        <v>50 percent up in Jiangshanian international stage</v>
      </c>
      <c r="J1345" s="7">
        <v>0</v>
      </c>
      <c r="K1345" s="129">
        <f t="shared" ref="K1345" si="805">ROUND(J1345*100,1)</f>
        <v>0</v>
      </c>
      <c r="L1345" s="8" t="s">
        <v>170</v>
      </c>
      <c r="M1345" s="5" t="s">
        <v>82</v>
      </c>
      <c r="N1345" s="5" t="s">
        <v>82</v>
      </c>
      <c r="O1345" s="83"/>
      <c r="P1345" s="20">
        <v>0.5</v>
      </c>
      <c r="Q1345" s="143">
        <f>ROUND(P1345*100,1)</f>
        <v>50</v>
      </c>
      <c r="R1345" s="21" t="s">
        <v>168</v>
      </c>
      <c r="S1345" s="8" t="s">
        <v>261</v>
      </c>
      <c r="T1345" s="7">
        <v>0.375</v>
      </c>
    </row>
    <row r="1346" spans="1:20" ht="28">
      <c r="A1346" s="113" t="s">
        <v>1363</v>
      </c>
      <c r="B1346" s="115" t="s">
        <v>170</v>
      </c>
      <c r="C1346" s="135"/>
      <c r="D1346" s="135" t="s">
        <v>224</v>
      </c>
      <c r="E1346" s="132">
        <f t="shared" si="804"/>
        <v>497</v>
      </c>
      <c r="F1346" s="139">
        <f>$O$1347-P1346*($O$1347-$O$1339)</f>
        <v>494.2</v>
      </c>
      <c r="G1346" s="149"/>
      <c r="H1346" s="82" t="str">
        <f t="shared" si="798"/>
        <v>0 percent up in Paibian international stage</v>
      </c>
      <c r="I1346" s="142" t="str">
        <f t="shared" si="799"/>
        <v>100 percent up in Paibian international stage</v>
      </c>
      <c r="J1346" s="7">
        <v>0</v>
      </c>
      <c r="K1346" s="129">
        <f t="shared" si="800"/>
        <v>0</v>
      </c>
      <c r="L1346" s="8" t="s">
        <v>170</v>
      </c>
      <c r="M1346" s="5" t="s">
        <v>226</v>
      </c>
      <c r="N1346" s="5" t="s">
        <v>1393</v>
      </c>
      <c r="O1346" s="83">
        <f>Master_Chronostrat!I155</f>
        <v>497</v>
      </c>
      <c r="P1346" s="20">
        <v>1</v>
      </c>
      <c r="Q1346" s="143">
        <f t="shared" si="801"/>
        <v>100</v>
      </c>
      <c r="R1346" s="21" t="s">
        <v>170</v>
      </c>
      <c r="S1346" s="8" t="s">
        <v>248</v>
      </c>
      <c r="T1346" s="7" t="s">
        <v>228</v>
      </c>
    </row>
    <row r="1347" spans="1:20" ht="28">
      <c r="A1347" s="113" t="s">
        <v>1363</v>
      </c>
      <c r="B1347" s="115" t="s">
        <v>169</v>
      </c>
      <c r="C1347" s="135"/>
      <c r="D1347" s="135" t="s">
        <v>224</v>
      </c>
      <c r="E1347" s="132">
        <f t="shared" si="804"/>
        <v>497</v>
      </c>
      <c r="F1347" s="139">
        <f>$O$1327-P1347*($O$1327-$O$1318)</f>
        <v>486.85</v>
      </c>
      <c r="G1347" s="149"/>
      <c r="H1347" s="82" t="str">
        <f t="shared" si="798"/>
        <v>0 percent up in Paibian international stage</v>
      </c>
      <c r="I1347" s="142" t="str">
        <f t="shared" si="799"/>
        <v>100 percent up in Cambrian Stage 10 international stage</v>
      </c>
      <c r="J1347" s="7">
        <v>0</v>
      </c>
      <c r="K1347" s="129">
        <f t="shared" si="800"/>
        <v>0</v>
      </c>
      <c r="L1347" s="8" t="s">
        <v>170</v>
      </c>
      <c r="M1347" s="5" t="s">
        <v>226</v>
      </c>
      <c r="N1347" s="5" t="s">
        <v>1394</v>
      </c>
      <c r="O1347" s="83">
        <f>Master_Chronostrat!I155</f>
        <v>497</v>
      </c>
      <c r="P1347" s="20">
        <v>1</v>
      </c>
      <c r="Q1347" s="143">
        <f t="shared" si="801"/>
        <v>100</v>
      </c>
      <c r="R1347" s="124" t="s">
        <v>1365</v>
      </c>
      <c r="S1347" s="8" t="s">
        <v>248</v>
      </c>
      <c r="T1347" s="7" t="s">
        <v>228</v>
      </c>
    </row>
    <row r="1348" spans="1:20" ht="28">
      <c r="A1348" s="113" t="s">
        <v>1363</v>
      </c>
      <c r="B1348" s="115" t="s">
        <v>1395</v>
      </c>
      <c r="C1348" s="5"/>
      <c r="D1348" s="5" t="s">
        <v>963</v>
      </c>
      <c r="E1348" s="132">
        <f>$O$1373-J1348*($O$1373-$O$1347)</f>
        <v>498.75</v>
      </c>
      <c r="F1348" s="139">
        <f>$O$1373-P1348*($O$1373-$O$1347)</f>
        <v>497</v>
      </c>
      <c r="G1348" s="149" t="s">
        <v>1953</v>
      </c>
      <c r="H1348" s="82" t="str">
        <f t="shared" si="798"/>
        <v>50 percent up in Guzhangian international stage</v>
      </c>
      <c r="I1348" s="142" t="str">
        <f t="shared" si="799"/>
        <v>100 percent up in Guzhangian international stage</v>
      </c>
      <c r="J1348" s="7">
        <v>0.5</v>
      </c>
      <c r="K1348" s="129">
        <f t="shared" si="800"/>
        <v>50</v>
      </c>
      <c r="L1348" s="8" t="s">
        <v>171</v>
      </c>
      <c r="M1348" s="5" t="s">
        <v>82</v>
      </c>
      <c r="N1348" s="5" t="s">
        <v>82</v>
      </c>
      <c r="O1348" s="83"/>
      <c r="P1348" s="20">
        <v>1</v>
      </c>
      <c r="Q1348" s="143">
        <f t="shared" ref="Q1348:Q1349" si="806">ROUND(P1348*100,1)</f>
        <v>100</v>
      </c>
      <c r="R1348" s="21" t="s">
        <v>171</v>
      </c>
      <c r="S1348" s="8" t="s">
        <v>248</v>
      </c>
      <c r="T1348" s="7" t="s">
        <v>228</v>
      </c>
    </row>
    <row r="1349" spans="1:20" ht="42">
      <c r="A1349" s="113"/>
      <c r="B1349" s="115" t="s">
        <v>2009</v>
      </c>
      <c r="C1349" s="5"/>
      <c r="D1349" s="5"/>
      <c r="E1349" s="132">
        <f>$O$1339-J1349*($O$1339-$O$1327)</f>
        <v>493.4</v>
      </c>
      <c r="F1349" s="139">
        <f>$O$1327-P1349*($O$1327-$O$1318)</f>
        <v>486.85</v>
      </c>
      <c r="G1349" s="149" t="s">
        <v>1802</v>
      </c>
      <c r="H1349" s="82" t="str">
        <f t="shared" si="798"/>
        <v>25 percent up in Jiangshanian international stage</v>
      </c>
      <c r="I1349" s="142" t="str">
        <f t="shared" si="799"/>
        <v>100 percent up in Cambrian Stage 10 international stage</v>
      </c>
      <c r="J1349" s="7">
        <v>0.25</v>
      </c>
      <c r="K1349" s="129">
        <f t="shared" si="800"/>
        <v>25</v>
      </c>
      <c r="L1349" s="8" t="s">
        <v>168</v>
      </c>
      <c r="M1349" s="5"/>
      <c r="O1349" s="83"/>
      <c r="P1349" s="20">
        <v>1</v>
      </c>
      <c r="Q1349" s="143">
        <f t="shared" si="806"/>
        <v>100</v>
      </c>
      <c r="R1349" s="124" t="s">
        <v>1365</v>
      </c>
      <c r="S1349" s="151" t="s">
        <v>1802</v>
      </c>
    </row>
    <row r="1350" spans="1:20" ht="42">
      <c r="A1350" s="113"/>
      <c r="B1350" s="115" t="s">
        <v>1800</v>
      </c>
      <c r="C1350" s="5"/>
      <c r="D1350" s="5"/>
      <c r="E1350" s="132">
        <f>$O$1339-J1350*($O$1339-$O$1327)</f>
        <v>493.4</v>
      </c>
      <c r="F1350" s="139">
        <f>$O$1327-P1350*($O$1327-$O$1318)</f>
        <v>486.85</v>
      </c>
      <c r="G1350" s="149" t="s">
        <v>1802</v>
      </c>
      <c r="H1350" s="82" t="str">
        <f t="shared" ref="H1350" si="807">CONCATENATE(K1350," percent up in ",L1350," international stage")</f>
        <v>25 percent up in Jiangshanian international stage</v>
      </c>
      <c r="I1350" s="142" t="str">
        <f t="shared" ref="I1350" si="808">CONCATENATE(Q1350," percent up in ",R1350," international stage")</f>
        <v>100 percent up in Cambrian Stage 10 international stage</v>
      </c>
      <c r="J1350" s="7">
        <v>0.25</v>
      </c>
      <c r="K1350" s="129">
        <f t="shared" ref="K1350" si="809">ROUND(J1350*100,1)</f>
        <v>25</v>
      </c>
      <c r="L1350" s="8" t="s">
        <v>168</v>
      </c>
      <c r="M1350" s="5"/>
      <c r="O1350" s="83"/>
      <c r="P1350" s="20">
        <v>1</v>
      </c>
      <c r="Q1350" s="143">
        <f t="shared" ref="Q1350:Q1351" si="810">ROUND(P1350*100,1)</f>
        <v>100</v>
      </c>
      <c r="R1350" s="124" t="s">
        <v>1365</v>
      </c>
      <c r="S1350" s="151" t="s">
        <v>1802</v>
      </c>
    </row>
    <row r="1351" spans="1:20" ht="42">
      <c r="A1351" s="113"/>
      <c r="B1351" s="115" t="s">
        <v>1801</v>
      </c>
      <c r="C1351" s="5"/>
      <c r="D1351" s="5"/>
      <c r="E1351" s="132">
        <f>$O$1373-J1351*($O$1373-$O$1347)</f>
        <v>498.75</v>
      </c>
      <c r="F1351" s="139">
        <f>$O$1339-P1351*($O$1339-$O$1327)</f>
        <v>493.4</v>
      </c>
      <c r="G1351" s="149" t="s">
        <v>1803</v>
      </c>
      <c r="H1351" s="82" t="str">
        <f t="shared" ref="H1351" si="811">CONCATENATE(K1351," percent up in ",L1351," international stage")</f>
        <v>50 percent up in Guzhangian international stage</v>
      </c>
      <c r="I1351" s="142" t="str">
        <f t="shared" ref="I1351" si="812">CONCATENATE(Q1351," percent up in ",R1351," international stage")</f>
        <v>25 percent up in Jiangshanian international stage</v>
      </c>
      <c r="J1351" s="7">
        <v>0.5</v>
      </c>
      <c r="K1351" s="129">
        <f t="shared" ref="K1351" si="813">ROUND(J1351*100,1)</f>
        <v>50</v>
      </c>
      <c r="L1351" s="8" t="s">
        <v>171</v>
      </c>
      <c r="M1351" s="5"/>
      <c r="O1351" s="83"/>
      <c r="P1351" s="20">
        <v>0.25</v>
      </c>
      <c r="Q1351" s="143">
        <f t="shared" si="810"/>
        <v>25</v>
      </c>
      <c r="R1351" s="21" t="s">
        <v>168</v>
      </c>
      <c r="S1351" s="151" t="s">
        <v>1803</v>
      </c>
    </row>
    <row r="1352" spans="1:20" ht="28">
      <c r="A1352" s="113" t="s">
        <v>1363</v>
      </c>
      <c r="B1352" s="115" t="s">
        <v>1396</v>
      </c>
      <c r="C1352" s="5"/>
      <c r="D1352" s="5" t="s">
        <v>82</v>
      </c>
      <c r="E1352" s="132">
        <f>$O$1373-J1352*($O$1373-$O$1347)</f>
        <v>498.75</v>
      </c>
      <c r="F1352" s="139">
        <f>$O$1327-P1352*($O$1327-$O$1318)</f>
        <v>486.85</v>
      </c>
      <c r="G1352" s="149"/>
      <c r="H1352" s="82" t="str">
        <f t="shared" si="798"/>
        <v>50 percent up in Guzhangian international stage</v>
      </c>
      <c r="I1352" s="142" t="str">
        <f t="shared" si="799"/>
        <v>100 percent up in Cambrian Stage 10 international stage</v>
      </c>
      <c r="J1352" s="7">
        <v>0.5</v>
      </c>
      <c r="K1352" s="129">
        <f t="shared" si="800"/>
        <v>50</v>
      </c>
      <c r="L1352" s="8" t="s">
        <v>171</v>
      </c>
      <c r="M1352" s="5" t="s">
        <v>82</v>
      </c>
      <c r="N1352" s="5" t="s">
        <v>82</v>
      </c>
      <c r="O1352" s="83"/>
      <c r="P1352" s="20">
        <v>1</v>
      </c>
      <c r="Q1352" s="143">
        <f t="shared" si="801"/>
        <v>100</v>
      </c>
      <c r="R1352" s="124" t="s">
        <v>1365</v>
      </c>
      <c r="S1352" s="8" t="s">
        <v>248</v>
      </c>
      <c r="T1352" s="7" t="s">
        <v>228</v>
      </c>
    </row>
    <row r="1353" spans="1:20" ht="28">
      <c r="A1353" s="113" t="s">
        <v>1363</v>
      </c>
      <c r="B1353" s="115" t="s">
        <v>1397</v>
      </c>
      <c r="C1353" s="5"/>
      <c r="D1353" s="5" t="s">
        <v>246</v>
      </c>
      <c r="E1353" s="132">
        <f>$O$1373-J1353*($O$1373-$O$1347)</f>
        <v>498.75</v>
      </c>
      <c r="F1353" s="139">
        <f>$O$1327-P1353*($O$1327-$O$1318)</f>
        <v>486.85</v>
      </c>
      <c r="G1353" s="149"/>
      <c r="H1353" s="82" t="str">
        <f t="shared" si="798"/>
        <v>50 percent up in Guzhangian international stage</v>
      </c>
      <c r="I1353" s="142" t="str">
        <f t="shared" si="799"/>
        <v>100 percent up in Cambrian Stage 10 international stage</v>
      </c>
      <c r="J1353" s="7">
        <v>0.5</v>
      </c>
      <c r="K1353" s="129">
        <f t="shared" si="800"/>
        <v>50</v>
      </c>
      <c r="L1353" s="8" t="s">
        <v>171</v>
      </c>
      <c r="M1353" s="5" t="s">
        <v>82</v>
      </c>
      <c r="N1353" s="5" t="s">
        <v>82</v>
      </c>
      <c r="O1353" s="83"/>
      <c r="P1353" s="20">
        <v>1</v>
      </c>
      <c r="Q1353" s="143">
        <f t="shared" si="801"/>
        <v>100</v>
      </c>
      <c r="R1353" s="124" t="s">
        <v>1365</v>
      </c>
      <c r="S1353" s="8" t="s">
        <v>248</v>
      </c>
      <c r="T1353" s="7" t="s">
        <v>228</v>
      </c>
    </row>
    <row r="1354" spans="1:20" ht="28">
      <c r="A1354" s="113"/>
      <c r="B1354" s="115" t="s">
        <v>1796</v>
      </c>
      <c r="C1354" s="5"/>
      <c r="D1354" s="5"/>
      <c r="E1354" s="132">
        <f t="shared" ref="E1354" si="814">$O$1347-J1354*($O$1347-$O$1339)</f>
        <v>497</v>
      </c>
      <c r="F1354" s="139">
        <f>$O$1347-P1354*($O$1347-$O$1339)</f>
        <v>494.94666666666666</v>
      </c>
      <c r="G1354" s="149" t="s">
        <v>1798</v>
      </c>
      <c r="H1354" s="82" t="str">
        <f t="shared" ref="H1354:H1355" si="815">CONCATENATE(K1354," percent up in ",L1354," international stage")</f>
        <v>0 percent up in Paibian international stage</v>
      </c>
      <c r="I1354" s="142" t="str">
        <f t="shared" ref="I1354:I1355" si="816">CONCATENATE(Q1354," percent up in ",R1354," international stage")</f>
        <v>73.3 percent up in Paibian international stage</v>
      </c>
      <c r="J1354" s="7">
        <v>0</v>
      </c>
      <c r="K1354" s="129">
        <f t="shared" ref="K1354:K1355" si="817">ROUND(J1354*100,1)</f>
        <v>0</v>
      </c>
      <c r="L1354" s="8" t="s">
        <v>170</v>
      </c>
      <c r="M1354" s="5"/>
      <c r="O1354" s="83"/>
      <c r="P1354" s="20">
        <v>0.73333333333332951</v>
      </c>
      <c r="Q1354" s="143">
        <f t="shared" ref="Q1354:Q1355" si="818">ROUND(P1354*100,1)</f>
        <v>73.3</v>
      </c>
      <c r="R1354" s="21" t="s">
        <v>170</v>
      </c>
      <c r="S1354" s="151" t="s">
        <v>1798</v>
      </c>
    </row>
    <row r="1355" spans="1:20" ht="28">
      <c r="A1355" s="113"/>
      <c r="B1355" s="115" t="s">
        <v>1797</v>
      </c>
      <c r="C1355" s="5"/>
      <c r="D1355" s="5"/>
      <c r="E1355" s="132">
        <f t="shared" ref="E1355:E1373" si="819">$O$1373-J1355*($O$1373-$O$1347)</f>
        <v>498.75</v>
      </c>
      <c r="F1355" s="139">
        <f>$O$1373-P1355*($O$1373-$O$1347)</f>
        <v>497</v>
      </c>
      <c r="G1355" s="149" t="s">
        <v>1799</v>
      </c>
      <c r="H1355" s="82" t="str">
        <f t="shared" si="815"/>
        <v>50 percent up in Guzhangian international stage</v>
      </c>
      <c r="I1355" s="142" t="str">
        <f t="shared" si="816"/>
        <v>100 percent up in Guzhangian international stage</v>
      </c>
      <c r="J1355" s="7">
        <v>0.5</v>
      </c>
      <c r="K1355" s="129">
        <f t="shared" si="817"/>
        <v>50</v>
      </c>
      <c r="L1355" s="8" t="s">
        <v>171</v>
      </c>
      <c r="M1355" s="5"/>
      <c r="O1355" s="83"/>
      <c r="P1355" s="20">
        <v>1</v>
      </c>
      <c r="Q1355" s="143">
        <f t="shared" si="818"/>
        <v>100</v>
      </c>
      <c r="R1355" s="21" t="s">
        <v>171</v>
      </c>
      <c r="S1355" s="151" t="s">
        <v>1799</v>
      </c>
    </row>
    <row r="1356" spans="1:20" ht="28">
      <c r="A1356" s="113" t="s">
        <v>1363</v>
      </c>
      <c r="B1356" s="115" t="s">
        <v>1398</v>
      </c>
      <c r="C1356" s="5"/>
      <c r="D1356" s="5" t="s">
        <v>82</v>
      </c>
      <c r="E1356" s="132">
        <f t="shared" si="819"/>
        <v>498.75</v>
      </c>
      <c r="F1356" s="139">
        <f>$O$1347-P1356*($O$1347-$O$1339)</f>
        <v>494.94666666666666</v>
      </c>
      <c r="G1356" s="149"/>
      <c r="H1356" s="82" t="str">
        <f t="shared" si="798"/>
        <v>50 percent up in Guzhangian international stage</v>
      </c>
      <c r="I1356" s="142" t="str">
        <f t="shared" si="799"/>
        <v>73.3 percent up in Paibian international stage</v>
      </c>
      <c r="J1356" s="7">
        <v>0.5</v>
      </c>
      <c r="K1356" s="129">
        <f t="shared" si="800"/>
        <v>50</v>
      </c>
      <c r="L1356" s="8" t="s">
        <v>171</v>
      </c>
      <c r="M1356" s="5" t="s">
        <v>82</v>
      </c>
      <c r="N1356" s="5" t="s">
        <v>82</v>
      </c>
      <c r="O1356" s="83"/>
      <c r="P1356" s="20">
        <v>0.73333333333332951</v>
      </c>
      <c r="Q1356" s="143">
        <f t="shared" si="801"/>
        <v>73.3</v>
      </c>
      <c r="R1356" s="21" t="s">
        <v>170</v>
      </c>
      <c r="S1356" s="8" t="s">
        <v>248</v>
      </c>
      <c r="T1356" s="7" t="s">
        <v>228</v>
      </c>
    </row>
    <row r="1357" spans="1:20" ht="28">
      <c r="A1357" s="113"/>
      <c r="B1357" s="174" t="s">
        <v>2025</v>
      </c>
      <c r="C1357" s="5"/>
      <c r="D1357" s="5" t="s">
        <v>250</v>
      </c>
      <c r="E1357" s="132">
        <f t="shared" ref="E1357" si="820">$O$1373-J1357*($O$1373-$O$1347)</f>
        <v>498.75</v>
      </c>
      <c r="F1357" s="139">
        <f>$O$1347-P1357*($O$1347-$O$1339)</f>
        <v>494.94666666666666</v>
      </c>
      <c r="G1357" s="149" t="s">
        <v>2017</v>
      </c>
      <c r="H1357" s="82" t="str">
        <f t="shared" ref="H1357" si="821">CONCATENATE(K1357," percent up in ",L1357," international stage")</f>
        <v>50 percent up in Guzhangian international stage</v>
      </c>
      <c r="I1357" s="142" t="str">
        <f t="shared" ref="I1357" si="822">CONCATENATE(Q1357," percent up in ",R1357," international stage")</f>
        <v>73.3 percent up in Paibian international stage</v>
      </c>
      <c r="J1357" s="7">
        <v>0.5</v>
      </c>
      <c r="K1357" s="129">
        <f t="shared" ref="K1357" si="823">ROUND(J1357*100,1)</f>
        <v>50</v>
      </c>
      <c r="L1357" s="8" t="s">
        <v>171</v>
      </c>
      <c r="M1357" s="5" t="s">
        <v>82</v>
      </c>
      <c r="N1357" s="5" t="s">
        <v>82</v>
      </c>
      <c r="O1357" s="83"/>
      <c r="P1357" s="20">
        <v>0.73333333333332951</v>
      </c>
      <c r="Q1357" s="143">
        <f t="shared" ref="Q1357" si="824">ROUND(P1357*100,1)</f>
        <v>73.3</v>
      </c>
      <c r="R1357" s="21" t="s">
        <v>170</v>
      </c>
      <c r="S1357" s="8"/>
    </row>
    <row r="1358" spans="1:20" ht="28">
      <c r="A1358" s="113" t="s">
        <v>1363</v>
      </c>
      <c r="B1358" s="176" t="s">
        <v>1399</v>
      </c>
      <c r="C1358" s="5"/>
      <c r="D1358" s="5" t="s">
        <v>250</v>
      </c>
      <c r="E1358" s="132">
        <f t="shared" si="819"/>
        <v>498.75</v>
      </c>
      <c r="F1358" s="139">
        <f>$O$1347-P1358*($O$1347-$O$1339)</f>
        <v>494.94666666666666</v>
      </c>
      <c r="G1358" s="149"/>
      <c r="H1358" s="82" t="str">
        <f t="shared" si="798"/>
        <v>50 percent up in Guzhangian international stage</v>
      </c>
      <c r="I1358" s="142" t="str">
        <f t="shared" si="799"/>
        <v>73.3 percent up in Paibian international stage</v>
      </c>
      <c r="J1358" s="7">
        <v>0.5</v>
      </c>
      <c r="K1358" s="129">
        <f t="shared" si="800"/>
        <v>50</v>
      </c>
      <c r="L1358" s="8" t="s">
        <v>171</v>
      </c>
      <c r="M1358" s="5" t="s">
        <v>82</v>
      </c>
      <c r="N1358" s="5" t="s">
        <v>82</v>
      </c>
      <c r="O1358" s="83"/>
      <c r="P1358" s="20">
        <v>0.73333333333332951</v>
      </c>
      <c r="Q1358" s="143">
        <f t="shared" si="801"/>
        <v>73.3</v>
      </c>
      <c r="R1358" s="21" t="s">
        <v>170</v>
      </c>
      <c r="S1358" s="8" t="s">
        <v>248</v>
      </c>
      <c r="T1358" s="7" t="s">
        <v>228</v>
      </c>
    </row>
    <row r="1359" spans="1:20" ht="28">
      <c r="A1359" s="113" t="s">
        <v>1363</v>
      </c>
      <c r="B1359" s="114" t="s">
        <v>1400</v>
      </c>
      <c r="C1359" s="5"/>
      <c r="D1359" s="5" t="s">
        <v>1373</v>
      </c>
      <c r="E1359" s="132">
        <f t="shared" si="819"/>
        <v>498.75</v>
      </c>
      <c r="F1359" s="139">
        <f>$O$1318-P1359*($O$1318-$O$1293)</f>
        <v>483.5258793814433</v>
      </c>
      <c r="G1359" s="149"/>
      <c r="H1359" s="82" t="str">
        <f t="shared" si="798"/>
        <v>50 percent up in Guzhangian international stage</v>
      </c>
      <c r="I1359" s="142" t="str">
        <f t="shared" si="799"/>
        <v>34 percent up in Tremadocian international stage</v>
      </c>
      <c r="J1359" s="7">
        <v>0.5</v>
      </c>
      <c r="K1359" s="129">
        <f t="shared" si="800"/>
        <v>50</v>
      </c>
      <c r="L1359" s="8" t="s">
        <v>171</v>
      </c>
      <c r="M1359" s="5" t="s">
        <v>82</v>
      </c>
      <c r="N1359" s="5" t="s">
        <v>82</v>
      </c>
      <c r="O1359" s="83"/>
      <c r="P1359" s="20">
        <v>0.34020618556701188</v>
      </c>
      <c r="Q1359" s="143">
        <f t="shared" si="801"/>
        <v>34</v>
      </c>
      <c r="R1359" s="21" t="s">
        <v>166</v>
      </c>
      <c r="S1359" s="8" t="s">
        <v>248</v>
      </c>
      <c r="T1359" s="7" t="s">
        <v>228</v>
      </c>
    </row>
    <row r="1360" spans="1:20" ht="28">
      <c r="A1360" s="113" t="s">
        <v>1363</v>
      </c>
      <c r="B1360" s="115" t="s">
        <v>1401</v>
      </c>
      <c r="C1360" s="5"/>
      <c r="D1360" s="5" t="s">
        <v>82</v>
      </c>
      <c r="E1360" s="132">
        <f t="shared" si="819"/>
        <v>498.75</v>
      </c>
      <c r="F1360" s="139">
        <f>$O$1347-P1360*($O$1347-$O$1339)</f>
        <v>494.94666666666666</v>
      </c>
      <c r="G1360" s="149"/>
      <c r="H1360" s="82" t="str">
        <f t="shared" si="798"/>
        <v>50 percent up in Guzhangian international stage</v>
      </c>
      <c r="I1360" s="142" t="str">
        <f t="shared" si="799"/>
        <v>73.3 percent up in Paibian international stage</v>
      </c>
      <c r="J1360" s="7">
        <v>0.5</v>
      </c>
      <c r="K1360" s="129">
        <f t="shared" si="800"/>
        <v>50</v>
      </c>
      <c r="L1360" s="8" t="s">
        <v>171</v>
      </c>
      <c r="M1360" s="5" t="s">
        <v>82</v>
      </c>
      <c r="N1360" s="5" t="s">
        <v>82</v>
      </c>
      <c r="O1360" s="83"/>
      <c r="P1360" s="20">
        <v>0.73333333333332951</v>
      </c>
      <c r="Q1360" s="143">
        <f t="shared" si="801"/>
        <v>73.3</v>
      </c>
      <c r="R1360" s="21" t="s">
        <v>170</v>
      </c>
      <c r="S1360" s="8" t="s">
        <v>248</v>
      </c>
      <c r="T1360" s="7" t="s">
        <v>228</v>
      </c>
    </row>
    <row r="1361" spans="1:20" ht="28">
      <c r="A1361" s="113" t="s">
        <v>1363</v>
      </c>
      <c r="B1361" s="115" t="s">
        <v>1402</v>
      </c>
      <c r="C1361" s="5"/>
      <c r="D1361" s="5" t="s">
        <v>1403</v>
      </c>
      <c r="E1361" s="132">
        <f t="shared" si="819"/>
        <v>498.75</v>
      </c>
      <c r="F1361" s="139">
        <f>$O$1327-P1361*($O$1327-$O$1318)</f>
        <v>486.85</v>
      </c>
      <c r="G1361" s="149"/>
      <c r="H1361" s="82" t="str">
        <f t="shared" si="798"/>
        <v>50 percent up in Guzhangian international stage</v>
      </c>
      <c r="I1361" s="142" t="str">
        <f t="shared" si="799"/>
        <v>100 percent up in Cambrian Stage 10 international stage</v>
      </c>
      <c r="J1361" s="7">
        <v>0.5</v>
      </c>
      <c r="K1361" s="129">
        <f t="shared" si="800"/>
        <v>50</v>
      </c>
      <c r="L1361" s="8" t="s">
        <v>171</v>
      </c>
      <c r="M1361" s="5" t="s">
        <v>82</v>
      </c>
      <c r="N1361" s="5" t="s">
        <v>82</v>
      </c>
      <c r="O1361" s="83"/>
      <c r="P1361" s="20">
        <v>1</v>
      </c>
      <c r="Q1361" s="143">
        <f t="shared" si="801"/>
        <v>100</v>
      </c>
      <c r="R1361" s="124" t="s">
        <v>1365</v>
      </c>
      <c r="S1361" s="8" t="s">
        <v>248</v>
      </c>
      <c r="T1361" s="7" t="s">
        <v>228</v>
      </c>
    </row>
    <row r="1362" spans="1:20" ht="28">
      <c r="A1362" s="113" t="s">
        <v>1363</v>
      </c>
      <c r="B1362" s="115" t="s">
        <v>1404</v>
      </c>
      <c r="C1362" s="5"/>
      <c r="D1362" s="5" t="s">
        <v>1403</v>
      </c>
      <c r="E1362" s="132">
        <f t="shared" si="819"/>
        <v>498.75</v>
      </c>
      <c r="F1362" s="139">
        <f>$O$1327-P1362*($O$1327-$O$1318)</f>
        <v>486.85</v>
      </c>
      <c r="G1362" s="149"/>
      <c r="H1362" s="82" t="str">
        <f t="shared" si="798"/>
        <v>50 percent up in Guzhangian international stage</v>
      </c>
      <c r="I1362" s="142" t="str">
        <f t="shared" si="799"/>
        <v>100 percent up in Cambrian Stage 10 international stage</v>
      </c>
      <c r="J1362" s="7">
        <v>0.5</v>
      </c>
      <c r="K1362" s="129">
        <f t="shared" si="800"/>
        <v>50</v>
      </c>
      <c r="L1362" s="8" t="s">
        <v>171</v>
      </c>
      <c r="M1362" s="5" t="s">
        <v>82</v>
      </c>
      <c r="N1362" s="5" t="s">
        <v>82</v>
      </c>
      <c r="O1362" s="83"/>
      <c r="P1362" s="20">
        <v>1</v>
      </c>
      <c r="Q1362" s="143">
        <f t="shared" si="801"/>
        <v>100</v>
      </c>
      <c r="R1362" s="124" t="s">
        <v>1365</v>
      </c>
      <c r="S1362" s="8" t="s">
        <v>248</v>
      </c>
      <c r="T1362" s="7" t="s">
        <v>228</v>
      </c>
    </row>
    <row r="1363" spans="1:20" ht="28">
      <c r="A1363" s="113" t="s">
        <v>1363</v>
      </c>
      <c r="B1363" s="114" t="s">
        <v>1405</v>
      </c>
      <c r="C1363" s="5"/>
      <c r="D1363" s="5" t="s">
        <v>1406</v>
      </c>
      <c r="E1363" s="132">
        <f t="shared" si="819"/>
        <v>498.75</v>
      </c>
      <c r="F1363" s="139">
        <f>$O$1327-P1363*($O$1327-$O$1318)</f>
        <v>486.85</v>
      </c>
      <c r="G1363" s="149"/>
      <c r="H1363" s="82" t="str">
        <f t="shared" si="798"/>
        <v>50 percent up in Guzhangian international stage</v>
      </c>
      <c r="I1363" s="142" t="str">
        <f t="shared" si="799"/>
        <v>100 percent up in Cambrian Stage 10 international stage</v>
      </c>
      <c r="J1363" s="7">
        <v>0.5</v>
      </c>
      <c r="K1363" s="129">
        <f t="shared" si="800"/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1</v>
      </c>
      <c r="Q1363" s="143">
        <f t="shared" si="801"/>
        <v>100</v>
      </c>
      <c r="R1363" s="124" t="s">
        <v>1365</v>
      </c>
      <c r="S1363" s="8" t="s">
        <v>248</v>
      </c>
      <c r="T1363" s="7" t="s">
        <v>228</v>
      </c>
    </row>
    <row r="1364" spans="1:20" ht="28">
      <c r="A1364" s="113" t="s">
        <v>1363</v>
      </c>
      <c r="B1364" s="115" t="s">
        <v>1407</v>
      </c>
      <c r="C1364" s="5"/>
      <c r="D1364" s="5" t="s">
        <v>370</v>
      </c>
      <c r="E1364" s="132">
        <f t="shared" si="819"/>
        <v>498.75</v>
      </c>
      <c r="F1364" s="139">
        <f>$O$1347-P1364*($O$1347-$O$1339)</f>
        <v>495.13333333333333</v>
      </c>
      <c r="G1364" s="149"/>
      <c r="H1364" s="82" t="str">
        <f t="shared" si="798"/>
        <v>50 percent up in Guzhangian international stage</v>
      </c>
      <c r="I1364" s="142" t="str">
        <f t="shared" si="799"/>
        <v>66.7 percent up in Paibian international stage</v>
      </c>
      <c r="J1364" s="7">
        <v>0.5</v>
      </c>
      <c r="K1364" s="129">
        <f t="shared" si="800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0.66666666666666663</v>
      </c>
      <c r="Q1364" s="143">
        <f t="shared" si="801"/>
        <v>66.7</v>
      </c>
      <c r="R1364" s="21" t="s">
        <v>170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5" t="s">
        <v>1408</v>
      </c>
      <c r="C1365" s="5"/>
      <c r="D1365" s="5" t="s">
        <v>82</v>
      </c>
      <c r="E1365" s="132">
        <f t="shared" si="819"/>
        <v>498.75</v>
      </c>
      <c r="F1365" s="139">
        <f>$O$1327-P1365*($O$1327-$O$1318)</f>
        <v>486.85</v>
      </c>
      <c r="G1365" s="149"/>
      <c r="H1365" s="82" t="str">
        <f t="shared" si="798"/>
        <v>50 percent up in Guzhangian international stage</v>
      </c>
      <c r="I1365" s="142" t="str">
        <f t="shared" si="799"/>
        <v>100 percent up in Cambrian Stage 10 international stage</v>
      </c>
      <c r="J1365" s="7">
        <v>0.5</v>
      </c>
      <c r="K1365" s="129">
        <f t="shared" si="800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1</v>
      </c>
      <c r="Q1365" s="143">
        <f t="shared" si="801"/>
        <v>100</v>
      </c>
      <c r="R1365" s="124" t="s">
        <v>1365</v>
      </c>
      <c r="S1365" s="8" t="s">
        <v>248</v>
      </c>
      <c r="T1365" s="7" t="s">
        <v>228</v>
      </c>
    </row>
    <row r="1366" spans="1:20" ht="28">
      <c r="A1366" s="113" t="s">
        <v>1363</v>
      </c>
      <c r="B1366" s="115" t="s">
        <v>1409</v>
      </c>
      <c r="C1366" s="5"/>
      <c r="D1366" s="5" t="s">
        <v>82</v>
      </c>
      <c r="E1366" s="132">
        <f t="shared" si="819"/>
        <v>498.75</v>
      </c>
      <c r="F1366" s="139">
        <f>$O$1327-P1366*($O$1327-$O$1318)</f>
        <v>486.85</v>
      </c>
      <c r="G1366" s="149"/>
      <c r="H1366" s="82" t="str">
        <f t="shared" si="798"/>
        <v>50 percent up in Guzhangian international stage</v>
      </c>
      <c r="I1366" s="142" t="str">
        <f t="shared" si="799"/>
        <v>100 percent up in Cambrian Stage 10 international stage</v>
      </c>
      <c r="J1366" s="7">
        <v>0.5</v>
      </c>
      <c r="K1366" s="129">
        <f t="shared" si="800"/>
        <v>50</v>
      </c>
      <c r="L1366" s="8" t="s">
        <v>171</v>
      </c>
      <c r="M1366" s="5" t="s">
        <v>82</v>
      </c>
      <c r="N1366" s="5" t="s">
        <v>82</v>
      </c>
      <c r="O1366" s="83"/>
      <c r="P1366" s="20">
        <v>1</v>
      </c>
      <c r="Q1366" s="143">
        <f t="shared" si="801"/>
        <v>100</v>
      </c>
      <c r="R1366" s="124" t="s">
        <v>1365</v>
      </c>
      <c r="S1366" s="8" t="s">
        <v>248</v>
      </c>
      <c r="T1366" s="7" t="s">
        <v>228</v>
      </c>
    </row>
    <row r="1367" spans="1:20" ht="28">
      <c r="A1367" s="113" t="s">
        <v>1363</v>
      </c>
      <c r="B1367" s="114" t="s">
        <v>1410</v>
      </c>
      <c r="C1367" s="5"/>
      <c r="D1367" s="5" t="s">
        <v>1411</v>
      </c>
      <c r="E1367" s="132">
        <f t="shared" si="819"/>
        <v>498.75</v>
      </c>
      <c r="F1367" s="139">
        <f>$O$1339-P1367*($O$1339-$O$1327)</f>
        <v>491.8</v>
      </c>
      <c r="G1367" s="149"/>
      <c r="H1367" s="82" t="str">
        <f t="shared" si="798"/>
        <v>50 percent up in Guzhangian international stage</v>
      </c>
      <c r="I1367" s="142" t="str">
        <f t="shared" si="799"/>
        <v>75 percent up in Jiangshanian international stage</v>
      </c>
      <c r="J1367" s="7">
        <v>0.5</v>
      </c>
      <c r="K1367" s="129">
        <f t="shared" si="800"/>
        <v>50</v>
      </c>
      <c r="L1367" s="8" t="s">
        <v>171</v>
      </c>
      <c r="M1367" s="5" t="s">
        <v>82</v>
      </c>
      <c r="N1367" s="5" t="s">
        <v>82</v>
      </c>
      <c r="O1367" s="83"/>
      <c r="P1367" s="20">
        <v>0.75</v>
      </c>
      <c r="Q1367" s="143">
        <f t="shared" si="801"/>
        <v>75</v>
      </c>
      <c r="R1367" s="21" t="s">
        <v>168</v>
      </c>
      <c r="S1367" s="8" t="s">
        <v>248</v>
      </c>
      <c r="T1367" s="7" t="s">
        <v>228</v>
      </c>
    </row>
    <row r="1368" spans="1:20" ht="28">
      <c r="A1368" s="113" t="s">
        <v>1363</v>
      </c>
      <c r="B1368" s="115" t="s">
        <v>1412</v>
      </c>
      <c r="C1368" s="5"/>
      <c r="D1368" s="5" t="s">
        <v>250</v>
      </c>
      <c r="E1368" s="132">
        <f t="shared" si="819"/>
        <v>498.75</v>
      </c>
      <c r="F1368" s="139">
        <f>$O$1347-P1368*($O$1347-$O$1339)</f>
        <v>494.2</v>
      </c>
      <c r="G1368" s="149"/>
      <c r="H1368" s="82" t="str">
        <f t="shared" si="798"/>
        <v>50 percent up in Guzhangian international stage</v>
      </c>
      <c r="I1368" s="142" t="str">
        <f t="shared" si="799"/>
        <v>100 percent up in Paibian international stage</v>
      </c>
      <c r="J1368" s="7">
        <v>0.5</v>
      </c>
      <c r="K1368" s="129">
        <f t="shared" si="800"/>
        <v>50</v>
      </c>
      <c r="L1368" s="8" t="s">
        <v>171</v>
      </c>
      <c r="M1368" s="5" t="s">
        <v>82</v>
      </c>
      <c r="N1368" s="5" t="s">
        <v>82</v>
      </c>
      <c r="O1368" s="83"/>
      <c r="P1368" s="20">
        <v>1</v>
      </c>
      <c r="Q1368" s="143">
        <f t="shared" si="801"/>
        <v>100</v>
      </c>
      <c r="R1368" s="21" t="s">
        <v>170</v>
      </c>
      <c r="S1368" s="8" t="s">
        <v>248</v>
      </c>
      <c r="T1368" s="7" t="s">
        <v>228</v>
      </c>
    </row>
    <row r="1369" spans="1:20" ht="28">
      <c r="A1369" s="113" t="s">
        <v>1363</v>
      </c>
      <c r="B1369" s="115" t="s">
        <v>1413</v>
      </c>
      <c r="C1369" s="5"/>
      <c r="D1369" s="5" t="s">
        <v>82</v>
      </c>
      <c r="E1369" s="132">
        <f t="shared" si="819"/>
        <v>499.625</v>
      </c>
      <c r="F1369" s="139">
        <f>$O$1373-P1369*($O$1373-$O$1347)</f>
        <v>498.75</v>
      </c>
      <c r="G1369" s="149"/>
      <c r="H1369" s="82" t="str">
        <f t="shared" si="798"/>
        <v>25 percent up in Guzhangian international stage</v>
      </c>
      <c r="I1369" s="142" t="str">
        <f t="shared" si="799"/>
        <v>50 percent up in Guzhangian international stage</v>
      </c>
      <c r="J1369" s="7">
        <v>0.25</v>
      </c>
      <c r="K1369" s="129">
        <f t="shared" si="800"/>
        <v>25</v>
      </c>
      <c r="L1369" s="8" t="s">
        <v>171</v>
      </c>
      <c r="M1369" s="5" t="s">
        <v>82</v>
      </c>
      <c r="N1369" s="5" t="s">
        <v>82</v>
      </c>
      <c r="O1369" s="83"/>
      <c r="P1369" s="20">
        <v>0.5</v>
      </c>
      <c r="Q1369" s="143">
        <f t="shared" si="801"/>
        <v>50</v>
      </c>
      <c r="R1369" s="21" t="s">
        <v>171</v>
      </c>
      <c r="S1369" s="8" t="s">
        <v>261</v>
      </c>
      <c r="T1369" s="7">
        <v>0.25</v>
      </c>
    </row>
    <row r="1370" spans="1:20" ht="28">
      <c r="A1370" s="113" t="s">
        <v>1363</v>
      </c>
      <c r="B1370" s="115" t="s">
        <v>1415</v>
      </c>
      <c r="C1370" s="5"/>
      <c r="D1370" s="5" t="s">
        <v>82</v>
      </c>
      <c r="E1370" s="132">
        <f t="shared" si="819"/>
        <v>499.625</v>
      </c>
      <c r="F1370" s="139">
        <f>$O$1373-P1370*($O$1373-$O$1347)</f>
        <v>498.75</v>
      </c>
      <c r="G1370" s="149"/>
      <c r="H1370" s="82" t="str">
        <f t="shared" si="798"/>
        <v>25 percent up in Guzhangian international stage</v>
      </c>
      <c r="I1370" s="142" t="str">
        <f t="shared" si="799"/>
        <v>50 percent up in Guzhangian international stage</v>
      </c>
      <c r="J1370" s="7">
        <v>0.25</v>
      </c>
      <c r="K1370" s="129">
        <f t="shared" si="800"/>
        <v>25</v>
      </c>
      <c r="L1370" s="8" t="s">
        <v>171</v>
      </c>
      <c r="M1370" s="5" t="s">
        <v>82</v>
      </c>
      <c r="N1370" s="5" t="s">
        <v>82</v>
      </c>
      <c r="O1370" s="83"/>
      <c r="P1370" s="20">
        <v>0.5</v>
      </c>
      <c r="Q1370" s="143">
        <f t="shared" si="801"/>
        <v>50</v>
      </c>
      <c r="R1370" s="21" t="s">
        <v>171</v>
      </c>
      <c r="S1370" s="8" t="s">
        <v>261</v>
      </c>
      <c r="T1370" s="7">
        <v>0.25</v>
      </c>
    </row>
    <row r="1371" spans="1:20" ht="28">
      <c r="A1371" s="113" t="s">
        <v>1363</v>
      </c>
      <c r="B1371" s="114" t="s">
        <v>1416</v>
      </c>
      <c r="C1371" s="5"/>
      <c r="D1371" s="5" t="s">
        <v>1219</v>
      </c>
      <c r="E1371" s="132">
        <f t="shared" si="819"/>
        <v>499.84375</v>
      </c>
      <c r="F1371" s="139">
        <f>$O$1347-P1371*($O$1347-$O$1339)</f>
        <v>495.75555555555559</v>
      </c>
      <c r="G1371" s="149"/>
      <c r="H1371" s="82" t="str">
        <f t="shared" si="798"/>
        <v>18.8 percent up in Guzhangian international stage</v>
      </c>
      <c r="I1371" s="142" t="str">
        <f t="shared" si="799"/>
        <v>44.4 percent up in Paibian international stage</v>
      </c>
      <c r="J1371" s="7">
        <v>0.1875</v>
      </c>
      <c r="K1371" s="129">
        <f t="shared" si="800"/>
        <v>18.8</v>
      </c>
      <c r="L1371" s="8" t="s">
        <v>171</v>
      </c>
      <c r="M1371" s="5" t="s">
        <v>82</v>
      </c>
      <c r="N1371" s="5" t="s">
        <v>82</v>
      </c>
      <c r="O1371" s="83"/>
      <c r="P1371" s="20">
        <v>0.44444444444443815</v>
      </c>
      <c r="Q1371" s="143">
        <f t="shared" si="801"/>
        <v>44.4</v>
      </c>
      <c r="R1371" s="21" t="s">
        <v>170</v>
      </c>
      <c r="S1371" s="8" t="s">
        <v>248</v>
      </c>
      <c r="T1371" s="7" t="s">
        <v>228</v>
      </c>
    </row>
    <row r="1372" spans="1:20" ht="28">
      <c r="A1372" s="113" t="s">
        <v>1363</v>
      </c>
      <c r="B1372" s="114" t="s">
        <v>1417</v>
      </c>
      <c r="C1372" s="5"/>
      <c r="D1372" s="5" t="s">
        <v>1373</v>
      </c>
      <c r="E1372" s="132">
        <f t="shared" si="819"/>
        <v>500.5</v>
      </c>
      <c r="F1372" s="139">
        <f>$O$1373-P1372*($O$1373-$O$1347)</f>
        <v>498.75</v>
      </c>
      <c r="G1372" s="149"/>
      <c r="H1372" s="82" t="str">
        <f t="shared" si="798"/>
        <v>0 percent up in Guzhangian international stage</v>
      </c>
      <c r="I1372" s="142" t="str">
        <f t="shared" si="799"/>
        <v>50 percent up in Guzhangian international stage</v>
      </c>
      <c r="J1372" s="7">
        <v>0</v>
      </c>
      <c r="K1372" s="129">
        <f t="shared" si="800"/>
        <v>0</v>
      </c>
      <c r="L1372" s="8" t="s">
        <v>171</v>
      </c>
      <c r="M1372" s="5" t="s">
        <v>82</v>
      </c>
      <c r="N1372" s="5" t="s">
        <v>82</v>
      </c>
      <c r="O1372" s="83"/>
      <c r="P1372" s="20">
        <v>0.5</v>
      </c>
      <c r="Q1372" s="143">
        <f t="shared" si="801"/>
        <v>50</v>
      </c>
      <c r="R1372" s="21" t="s">
        <v>171</v>
      </c>
      <c r="S1372" s="8" t="s">
        <v>232</v>
      </c>
      <c r="T1372" s="7" t="s">
        <v>228</v>
      </c>
    </row>
    <row r="1373" spans="1:20" ht="28">
      <c r="A1373" s="113" t="s">
        <v>1363</v>
      </c>
      <c r="B1373" s="115" t="s">
        <v>171</v>
      </c>
      <c r="C1373" s="135"/>
      <c r="D1373" s="135" t="s">
        <v>224</v>
      </c>
      <c r="E1373" s="132">
        <f t="shared" si="819"/>
        <v>500.5</v>
      </c>
      <c r="F1373" s="139">
        <f>$O$1373-P1373*($O$1373-$O$1347)</f>
        <v>497</v>
      </c>
      <c r="G1373" s="149"/>
      <c r="H1373" s="82" t="str">
        <f t="shared" si="798"/>
        <v>0 percent up in Guzhangian international stage</v>
      </c>
      <c r="I1373" s="142" t="str">
        <f t="shared" si="799"/>
        <v>100 percent up in Guzhangian international stage</v>
      </c>
      <c r="J1373" s="7">
        <v>0</v>
      </c>
      <c r="K1373" s="129">
        <f t="shared" si="800"/>
        <v>0</v>
      </c>
      <c r="L1373" s="8" t="s">
        <v>171</v>
      </c>
      <c r="M1373" s="5" t="s">
        <v>226</v>
      </c>
      <c r="N1373" s="5" t="s">
        <v>1418</v>
      </c>
      <c r="O1373" s="83">
        <f>Master_Chronostrat!I156</f>
        <v>500.5</v>
      </c>
      <c r="P1373" s="20">
        <v>1</v>
      </c>
      <c r="Q1373" s="143">
        <f t="shared" si="801"/>
        <v>100</v>
      </c>
      <c r="R1373" s="21" t="s">
        <v>171</v>
      </c>
      <c r="S1373" s="8" t="s">
        <v>226</v>
      </c>
      <c r="T1373" s="7" t="s">
        <v>228</v>
      </c>
    </row>
    <row r="1374" spans="1:20" ht="28">
      <c r="A1374" s="113" t="s">
        <v>1363</v>
      </c>
      <c r="B1374" s="114" t="s">
        <v>1419</v>
      </c>
      <c r="C1374" s="5"/>
      <c r="D1374" s="5" t="s">
        <v>1420</v>
      </c>
      <c r="E1374" s="132">
        <f t="shared" ref="E1374:E1385" si="825">$O$1385-J1374*($O$1385-$O$1373)</f>
        <v>501.07142857142856</v>
      </c>
      <c r="F1374" s="139">
        <f>$O$1373-P1374*($O$1373-$O$1347)</f>
        <v>498.75</v>
      </c>
      <c r="G1374" s="149"/>
      <c r="H1374" s="82" t="str">
        <f t="shared" si="798"/>
        <v>85.7 percent up in Drumian international stage</v>
      </c>
      <c r="I1374" s="142" t="str">
        <f t="shared" si="799"/>
        <v>50 percent up in Guzhangian international stage</v>
      </c>
      <c r="J1374" s="7">
        <v>0.85714285714285721</v>
      </c>
      <c r="K1374" s="129">
        <f t="shared" si="800"/>
        <v>85.7</v>
      </c>
      <c r="L1374" s="8" t="s">
        <v>172</v>
      </c>
      <c r="M1374" s="5" t="s">
        <v>82</v>
      </c>
      <c r="N1374" s="5" t="s">
        <v>82</v>
      </c>
      <c r="O1374" s="83"/>
      <c r="P1374" s="20">
        <v>0.5</v>
      </c>
      <c r="Q1374" s="143">
        <f t="shared" si="801"/>
        <v>50</v>
      </c>
      <c r="R1374" s="21" t="s">
        <v>171</v>
      </c>
      <c r="S1374" s="8" t="s">
        <v>248</v>
      </c>
      <c r="T1374" s="7" t="s">
        <v>228</v>
      </c>
    </row>
    <row r="1375" spans="1:20" ht="28">
      <c r="A1375" s="113" t="s">
        <v>1363</v>
      </c>
      <c r="B1375" s="115" t="s">
        <v>1421</v>
      </c>
      <c r="C1375" s="5"/>
      <c r="D1375" s="5" t="s">
        <v>370</v>
      </c>
      <c r="E1375" s="132">
        <f t="shared" si="825"/>
        <v>501.64285714285717</v>
      </c>
      <c r="F1375" s="139">
        <f>$O$1373-P1375*($O$1373-$O$1347)</f>
        <v>498.75</v>
      </c>
      <c r="G1375" s="149"/>
      <c r="H1375" s="82" t="str">
        <f t="shared" si="798"/>
        <v>71.4 percent up in Drumian international stage</v>
      </c>
      <c r="I1375" s="142" t="str">
        <f t="shared" si="799"/>
        <v>50 percent up in Guzhangian international stage</v>
      </c>
      <c r="J1375" s="7">
        <v>0.7142857142857143</v>
      </c>
      <c r="K1375" s="129">
        <f t="shared" si="800"/>
        <v>71.400000000000006</v>
      </c>
      <c r="L1375" s="8" t="s">
        <v>172</v>
      </c>
      <c r="M1375" s="5" t="s">
        <v>82</v>
      </c>
      <c r="N1375" s="5" t="s">
        <v>82</v>
      </c>
      <c r="O1375" s="83"/>
      <c r="P1375" s="20">
        <v>0.5</v>
      </c>
      <c r="Q1375" s="143">
        <f t="shared" si="801"/>
        <v>50</v>
      </c>
      <c r="R1375" s="21" t="s">
        <v>171</v>
      </c>
      <c r="S1375" s="8" t="s">
        <v>248</v>
      </c>
      <c r="T1375" s="7" t="s">
        <v>228</v>
      </c>
    </row>
    <row r="1376" spans="1:20" ht="28">
      <c r="A1376" s="113" t="s">
        <v>1363</v>
      </c>
      <c r="B1376" s="115" t="s">
        <v>1422</v>
      </c>
      <c r="C1376" s="5"/>
      <c r="D1376" s="5" t="s">
        <v>82</v>
      </c>
      <c r="E1376" s="132">
        <f t="shared" si="825"/>
        <v>501.64285714285717</v>
      </c>
      <c r="F1376" s="139">
        <f>$O$1339-P1376*($O$1339-$O$1327)</f>
        <v>493</v>
      </c>
      <c r="G1376" s="149"/>
      <c r="H1376" s="82" t="str">
        <f t="shared" si="798"/>
        <v>71.4 percent up in Drumian international stage</v>
      </c>
      <c r="I1376" s="142" t="str">
        <f t="shared" si="799"/>
        <v>37.5 percent up in Jiangshanian international stage</v>
      </c>
      <c r="J1376" s="7">
        <v>0.7142857142857143</v>
      </c>
      <c r="K1376" s="129">
        <f t="shared" si="800"/>
        <v>71.400000000000006</v>
      </c>
      <c r="L1376" s="8" t="s">
        <v>172</v>
      </c>
      <c r="M1376" s="5" t="s">
        <v>82</v>
      </c>
      <c r="N1376" s="5" t="s">
        <v>82</v>
      </c>
      <c r="O1376" s="83"/>
      <c r="P1376" s="20">
        <v>0.375</v>
      </c>
      <c r="Q1376" s="143">
        <f t="shared" si="801"/>
        <v>37.5</v>
      </c>
      <c r="R1376" s="21" t="s">
        <v>168</v>
      </c>
      <c r="S1376" s="8" t="s">
        <v>248</v>
      </c>
      <c r="T1376" s="7" t="s">
        <v>228</v>
      </c>
    </row>
    <row r="1377" spans="1:20" ht="28">
      <c r="A1377" s="113"/>
      <c r="B1377" s="174" t="s">
        <v>2024</v>
      </c>
      <c r="C1377" s="5"/>
      <c r="D1377" s="5" t="s">
        <v>250</v>
      </c>
      <c r="E1377" s="132">
        <f t="shared" ref="E1377" si="826">$O$1385-J1377*($O$1385-$O$1373)</f>
        <v>502.78571428571428</v>
      </c>
      <c r="F1377" s="139">
        <f>$O$1373-P1377*($O$1373-$O$1347)</f>
        <v>498.75</v>
      </c>
      <c r="G1377" s="149" t="s">
        <v>2017</v>
      </c>
      <c r="H1377" s="82" t="str">
        <f t="shared" ref="H1377" si="827">CONCATENATE(K1377," percent up in ",L1377," international stage")</f>
        <v>42.9 percent up in Drumian international stage</v>
      </c>
      <c r="I1377" s="142" t="str">
        <f t="shared" ref="I1377" si="828">CONCATENATE(Q1377," percent up in ",R1377," international stage")</f>
        <v>50 percent up in Guzhangian international stage</v>
      </c>
      <c r="J1377" s="7">
        <v>0.4285714285714286</v>
      </c>
      <c r="K1377" s="129">
        <f t="shared" ref="K1377" si="829">ROUND(J1377*100,1)</f>
        <v>42.9</v>
      </c>
      <c r="L1377" s="8" t="s">
        <v>172</v>
      </c>
      <c r="M1377" s="5" t="s">
        <v>82</v>
      </c>
      <c r="N1377" s="5" t="s">
        <v>82</v>
      </c>
      <c r="O1377" s="83"/>
      <c r="P1377" s="20">
        <v>0.5</v>
      </c>
      <c r="Q1377" s="143">
        <f t="shared" ref="Q1377" si="830">ROUND(P1377*100,1)</f>
        <v>50</v>
      </c>
      <c r="R1377" s="21" t="s">
        <v>171</v>
      </c>
      <c r="S1377" s="8"/>
    </row>
    <row r="1378" spans="1:20" ht="28">
      <c r="A1378" s="113" t="s">
        <v>1363</v>
      </c>
      <c r="B1378" s="176" t="s">
        <v>1423</v>
      </c>
      <c r="C1378" s="5"/>
      <c r="D1378" s="5" t="s">
        <v>250</v>
      </c>
      <c r="E1378" s="132">
        <f t="shared" si="825"/>
        <v>502.78571428571428</v>
      </c>
      <c r="F1378" s="139">
        <f>$O$1373-P1378*($O$1373-$O$1347)</f>
        <v>498.75</v>
      </c>
      <c r="G1378" s="149"/>
      <c r="H1378" s="82" t="str">
        <f t="shared" si="798"/>
        <v>42.9 percent up in Drumian international stage</v>
      </c>
      <c r="I1378" s="142" t="str">
        <f t="shared" si="799"/>
        <v>50 percent up in Guzhangian international stage</v>
      </c>
      <c r="J1378" s="7">
        <v>0.4285714285714286</v>
      </c>
      <c r="K1378" s="129">
        <f t="shared" si="800"/>
        <v>42.9</v>
      </c>
      <c r="L1378" s="8" t="s">
        <v>172</v>
      </c>
      <c r="M1378" s="5" t="s">
        <v>82</v>
      </c>
      <c r="N1378" s="5" t="s">
        <v>82</v>
      </c>
      <c r="O1378" s="83"/>
      <c r="P1378" s="20">
        <v>0.5</v>
      </c>
      <c r="Q1378" s="143">
        <f t="shared" si="801"/>
        <v>50</v>
      </c>
      <c r="R1378" s="21" t="s">
        <v>171</v>
      </c>
      <c r="S1378" s="8" t="s">
        <v>248</v>
      </c>
      <c r="T1378" s="7" t="s">
        <v>228</v>
      </c>
    </row>
    <row r="1379" spans="1:20" ht="28">
      <c r="A1379" s="113"/>
      <c r="B1379" s="174" t="s">
        <v>1908</v>
      </c>
      <c r="C1379" s="5"/>
      <c r="D1379" s="5" t="s">
        <v>370</v>
      </c>
      <c r="E1379" s="132">
        <f t="shared" ref="E1379" si="831">$O$1385-J1379*($O$1385-$O$1373)</f>
        <v>503.92857142857144</v>
      </c>
      <c r="F1379" s="139">
        <f t="shared" ref="F1379" si="832">$O$1385-P1379*($O$1385-$O$1373)</f>
        <v>501.64285714285717</v>
      </c>
      <c r="G1379" s="149" t="s">
        <v>1909</v>
      </c>
      <c r="H1379" s="82" t="str">
        <f t="shared" ref="H1379" si="833">CONCATENATE(K1379," percent up in ",L1379," international stage")</f>
        <v>14.3 percent up in Drumian international stage</v>
      </c>
      <c r="I1379" s="142" t="str">
        <f t="shared" ref="I1379" si="834">CONCATENATE(Q1379," percent up in ",R1379," international stage")</f>
        <v>71.4 percent up in Drumian international stage</v>
      </c>
      <c r="J1379" s="7">
        <v>0.1428571428571429</v>
      </c>
      <c r="K1379" s="129">
        <f t="shared" ref="K1379" si="835">ROUND(J1379*100,1)</f>
        <v>14.3</v>
      </c>
      <c r="L1379" s="8" t="s">
        <v>172</v>
      </c>
      <c r="M1379" s="5" t="s">
        <v>82</v>
      </c>
      <c r="N1379" s="5" t="s">
        <v>82</v>
      </c>
      <c r="O1379" s="83"/>
      <c r="P1379" s="20">
        <v>0.7142857142857143</v>
      </c>
      <c r="Q1379" s="143">
        <f t="shared" ref="Q1379" si="836">ROUND(P1379*100,1)</f>
        <v>71.400000000000006</v>
      </c>
      <c r="R1379" s="21" t="s">
        <v>172</v>
      </c>
      <c r="S1379" s="8" t="s">
        <v>261</v>
      </c>
    </row>
    <row r="1380" spans="1:20" ht="28">
      <c r="A1380" s="113" t="s">
        <v>1363</v>
      </c>
      <c r="B1380" s="176" t="s">
        <v>1424</v>
      </c>
      <c r="C1380" s="5"/>
      <c r="D1380" s="5" t="s">
        <v>370</v>
      </c>
      <c r="E1380" s="132">
        <f t="shared" si="825"/>
        <v>503.92857142857144</v>
      </c>
      <c r="F1380" s="139">
        <f t="shared" ref="F1380:F1391" si="837">$O$1385-P1380*($O$1385-$O$1373)</f>
        <v>501.64285714285717</v>
      </c>
      <c r="G1380" s="149"/>
      <c r="H1380" s="82" t="str">
        <f t="shared" si="798"/>
        <v>14.3 percent up in Drumian international stage</v>
      </c>
      <c r="I1380" s="142" t="str">
        <f t="shared" si="799"/>
        <v>71.4 percent up in Drumian international stage</v>
      </c>
      <c r="J1380" s="7">
        <v>0.1428571428571429</v>
      </c>
      <c r="K1380" s="129">
        <f t="shared" si="800"/>
        <v>14.3</v>
      </c>
      <c r="L1380" s="8" t="s">
        <v>172</v>
      </c>
      <c r="M1380" s="5" t="s">
        <v>82</v>
      </c>
      <c r="N1380" s="5" t="s">
        <v>82</v>
      </c>
      <c r="O1380" s="83"/>
      <c r="P1380" s="20">
        <v>0.7142857142857143</v>
      </c>
      <c r="Q1380" s="143">
        <f t="shared" si="801"/>
        <v>71.400000000000006</v>
      </c>
      <c r="R1380" s="21" t="s">
        <v>172</v>
      </c>
      <c r="S1380" s="8" t="s">
        <v>261</v>
      </c>
      <c r="T1380" s="7">
        <v>0.5714285714285694</v>
      </c>
    </row>
    <row r="1381" spans="1:20" ht="28">
      <c r="A1381" s="113" t="s">
        <v>1363</v>
      </c>
      <c r="B1381" s="114" t="s">
        <v>1425</v>
      </c>
      <c r="C1381" s="5"/>
      <c r="D1381" s="5" t="s">
        <v>1373</v>
      </c>
      <c r="E1381" s="132">
        <f t="shared" si="825"/>
        <v>503.92857142857144</v>
      </c>
      <c r="F1381" s="139">
        <f t="shared" si="837"/>
        <v>500.5</v>
      </c>
      <c r="G1381" s="149"/>
      <c r="H1381" s="82" t="str">
        <f t="shared" si="798"/>
        <v>14.3 percent up in Drumian international stage</v>
      </c>
      <c r="I1381" s="142" t="str">
        <f t="shared" si="799"/>
        <v>100 percent up in Drumian international stage</v>
      </c>
      <c r="J1381" s="7">
        <v>0.1428571428571429</v>
      </c>
      <c r="K1381" s="129">
        <f t="shared" si="800"/>
        <v>14.3</v>
      </c>
      <c r="L1381" s="8" t="s">
        <v>172</v>
      </c>
      <c r="M1381" s="5" t="s">
        <v>82</v>
      </c>
      <c r="N1381" s="5" t="s">
        <v>82</v>
      </c>
      <c r="O1381" s="83"/>
      <c r="P1381" s="20">
        <v>1</v>
      </c>
      <c r="Q1381" s="143">
        <f t="shared" si="801"/>
        <v>100</v>
      </c>
      <c r="R1381" s="21" t="s">
        <v>172</v>
      </c>
      <c r="S1381" s="8" t="s">
        <v>274</v>
      </c>
      <c r="T1381" s="7" t="s">
        <v>228</v>
      </c>
    </row>
    <row r="1382" spans="1:20" ht="28">
      <c r="A1382" s="113" t="s">
        <v>1363</v>
      </c>
      <c r="B1382" s="115" t="s">
        <v>1414</v>
      </c>
      <c r="C1382" s="5"/>
      <c r="D1382" s="5" t="s">
        <v>963</v>
      </c>
      <c r="E1382" s="132">
        <f>$O$1385-J1382*($O$1385-$O$1373)</f>
        <v>504.5</v>
      </c>
      <c r="F1382" s="139">
        <f>$O$1373-P1382*($O$1373-$O$1347)</f>
        <v>498.75</v>
      </c>
      <c r="G1382" s="149" t="s">
        <v>1953</v>
      </c>
      <c r="H1382" s="82" t="str">
        <f>CONCATENATE(K1382," percent up in ",L1382," international stage")</f>
        <v>0 percent up in Drumian international stage</v>
      </c>
      <c r="I1382" s="142" t="str">
        <f>CONCATENATE(Q1382," percent up in ",R1382," international stage")</f>
        <v>50 percent up in Guzhangian international stage</v>
      </c>
      <c r="J1382" s="7">
        <v>0</v>
      </c>
      <c r="K1382" s="129">
        <f t="shared" ref="K1382" si="838">ROUND(J1382*100,1)</f>
        <v>0</v>
      </c>
      <c r="L1382" s="8" t="s">
        <v>172</v>
      </c>
      <c r="M1382" s="5" t="s">
        <v>82</v>
      </c>
      <c r="N1382" s="5" t="s">
        <v>82</v>
      </c>
      <c r="O1382" s="83"/>
      <c r="P1382" s="20">
        <v>0.5</v>
      </c>
      <c r="Q1382" s="143">
        <f>ROUND(P1382*100,1)</f>
        <v>50</v>
      </c>
      <c r="R1382" s="21" t="s">
        <v>171</v>
      </c>
      <c r="S1382" s="8" t="s">
        <v>261</v>
      </c>
      <c r="T1382" s="7">
        <v>0.25</v>
      </c>
    </row>
    <row r="1383" spans="1:20" ht="28">
      <c r="A1383" s="113"/>
      <c r="B1383" s="115" t="s">
        <v>2007</v>
      </c>
      <c r="C1383" s="5"/>
      <c r="D1383" s="5"/>
      <c r="E1383" s="132">
        <f>$O$1385-J1383*($O$1385-$O$1373)</f>
        <v>502.5</v>
      </c>
      <c r="F1383" s="139">
        <f t="shared" si="837"/>
        <v>500.5</v>
      </c>
      <c r="G1383" s="149"/>
      <c r="H1383" s="82" t="str">
        <f>CONCATENATE(K1383," percent up in ",L1383," international stage")</f>
        <v>50 percent up in Drumian international stage</v>
      </c>
      <c r="I1383" s="142" t="str">
        <f>CONCATENATE(Q1383," percent up in ",R1383," international stage")</f>
        <v>100 percent up in Drumian international stage</v>
      </c>
      <c r="J1383" s="7">
        <v>0.5</v>
      </c>
      <c r="K1383" s="129">
        <f t="shared" ref="K1383:K1384" si="839">ROUND(J1383*100,1)</f>
        <v>50</v>
      </c>
      <c r="L1383" s="8" t="s">
        <v>172</v>
      </c>
      <c r="M1383" s="5"/>
      <c r="O1383" s="83"/>
      <c r="P1383" s="20">
        <v>1</v>
      </c>
      <c r="Q1383" s="143">
        <f t="shared" ref="Q1383:Q1384" si="840">ROUND(P1383*100,1)</f>
        <v>100</v>
      </c>
      <c r="R1383" s="21" t="s">
        <v>172</v>
      </c>
      <c r="S1383" s="8"/>
    </row>
    <row r="1384" spans="1:20" ht="28">
      <c r="A1384" s="113"/>
      <c r="B1384" s="115" t="s">
        <v>2008</v>
      </c>
      <c r="C1384" s="5"/>
      <c r="D1384" s="5"/>
      <c r="E1384" s="132">
        <f>$O$1385-J1384*($O$1385-$O$1373)</f>
        <v>504.5</v>
      </c>
      <c r="F1384" s="139">
        <f t="shared" si="837"/>
        <v>502.5</v>
      </c>
      <c r="G1384" s="149"/>
      <c r="H1384" s="82" t="str">
        <f>CONCATENATE(K1384," percent up in ",L1384," international stage")</f>
        <v>0 percent up in Drumian international stage</v>
      </c>
      <c r="I1384" s="142" t="str">
        <f>CONCATENATE(Q1384," percent up in ",R1384," international stage")</f>
        <v>50 percent up in Drumian international stage</v>
      </c>
      <c r="J1384" s="7">
        <v>0</v>
      </c>
      <c r="K1384" s="129">
        <f t="shared" si="839"/>
        <v>0</v>
      </c>
      <c r="L1384" s="8" t="s">
        <v>172</v>
      </c>
      <c r="M1384" s="5"/>
      <c r="O1384" s="83"/>
      <c r="P1384" s="20">
        <v>0.5</v>
      </c>
      <c r="Q1384" s="143">
        <f t="shared" si="840"/>
        <v>50</v>
      </c>
      <c r="R1384" s="21" t="s">
        <v>172</v>
      </c>
      <c r="S1384" s="8"/>
    </row>
    <row r="1385" spans="1:20" ht="28">
      <c r="A1385" s="113" t="s">
        <v>1363</v>
      </c>
      <c r="B1385" s="115" t="s">
        <v>172</v>
      </c>
      <c r="C1385" s="135"/>
      <c r="D1385" s="135" t="s">
        <v>224</v>
      </c>
      <c r="E1385" s="132">
        <f t="shared" si="825"/>
        <v>504.5</v>
      </c>
      <c r="F1385" s="139">
        <f t="shared" si="837"/>
        <v>500.5</v>
      </c>
      <c r="G1385" s="149"/>
      <c r="H1385" s="82" t="str">
        <f t="shared" si="798"/>
        <v>0 percent up in Drumian international stage</v>
      </c>
      <c r="I1385" s="142" t="str">
        <f t="shared" si="799"/>
        <v>100 percent up in Drumian international stage</v>
      </c>
      <c r="J1385" s="7">
        <v>0</v>
      </c>
      <c r="K1385" s="129">
        <f t="shared" si="800"/>
        <v>0</v>
      </c>
      <c r="L1385" s="8" t="s">
        <v>172</v>
      </c>
      <c r="M1385" s="5" t="s">
        <v>226</v>
      </c>
      <c r="N1385" s="5" t="s">
        <v>1426</v>
      </c>
      <c r="O1385" s="83">
        <f>Master_Chronostrat!I157</f>
        <v>504.5</v>
      </c>
      <c r="P1385" s="20">
        <v>1</v>
      </c>
      <c r="Q1385" s="143">
        <f t="shared" si="801"/>
        <v>100</v>
      </c>
      <c r="R1385" s="21" t="s">
        <v>172</v>
      </c>
      <c r="S1385" s="8" t="s">
        <v>226</v>
      </c>
      <c r="T1385" s="7" t="s">
        <v>228</v>
      </c>
    </row>
    <row r="1386" spans="1:20" ht="28">
      <c r="A1386" s="113" t="s">
        <v>1363</v>
      </c>
      <c r="B1386" s="114" t="s">
        <v>1427</v>
      </c>
      <c r="C1386" s="5"/>
      <c r="D1386" s="5" t="s">
        <v>1420</v>
      </c>
      <c r="E1386" s="132">
        <f t="shared" ref="E1386:E1397" si="841">$O$1397-J1386*($O$1397-$O$1385)</f>
        <v>505.69387755102042</v>
      </c>
      <c r="F1386" s="139">
        <f t="shared" si="837"/>
        <v>501.07142857142856</v>
      </c>
      <c r="G1386" s="149"/>
      <c r="H1386" s="82" t="str">
        <f t="shared" si="798"/>
        <v>73.5 percent up in Wuliuan international stage</v>
      </c>
      <c r="I1386" s="142" t="str">
        <f t="shared" si="799"/>
        <v>85.7 percent up in Drumian international stage</v>
      </c>
      <c r="J1386" s="7">
        <v>0.73469387755101578</v>
      </c>
      <c r="K1386" s="129">
        <f t="shared" si="800"/>
        <v>73.5</v>
      </c>
      <c r="L1386" s="8" t="s">
        <v>174</v>
      </c>
      <c r="M1386" s="5" t="s">
        <v>82</v>
      </c>
      <c r="N1386" s="5" t="s">
        <v>82</v>
      </c>
      <c r="O1386" s="83"/>
      <c r="P1386" s="20">
        <v>0.8571428571428571</v>
      </c>
      <c r="Q1386" s="143">
        <f t="shared" si="801"/>
        <v>85.7</v>
      </c>
      <c r="R1386" s="21" t="s">
        <v>172</v>
      </c>
      <c r="S1386" s="8" t="s">
        <v>248</v>
      </c>
      <c r="T1386" s="7" t="s">
        <v>228</v>
      </c>
    </row>
    <row r="1387" spans="1:20" ht="28">
      <c r="A1387" s="113" t="s">
        <v>1363</v>
      </c>
      <c r="B1387" s="114" t="s">
        <v>1428</v>
      </c>
      <c r="C1387" s="5"/>
      <c r="D1387" s="5" t="s">
        <v>370</v>
      </c>
      <c r="E1387" s="132">
        <f t="shared" si="841"/>
        <v>506.42857142857144</v>
      </c>
      <c r="F1387" s="139">
        <f t="shared" si="837"/>
        <v>503.92857142857144</v>
      </c>
      <c r="G1387" s="149"/>
      <c r="H1387" s="82" t="str">
        <f t="shared" si="798"/>
        <v>57.1 percent up in Wuliuan international stage</v>
      </c>
      <c r="I1387" s="142" t="str">
        <f t="shared" si="799"/>
        <v>14.3 percent up in Drumian international stage</v>
      </c>
      <c r="J1387" s="7">
        <v>0.5714285714285714</v>
      </c>
      <c r="K1387" s="129">
        <f t="shared" si="800"/>
        <v>57.1</v>
      </c>
      <c r="L1387" s="8" t="s">
        <v>174</v>
      </c>
      <c r="M1387" s="5" t="s">
        <v>82</v>
      </c>
      <c r="N1387" s="5" t="s">
        <v>82</v>
      </c>
      <c r="O1387" s="83"/>
      <c r="P1387" s="20">
        <v>0.14285714285714285</v>
      </c>
      <c r="Q1387" s="143">
        <f t="shared" si="801"/>
        <v>14.3</v>
      </c>
      <c r="R1387" s="21" t="s">
        <v>172</v>
      </c>
      <c r="S1387" s="8" t="s">
        <v>248</v>
      </c>
      <c r="T1387" s="7" t="s">
        <v>228</v>
      </c>
    </row>
    <row r="1388" spans="1:20" ht="28">
      <c r="A1388" s="113" t="s">
        <v>1363</v>
      </c>
      <c r="B1388" s="115" t="s">
        <v>1429</v>
      </c>
      <c r="C1388" s="5"/>
      <c r="D1388" s="5" t="s">
        <v>370</v>
      </c>
      <c r="E1388" s="132">
        <f t="shared" si="841"/>
        <v>506.42857142857144</v>
      </c>
      <c r="F1388" s="139">
        <f t="shared" si="837"/>
        <v>503.92857142857144</v>
      </c>
      <c r="G1388" s="149"/>
      <c r="H1388" s="82" t="str">
        <f t="shared" si="798"/>
        <v>57.1 percent up in Wuliuan international stage</v>
      </c>
      <c r="I1388" s="142" t="str">
        <f t="shared" si="799"/>
        <v>14.3 percent up in Drumian international stage</v>
      </c>
      <c r="J1388" s="7">
        <v>0.5714285714285714</v>
      </c>
      <c r="K1388" s="129">
        <f t="shared" si="800"/>
        <v>57.1</v>
      </c>
      <c r="L1388" s="8" t="s">
        <v>174</v>
      </c>
      <c r="M1388" s="5" t="s">
        <v>82</v>
      </c>
      <c r="N1388" s="5" t="s">
        <v>82</v>
      </c>
      <c r="O1388" s="83"/>
      <c r="P1388" s="20">
        <v>0.14285714285714285</v>
      </c>
      <c r="Q1388" s="143">
        <f t="shared" si="801"/>
        <v>14.3</v>
      </c>
      <c r="R1388" s="21" t="s">
        <v>172</v>
      </c>
      <c r="S1388" s="8" t="s">
        <v>248</v>
      </c>
      <c r="T1388" s="7" t="s">
        <v>228</v>
      </c>
    </row>
    <row r="1389" spans="1:20" ht="28">
      <c r="A1389" s="113"/>
      <c r="B1389" s="174" t="s">
        <v>2022</v>
      </c>
      <c r="C1389" s="5"/>
      <c r="D1389" s="5" t="s">
        <v>250</v>
      </c>
      <c r="E1389" s="132">
        <f t="shared" ref="E1389" si="842">$O$1397-J1389*($O$1397-$O$1385)</f>
        <v>507.71428571428572</v>
      </c>
      <c r="F1389" s="139">
        <f t="shared" ref="F1389" si="843">$O$1385-P1389*($O$1385-$O$1373)</f>
        <v>502.78571428571428</v>
      </c>
      <c r="G1389" s="149" t="s">
        <v>2017</v>
      </c>
      <c r="H1389" s="82" t="str">
        <f t="shared" ref="H1389" si="844">CONCATENATE(K1389," percent up in ",L1389," international stage")</f>
        <v>28.6 percent up in Wuliuan international stage</v>
      </c>
      <c r="I1389" s="142" t="str">
        <f t="shared" ref="I1389" si="845">CONCATENATE(Q1389," percent up in ",R1389," international stage")</f>
        <v>42.9 percent up in Drumian international stage</v>
      </c>
      <c r="J1389" s="7">
        <v>0.2857142857142857</v>
      </c>
      <c r="K1389" s="129">
        <f t="shared" ref="K1389" si="846">ROUND(J1389*100,1)</f>
        <v>28.6</v>
      </c>
      <c r="L1389" s="8" t="s">
        <v>174</v>
      </c>
      <c r="M1389" s="5" t="s">
        <v>82</v>
      </c>
      <c r="N1389" s="5" t="s">
        <v>82</v>
      </c>
      <c r="O1389" s="83"/>
      <c r="P1389" s="20">
        <v>0.42857142857142855</v>
      </c>
      <c r="Q1389" s="143">
        <f t="shared" ref="Q1389" si="847">ROUND(P1389*100,1)</f>
        <v>42.9</v>
      </c>
      <c r="R1389" s="21" t="s">
        <v>172</v>
      </c>
      <c r="S1389" s="8"/>
    </row>
    <row r="1390" spans="1:20" ht="28">
      <c r="A1390" s="113" t="s">
        <v>1363</v>
      </c>
      <c r="B1390" s="175" t="s">
        <v>1430</v>
      </c>
      <c r="C1390" s="5"/>
      <c r="D1390" s="5" t="s">
        <v>250</v>
      </c>
      <c r="E1390" s="132">
        <f t="shared" si="841"/>
        <v>507.71428571428572</v>
      </c>
      <c r="F1390" s="139">
        <f t="shared" si="837"/>
        <v>502.78571428571428</v>
      </c>
      <c r="G1390" s="149" t="s">
        <v>2023</v>
      </c>
      <c r="H1390" s="82" t="str">
        <f t="shared" si="798"/>
        <v>28.6 percent up in Wuliuan international stage</v>
      </c>
      <c r="I1390" s="142" t="str">
        <f t="shared" si="799"/>
        <v>42.9 percent up in Drumian international stage</v>
      </c>
      <c r="J1390" s="7">
        <v>0.2857142857142857</v>
      </c>
      <c r="K1390" s="129">
        <f t="shared" si="800"/>
        <v>28.6</v>
      </c>
      <c r="L1390" s="8" t="s">
        <v>174</v>
      </c>
      <c r="M1390" s="5" t="s">
        <v>82</v>
      </c>
      <c r="N1390" s="5" t="s">
        <v>82</v>
      </c>
      <c r="O1390" s="83"/>
      <c r="P1390" s="20">
        <v>0.42857142857142855</v>
      </c>
      <c r="Q1390" s="143">
        <f t="shared" si="801"/>
        <v>42.9</v>
      </c>
      <c r="R1390" s="21" t="s">
        <v>172</v>
      </c>
      <c r="S1390" s="8" t="s">
        <v>248</v>
      </c>
      <c r="T1390" s="7" t="s">
        <v>228</v>
      </c>
    </row>
    <row r="1391" spans="1:20" ht="28">
      <c r="A1391" s="113" t="s">
        <v>1363</v>
      </c>
      <c r="B1391" s="176" t="s">
        <v>1431</v>
      </c>
      <c r="C1391" s="5"/>
      <c r="D1391" s="5" t="s">
        <v>250</v>
      </c>
      <c r="E1391" s="132">
        <f t="shared" si="841"/>
        <v>507.71428571428572</v>
      </c>
      <c r="F1391" s="139">
        <f t="shared" si="837"/>
        <v>502.78571428571428</v>
      </c>
      <c r="G1391" s="149" t="s">
        <v>2032</v>
      </c>
      <c r="H1391" s="82" t="str">
        <f t="shared" si="798"/>
        <v>28.6 percent up in Wuliuan international stage</v>
      </c>
      <c r="I1391" s="142" t="str">
        <f t="shared" si="799"/>
        <v>42.9 percent up in Drumian international stage</v>
      </c>
      <c r="J1391" s="7">
        <v>0.2857142857142857</v>
      </c>
      <c r="K1391" s="129">
        <f t="shared" si="800"/>
        <v>28.6</v>
      </c>
      <c r="L1391" s="8" t="s">
        <v>174</v>
      </c>
      <c r="M1391" s="5" t="s">
        <v>82</v>
      </c>
      <c r="N1391" s="5" t="s">
        <v>82</v>
      </c>
      <c r="O1391" s="83"/>
      <c r="P1391" s="20">
        <v>0.42857142857142855</v>
      </c>
      <c r="Q1391" s="143">
        <f t="shared" si="801"/>
        <v>42.9</v>
      </c>
      <c r="R1391" s="21" t="s">
        <v>172</v>
      </c>
      <c r="S1391" s="8" t="s">
        <v>248</v>
      </c>
      <c r="T1391" s="7" t="s">
        <v>228</v>
      </c>
    </row>
    <row r="1392" spans="1:20" ht="28">
      <c r="A1392" s="113" t="s">
        <v>1363</v>
      </c>
      <c r="B1392" s="115" t="s">
        <v>1432</v>
      </c>
      <c r="C1392" s="5"/>
      <c r="D1392" s="5" t="s">
        <v>82</v>
      </c>
      <c r="E1392" s="132">
        <f t="shared" si="841"/>
        <v>509</v>
      </c>
      <c r="F1392" s="139">
        <f>$O$1397-P1392*($O$1397-$O$1385)</f>
        <v>504.5</v>
      </c>
      <c r="G1392" s="149"/>
      <c r="H1392" s="82" t="str">
        <f t="shared" si="798"/>
        <v>0 percent up in Wuliuan international stage</v>
      </c>
      <c r="I1392" s="142" t="str">
        <f t="shared" si="799"/>
        <v>100 percent up in Wuliuan international stage</v>
      </c>
      <c r="J1392" s="7">
        <v>0</v>
      </c>
      <c r="K1392" s="129">
        <f t="shared" si="800"/>
        <v>0</v>
      </c>
      <c r="L1392" s="8" t="s">
        <v>174</v>
      </c>
      <c r="M1392" s="5" t="s">
        <v>82</v>
      </c>
      <c r="N1392" s="5" t="s">
        <v>82</v>
      </c>
      <c r="O1392" s="83"/>
      <c r="P1392" s="20">
        <v>1</v>
      </c>
      <c r="Q1392" s="143">
        <f t="shared" si="801"/>
        <v>100</v>
      </c>
      <c r="R1392" s="21" t="s">
        <v>174</v>
      </c>
      <c r="S1392" s="8" t="s">
        <v>234</v>
      </c>
      <c r="T1392" s="7" t="s">
        <v>228</v>
      </c>
    </row>
    <row r="1393" spans="1:20" ht="28">
      <c r="A1393" s="113" t="s">
        <v>1363</v>
      </c>
      <c r="B1393" s="114" t="s">
        <v>1433</v>
      </c>
      <c r="C1393" s="5"/>
      <c r="D1393" s="5" t="s">
        <v>1373</v>
      </c>
      <c r="E1393" s="132">
        <f t="shared" si="841"/>
        <v>509</v>
      </c>
      <c r="F1393" s="139">
        <f>$O$1385-P1393*($O$1385-$O$1373)</f>
        <v>503.92857142857144</v>
      </c>
      <c r="G1393" s="149"/>
      <c r="H1393" s="82" t="str">
        <f t="shared" si="798"/>
        <v>0 percent up in Wuliuan international stage</v>
      </c>
      <c r="I1393" s="142" t="str">
        <f t="shared" si="799"/>
        <v>14.3 percent up in Drumian international stage</v>
      </c>
      <c r="J1393" s="7">
        <v>0</v>
      </c>
      <c r="K1393" s="129">
        <f t="shared" si="800"/>
        <v>0</v>
      </c>
      <c r="L1393" s="8" t="s">
        <v>174</v>
      </c>
      <c r="M1393" s="5" t="s">
        <v>82</v>
      </c>
      <c r="N1393" s="5" t="s">
        <v>82</v>
      </c>
      <c r="O1393" s="83"/>
      <c r="P1393" s="20">
        <v>0.14285714285714285</v>
      </c>
      <c r="Q1393" s="143">
        <f t="shared" si="801"/>
        <v>14.3</v>
      </c>
      <c r="R1393" s="21" t="s">
        <v>172</v>
      </c>
      <c r="S1393" s="8" t="s">
        <v>248</v>
      </c>
      <c r="T1393" s="7" t="s">
        <v>228</v>
      </c>
    </row>
    <row r="1394" spans="1:20" ht="28">
      <c r="A1394" s="113" t="s">
        <v>1363</v>
      </c>
      <c r="B1394" s="115" t="s">
        <v>1434</v>
      </c>
      <c r="C1394" s="5"/>
      <c r="D1394" s="5" t="s">
        <v>370</v>
      </c>
      <c r="E1394" s="132">
        <f t="shared" si="841"/>
        <v>509</v>
      </c>
      <c r="F1394" s="139">
        <f>$O$1397-P1394*($O$1397-$O$1385)</f>
        <v>506.42857142857144</v>
      </c>
      <c r="G1394" s="149"/>
      <c r="H1394" s="82" t="str">
        <f t="shared" si="798"/>
        <v>0 percent up in Wuliuan international stage</v>
      </c>
      <c r="I1394" s="142" t="str">
        <f t="shared" si="799"/>
        <v>57.1 percent up in Wuliuan international stage</v>
      </c>
      <c r="J1394" s="7">
        <v>0</v>
      </c>
      <c r="K1394" s="129">
        <f t="shared" si="800"/>
        <v>0</v>
      </c>
      <c r="L1394" s="8" t="s">
        <v>174</v>
      </c>
      <c r="M1394" s="5" t="s">
        <v>82</v>
      </c>
      <c r="N1394" s="5" t="s">
        <v>82</v>
      </c>
      <c r="O1394" s="83"/>
      <c r="P1394" s="20">
        <v>0.5714285714285714</v>
      </c>
      <c r="Q1394" s="143">
        <f t="shared" si="801"/>
        <v>57.1</v>
      </c>
      <c r="R1394" s="21" t="s">
        <v>174</v>
      </c>
      <c r="S1394" s="8" t="s">
        <v>232</v>
      </c>
      <c r="T1394" s="7" t="s">
        <v>228</v>
      </c>
    </row>
    <row r="1395" spans="1:20" ht="28">
      <c r="A1395" s="113" t="s">
        <v>1363</v>
      </c>
      <c r="B1395" s="114" t="s">
        <v>1435</v>
      </c>
      <c r="C1395" s="5"/>
      <c r="D1395" s="5" t="s">
        <v>1373</v>
      </c>
      <c r="E1395" s="132">
        <f t="shared" si="841"/>
        <v>509</v>
      </c>
      <c r="F1395" s="139">
        <f>$O$1397-P1395*($O$1397-$O$1385)</f>
        <v>504.5</v>
      </c>
      <c r="G1395" s="149"/>
      <c r="H1395" s="82" t="str">
        <f t="shared" si="798"/>
        <v>0 percent up in Wuliuan international stage</v>
      </c>
      <c r="I1395" s="142" t="str">
        <f t="shared" si="799"/>
        <v>100 percent up in Wuliuan international stage</v>
      </c>
      <c r="J1395" s="7">
        <v>0</v>
      </c>
      <c r="K1395" s="129">
        <f t="shared" si="800"/>
        <v>0</v>
      </c>
      <c r="L1395" s="8" t="s">
        <v>174</v>
      </c>
      <c r="M1395" s="5" t="s">
        <v>82</v>
      </c>
      <c r="N1395" s="5" t="s">
        <v>82</v>
      </c>
      <c r="O1395" s="83"/>
      <c r="P1395" s="20">
        <v>1</v>
      </c>
      <c r="Q1395" s="143">
        <f t="shared" si="801"/>
        <v>100</v>
      </c>
      <c r="R1395" s="21" t="s">
        <v>174</v>
      </c>
      <c r="S1395" s="8" t="s">
        <v>234</v>
      </c>
      <c r="T1395" s="7" t="s">
        <v>228</v>
      </c>
    </row>
    <row r="1396" spans="1:20" ht="28">
      <c r="A1396" s="113" t="s">
        <v>1363</v>
      </c>
      <c r="B1396" s="114" t="s">
        <v>174</v>
      </c>
      <c r="C1396" s="135"/>
      <c r="D1396" s="135" t="s">
        <v>224</v>
      </c>
      <c r="E1396" s="132">
        <f t="shared" si="841"/>
        <v>509</v>
      </c>
      <c r="F1396" s="139">
        <f>$O$1397-P1396*($O$1397-$O$1385)</f>
        <v>504.5</v>
      </c>
      <c r="G1396" s="149"/>
      <c r="H1396" s="82" t="str">
        <f t="shared" si="798"/>
        <v>0 percent up in Wuliuan international stage</v>
      </c>
      <c r="I1396" s="142" t="str">
        <f t="shared" si="799"/>
        <v>100 percent up in Wuliuan international stage</v>
      </c>
      <c r="J1396" s="7">
        <v>0</v>
      </c>
      <c r="K1396" s="129">
        <f t="shared" si="800"/>
        <v>0</v>
      </c>
      <c r="L1396" s="8" t="s">
        <v>174</v>
      </c>
      <c r="M1396" s="5" t="s">
        <v>226</v>
      </c>
      <c r="N1396" s="5" t="s">
        <v>82</v>
      </c>
      <c r="O1396" s="83">
        <f>Master_Chronostrat!I158</f>
        <v>509</v>
      </c>
      <c r="P1396" s="20">
        <v>1</v>
      </c>
      <c r="Q1396" s="143">
        <f t="shared" si="801"/>
        <v>100</v>
      </c>
      <c r="R1396" s="21" t="s">
        <v>174</v>
      </c>
      <c r="S1396" s="8" t="s">
        <v>226</v>
      </c>
      <c r="T1396" s="7" t="s">
        <v>228</v>
      </c>
    </row>
    <row r="1397" spans="1:20" ht="28">
      <c r="A1397" s="113" t="s">
        <v>1363</v>
      </c>
      <c r="B1397" s="114" t="s">
        <v>173</v>
      </c>
      <c r="C1397" s="135"/>
      <c r="D1397" s="135" t="s">
        <v>224</v>
      </c>
      <c r="E1397" s="132">
        <f t="shared" si="841"/>
        <v>509</v>
      </c>
      <c r="F1397" s="139">
        <f>$O$1373-P1397*($O$1373-$O$1347)</f>
        <v>497</v>
      </c>
      <c r="G1397" s="149"/>
      <c r="H1397" s="82" t="str">
        <f t="shared" si="798"/>
        <v>0 percent up in Wuliuan international stage</v>
      </c>
      <c r="I1397" s="142" t="str">
        <f t="shared" si="799"/>
        <v>100 percent up in Guzhangian international stage</v>
      </c>
      <c r="J1397" s="7">
        <v>0</v>
      </c>
      <c r="K1397" s="129">
        <f t="shared" si="800"/>
        <v>0</v>
      </c>
      <c r="L1397" s="8" t="s">
        <v>174</v>
      </c>
      <c r="M1397" s="5" t="s">
        <v>226</v>
      </c>
      <c r="N1397" s="5" t="s">
        <v>1436</v>
      </c>
      <c r="O1397" s="83">
        <f>Master_Chronostrat!I158</f>
        <v>509</v>
      </c>
      <c r="P1397" s="20">
        <v>1</v>
      </c>
      <c r="Q1397" s="143">
        <f t="shared" si="801"/>
        <v>100</v>
      </c>
      <c r="R1397" s="21" t="s">
        <v>171</v>
      </c>
      <c r="S1397" s="8" t="s">
        <v>241</v>
      </c>
      <c r="T1397" s="7" t="s">
        <v>228</v>
      </c>
    </row>
    <row r="1398" spans="1:20" ht="28">
      <c r="A1398" s="113" t="s">
        <v>1363</v>
      </c>
      <c r="B1398" s="115" t="s">
        <v>1437</v>
      </c>
      <c r="C1398" s="5"/>
      <c r="D1398" s="5" t="s">
        <v>82</v>
      </c>
      <c r="E1398" s="132">
        <f>$O$1424-J1398*($O$1424-$O$1397)</f>
        <v>511.2</v>
      </c>
      <c r="F1398" s="139">
        <f>$O$1385-P1398*($O$1385-$O$1373)</f>
        <v>501.64285714285717</v>
      </c>
      <c r="G1398" s="149"/>
      <c r="H1398" s="82" t="str">
        <f t="shared" si="798"/>
        <v>60 percent up in Cambrian Stage 4 international stage</v>
      </c>
      <c r="I1398" s="142" t="str">
        <f t="shared" si="799"/>
        <v>71.4 percent up in Drumian international stage</v>
      </c>
      <c r="J1398" s="7">
        <v>0.6</v>
      </c>
      <c r="K1398" s="129">
        <f t="shared" si="800"/>
        <v>60</v>
      </c>
      <c r="L1398" s="8" t="s">
        <v>1438</v>
      </c>
      <c r="M1398" s="5" t="s">
        <v>82</v>
      </c>
      <c r="N1398" s="5" t="s">
        <v>82</v>
      </c>
      <c r="O1398" s="83"/>
      <c r="P1398" s="20">
        <v>0.7142857142857143</v>
      </c>
      <c r="Q1398" s="143">
        <f t="shared" si="801"/>
        <v>71.400000000000006</v>
      </c>
      <c r="R1398" s="21" t="s">
        <v>172</v>
      </c>
      <c r="S1398" s="8" t="s">
        <v>248</v>
      </c>
      <c r="T1398" s="7" t="s">
        <v>228</v>
      </c>
    </row>
    <row r="1399" spans="1:20" ht="28">
      <c r="A1399" s="113" t="s">
        <v>1363</v>
      </c>
      <c r="B1399" s="114" t="s">
        <v>1439</v>
      </c>
      <c r="C1399" s="5"/>
      <c r="D1399" s="5" t="s">
        <v>1406</v>
      </c>
      <c r="E1399" s="132">
        <f>$O$1424-J1399*($O$1424-$O$1397)</f>
        <v>511.2</v>
      </c>
      <c r="F1399" s="139">
        <f>$O$1373-P1399*($O$1373-$O$1347)</f>
        <v>498.75</v>
      </c>
      <c r="G1399" s="149"/>
      <c r="H1399" s="82" t="str">
        <f t="shared" ref="H1399:H1495" si="848">CONCATENATE(K1399," percent up in ",L1399," international stage")</f>
        <v>60 percent up in Cambrian Stage 4 international stage</v>
      </c>
      <c r="I1399" s="142" t="str">
        <f t="shared" ref="I1399:I1495" si="849">CONCATENATE(Q1399," percent up in ",R1399," international stage")</f>
        <v>50 percent up in Guzhangian international stage</v>
      </c>
      <c r="J1399" s="7">
        <v>0.6</v>
      </c>
      <c r="K1399" s="129">
        <f t="shared" ref="K1399:K1495" si="850">ROUND(J1399*100,1)</f>
        <v>60</v>
      </c>
      <c r="L1399" s="8" t="s">
        <v>1438</v>
      </c>
      <c r="M1399" s="5" t="s">
        <v>82</v>
      </c>
      <c r="N1399" s="5" t="s">
        <v>82</v>
      </c>
      <c r="O1399" s="83"/>
      <c r="P1399" s="20">
        <v>0.5</v>
      </c>
      <c r="Q1399" s="143">
        <f t="shared" ref="Q1399:Q1495" si="851">ROUND(P1399*100,1)</f>
        <v>50</v>
      </c>
      <c r="R1399" s="21" t="s">
        <v>171</v>
      </c>
      <c r="S1399" s="8" t="s">
        <v>248</v>
      </c>
      <c r="T1399" s="7" t="s">
        <v>228</v>
      </c>
    </row>
    <row r="1400" spans="1:20" ht="28">
      <c r="A1400" s="113" t="s">
        <v>1363</v>
      </c>
      <c r="B1400" s="115" t="s">
        <v>1440</v>
      </c>
      <c r="C1400" s="5"/>
      <c r="D1400" s="5" t="s">
        <v>82</v>
      </c>
      <c r="E1400" s="132">
        <f>$O$1424-J1400*($O$1424-$O$1397)</f>
        <v>512.29999999999995</v>
      </c>
      <c r="F1400" s="139">
        <f>$O$1373-P1400*($O$1373-$O$1347)</f>
        <v>498.75</v>
      </c>
      <c r="G1400" s="149"/>
      <c r="H1400" s="82" t="str">
        <f t="shared" si="848"/>
        <v>40 percent up in Cambrian Stage 4 international stage</v>
      </c>
      <c r="I1400" s="142" t="str">
        <f t="shared" si="849"/>
        <v>50 percent up in Guzhangian international stage</v>
      </c>
      <c r="J1400" s="7">
        <v>0.4</v>
      </c>
      <c r="K1400" s="129">
        <f t="shared" si="850"/>
        <v>40</v>
      </c>
      <c r="L1400" s="8" t="s">
        <v>1438</v>
      </c>
      <c r="M1400" s="5" t="s">
        <v>82</v>
      </c>
      <c r="N1400" s="5" t="s">
        <v>82</v>
      </c>
      <c r="O1400" s="83"/>
      <c r="P1400" s="20">
        <v>0.5</v>
      </c>
      <c r="Q1400" s="143">
        <f t="shared" si="851"/>
        <v>50</v>
      </c>
      <c r="R1400" s="21" t="s">
        <v>171</v>
      </c>
      <c r="S1400" s="8" t="s">
        <v>248</v>
      </c>
      <c r="T1400" s="7" t="s">
        <v>228</v>
      </c>
    </row>
    <row r="1401" spans="1:20" ht="28">
      <c r="A1401" s="113" t="s">
        <v>1363</v>
      </c>
      <c r="B1401" s="115" t="s">
        <v>1441</v>
      </c>
      <c r="C1401" s="5"/>
      <c r="D1401" s="5" t="s">
        <v>246</v>
      </c>
      <c r="E1401" s="132">
        <f>$O$1424-J1401*($O$1424-$O$1397)</f>
        <v>512.29999999999995</v>
      </c>
      <c r="F1401" s="139">
        <f>$O$1373-P1401*($O$1373-$O$1347)</f>
        <v>498.75</v>
      </c>
      <c r="G1401" s="149"/>
      <c r="H1401" s="82" t="str">
        <f t="shared" si="848"/>
        <v>40 percent up in Cambrian Stage 4 international stage</v>
      </c>
      <c r="I1401" s="142" t="str">
        <f t="shared" si="849"/>
        <v>50 percent up in Guzhangian international stage</v>
      </c>
      <c r="J1401" s="7">
        <v>0.4</v>
      </c>
      <c r="K1401" s="129">
        <f t="shared" si="850"/>
        <v>40</v>
      </c>
      <c r="L1401" s="8" t="s">
        <v>1438</v>
      </c>
      <c r="M1401" s="5" t="s">
        <v>82</v>
      </c>
      <c r="N1401" s="5" t="s">
        <v>82</v>
      </c>
      <c r="O1401" s="83"/>
      <c r="P1401" s="20">
        <v>0.5</v>
      </c>
      <c r="Q1401" s="143">
        <f t="shared" si="851"/>
        <v>50</v>
      </c>
      <c r="R1401" s="21" t="s">
        <v>171</v>
      </c>
      <c r="S1401" s="8" t="s">
        <v>248</v>
      </c>
      <c r="T1401" s="7" t="s">
        <v>228</v>
      </c>
    </row>
    <row r="1402" spans="1:20" ht="28">
      <c r="A1402" s="113"/>
      <c r="B1402" s="115" t="s">
        <v>1808</v>
      </c>
      <c r="C1402" s="5"/>
      <c r="D1402" s="5"/>
      <c r="E1402" s="132">
        <f t="shared" ref="E1402" si="852">$O$1385-J1402*($O$1385-$O$1373)</f>
        <v>504.5</v>
      </c>
      <c r="F1402" s="139">
        <f>$O$1373-P1402*($O$1373-$O$1347)</f>
        <v>499.625</v>
      </c>
      <c r="G1402" s="149" t="s">
        <v>1810</v>
      </c>
      <c r="H1402" s="82" t="str">
        <f t="shared" si="848"/>
        <v>0 percent up in Drumian international stage</v>
      </c>
      <c r="I1402" s="142" t="str">
        <f t="shared" si="849"/>
        <v>25 percent up in Guzhangian international stage</v>
      </c>
      <c r="J1402" s="7">
        <v>0</v>
      </c>
      <c r="K1402" s="129">
        <f t="shared" ref="K1402" si="853">ROUND(J1402*100,1)</f>
        <v>0</v>
      </c>
      <c r="L1402" s="8" t="s">
        <v>172</v>
      </c>
      <c r="M1402" s="5"/>
      <c r="O1402" s="83"/>
      <c r="P1402" s="20">
        <v>0.25</v>
      </c>
      <c r="Q1402" s="143">
        <f t="shared" si="851"/>
        <v>25</v>
      </c>
      <c r="R1402" s="21" t="s">
        <v>171</v>
      </c>
      <c r="S1402" s="151" t="s">
        <v>1810</v>
      </c>
    </row>
    <row r="1403" spans="1:20" ht="42">
      <c r="A1403" s="113"/>
      <c r="B1403" s="115" t="s">
        <v>1809</v>
      </c>
      <c r="C1403" s="5"/>
      <c r="D1403" s="5"/>
      <c r="E1403" s="132">
        <f>$O$1424-J1403*($O$1424-$O$1397)</f>
        <v>512.29999999999995</v>
      </c>
      <c r="F1403" s="139">
        <f>$O$1397-P1403*($O$1397-$O$1385)</f>
        <v>504.5</v>
      </c>
      <c r="G1403" s="149" t="s">
        <v>1807</v>
      </c>
      <c r="H1403" s="82" t="str">
        <f t="shared" ref="H1403" si="854">CONCATENATE(K1403," percent up in ",L1403," international stage")</f>
        <v>40 percent up in Cambrian Stage 4 international stage</v>
      </c>
      <c r="I1403" s="142" t="str">
        <f t="shared" ref="I1403" si="855">CONCATENATE(Q1403," percent up in ",R1403," international stage")</f>
        <v>100 percent up in Wuliuan international stage</v>
      </c>
      <c r="J1403" s="7">
        <v>0.4</v>
      </c>
      <c r="K1403" s="129">
        <f t="shared" ref="K1403" si="856">ROUND(J1403*100,1)</f>
        <v>40</v>
      </c>
      <c r="L1403" s="8" t="s">
        <v>1438</v>
      </c>
      <c r="M1403" s="5"/>
      <c r="O1403" s="83"/>
      <c r="P1403" s="20">
        <v>1</v>
      </c>
      <c r="Q1403" s="143">
        <f t="shared" ref="Q1403" si="857">ROUND(P1403*100,1)</f>
        <v>100</v>
      </c>
      <c r="R1403" s="21" t="s">
        <v>174</v>
      </c>
      <c r="S1403" s="151" t="s">
        <v>1807</v>
      </c>
    </row>
    <row r="1404" spans="1:20" ht="28">
      <c r="A1404" s="113" t="s">
        <v>1363</v>
      </c>
      <c r="B1404" s="115" t="s">
        <v>1442</v>
      </c>
      <c r="C1404" s="5"/>
      <c r="D1404" s="5" t="s">
        <v>82</v>
      </c>
      <c r="E1404" s="132">
        <f>$O$1424-J1404*($O$1424-$O$1397)</f>
        <v>512.29999999999995</v>
      </c>
      <c r="F1404" s="139">
        <f>$O$1373-P1404*($O$1373-$O$1347)</f>
        <v>499.625</v>
      </c>
      <c r="G1404" s="149"/>
      <c r="H1404" s="82" t="str">
        <f t="shared" si="848"/>
        <v>40 percent up in Cambrian Stage 4 international stage</v>
      </c>
      <c r="I1404" s="142" t="str">
        <f t="shared" si="849"/>
        <v>25 percent up in Guzhangian international stage</v>
      </c>
      <c r="J1404" s="7">
        <v>0.4</v>
      </c>
      <c r="K1404" s="129">
        <f t="shared" si="850"/>
        <v>40</v>
      </c>
      <c r="L1404" s="8" t="s">
        <v>1438</v>
      </c>
      <c r="M1404" s="5" t="s">
        <v>82</v>
      </c>
      <c r="N1404" s="5" t="s">
        <v>82</v>
      </c>
      <c r="O1404" s="83"/>
      <c r="P1404" s="20">
        <v>0.25</v>
      </c>
      <c r="Q1404" s="143">
        <f t="shared" si="851"/>
        <v>25</v>
      </c>
      <c r="R1404" s="21" t="s">
        <v>171</v>
      </c>
      <c r="S1404" s="8" t="s">
        <v>248</v>
      </c>
      <c r="T1404" s="7" t="s">
        <v>228</v>
      </c>
    </row>
    <row r="1405" spans="1:20" ht="28">
      <c r="A1405" s="113" t="s">
        <v>1363</v>
      </c>
      <c r="B1405" s="115" t="s">
        <v>1443</v>
      </c>
      <c r="C1405" s="5"/>
      <c r="D1405" s="5" t="s">
        <v>963</v>
      </c>
      <c r="E1405" s="132">
        <f>$O$1424-J1405*($O$1424-$O$1397)</f>
        <v>510.375</v>
      </c>
      <c r="F1405" s="139">
        <f>$O$1397-P1405*($O$1397-$O$1385)</f>
        <v>504.5</v>
      </c>
      <c r="G1405" s="149" t="s">
        <v>1953</v>
      </c>
      <c r="H1405" s="82" t="str">
        <f t="shared" si="848"/>
        <v>75 percent up in Cambrian Stage 4 international stage</v>
      </c>
      <c r="I1405" s="142" t="str">
        <f t="shared" si="849"/>
        <v>100 percent up in Wuliuan international stage</v>
      </c>
      <c r="J1405" s="7">
        <v>0.75</v>
      </c>
      <c r="K1405" s="129">
        <f t="shared" si="850"/>
        <v>75</v>
      </c>
      <c r="L1405" s="8" t="s">
        <v>1438</v>
      </c>
      <c r="M1405" s="5" t="s">
        <v>82</v>
      </c>
      <c r="N1405" s="5" t="s">
        <v>82</v>
      </c>
      <c r="O1405" s="83"/>
      <c r="P1405" s="20">
        <v>1</v>
      </c>
      <c r="Q1405" s="143">
        <f t="shared" si="851"/>
        <v>100</v>
      </c>
      <c r="R1405" s="21" t="s">
        <v>174</v>
      </c>
      <c r="S1405" s="8" t="s">
        <v>248</v>
      </c>
      <c r="T1405" s="7" t="s">
        <v>228</v>
      </c>
    </row>
    <row r="1406" spans="1:20" ht="34">
      <c r="A1406" s="113"/>
      <c r="B1406" s="115" t="s">
        <v>1804</v>
      </c>
      <c r="C1406" s="5"/>
      <c r="D1406" s="5"/>
      <c r="E1406" s="132">
        <f t="shared" ref="E1406" si="858">$O$1385-J1406*($O$1385-$O$1373)</f>
        <v>504.5</v>
      </c>
      <c r="F1406" s="139">
        <f>$O$1373-P1406*($O$1373-$O$1347)</f>
        <v>498.75</v>
      </c>
      <c r="G1406" s="149" t="s">
        <v>1806</v>
      </c>
      <c r="H1406" s="82" t="str">
        <f t="shared" ref="H1406:H1407" si="859">CONCATENATE(K1406," percent up in ",L1406," international stage")</f>
        <v>0 percent up in Drumian international stage</v>
      </c>
      <c r="I1406" s="142" t="str">
        <f t="shared" ref="I1406:I1407" si="860">CONCATENATE(Q1406," percent up in ",R1406," international stage")</f>
        <v>50 percent up in Guzhangian international stage</v>
      </c>
      <c r="J1406" s="7">
        <v>0</v>
      </c>
      <c r="K1406" s="129">
        <f t="shared" si="850"/>
        <v>0</v>
      </c>
      <c r="L1406" s="8" t="s">
        <v>172</v>
      </c>
      <c r="M1406" s="5"/>
      <c r="O1406" s="83"/>
      <c r="P1406" s="20">
        <v>0.5</v>
      </c>
      <c r="Q1406" s="143">
        <f t="shared" ref="Q1406:Q1407" si="861">ROUND(P1406*100,1)</f>
        <v>50</v>
      </c>
      <c r="R1406" s="21" t="s">
        <v>171</v>
      </c>
      <c r="S1406" s="151" t="s">
        <v>1806</v>
      </c>
    </row>
    <row r="1407" spans="1:20" ht="42">
      <c r="A1407" s="113"/>
      <c r="B1407" s="115" t="s">
        <v>1805</v>
      </c>
      <c r="C1407" s="5"/>
      <c r="D1407" s="5"/>
      <c r="E1407" s="132">
        <f t="shared" ref="E1407:E1415" si="862">$O$1424-J1407*($O$1424-$O$1397)</f>
        <v>512.29999999999995</v>
      </c>
      <c r="F1407" s="139">
        <f>$O$1397-P1407*($O$1397-$O$1385)</f>
        <v>504.5</v>
      </c>
      <c r="G1407" s="149" t="s">
        <v>1807</v>
      </c>
      <c r="H1407" s="82" t="str">
        <f t="shared" si="859"/>
        <v>40 percent up in Cambrian Stage 4 international stage</v>
      </c>
      <c r="I1407" s="142" t="str">
        <f t="shared" si="860"/>
        <v>100 percent up in Wuliuan international stage</v>
      </c>
      <c r="J1407" s="7">
        <v>0.4</v>
      </c>
      <c r="K1407" s="129">
        <f t="shared" ref="K1407" si="863">ROUND(J1407*100,1)</f>
        <v>40</v>
      </c>
      <c r="L1407" s="8" t="s">
        <v>1438</v>
      </c>
      <c r="M1407" s="5"/>
      <c r="O1407" s="83"/>
      <c r="P1407" s="20">
        <v>1</v>
      </c>
      <c r="Q1407" s="143">
        <f t="shared" si="861"/>
        <v>100</v>
      </c>
      <c r="R1407" s="21" t="s">
        <v>174</v>
      </c>
      <c r="S1407" s="151" t="s">
        <v>1807</v>
      </c>
    </row>
    <row r="1408" spans="1:20" ht="28">
      <c r="A1408" s="113" t="s">
        <v>1363</v>
      </c>
      <c r="B1408" s="115" t="s">
        <v>1444</v>
      </c>
      <c r="C1408" s="5"/>
      <c r="D1408" s="5" t="s">
        <v>82</v>
      </c>
      <c r="E1408" s="132">
        <f t="shared" si="862"/>
        <v>512.29999999999995</v>
      </c>
      <c r="F1408" s="139">
        <f>$O$1373-P1408*($O$1373-$O$1347)</f>
        <v>498.75</v>
      </c>
      <c r="G1408" s="149"/>
      <c r="H1408" s="82" t="str">
        <f t="shared" si="848"/>
        <v>40 percent up in Cambrian Stage 4 international stage</v>
      </c>
      <c r="I1408" s="142" t="str">
        <f t="shared" si="849"/>
        <v>50 percent up in Guzhangian international stage</v>
      </c>
      <c r="J1408" s="7">
        <v>0.4</v>
      </c>
      <c r="K1408" s="129">
        <f t="shared" si="850"/>
        <v>40</v>
      </c>
      <c r="L1408" s="8" t="s">
        <v>1438</v>
      </c>
      <c r="M1408" s="5" t="s">
        <v>82</v>
      </c>
      <c r="N1408" s="5" t="s">
        <v>82</v>
      </c>
      <c r="O1408" s="83"/>
      <c r="P1408" s="20">
        <v>0.5</v>
      </c>
      <c r="Q1408" s="143">
        <f t="shared" si="851"/>
        <v>50</v>
      </c>
      <c r="R1408" s="21" t="s">
        <v>171</v>
      </c>
      <c r="S1408" s="8" t="s">
        <v>248</v>
      </c>
      <c r="T1408" s="7" t="s">
        <v>228</v>
      </c>
    </row>
    <row r="1409" spans="1:20" ht="28">
      <c r="A1409" s="113" t="s">
        <v>1363</v>
      </c>
      <c r="B1409" s="115" t="s">
        <v>1445</v>
      </c>
      <c r="C1409" s="5"/>
      <c r="D1409" s="5" t="s">
        <v>82</v>
      </c>
      <c r="E1409" s="132">
        <f t="shared" si="862"/>
        <v>512.29999999999995</v>
      </c>
      <c r="F1409" s="139">
        <f>$O$1373-P1409*($O$1373-$O$1347)</f>
        <v>498.75</v>
      </c>
      <c r="G1409" s="149"/>
      <c r="H1409" s="82" t="str">
        <f t="shared" si="848"/>
        <v>40 percent up in Cambrian Stage 4 international stage</v>
      </c>
      <c r="I1409" s="142" t="str">
        <f t="shared" si="849"/>
        <v>50 percent up in Guzhangian international stage</v>
      </c>
      <c r="J1409" s="7">
        <v>0.4</v>
      </c>
      <c r="K1409" s="129">
        <f t="shared" si="850"/>
        <v>40</v>
      </c>
      <c r="L1409" s="8" t="s">
        <v>1438</v>
      </c>
      <c r="M1409" s="5" t="s">
        <v>82</v>
      </c>
      <c r="N1409" s="5" t="s">
        <v>82</v>
      </c>
      <c r="O1409" s="83"/>
      <c r="P1409" s="20">
        <v>0.5</v>
      </c>
      <c r="Q1409" s="143">
        <f t="shared" si="851"/>
        <v>50</v>
      </c>
      <c r="R1409" s="21" t="s">
        <v>171</v>
      </c>
      <c r="S1409" s="8" t="s">
        <v>248</v>
      </c>
      <c r="T1409" s="7" t="s">
        <v>228</v>
      </c>
    </row>
    <row r="1410" spans="1:20" ht="28">
      <c r="A1410" s="113"/>
      <c r="B1410" s="174" t="s">
        <v>2021</v>
      </c>
      <c r="C1410" s="5"/>
      <c r="D1410" s="5" t="s">
        <v>250</v>
      </c>
      <c r="E1410" s="132">
        <f t="shared" ref="E1410" si="864">$O$1424-J1410*($O$1424-$O$1397)</f>
        <v>510.1</v>
      </c>
      <c r="F1410" s="139">
        <f>$O$1397-P1410*($O$1397-$O$1385)</f>
        <v>507.71428571428572</v>
      </c>
      <c r="G1410" s="149" t="s">
        <v>2017</v>
      </c>
      <c r="H1410" s="82" t="str">
        <f t="shared" ref="H1410" si="865">CONCATENATE(K1410," percent up in ",L1410," international stage")</f>
        <v>80 percent up in Cambrian Stage 4 international stage</v>
      </c>
      <c r="I1410" s="142" t="str">
        <f t="shared" ref="I1410" si="866">CONCATENATE(Q1410," percent up in ",R1410," international stage")</f>
        <v>28.6 percent up in Wuliuan international stage</v>
      </c>
      <c r="J1410" s="7">
        <v>0.8</v>
      </c>
      <c r="K1410" s="129">
        <f t="shared" ref="K1410" si="867">ROUND(J1410*100,1)</f>
        <v>80</v>
      </c>
      <c r="L1410" s="8" t="s">
        <v>1438</v>
      </c>
      <c r="M1410" s="5" t="s">
        <v>82</v>
      </c>
      <c r="N1410" s="5" t="s">
        <v>82</v>
      </c>
      <c r="O1410" s="83"/>
      <c r="P1410" s="20">
        <v>0.2857142857142857</v>
      </c>
      <c r="Q1410" s="143">
        <f t="shared" ref="Q1410" si="868">ROUND(P1410*100,1)</f>
        <v>28.6</v>
      </c>
      <c r="R1410" s="21" t="s">
        <v>174</v>
      </c>
      <c r="S1410" s="8"/>
    </row>
    <row r="1411" spans="1:20" ht="28">
      <c r="A1411" s="113" t="s">
        <v>1363</v>
      </c>
      <c r="B1411" s="176" t="s">
        <v>1446</v>
      </c>
      <c r="C1411" s="5"/>
      <c r="D1411" s="5" t="s">
        <v>250</v>
      </c>
      <c r="E1411" s="132">
        <f t="shared" si="862"/>
        <v>510.1</v>
      </c>
      <c r="F1411" s="139">
        <f>$O$1397-P1411*($O$1397-$O$1385)</f>
        <v>507.71428571428572</v>
      </c>
      <c r="G1411" s="149"/>
      <c r="H1411" s="82" t="str">
        <f t="shared" si="848"/>
        <v>80 percent up in Cambrian Stage 4 international stage</v>
      </c>
      <c r="I1411" s="142" t="str">
        <f t="shared" si="849"/>
        <v>28.6 percent up in Wuliuan international stage</v>
      </c>
      <c r="J1411" s="7">
        <v>0.8</v>
      </c>
      <c r="K1411" s="129">
        <f t="shared" si="850"/>
        <v>80</v>
      </c>
      <c r="L1411" s="8" t="s">
        <v>1438</v>
      </c>
      <c r="M1411" s="5" t="s">
        <v>82</v>
      </c>
      <c r="N1411" s="5" t="s">
        <v>82</v>
      </c>
      <c r="O1411" s="83"/>
      <c r="P1411" s="20">
        <v>0.2857142857142857</v>
      </c>
      <c r="Q1411" s="143">
        <f t="shared" si="851"/>
        <v>28.6</v>
      </c>
      <c r="R1411" s="21" t="s">
        <v>174</v>
      </c>
      <c r="S1411" s="8" t="s">
        <v>248</v>
      </c>
      <c r="T1411" s="7" t="s">
        <v>228</v>
      </c>
    </row>
    <row r="1412" spans="1:20" ht="28">
      <c r="A1412" s="113" t="s">
        <v>1363</v>
      </c>
      <c r="B1412" s="115" t="s">
        <v>1447</v>
      </c>
      <c r="C1412" s="5"/>
      <c r="D1412" s="5" t="s">
        <v>82</v>
      </c>
      <c r="E1412" s="132">
        <f t="shared" si="862"/>
        <v>512.29999999999995</v>
      </c>
      <c r="F1412" s="139">
        <f>$O$1373-P1412*($O$1373-$O$1347)</f>
        <v>498.75</v>
      </c>
      <c r="G1412" s="149"/>
      <c r="H1412" s="82" t="str">
        <f t="shared" si="848"/>
        <v>40 percent up in Cambrian Stage 4 international stage</v>
      </c>
      <c r="I1412" s="142" t="str">
        <f t="shared" si="849"/>
        <v>50 percent up in Guzhangian international stage</v>
      </c>
      <c r="J1412" s="7">
        <v>0.4</v>
      </c>
      <c r="K1412" s="129">
        <f t="shared" si="850"/>
        <v>40</v>
      </c>
      <c r="L1412" s="8" t="s">
        <v>1438</v>
      </c>
      <c r="M1412" s="5" t="s">
        <v>82</v>
      </c>
      <c r="N1412" s="5" t="s">
        <v>82</v>
      </c>
      <c r="O1412" s="83"/>
      <c r="P1412" s="20">
        <v>0.5</v>
      </c>
      <c r="Q1412" s="143">
        <f t="shared" si="851"/>
        <v>50</v>
      </c>
      <c r="R1412" s="21" t="s">
        <v>171</v>
      </c>
      <c r="S1412" s="8" t="s">
        <v>248</v>
      </c>
      <c r="T1412" s="7" t="s">
        <v>228</v>
      </c>
    </row>
    <row r="1413" spans="1:20" ht="28">
      <c r="A1413" s="113" t="s">
        <v>1363</v>
      </c>
      <c r="B1413" s="115" t="s">
        <v>1448</v>
      </c>
      <c r="C1413" s="5"/>
      <c r="D1413" s="5" t="s">
        <v>82</v>
      </c>
      <c r="E1413" s="132">
        <f t="shared" si="862"/>
        <v>512.29999999999995</v>
      </c>
      <c r="F1413" s="139">
        <f>$O$1373-P1413*($O$1373-$O$1347)</f>
        <v>499.625</v>
      </c>
      <c r="G1413" s="149"/>
      <c r="H1413" s="82" t="str">
        <f t="shared" si="848"/>
        <v>40 percent up in Cambrian Stage 4 international stage</v>
      </c>
      <c r="I1413" s="142" t="str">
        <f t="shared" si="849"/>
        <v>25 percent up in Guzhangian international stage</v>
      </c>
      <c r="J1413" s="7">
        <v>0.4</v>
      </c>
      <c r="K1413" s="129">
        <f t="shared" si="850"/>
        <v>40</v>
      </c>
      <c r="L1413" s="8" t="s">
        <v>1438</v>
      </c>
      <c r="M1413" s="5" t="s">
        <v>82</v>
      </c>
      <c r="N1413" s="5" t="s">
        <v>82</v>
      </c>
      <c r="O1413" s="83"/>
      <c r="P1413" s="20">
        <v>0.25</v>
      </c>
      <c r="Q1413" s="143">
        <f t="shared" si="851"/>
        <v>25</v>
      </c>
      <c r="R1413" s="21" t="s">
        <v>171</v>
      </c>
      <c r="S1413" s="8" t="s">
        <v>248</v>
      </c>
      <c r="T1413" s="7" t="s">
        <v>228</v>
      </c>
    </row>
    <row r="1414" spans="1:20" ht="28">
      <c r="A1414" s="113" t="s">
        <v>1363</v>
      </c>
      <c r="B1414" s="115" t="s">
        <v>1449</v>
      </c>
      <c r="C1414" s="5"/>
      <c r="D1414" s="5" t="s">
        <v>82</v>
      </c>
      <c r="E1414" s="132">
        <f t="shared" si="862"/>
        <v>512.29999999999995</v>
      </c>
      <c r="F1414" s="139">
        <f>$O$1373-P1414*($O$1373-$O$1347)</f>
        <v>499.625</v>
      </c>
      <c r="G1414" s="149"/>
      <c r="H1414" s="82" t="str">
        <f t="shared" si="848"/>
        <v>40 percent up in Cambrian Stage 4 international stage</v>
      </c>
      <c r="I1414" s="142" t="str">
        <f t="shared" si="849"/>
        <v>25 percent up in Guzhangian international stage</v>
      </c>
      <c r="J1414" s="7">
        <v>0.4</v>
      </c>
      <c r="K1414" s="129">
        <f t="shared" si="850"/>
        <v>40</v>
      </c>
      <c r="L1414" s="8" t="s">
        <v>1438</v>
      </c>
      <c r="M1414" s="5" t="s">
        <v>82</v>
      </c>
      <c r="N1414" s="5" t="s">
        <v>82</v>
      </c>
      <c r="O1414" s="83"/>
      <c r="P1414" s="20">
        <v>0.25</v>
      </c>
      <c r="Q1414" s="143">
        <f t="shared" si="851"/>
        <v>25</v>
      </c>
      <c r="R1414" s="21" t="s">
        <v>171</v>
      </c>
      <c r="S1414" s="8" t="s">
        <v>248</v>
      </c>
      <c r="T1414" s="7" t="s">
        <v>228</v>
      </c>
    </row>
    <row r="1415" spans="1:20" ht="28">
      <c r="A1415" s="113" t="s">
        <v>1363</v>
      </c>
      <c r="B1415" s="115" t="s">
        <v>1450</v>
      </c>
      <c r="C1415" s="5"/>
      <c r="D1415" s="5" t="s">
        <v>266</v>
      </c>
      <c r="E1415" s="132">
        <f t="shared" si="862"/>
        <v>512.29999999999995</v>
      </c>
      <c r="F1415" s="139">
        <f>$O$1373-P1415*($O$1373-$O$1347)</f>
        <v>498.75</v>
      </c>
      <c r="G1415" s="149"/>
      <c r="H1415" s="82" t="str">
        <f t="shared" si="848"/>
        <v>40 percent up in Cambrian Stage 4 international stage</v>
      </c>
      <c r="I1415" s="142" t="str">
        <f t="shared" si="849"/>
        <v>50 percent up in Guzhangian international stage</v>
      </c>
      <c r="J1415" s="7">
        <v>0.4</v>
      </c>
      <c r="K1415" s="129">
        <f t="shared" si="850"/>
        <v>40</v>
      </c>
      <c r="L1415" s="8" t="s">
        <v>1438</v>
      </c>
      <c r="M1415" s="5" t="s">
        <v>82</v>
      </c>
      <c r="N1415" s="5" t="s">
        <v>82</v>
      </c>
      <c r="O1415" s="83"/>
      <c r="P1415" s="20">
        <v>0.5</v>
      </c>
      <c r="Q1415" s="143">
        <f t="shared" si="851"/>
        <v>50</v>
      </c>
      <c r="R1415" s="21" t="s">
        <v>171</v>
      </c>
      <c r="S1415" s="8" t="s">
        <v>248</v>
      </c>
      <c r="T1415" s="7" t="s">
        <v>228</v>
      </c>
    </row>
    <row r="1416" spans="1:20" ht="17">
      <c r="A1416" s="113"/>
      <c r="B1416" s="115" t="s">
        <v>1972</v>
      </c>
      <c r="C1416" s="5"/>
      <c r="D1416" s="5"/>
      <c r="E1416" s="132">
        <f>E1419-0.5*(E1419-F1419)</f>
        <v>511.75</v>
      </c>
      <c r="F1416" s="139">
        <f>F1419</f>
        <v>510.375</v>
      </c>
      <c r="G1416" s="149" t="s">
        <v>1966</v>
      </c>
      <c r="K1416" s="129"/>
      <c r="L1416" s="8"/>
      <c r="M1416" s="5"/>
      <c r="O1416" s="83"/>
      <c r="S1416" s="8"/>
    </row>
    <row r="1417" spans="1:20" ht="17">
      <c r="A1417" s="113"/>
      <c r="B1417" s="115" t="s">
        <v>1973</v>
      </c>
      <c r="C1417" s="5"/>
      <c r="D1417" s="5"/>
      <c r="E1417" s="132">
        <f>E1419-0.35*(E1419-F1419)</f>
        <v>512.16250000000002</v>
      </c>
      <c r="F1417" s="139">
        <f>E1419-0.65*(E1419-F1419)</f>
        <v>511.33749999999998</v>
      </c>
      <c r="G1417" s="149" t="s">
        <v>1968</v>
      </c>
      <c r="K1417" s="129"/>
      <c r="L1417" s="8"/>
      <c r="M1417" s="5"/>
      <c r="O1417" s="83"/>
      <c r="S1417" s="8"/>
    </row>
    <row r="1418" spans="1:20" ht="17">
      <c r="A1418" s="113"/>
      <c r="B1418" s="115" t="s">
        <v>1974</v>
      </c>
      <c r="C1418" s="5"/>
      <c r="D1418" s="5"/>
      <c r="E1418" s="132">
        <f>E1419</f>
        <v>513.125</v>
      </c>
      <c r="F1418" s="139">
        <f>E1419-0.5*(E1419-F1419)</f>
        <v>511.75</v>
      </c>
      <c r="G1418" s="149" t="s">
        <v>1967</v>
      </c>
      <c r="K1418" s="129"/>
      <c r="L1418" s="8"/>
      <c r="M1418" s="5"/>
      <c r="O1418" s="83"/>
      <c r="S1418" s="8"/>
    </row>
    <row r="1419" spans="1:20" ht="28">
      <c r="A1419" s="113" t="s">
        <v>1363</v>
      </c>
      <c r="B1419" s="115" t="s">
        <v>1458</v>
      </c>
      <c r="C1419" s="5"/>
      <c r="D1419" s="5" t="s">
        <v>963</v>
      </c>
      <c r="E1419" s="132">
        <f>$O$1424-J1419*($O$1424-$O$1397)</f>
        <v>513.125</v>
      </c>
      <c r="F1419" s="139">
        <f>$O$1424-P1419*($O$1424-$O$1397)</f>
        <v>510.375</v>
      </c>
      <c r="G1419" s="149" t="s">
        <v>1953</v>
      </c>
      <c r="H1419" s="82" t="str">
        <f>CONCATENATE(K1419," percent up in ",L1419," international stage")</f>
        <v>25 percent up in Cambrian Stage 4 international stage</v>
      </c>
      <c r="I1419" s="142" t="str">
        <f>CONCATENATE(Q1419," percent up in ",R1419," international stage")</f>
        <v>75 percent up in Cambrian Stage 4 international stage</v>
      </c>
      <c r="J1419" s="7">
        <v>0.25</v>
      </c>
      <c r="K1419" s="129">
        <f t="shared" ref="K1419:K1422" si="869">ROUND(J1419*100,1)</f>
        <v>25</v>
      </c>
      <c r="L1419" s="8" t="s">
        <v>1438</v>
      </c>
      <c r="M1419" s="5" t="s">
        <v>82</v>
      </c>
      <c r="N1419" s="5" t="s">
        <v>82</v>
      </c>
      <c r="O1419" s="83"/>
      <c r="P1419" s="20">
        <v>0.75</v>
      </c>
      <c r="Q1419" s="143">
        <f>ROUND(P1419*100,1)</f>
        <v>75</v>
      </c>
      <c r="R1419" s="8" t="s">
        <v>1438</v>
      </c>
      <c r="S1419" s="8" t="s">
        <v>248</v>
      </c>
      <c r="T1419" s="7" t="s">
        <v>228</v>
      </c>
    </row>
    <row r="1420" spans="1:20" ht="28">
      <c r="A1420" s="113"/>
      <c r="B1420" s="174" t="s">
        <v>2018</v>
      </c>
      <c r="C1420" s="5"/>
      <c r="D1420" s="5" t="s">
        <v>250</v>
      </c>
      <c r="E1420" s="132">
        <f>$O$1424-J1420*($O$1424-$O$1397)</f>
        <v>513.4</v>
      </c>
      <c r="F1420" s="139">
        <f>$O$1424-P1420*($O$1424-$O$1397)</f>
        <v>510.1</v>
      </c>
      <c r="G1420" s="149" t="s">
        <v>2017</v>
      </c>
      <c r="H1420" s="82" t="str">
        <f>CONCATENATE(K1420," percent up in ",L1420," international stage")</f>
        <v>20 percent up in Cambrian Stage 4 international stage</v>
      </c>
      <c r="I1420" s="142" t="str">
        <f>CONCATENATE(Q1420," percent up in ",R1420," international stage")</f>
        <v>80 percent up in Cambrian Stage 4 international stage</v>
      </c>
      <c r="J1420" s="7">
        <v>0.2</v>
      </c>
      <c r="K1420" s="129">
        <f t="shared" si="869"/>
        <v>20</v>
      </c>
      <c r="L1420" s="8" t="s">
        <v>1438</v>
      </c>
      <c r="M1420" s="5" t="s">
        <v>82</v>
      </c>
      <c r="N1420" s="5" t="s">
        <v>82</v>
      </c>
      <c r="O1420" s="83"/>
      <c r="P1420" s="20">
        <v>0.8</v>
      </c>
      <c r="Q1420" s="143">
        <f>ROUND(P1420*100,1)</f>
        <v>80</v>
      </c>
      <c r="R1420" s="8" t="s">
        <v>1438</v>
      </c>
      <c r="S1420" s="8"/>
    </row>
    <row r="1421" spans="1:20" ht="28">
      <c r="A1421" s="113"/>
      <c r="B1421" s="175" t="s">
        <v>2014</v>
      </c>
      <c r="C1421" s="5"/>
      <c r="D1421" s="5" t="s">
        <v>250</v>
      </c>
      <c r="E1421" s="132">
        <f>$O$1424-J1421*($O$1424-$O$1397)</f>
        <v>513.4</v>
      </c>
      <c r="F1421" s="139">
        <f>$O$1424-P1421*($O$1424-$O$1397)</f>
        <v>510.1</v>
      </c>
      <c r="G1421" s="149" t="s">
        <v>2023</v>
      </c>
      <c r="H1421" s="82" t="str">
        <f t="shared" ref="H1421" si="870">CONCATENATE(K1421," percent up in ",L1421," international stage")</f>
        <v>20 percent up in Cambrian Stage 4 international stage</v>
      </c>
      <c r="I1421" s="142" t="str">
        <f t="shared" ref="I1421" si="871">CONCATENATE(Q1421," percent up in ",R1421," international stage")</f>
        <v>80 percent up in Cambrian Stage 4 international stage</v>
      </c>
      <c r="J1421" s="7">
        <v>0.2</v>
      </c>
      <c r="K1421" s="129">
        <f t="shared" si="869"/>
        <v>20</v>
      </c>
      <c r="L1421" s="8" t="s">
        <v>1438</v>
      </c>
      <c r="M1421" s="5" t="s">
        <v>82</v>
      </c>
      <c r="N1421" s="5" t="s">
        <v>82</v>
      </c>
      <c r="O1421" s="83"/>
      <c r="P1421" s="20">
        <v>0.8</v>
      </c>
      <c r="Q1421" s="143">
        <f t="shared" ref="Q1421" si="872">ROUND(P1421*100,1)</f>
        <v>80</v>
      </c>
      <c r="R1421" s="8" t="s">
        <v>1438</v>
      </c>
      <c r="S1421" s="8"/>
    </row>
    <row r="1422" spans="1:20" ht="28">
      <c r="A1422" s="113" t="s">
        <v>1363</v>
      </c>
      <c r="B1422" s="176" t="s">
        <v>1457</v>
      </c>
      <c r="C1422" s="5"/>
      <c r="D1422" s="5" t="s">
        <v>250</v>
      </c>
      <c r="E1422" s="132">
        <f>$O$1424-J1422*($O$1424-$O$1397)</f>
        <v>513.4</v>
      </c>
      <c r="F1422" s="139">
        <f>$O$1424-P1422*($O$1424-$O$1397)</f>
        <v>510.1</v>
      </c>
      <c r="G1422" s="149" t="s">
        <v>2015</v>
      </c>
      <c r="H1422" s="82" t="str">
        <f>CONCATENATE(K1422," percent up in ",L1422," international stage")</f>
        <v>20 percent up in Cambrian Stage 4 international stage</v>
      </c>
      <c r="I1422" s="142" t="str">
        <f>CONCATENATE(Q1422," percent up in ",R1422," international stage")</f>
        <v>80 percent up in Cambrian Stage 4 international stage</v>
      </c>
      <c r="J1422" s="7">
        <v>0.2</v>
      </c>
      <c r="K1422" s="129">
        <f t="shared" si="869"/>
        <v>20</v>
      </c>
      <c r="L1422" s="8" t="s">
        <v>1438</v>
      </c>
      <c r="M1422" s="5" t="s">
        <v>82</v>
      </c>
      <c r="N1422" s="5" t="s">
        <v>82</v>
      </c>
      <c r="O1422" s="83"/>
      <c r="P1422" s="20">
        <v>0.8</v>
      </c>
      <c r="Q1422" s="143">
        <f>ROUND(P1422*100,1)</f>
        <v>80</v>
      </c>
      <c r="R1422" s="8" t="s">
        <v>1438</v>
      </c>
      <c r="S1422" s="8" t="s">
        <v>248</v>
      </c>
      <c r="T1422" s="7" t="s">
        <v>228</v>
      </c>
    </row>
    <row r="1423" spans="1:20" ht="28">
      <c r="A1423" s="113" t="s">
        <v>1363</v>
      </c>
      <c r="B1423" s="114" t="s">
        <v>1451</v>
      </c>
      <c r="C1423" s="5"/>
      <c r="D1423" s="5" t="s">
        <v>1373</v>
      </c>
      <c r="E1423" s="132">
        <f>$O$1424-J1423*($O$1424-$O$1397)</f>
        <v>514.5</v>
      </c>
      <c r="F1423" s="139">
        <f>$O$1424-P1423*($O$1424-$O$1397)</f>
        <v>509</v>
      </c>
      <c r="G1423" s="149"/>
      <c r="H1423" s="82" t="str">
        <f t="shared" si="848"/>
        <v>0 percent up in Cambrian Stage 4 international stage</v>
      </c>
      <c r="I1423" s="142" t="str">
        <f t="shared" si="849"/>
        <v>100 percent up in Cambrian Stage 4 international stage</v>
      </c>
      <c r="J1423" s="7">
        <v>0</v>
      </c>
      <c r="K1423" s="129">
        <f t="shared" si="850"/>
        <v>0</v>
      </c>
      <c r="L1423" s="8" t="s">
        <v>1438</v>
      </c>
      <c r="M1423" s="5" t="s">
        <v>82</v>
      </c>
      <c r="N1423" s="5" t="s">
        <v>82</v>
      </c>
      <c r="O1423" s="83"/>
      <c r="P1423" s="20">
        <v>1</v>
      </c>
      <c r="Q1423" s="143">
        <f t="shared" si="851"/>
        <v>100</v>
      </c>
      <c r="R1423" s="8" t="s">
        <v>1438</v>
      </c>
      <c r="S1423" s="8" t="s">
        <v>234</v>
      </c>
      <c r="T1423" s="7" t="s">
        <v>228</v>
      </c>
    </row>
    <row r="1424" spans="1:20" ht="28">
      <c r="A1424" s="113" t="s">
        <v>1363</v>
      </c>
      <c r="B1424" s="115" t="s">
        <v>1438</v>
      </c>
      <c r="C1424" s="135"/>
      <c r="D1424" s="135" t="s">
        <v>224</v>
      </c>
      <c r="E1424" s="132">
        <f>$O$1424-J1424*($O$1424-$O$1397)</f>
        <v>514.5</v>
      </c>
      <c r="F1424" s="139">
        <f>$O$1424-P1424*($O$1424-$O$1397)</f>
        <v>509</v>
      </c>
      <c r="G1424" s="149"/>
      <c r="H1424" s="82" t="str">
        <f t="shared" si="848"/>
        <v>0 percent up in Cambrian Stage 4 international stage</v>
      </c>
      <c r="I1424" s="142" t="str">
        <f t="shared" si="849"/>
        <v>100 percent up in Cambrian Stage 4 international stage</v>
      </c>
      <c r="J1424" s="7">
        <v>0</v>
      </c>
      <c r="K1424" s="129">
        <f t="shared" si="850"/>
        <v>0</v>
      </c>
      <c r="L1424" s="8" t="s">
        <v>1438</v>
      </c>
      <c r="M1424" s="5" t="s">
        <v>226</v>
      </c>
      <c r="N1424" s="5" t="s">
        <v>1452</v>
      </c>
      <c r="O1424" s="83">
        <f>Master_Chronostrat!I159</f>
        <v>514.5</v>
      </c>
      <c r="P1424" s="20">
        <v>1</v>
      </c>
      <c r="Q1424" s="143">
        <f t="shared" si="851"/>
        <v>100</v>
      </c>
      <c r="R1424" s="8" t="s">
        <v>1438</v>
      </c>
      <c r="S1424" s="8" t="s">
        <v>226</v>
      </c>
      <c r="T1424" s="7" t="s">
        <v>228</v>
      </c>
    </row>
    <row r="1425" spans="1:20" ht="28">
      <c r="A1425" s="113" t="s">
        <v>1363</v>
      </c>
      <c r="B1425" s="114" t="s">
        <v>1453</v>
      </c>
      <c r="C1425" s="5"/>
      <c r="D1425" s="5" t="s">
        <v>1420</v>
      </c>
      <c r="E1425" s="132">
        <f>$O$1451-J1425*($O$1451-$O$1424)</f>
        <v>515.58333333333337</v>
      </c>
      <c r="F1425" s="139">
        <f>$O$1397-P1425*($O$1397-$O$1385)</f>
        <v>505.69387755102042</v>
      </c>
      <c r="G1425" s="149"/>
      <c r="H1425" s="82" t="str">
        <f t="shared" si="848"/>
        <v>83.3 percent up in Cambrian Stage 3 international stage</v>
      </c>
      <c r="I1425" s="142" t="str">
        <f t="shared" si="849"/>
        <v>73.5 percent up in Wuliuan international stage</v>
      </c>
      <c r="J1425" s="7">
        <v>0.83333333333333337</v>
      </c>
      <c r="K1425" s="129">
        <f t="shared" si="850"/>
        <v>83.3</v>
      </c>
      <c r="L1425" s="8" t="s">
        <v>1454</v>
      </c>
      <c r="M1425" s="5" t="s">
        <v>82</v>
      </c>
      <c r="N1425" s="5" t="s">
        <v>82</v>
      </c>
      <c r="O1425" s="83"/>
      <c r="P1425" s="20">
        <v>0.73469387755101578</v>
      </c>
      <c r="Q1425" s="143">
        <f t="shared" si="851"/>
        <v>73.5</v>
      </c>
      <c r="R1425" s="21" t="s">
        <v>174</v>
      </c>
      <c r="S1425" s="8" t="s">
        <v>248</v>
      </c>
      <c r="T1425" s="7" t="s">
        <v>228</v>
      </c>
    </row>
    <row r="1426" spans="1:20" ht="28">
      <c r="A1426" s="113" t="s">
        <v>1363</v>
      </c>
      <c r="B1426" s="114" t="s">
        <v>1455</v>
      </c>
      <c r="C1426" s="5"/>
      <c r="D1426" s="5" t="s">
        <v>82</v>
      </c>
      <c r="E1426" s="132">
        <f>$O$1451-J1426*($O$1451-$O$1424)</f>
        <v>515.58333333333337</v>
      </c>
      <c r="F1426" s="139">
        <f>$O$1397-P1426*($O$1397-$O$1385)</f>
        <v>505.69387755102042</v>
      </c>
      <c r="G1426" s="149"/>
      <c r="H1426" s="82" t="str">
        <f t="shared" si="848"/>
        <v>83.3 percent up in Cambrian Stage 3 international stage</v>
      </c>
      <c r="I1426" s="142" t="str">
        <f t="shared" si="849"/>
        <v>73.5 percent up in Wuliuan international stage</v>
      </c>
      <c r="J1426" s="7">
        <v>0.83333333333333337</v>
      </c>
      <c r="K1426" s="129">
        <f t="shared" si="850"/>
        <v>83.3</v>
      </c>
      <c r="L1426" s="8" t="s">
        <v>1454</v>
      </c>
      <c r="M1426" s="5" t="s">
        <v>82</v>
      </c>
      <c r="N1426" s="5" t="s">
        <v>82</v>
      </c>
      <c r="O1426" s="83"/>
      <c r="P1426" s="20">
        <v>0.73469387755101578</v>
      </c>
      <c r="Q1426" s="143">
        <f t="shared" si="851"/>
        <v>73.5</v>
      </c>
      <c r="R1426" s="21" t="s">
        <v>174</v>
      </c>
      <c r="S1426" s="8" t="s">
        <v>248</v>
      </c>
      <c r="T1426" s="7" t="s">
        <v>228</v>
      </c>
    </row>
    <row r="1427" spans="1:20" ht="17">
      <c r="A1427" s="113"/>
      <c r="B1427" s="115" t="s">
        <v>1971</v>
      </c>
      <c r="C1427" s="5"/>
      <c r="D1427" s="5"/>
      <c r="E1427" s="132">
        <f>E1430-0.5*(E1430-F1430)</f>
        <v>518.0625</v>
      </c>
      <c r="F1427" s="139">
        <f>F1430</f>
        <v>513.125</v>
      </c>
      <c r="G1427" s="149" t="s">
        <v>1966</v>
      </c>
      <c r="K1427" s="129"/>
      <c r="L1427" s="8"/>
      <c r="M1427" s="5"/>
      <c r="O1427" s="83"/>
      <c r="S1427" s="8"/>
    </row>
    <row r="1428" spans="1:20" ht="17">
      <c r="A1428" s="113"/>
      <c r="B1428" s="160" t="s">
        <v>1970</v>
      </c>
      <c r="C1428" s="5"/>
      <c r="D1428" s="5"/>
      <c r="E1428" s="132">
        <f>E1430-0.35*(E1430-F1430)</f>
        <v>519.54375000000005</v>
      </c>
      <c r="F1428" s="139">
        <f>E1430-0.65*(E1430-F1430)</f>
        <v>516.58124999999995</v>
      </c>
      <c r="G1428" s="149" t="s">
        <v>1968</v>
      </c>
      <c r="K1428" s="129"/>
      <c r="L1428" s="8"/>
      <c r="M1428" s="5"/>
      <c r="O1428" s="83"/>
      <c r="S1428" s="8"/>
    </row>
    <row r="1429" spans="1:20" ht="17">
      <c r="A1429" s="113"/>
      <c r="B1429" s="115" t="s">
        <v>1969</v>
      </c>
      <c r="C1429" s="5"/>
      <c r="D1429" s="5"/>
      <c r="E1429" s="132">
        <f>E1430</f>
        <v>523</v>
      </c>
      <c r="F1429" s="139">
        <f>E1430-0.5*(E1430-F1430)</f>
        <v>518.0625</v>
      </c>
      <c r="G1429" s="149" t="s">
        <v>1967</v>
      </c>
      <c r="K1429" s="129"/>
      <c r="L1429" s="8"/>
      <c r="M1429" s="5"/>
      <c r="O1429" s="83"/>
      <c r="S1429" s="8"/>
    </row>
    <row r="1430" spans="1:20" ht="28">
      <c r="A1430" s="113" t="s">
        <v>1363</v>
      </c>
      <c r="B1430" s="115" t="s">
        <v>1465</v>
      </c>
      <c r="C1430" s="5"/>
      <c r="D1430" s="5" t="s">
        <v>963</v>
      </c>
      <c r="E1430" s="132">
        <f>$O$1461-J1430*($O$1461-$O$1451)</f>
        <v>523</v>
      </c>
      <c r="F1430" s="139">
        <f>$O$1424-P1430*($O$1424-$O$1397)</f>
        <v>513.125</v>
      </c>
      <c r="G1430" s="149" t="s">
        <v>1953</v>
      </c>
      <c r="H1430" s="82" t="str">
        <f>CONCATENATE(K1430," percent up in ",L1430," international stage")</f>
        <v>75 percent up in Cambrian Stage 3 international stage</v>
      </c>
      <c r="I1430" s="142" t="str">
        <f>CONCATENATE(Q1430," percent up in ",R1430," international stage")</f>
        <v>25 percent up in Cambrian Stage 4 international stage</v>
      </c>
      <c r="J1430" s="7">
        <v>0.75</v>
      </c>
      <c r="K1430" s="129">
        <f t="shared" ref="K1430" si="873">ROUND(J1430*100,1)</f>
        <v>75</v>
      </c>
      <c r="L1430" s="8" t="s">
        <v>1454</v>
      </c>
      <c r="M1430" s="5" t="s">
        <v>82</v>
      </c>
      <c r="N1430" s="5" t="s">
        <v>82</v>
      </c>
      <c r="O1430" s="83"/>
      <c r="P1430" s="20">
        <v>0.25</v>
      </c>
      <c r="Q1430" s="143">
        <f>ROUND(P1430*100,1)</f>
        <v>25</v>
      </c>
      <c r="R1430" s="8" t="s">
        <v>1438</v>
      </c>
      <c r="S1430" s="8" t="s">
        <v>248</v>
      </c>
      <c r="T1430" s="7" t="s">
        <v>228</v>
      </c>
    </row>
    <row r="1431" spans="1:20" ht="28">
      <c r="A1431" s="113" t="s">
        <v>1363</v>
      </c>
      <c r="B1431" s="114" t="s">
        <v>1456</v>
      </c>
      <c r="C1431" s="5"/>
      <c r="D1431" s="5" t="s">
        <v>1403</v>
      </c>
      <c r="E1431" s="132">
        <f>$O$1451-J1431*($O$1451-$O$1424)</f>
        <v>516.66666666666663</v>
      </c>
      <c r="F1431" s="139">
        <f>$O$1424-P1431*($O$1424-$O$1397)</f>
        <v>512.29999999999995</v>
      </c>
      <c r="G1431" s="149"/>
      <c r="H1431" s="82" t="str">
        <f t="shared" si="848"/>
        <v>66.7 percent up in Cambrian Stage 3 international stage</v>
      </c>
      <c r="I1431" s="142" t="str">
        <f t="shared" si="849"/>
        <v>40 percent up in Cambrian Stage 4 international stage</v>
      </c>
      <c r="J1431" s="7">
        <v>0.66666666666666674</v>
      </c>
      <c r="K1431" s="129">
        <f t="shared" si="850"/>
        <v>66.7</v>
      </c>
      <c r="L1431" s="8" t="s">
        <v>1454</v>
      </c>
      <c r="M1431" s="5" t="s">
        <v>82</v>
      </c>
      <c r="N1431" s="5" t="s">
        <v>82</v>
      </c>
      <c r="O1431" s="83"/>
      <c r="P1431" s="20">
        <v>0.4</v>
      </c>
      <c r="Q1431" s="143">
        <f t="shared" si="851"/>
        <v>40</v>
      </c>
      <c r="R1431" s="8" t="s">
        <v>1438</v>
      </c>
      <c r="S1431" s="8" t="s">
        <v>248</v>
      </c>
      <c r="T1431" s="7" t="s">
        <v>228</v>
      </c>
    </row>
    <row r="1432" spans="1:20" ht="28">
      <c r="A1432" s="113" t="s">
        <v>1363</v>
      </c>
      <c r="B1432" s="114" t="s">
        <v>1459</v>
      </c>
      <c r="C1432" s="5"/>
      <c r="D1432" s="5" t="s">
        <v>1420</v>
      </c>
      <c r="E1432" s="132">
        <f>$O$1451-J1432*($O$1451-$O$1424)</f>
        <v>519.375</v>
      </c>
      <c r="F1432" s="139">
        <f>$O$1451-P1432*($O$1451-$O$1424)</f>
        <v>515.58333333333337</v>
      </c>
      <c r="G1432" s="149"/>
      <c r="H1432" s="82" t="str">
        <f>CONCATENATE(K1432," percent up in ",L1432," international stage")</f>
        <v>25 percent up in Cambrian Stage 3 international stage</v>
      </c>
      <c r="I1432" s="142" t="str">
        <f>CONCATENATE(Q1432," percent up in ",R1432," international stage")</f>
        <v>83.3 percent up in Cambrian Stage 3 international stage</v>
      </c>
      <c r="J1432" s="7">
        <v>0.25</v>
      </c>
      <c r="K1432" s="129">
        <f>ROUND(J1432*100,1)</f>
        <v>25</v>
      </c>
      <c r="L1432" s="8" t="s">
        <v>1454</v>
      </c>
      <c r="M1432" s="5" t="s">
        <v>82</v>
      </c>
      <c r="N1432" s="5" t="s">
        <v>82</v>
      </c>
      <c r="O1432" s="83"/>
      <c r="P1432" s="20">
        <v>0.83333333333333337</v>
      </c>
      <c r="Q1432" s="143">
        <f>ROUND(P1432*100,1)</f>
        <v>83.3</v>
      </c>
      <c r="R1432" s="8" t="s">
        <v>1454</v>
      </c>
      <c r="S1432" s="8" t="s">
        <v>261</v>
      </c>
      <c r="T1432" s="7">
        <v>0.5833333333333387</v>
      </c>
    </row>
    <row r="1433" spans="1:20" ht="28">
      <c r="A1433" s="113" t="s">
        <v>1363</v>
      </c>
      <c r="B1433" s="115" t="s">
        <v>1460</v>
      </c>
      <c r="C1433" s="5"/>
      <c r="D1433" s="5" t="s">
        <v>370</v>
      </c>
      <c r="E1433" s="132">
        <f>$O$1451-J1433*($O$1451-$O$1424)</f>
        <v>519.91666666666663</v>
      </c>
      <c r="F1433" s="139">
        <f>$O$1424-P1433*($O$1424-$O$1397)</f>
        <v>509</v>
      </c>
      <c r="G1433" s="149"/>
      <c r="H1433" s="82" t="str">
        <f>CONCATENATE(K1433," percent up in ",L1433," international stage")</f>
        <v>16.7 percent up in Cambrian Stage 3 international stage</v>
      </c>
      <c r="I1433" s="142" t="str">
        <f>CONCATENATE(Q1433," percent up in ",R1433," international stage")</f>
        <v>100 percent up in Cambrian Stage 4 international stage</v>
      </c>
      <c r="J1433" s="7">
        <v>0.16666666666666663</v>
      </c>
      <c r="K1433" s="129">
        <f>ROUND(J1433*100,1)</f>
        <v>16.7</v>
      </c>
      <c r="L1433" s="8" t="s">
        <v>1454</v>
      </c>
      <c r="M1433" s="5" t="s">
        <v>82</v>
      </c>
      <c r="N1433" s="5" t="s">
        <v>82</v>
      </c>
      <c r="O1433" s="83"/>
      <c r="P1433" s="20">
        <v>1</v>
      </c>
      <c r="Q1433" s="143">
        <f>ROUND(P1433*100,1)</f>
        <v>100</v>
      </c>
      <c r="R1433" s="8" t="s">
        <v>1438</v>
      </c>
      <c r="S1433" s="8" t="s">
        <v>248</v>
      </c>
      <c r="T1433" s="7" t="s">
        <v>228</v>
      </c>
    </row>
    <row r="1434" spans="1:20" ht="28">
      <c r="A1434" s="113" t="s">
        <v>1363</v>
      </c>
      <c r="B1434" s="114" t="s">
        <v>1461</v>
      </c>
      <c r="C1434" s="5"/>
      <c r="D1434" s="5" t="s">
        <v>1420</v>
      </c>
      <c r="E1434" s="132">
        <f>$O$1451-J1434*($O$1451-$O$1424)</f>
        <v>521</v>
      </c>
      <c r="F1434" s="139">
        <f>$O$1451-P1434*($O$1451-$O$1424)</f>
        <v>519.375</v>
      </c>
      <c r="G1434" s="149"/>
      <c r="H1434" s="82" t="str">
        <f>CONCATENATE(K1434," percent up in ",L1434," international stage")</f>
        <v>0 percent up in Cambrian Stage 3 international stage</v>
      </c>
      <c r="I1434" s="142" t="str">
        <f>CONCATENATE(Q1434," percent up in ",R1434," international stage")</f>
        <v>25 percent up in Cambrian Stage 3 international stage</v>
      </c>
      <c r="J1434" s="7">
        <v>0</v>
      </c>
      <c r="K1434" s="129">
        <f>ROUND(J1434*100,1)</f>
        <v>0</v>
      </c>
      <c r="L1434" s="8" t="s">
        <v>1454</v>
      </c>
      <c r="M1434" s="5" t="s">
        <v>82</v>
      </c>
      <c r="N1434" s="5" t="s">
        <v>82</v>
      </c>
      <c r="O1434" s="83"/>
      <c r="P1434" s="20">
        <v>0.25</v>
      </c>
      <c r="Q1434" s="143">
        <f>ROUND(P1434*100,1)</f>
        <v>25</v>
      </c>
      <c r="R1434" s="8" t="s">
        <v>1454</v>
      </c>
      <c r="S1434" s="8" t="s">
        <v>232</v>
      </c>
      <c r="T1434" s="7" t="s">
        <v>228</v>
      </c>
    </row>
    <row r="1435" spans="1:20" ht="17">
      <c r="A1435" s="113"/>
      <c r="B1435" s="115" t="s">
        <v>1954</v>
      </c>
      <c r="C1435" s="5"/>
      <c r="D1435" s="5"/>
      <c r="E1435" s="132">
        <f>E1441-0.75*(E1441-F1441)</f>
        <v>522.5</v>
      </c>
      <c r="F1435" s="139">
        <f>F1441</f>
        <v>523</v>
      </c>
      <c r="G1435" s="149" t="s">
        <v>1958</v>
      </c>
      <c r="K1435" s="129"/>
      <c r="L1435" s="8"/>
      <c r="M1435" s="5"/>
      <c r="O1435" s="83"/>
      <c r="R1435" s="8"/>
      <c r="S1435" s="8"/>
    </row>
    <row r="1436" spans="1:20" ht="17">
      <c r="A1436" s="113"/>
      <c r="B1436" s="115" t="s">
        <v>1955</v>
      </c>
      <c r="C1436" s="5"/>
      <c r="D1436" s="5"/>
      <c r="E1436" s="132">
        <f>E1441-0.5*(E1441-F1441)</f>
        <v>522</v>
      </c>
      <c r="F1436" s="139">
        <f>E1441-0.75*(E1441-F1441)</f>
        <v>522.5</v>
      </c>
      <c r="G1436" s="149" t="s">
        <v>1959</v>
      </c>
      <c r="K1436" s="129"/>
      <c r="L1436" s="8"/>
      <c r="M1436" s="5"/>
      <c r="O1436" s="83"/>
      <c r="R1436" s="8"/>
      <c r="S1436" s="8"/>
    </row>
    <row r="1437" spans="1:20" ht="17">
      <c r="A1437" s="113"/>
      <c r="B1437" s="115" t="s">
        <v>1956</v>
      </c>
      <c r="C1437" s="5"/>
      <c r="D1437" s="5"/>
      <c r="E1437" s="132">
        <f>E1441-0.25*(E1441-F1441)</f>
        <v>521.5</v>
      </c>
      <c r="F1437" s="139">
        <f>E1441-0.5*(E1441-F1441)</f>
        <v>522</v>
      </c>
      <c r="G1437" s="149" t="s">
        <v>1960</v>
      </c>
      <c r="K1437" s="129"/>
      <c r="L1437" s="8"/>
      <c r="M1437" s="5"/>
      <c r="O1437" s="83"/>
      <c r="R1437" s="8"/>
      <c r="S1437" s="8"/>
    </row>
    <row r="1438" spans="1:20" ht="17">
      <c r="A1438" s="113"/>
      <c r="B1438" s="115" t="s">
        <v>1957</v>
      </c>
      <c r="C1438" s="5"/>
      <c r="D1438" s="5"/>
      <c r="E1438" s="132">
        <f>E1441</f>
        <v>521</v>
      </c>
      <c r="F1438" s="139">
        <f>E1441-0.25*(E1441-F1441)</f>
        <v>521.5</v>
      </c>
      <c r="G1438" s="149" t="s">
        <v>1961</v>
      </c>
      <c r="K1438" s="129"/>
      <c r="L1438" s="8"/>
      <c r="M1438" s="5"/>
      <c r="O1438" s="83"/>
      <c r="R1438" s="8"/>
      <c r="S1438" s="8"/>
    </row>
    <row r="1439" spans="1:20" ht="28">
      <c r="A1439" s="113"/>
      <c r="B1439" s="115" t="s">
        <v>1815</v>
      </c>
      <c r="C1439" s="5"/>
      <c r="D1439" s="5"/>
      <c r="E1439" s="132">
        <f>E1441-0.5*(E1441-F1441)</f>
        <v>522</v>
      </c>
      <c r="F1439" s="139">
        <f>F1441</f>
        <v>523</v>
      </c>
      <c r="G1439" s="149" t="s">
        <v>1817</v>
      </c>
      <c r="K1439" s="129"/>
      <c r="L1439" s="8"/>
      <c r="M1439" s="5"/>
      <c r="O1439" s="83"/>
      <c r="R1439" s="8"/>
      <c r="S1439" s="151" t="s">
        <v>1817</v>
      </c>
    </row>
    <row r="1440" spans="1:20" ht="28">
      <c r="A1440" s="113"/>
      <c r="B1440" s="115" t="s">
        <v>1816</v>
      </c>
      <c r="C1440" s="5"/>
      <c r="D1440" s="5"/>
      <c r="E1440" s="132">
        <f>E1441</f>
        <v>521</v>
      </c>
      <c r="F1440" s="139">
        <f>E1441-0.5*(E1441-F1441)</f>
        <v>522</v>
      </c>
      <c r="G1440" s="149" t="s">
        <v>1818</v>
      </c>
      <c r="K1440" s="129"/>
      <c r="L1440" s="8"/>
      <c r="M1440" s="5"/>
      <c r="O1440" s="83"/>
      <c r="R1440" s="8"/>
      <c r="S1440" s="151" t="s">
        <v>1818</v>
      </c>
    </row>
    <row r="1441" spans="1:20" ht="28">
      <c r="A1441" s="113" t="s">
        <v>1363</v>
      </c>
      <c r="B1441" s="115" t="s">
        <v>1471</v>
      </c>
      <c r="C1441" s="5"/>
      <c r="D1441" s="5" t="s">
        <v>963</v>
      </c>
      <c r="E1441" s="132">
        <f>$O$1451-J1441*($O$1451-$O$1424)</f>
        <v>521</v>
      </c>
      <c r="F1441" s="139">
        <f>$O$1461-P1441*($O$1461-$O$1451)</f>
        <v>523</v>
      </c>
      <c r="G1441" s="149" t="s">
        <v>1953</v>
      </c>
      <c r="H1441" s="82" t="str">
        <f>CONCATENATE(K1441," percent up in ",L1441," international stage")</f>
        <v>0 percent up in Cambrian Stage 3 international stage</v>
      </c>
      <c r="I1441" s="142" t="str">
        <f>CONCATENATE(Q1441," percent up in ",R1441," international stage")</f>
        <v>75 percent up in Cambrian Stage 3 international stage</v>
      </c>
      <c r="J1441" s="7">
        <v>0</v>
      </c>
      <c r="K1441" s="129">
        <f t="shared" ref="K1441" si="874">ROUND(J1441*100,1)</f>
        <v>0</v>
      </c>
      <c r="L1441" s="8" t="s">
        <v>1454</v>
      </c>
      <c r="M1441" s="5" t="s">
        <v>82</v>
      </c>
      <c r="N1441" s="5" t="s">
        <v>82</v>
      </c>
      <c r="O1441" s="83"/>
      <c r="P1441" s="20">
        <v>0.75</v>
      </c>
      <c r="Q1441" s="143">
        <f>ROUND(P1441*100,1)</f>
        <v>75</v>
      </c>
      <c r="R1441" s="8" t="s">
        <v>1454</v>
      </c>
      <c r="S1441" s="8" t="s">
        <v>248</v>
      </c>
      <c r="T1441" s="7" t="s">
        <v>228</v>
      </c>
    </row>
    <row r="1442" spans="1:20" ht="28">
      <c r="A1442" s="113"/>
      <c r="B1442" s="174" t="s">
        <v>2016</v>
      </c>
      <c r="C1442" s="5"/>
      <c r="D1442" s="5" t="s">
        <v>250</v>
      </c>
      <c r="E1442" s="132">
        <f>$O$1451-J1442*($O$1451-$O$1424)</f>
        <v>517.75</v>
      </c>
      <c r="F1442" s="139">
        <f>$O$1424-P1442*($O$1424-$O$1397)</f>
        <v>513.4</v>
      </c>
      <c r="G1442" s="149" t="s">
        <v>2017</v>
      </c>
      <c r="H1442" s="82" t="str">
        <f t="shared" ref="H1442" si="875">CONCATENATE(K1442," percent up in ",L1442," international stage")</f>
        <v>50 percent up in Cambrian Stage 3 international stage</v>
      </c>
      <c r="I1442" s="142" t="str">
        <f>CONCATENATE(Q1442," percent up in ",R1442," international stage")</f>
        <v>20 percent up in Cambrian Stage 4 international stage</v>
      </c>
      <c r="J1442" s="7">
        <v>0.5</v>
      </c>
      <c r="K1442" s="129">
        <f>ROUND(J1442*100,1)</f>
        <v>50</v>
      </c>
      <c r="L1442" s="8" t="s">
        <v>1454</v>
      </c>
      <c r="M1442" s="5" t="s">
        <v>82</v>
      </c>
      <c r="N1442" s="5" t="s">
        <v>82</v>
      </c>
      <c r="O1442" s="83"/>
      <c r="P1442" s="20">
        <v>0.2</v>
      </c>
      <c r="Q1442" s="143">
        <f t="shared" ref="Q1442" si="876">ROUND(P1442*100,1)</f>
        <v>20</v>
      </c>
      <c r="R1442" s="8" t="s">
        <v>1438</v>
      </c>
      <c r="S1442" s="8"/>
    </row>
    <row r="1443" spans="1:20" ht="28">
      <c r="A1443" s="113"/>
      <c r="B1443" s="175" t="s">
        <v>2010</v>
      </c>
      <c r="C1443" s="5"/>
      <c r="D1443" s="5" t="s">
        <v>250</v>
      </c>
      <c r="E1443" s="132">
        <f>$O$1451-J1443*($O$1451-$O$1424)</f>
        <v>517.75</v>
      </c>
      <c r="F1443" s="139">
        <f>$O$1424-P1443*($O$1424-$O$1397)</f>
        <v>513.4</v>
      </c>
      <c r="G1443" s="149" t="s">
        <v>2011</v>
      </c>
      <c r="H1443" s="82" t="str">
        <f t="shared" ref="H1443" si="877">CONCATENATE(K1443," percent up in ",L1443," international stage")</f>
        <v>50 percent up in Cambrian Stage 3 international stage</v>
      </c>
      <c r="I1443" s="142" t="str">
        <f t="shared" ref="I1443" si="878">CONCATENATE(Q1443," percent up in ",R1443," international stage")</f>
        <v>20 percent up in Cambrian Stage 4 international stage</v>
      </c>
      <c r="J1443" s="7">
        <v>0.5</v>
      </c>
      <c r="K1443" s="129">
        <f t="shared" ref="K1443" si="879">ROUND(J1443*100,1)</f>
        <v>50</v>
      </c>
      <c r="L1443" s="8" t="s">
        <v>1454</v>
      </c>
      <c r="M1443" s="5" t="s">
        <v>82</v>
      </c>
      <c r="N1443" s="5" t="s">
        <v>82</v>
      </c>
      <c r="O1443" s="83"/>
      <c r="P1443" s="20">
        <v>0.2</v>
      </c>
      <c r="Q1443" s="143">
        <f t="shared" ref="Q1443" si="880">ROUND(P1443*100,1)</f>
        <v>20</v>
      </c>
      <c r="R1443" s="8" t="s">
        <v>1438</v>
      </c>
      <c r="S1443" s="8"/>
    </row>
    <row r="1444" spans="1:20" ht="28">
      <c r="A1444" s="113" t="s">
        <v>1363</v>
      </c>
      <c r="B1444" s="176" t="s">
        <v>1463</v>
      </c>
      <c r="C1444" s="5"/>
      <c r="D1444" s="5" t="s">
        <v>250</v>
      </c>
      <c r="E1444" s="132">
        <f>$O$1451-J1444*($O$1451-$O$1424)</f>
        <v>517.75</v>
      </c>
      <c r="F1444" s="139">
        <f>$O$1424-P1444*($O$1424-$O$1397)</f>
        <v>513.4</v>
      </c>
      <c r="G1444" s="149"/>
      <c r="H1444" s="82" t="str">
        <f>CONCATENATE(K1444," percent up in ",L1444," international stage")</f>
        <v>50 percent up in Cambrian Stage 3 international stage</v>
      </c>
      <c r="I1444" s="142" t="str">
        <f>CONCATENATE(Q1444," percent up in ",R1444," international stage")</f>
        <v>20 percent up in Cambrian Stage 4 international stage</v>
      </c>
      <c r="J1444" s="7">
        <v>0.5</v>
      </c>
      <c r="K1444" s="129">
        <f>ROUND(J1444*100,1)</f>
        <v>50</v>
      </c>
      <c r="L1444" s="8" t="s">
        <v>1454</v>
      </c>
      <c r="M1444" s="5" t="s">
        <v>82</v>
      </c>
      <c r="N1444" s="5" t="s">
        <v>82</v>
      </c>
      <c r="O1444" s="83"/>
      <c r="P1444" s="20">
        <v>0.2</v>
      </c>
      <c r="Q1444" s="143">
        <f>ROUND(P1444*100,1)</f>
        <v>20</v>
      </c>
      <c r="R1444" s="8" t="s">
        <v>1438</v>
      </c>
      <c r="S1444" s="8" t="s">
        <v>248</v>
      </c>
      <c r="T1444" s="7" t="s">
        <v>228</v>
      </c>
    </row>
    <row r="1445" spans="1:20" ht="28">
      <c r="A1445" s="113"/>
      <c r="B1445" s="177" t="s">
        <v>2019</v>
      </c>
      <c r="C1445" s="5" t="s">
        <v>2028</v>
      </c>
      <c r="D1445" s="5" t="s">
        <v>250</v>
      </c>
      <c r="E1445" s="132">
        <f>$O$1451-J1445*($O$1451-$O$1424)</f>
        <v>521</v>
      </c>
      <c r="F1445" s="139">
        <f>$O$1451-P1445*($O$1451-$O$1424)</f>
        <v>517.75</v>
      </c>
      <c r="G1445" s="149" t="s">
        <v>2017</v>
      </c>
      <c r="H1445" s="82" t="str">
        <f t="shared" ref="H1445:H1446" si="881">CONCATENATE(K1445," percent up in ",L1445," international stage")</f>
        <v>0 percent up in Cambrian Stage 3 international stage</v>
      </c>
      <c r="I1445" s="142" t="str">
        <f t="shared" ref="I1445:I1446" si="882">CONCATENATE(Q1445," percent up in ",R1445," international stage")</f>
        <v>50 percent up in Cambrian Stage 3 international stage</v>
      </c>
      <c r="J1445" s="7">
        <v>0</v>
      </c>
      <c r="K1445" s="129">
        <f>ROUND(J1445*100,1)</f>
        <v>0</v>
      </c>
      <c r="L1445" s="8" t="s">
        <v>1454</v>
      </c>
      <c r="M1445" s="5" t="s">
        <v>82</v>
      </c>
      <c r="N1445" s="5" t="s">
        <v>82</v>
      </c>
      <c r="O1445" s="83"/>
      <c r="P1445" s="20">
        <v>0.5</v>
      </c>
      <c r="Q1445" s="143">
        <f t="shared" ref="Q1445:Q1446" si="883">ROUND(P1445*100,1)</f>
        <v>50</v>
      </c>
      <c r="R1445" s="8" t="s">
        <v>1454</v>
      </c>
      <c r="S1445" s="8"/>
    </row>
    <row r="1446" spans="1:20" ht="28">
      <c r="A1446" s="113"/>
      <c r="B1446" s="178" t="s">
        <v>2020</v>
      </c>
      <c r="C1446" s="5" t="s">
        <v>2028</v>
      </c>
      <c r="D1446" s="5" t="s">
        <v>250</v>
      </c>
      <c r="E1446" s="132">
        <f>$O$1451-J1446*($O$1451-$O$1424)</f>
        <v>521</v>
      </c>
      <c r="F1446" s="139">
        <f>$O$1451-P1446*($O$1451-$O$1424)</f>
        <v>517.75</v>
      </c>
      <c r="G1446" s="149" t="s">
        <v>2011</v>
      </c>
      <c r="H1446" s="82" t="str">
        <f t="shared" si="881"/>
        <v>0 percent up in Cambrian Stage 3 international stage</v>
      </c>
      <c r="I1446" s="142" t="str">
        <f t="shared" si="882"/>
        <v>50 percent up in Cambrian Stage 3 international stage</v>
      </c>
      <c r="J1446" s="7">
        <v>0</v>
      </c>
      <c r="K1446" s="129">
        <f>ROUND(J1446*100,1)</f>
        <v>0</v>
      </c>
      <c r="L1446" s="8" t="s">
        <v>1454</v>
      </c>
      <c r="M1446" s="5" t="s">
        <v>82</v>
      </c>
      <c r="N1446" s="5" t="s">
        <v>82</v>
      </c>
      <c r="O1446" s="83"/>
      <c r="P1446" s="20">
        <v>0.5</v>
      </c>
      <c r="Q1446" s="143">
        <f t="shared" si="883"/>
        <v>50</v>
      </c>
      <c r="R1446" s="8" t="s">
        <v>1454</v>
      </c>
      <c r="S1446" s="8"/>
    </row>
    <row r="1447" spans="1:20" ht="28">
      <c r="A1447" s="113" t="s">
        <v>1363</v>
      </c>
      <c r="B1447" s="176" t="s">
        <v>1473</v>
      </c>
      <c r="C1447" s="5" t="s">
        <v>2028</v>
      </c>
      <c r="D1447" s="5" t="s">
        <v>250</v>
      </c>
      <c r="E1447" s="132">
        <f>$O$1451-J1447*($O$1451-$O$1424)</f>
        <v>521</v>
      </c>
      <c r="F1447" s="139">
        <f>$O$1451-P1447*($O$1451-$O$1424)</f>
        <v>517.75</v>
      </c>
      <c r="G1447" s="149"/>
      <c r="H1447" s="82" t="str">
        <f>CONCATENATE(K1447," percent up in ",L1447," international stage")</f>
        <v>0 percent up in Cambrian Stage 3 international stage</v>
      </c>
      <c r="I1447" s="142" t="str">
        <f>CONCATENATE(Q1447," percent up in ",R1447," international stage")</f>
        <v>50 percent up in Cambrian Stage 2 international stage</v>
      </c>
      <c r="J1447" s="7">
        <v>0</v>
      </c>
      <c r="K1447" s="129">
        <f>ROUND(J1447*100,1)</f>
        <v>0</v>
      </c>
      <c r="L1447" s="8" t="s">
        <v>1454</v>
      </c>
      <c r="M1447" s="5" t="s">
        <v>82</v>
      </c>
      <c r="N1447" s="5" t="s">
        <v>82</v>
      </c>
      <c r="O1447" s="83"/>
      <c r="P1447" s="20">
        <v>0.5</v>
      </c>
      <c r="Q1447" s="143">
        <f>ROUND(P1447*100,1)</f>
        <v>50</v>
      </c>
      <c r="R1447" s="8" t="s">
        <v>1464</v>
      </c>
      <c r="S1447" s="8" t="s">
        <v>248</v>
      </c>
      <c r="T1447" s="7" t="s">
        <v>228</v>
      </c>
    </row>
    <row r="1448" spans="1:20" ht="28">
      <c r="A1448" s="113" t="s">
        <v>1363</v>
      </c>
      <c r="B1448" s="114" t="s">
        <v>1468</v>
      </c>
      <c r="C1448" s="5" t="s">
        <v>2028</v>
      </c>
      <c r="D1448" s="5" t="s">
        <v>1373</v>
      </c>
      <c r="E1448" s="132">
        <f>$O$1451-J1448*($O$1451-$O$1424)</f>
        <v>521</v>
      </c>
      <c r="F1448" s="139">
        <f>$O$1451-P1448*($O$1451-$O$1424)</f>
        <v>514.5</v>
      </c>
      <c r="G1448" s="149"/>
      <c r="H1448" s="82" t="str">
        <f>CONCATENATE(K1448," percent up in ",L1448," international stage")</f>
        <v>0 percent up in Cambrian Stage 2 international stage</v>
      </c>
      <c r="I1448" s="142" t="str">
        <f>CONCATENATE(Q1448," percent up in ",R1448," international stage")</f>
        <v>100 percent up in Cambrian Stage 3 international stage</v>
      </c>
      <c r="J1448" s="7">
        <v>0</v>
      </c>
      <c r="K1448" s="129">
        <f>ROUND(J1448*100,1)</f>
        <v>0</v>
      </c>
      <c r="L1448" s="8" t="s">
        <v>1464</v>
      </c>
      <c r="M1448" s="5" t="s">
        <v>82</v>
      </c>
      <c r="N1448" s="5" t="s">
        <v>82</v>
      </c>
      <c r="O1448" s="83"/>
      <c r="P1448" s="20">
        <v>1</v>
      </c>
      <c r="Q1448" s="143">
        <f>ROUND(P1448*100,1)</f>
        <v>100</v>
      </c>
      <c r="R1448" s="8" t="s">
        <v>1454</v>
      </c>
      <c r="S1448" s="8" t="s">
        <v>234</v>
      </c>
      <c r="T1448" s="7" t="s">
        <v>228</v>
      </c>
    </row>
    <row r="1449" spans="1:20" ht="28">
      <c r="A1449" s="113" t="s">
        <v>1363</v>
      </c>
      <c r="B1449" s="114" t="s">
        <v>1472</v>
      </c>
      <c r="C1449" s="5" t="s">
        <v>5</v>
      </c>
      <c r="D1449" s="5" t="s">
        <v>1373</v>
      </c>
      <c r="E1449" s="132">
        <f>$O$1451-J1449*($O$1451-$O$1424)</f>
        <v>521</v>
      </c>
      <c r="F1449" s="139">
        <f>$O$1424-P1449*($O$1424-$O$1397)</f>
        <v>509</v>
      </c>
      <c r="G1449" s="149" t="s">
        <v>2031</v>
      </c>
      <c r="H1449" s="82" t="str">
        <f>CONCATENATE(K1449," percent up in ",L1449," international stage")</f>
        <v>0 percent up in Cambrian Stage 3 international stage</v>
      </c>
      <c r="I1449" s="142" t="str">
        <f>CONCATENATE(Q1449," percent up in ",R1449," international stage")</f>
        <v>100 percent up in Cambrian Stage 4 international stage</v>
      </c>
      <c r="J1449" s="7">
        <v>0</v>
      </c>
      <c r="K1449" s="129">
        <f>ROUND(J1449*100,1)</f>
        <v>0</v>
      </c>
      <c r="L1449" s="8" t="s">
        <v>1454</v>
      </c>
      <c r="M1449" s="5" t="s">
        <v>82</v>
      </c>
      <c r="N1449" s="5" t="s">
        <v>82</v>
      </c>
      <c r="O1449" s="83"/>
      <c r="P1449" s="20">
        <v>1</v>
      </c>
      <c r="Q1449" s="143">
        <f>ROUND(P1449*100,1)</f>
        <v>100</v>
      </c>
      <c r="R1449" s="8" t="s">
        <v>1438</v>
      </c>
      <c r="S1449" s="8" t="s">
        <v>248</v>
      </c>
      <c r="T1449" s="7" t="s">
        <v>228</v>
      </c>
    </row>
    <row r="1450" spans="1:20" ht="28">
      <c r="A1450" s="113"/>
      <c r="B1450" s="115" t="s">
        <v>2012</v>
      </c>
      <c r="C1450" s="135"/>
      <c r="D1450" s="135" t="s">
        <v>224</v>
      </c>
      <c r="E1450" s="132">
        <f>$O$1451-J1450*($O$1451-$O$1424)</f>
        <v>521</v>
      </c>
      <c r="F1450" s="139">
        <f>$O$1451-P1450*($O$1451-$O$1396)</f>
        <v>509</v>
      </c>
      <c r="G1450" s="149" t="s">
        <v>2013</v>
      </c>
      <c r="H1450" s="82" t="str">
        <f t="shared" ref="H1450" si="884">CONCATENATE(K1450," percent up in ",L1450," international stage")</f>
        <v>0 percent up in Cambrian Stage 3 international stage</v>
      </c>
      <c r="I1450" s="142" t="str">
        <f t="shared" ref="I1450" si="885">CONCATENATE(Q1450," percent up in ",R1450," international stage")</f>
        <v>100 percent up in Cambrian Stage 4 international stage</v>
      </c>
      <c r="J1450" s="7">
        <v>0</v>
      </c>
      <c r="K1450" s="129">
        <f>ROUND(J1450*100,1)</f>
        <v>0</v>
      </c>
      <c r="L1450" s="8" t="s">
        <v>1454</v>
      </c>
      <c r="M1450" s="5" t="s">
        <v>82</v>
      </c>
      <c r="N1450" s="5" t="s">
        <v>82</v>
      </c>
      <c r="O1450" s="83"/>
      <c r="P1450" s="20">
        <v>1</v>
      </c>
      <c r="Q1450" s="143">
        <f t="shared" ref="Q1450" si="886">ROUND(P1450*100,1)</f>
        <v>100</v>
      </c>
      <c r="R1450" s="8" t="s">
        <v>1438</v>
      </c>
      <c r="S1450" s="8" t="s">
        <v>226</v>
      </c>
    </row>
    <row r="1451" spans="1:20" ht="28">
      <c r="A1451" s="113" t="s">
        <v>1363</v>
      </c>
      <c r="B1451" s="115" t="s">
        <v>1454</v>
      </c>
      <c r="C1451" s="135"/>
      <c r="D1451" s="135" t="s">
        <v>224</v>
      </c>
      <c r="E1451" s="132">
        <f>$O$1451-J1451*($O$1451-$O$1424)</f>
        <v>521</v>
      </c>
      <c r="F1451" s="139">
        <f>$O$1451-P1451*($O$1451-$O$1424)</f>
        <v>514.5</v>
      </c>
      <c r="G1451" s="149"/>
      <c r="H1451" s="82" t="str">
        <f>CONCATENATE(K1451," percent up in ",L1451," international stage")</f>
        <v>0 percent up in Cambrian Stage 3 international stage</v>
      </c>
      <c r="I1451" s="142" t="str">
        <f>CONCATENATE(Q1451," percent up in ",R1451," international stage")</f>
        <v>100 percent up in Cambrian Stage 3 international stage</v>
      </c>
      <c r="J1451" s="7">
        <v>0</v>
      </c>
      <c r="K1451" s="129">
        <f>ROUND(J1451*100,1)</f>
        <v>0</v>
      </c>
      <c r="L1451" s="8" t="s">
        <v>1454</v>
      </c>
      <c r="M1451" s="5" t="s">
        <v>226</v>
      </c>
      <c r="N1451" s="5" t="s">
        <v>1462</v>
      </c>
      <c r="O1451" s="83">
        <f>Master_Chronostrat!I160</f>
        <v>521</v>
      </c>
      <c r="P1451" s="20">
        <v>1</v>
      </c>
      <c r="Q1451" s="143">
        <f>ROUND(P1451*100,1)</f>
        <v>100</v>
      </c>
      <c r="R1451" s="8" t="s">
        <v>1454</v>
      </c>
      <c r="S1451" s="8" t="s">
        <v>226</v>
      </c>
      <c r="T1451" s="7" t="s">
        <v>228</v>
      </c>
    </row>
    <row r="1452" spans="1:20" ht="28">
      <c r="A1452" s="113" t="s">
        <v>1363</v>
      </c>
      <c r="B1452" s="115" t="s">
        <v>1466</v>
      </c>
      <c r="C1452" s="5"/>
      <c r="D1452" s="5" t="s">
        <v>82</v>
      </c>
      <c r="E1452" s="132">
        <f>$O$1461-J1452*($O$1461-$O$1451)</f>
        <v>524.42857142857144</v>
      </c>
      <c r="F1452" s="139">
        <f>$O$1424-P1452*($O$1424-$O$1397)</f>
        <v>512.29999999999995</v>
      </c>
      <c r="G1452" s="149"/>
      <c r="H1452" s="82" t="str">
        <f>CONCATENATE(K1452," percent up in ",L1452," international stage")</f>
        <v>57.1 percent up in Cambrian Stage 2 international stage</v>
      </c>
      <c r="I1452" s="142" t="str">
        <f>CONCATENATE(Q1452," percent up in ",R1452," international stage")</f>
        <v>40 percent up in Cambrian Stage 4 international stage</v>
      </c>
      <c r="J1452" s="7">
        <v>0.5714285714285714</v>
      </c>
      <c r="K1452" s="129">
        <f>ROUND(J1452*100,1)</f>
        <v>57.1</v>
      </c>
      <c r="L1452" s="8" t="s">
        <v>1464</v>
      </c>
      <c r="M1452" s="5" t="s">
        <v>82</v>
      </c>
      <c r="N1452" s="5" t="s">
        <v>82</v>
      </c>
      <c r="O1452" s="83"/>
      <c r="P1452" s="20">
        <v>0.4</v>
      </c>
      <c r="Q1452" s="143">
        <f>ROUND(P1452*100,1)</f>
        <v>40</v>
      </c>
      <c r="R1452" s="8" t="s">
        <v>1438</v>
      </c>
      <c r="S1452" s="8" t="s">
        <v>248</v>
      </c>
      <c r="T1452" s="7" t="s">
        <v>228</v>
      </c>
    </row>
    <row r="1453" spans="1:20" ht="28">
      <c r="A1453" s="113" t="s">
        <v>1363</v>
      </c>
      <c r="B1453" s="115" t="s">
        <v>1467</v>
      </c>
      <c r="C1453" s="5"/>
      <c r="D1453" s="5" t="s">
        <v>82</v>
      </c>
      <c r="E1453" s="132">
        <f>$O$1461-J1453*($O$1461-$O$1451)</f>
        <v>525</v>
      </c>
      <c r="F1453" s="139">
        <f>$O$1424-P1453*($O$1424-$O$1397)</f>
        <v>511.2</v>
      </c>
      <c r="G1453" s="149"/>
      <c r="H1453" s="82" t="str">
        <f>CONCATENATE(K1453," percent up in ",L1453," international stage")</f>
        <v>50 percent up in Cambrian Stage 2 international stage</v>
      </c>
      <c r="I1453" s="142" t="str">
        <f>CONCATENATE(Q1453," percent up in ",R1453," international stage")</f>
        <v>60 percent up in Cambrian Stage 4 international stage</v>
      </c>
      <c r="J1453" s="7">
        <v>0.5</v>
      </c>
      <c r="K1453" s="129">
        <f>ROUND(J1453*100,1)</f>
        <v>50</v>
      </c>
      <c r="L1453" s="8" t="s">
        <v>1464</v>
      </c>
      <c r="M1453" s="5" t="s">
        <v>82</v>
      </c>
      <c r="N1453" s="5" t="s">
        <v>82</v>
      </c>
      <c r="O1453" s="83"/>
      <c r="P1453" s="20">
        <v>0.6</v>
      </c>
      <c r="Q1453" s="143">
        <f>ROUND(P1453*100,1)</f>
        <v>60</v>
      </c>
      <c r="R1453" s="8" t="s">
        <v>1438</v>
      </c>
      <c r="S1453" s="8" t="s">
        <v>248</v>
      </c>
      <c r="T1453" s="7" t="s">
        <v>228</v>
      </c>
    </row>
    <row r="1454" spans="1:20" ht="17">
      <c r="A1454" s="113"/>
      <c r="B1454" s="115" t="s">
        <v>1962</v>
      </c>
      <c r="C1454" s="5"/>
      <c r="D1454" s="5"/>
      <c r="E1454" s="132">
        <f>E1460-0.75*(E1460-F1460)</f>
        <v>522</v>
      </c>
      <c r="F1454" s="139">
        <f>F1460</f>
        <v>521</v>
      </c>
      <c r="G1454" s="149" t="s">
        <v>1958</v>
      </c>
      <c r="K1454" s="129"/>
      <c r="L1454" s="8"/>
      <c r="M1454" s="5"/>
      <c r="O1454" s="83"/>
      <c r="R1454" s="8"/>
      <c r="S1454" s="8"/>
    </row>
    <row r="1455" spans="1:20" ht="17">
      <c r="A1455" s="113"/>
      <c r="B1455" s="115" t="s">
        <v>1963</v>
      </c>
      <c r="C1455" s="5"/>
      <c r="D1455" s="5"/>
      <c r="E1455" s="132">
        <f>E1460-0.5*(E1460-F1460)</f>
        <v>523</v>
      </c>
      <c r="F1455" s="139">
        <f>E1460-0.75*(E1460-F1460)</f>
        <v>522</v>
      </c>
      <c r="G1455" s="149" t="s">
        <v>1959</v>
      </c>
      <c r="K1455" s="129"/>
      <c r="L1455" s="8"/>
      <c r="M1455" s="5"/>
      <c r="O1455" s="83"/>
      <c r="R1455" s="8"/>
      <c r="S1455" s="8"/>
    </row>
    <row r="1456" spans="1:20" ht="17">
      <c r="A1456" s="113"/>
      <c r="B1456" s="115" t="s">
        <v>1964</v>
      </c>
      <c r="C1456" s="5"/>
      <c r="D1456" s="5"/>
      <c r="E1456" s="132">
        <f>E1460-0.25*(E1460-F1460)</f>
        <v>524</v>
      </c>
      <c r="F1456" s="139">
        <f>E1460-0.5*(E1460-F1460)</f>
        <v>523</v>
      </c>
      <c r="G1456" s="149" t="s">
        <v>1960</v>
      </c>
      <c r="K1456" s="129"/>
      <c r="L1456" s="8"/>
      <c r="M1456" s="5"/>
      <c r="O1456" s="83"/>
      <c r="R1456" s="8"/>
      <c r="S1456" s="8"/>
    </row>
    <row r="1457" spans="1:20" ht="17">
      <c r="A1457" s="113"/>
      <c r="B1457" s="115" t="s">
        <v>1965</v>
      </c>
      <c r="C1457" s="5"/>
      <c r="D1457" s="5"/>
      <c r="E1457" s="132">
        <f>E1460</f>
        <v>525</v>
      </c>
      <c r="F1457" s="139">
        <f>E1460-0.25*(E1460-F1460)</f>
        <v>524</v>
      </c>
      <c r="G1457" s="149" t="s">
        <v>1961</v>
      </c>
      <c r="K1457" s="129"/>
      <c r="L1457" s="8"/>
      <c r="M1457" s="5"/>
      <c r="O1457" s="83"/>
      <c r="R1457" s="8"/>
      <c r="S1457" s="8"/>
    </row>
    <row r="1458" spans="1:20" ht="28">
      <c r="A1458" s="113"/>
      <c r="B1458" s="115" t="s">
        <v>1819</v>
      </c>
      <c r="C1458" s="5"/>
      <c r="D1458" s="5"/>
      <c r="E1458" s="132">
        <f>E1460-0.5*(E1460-F1460)</f>
        <v>523</v>
      </c>
      <c r="F1458" s="139">
        <f>F1460</f>
        <v>521</v>
      </c>
      <c r="G1458" s="149" t="s">
        <v>1817</v>
      </c>
      <c r="K1458" s="129"/>
      <c r="L1458" s="8"/>
      <c r="M1458" s="5"/>
      <c r="O1458" s="83"/>
      <c r="R1458" s="8"/>
      <c r="S1458" s="151" t="s">
        <v>1817</v>
      </c>
    </row>
    <row r="1459" spans="1:20" ht="28">
      <c r="A1459" s="113"/>
      <c r="B1459" s="115" t="s">
        <v>1820</v>
      </c>
      <c r="C1459" s="5"/>
      <c r="D1459" s="5"/>
      <c r="E1459" s="132">
        <f>E1460</f>
        <v>525</v>
      </c>
      <c r="F1459" s="139">
        <f>E1460-0.5*(E1460-F1460)</f>
        <v>523</v>
      </c>
      <c r="G1459" s="149" t="s">
        <v>1818</v>
      </c>
      <c r="K1459" s="129"/>
      <c r="L1459" s="8"/>
      <c r="M1459" s="5"/>
      <c r="O1459" s="83"/>
      <c r="R1459" s="8"/>
      <c r="S1459" s="151" t="s">
        <v>1818</v>
      </c>
    </row>
    <row r="1460" spans="1:20" ht="28">
      <c r="A1460" s="113" t="s">
        <v>1363</v>
      </c>
      <c r="B1460" s="115" t="s">
        <v>1474</v>
      </c>
      <c r="C1460" s="5"/>
      <c r="D1460" s="5" t="s">
        <v>963</v>
      </c>
      <c r="E1460" s="132">
        <f>$O$1461-J1460*($O$1461-$O$1451)</f>
        <v>525</v>
      </c>
      <c r="F1460" s="139">
        <f>$O$1461-P1460*($O$1461-$O$1451)</f>
        <v>521</v>
      </c>
      <c r="G1460" s="149" t="s">
        <v>1953</v>
      </c>
      <c r="H1460" s="82" t="str">
        <f>CONCATENATE(K1460," percent up in ",L1460," international stage")</f>
        <v>50 percent up in Cambrian Stage 2 international stage</v>
      </c>
      <c r="I1460" s="142" t="str">
        <f>CONCATENATE(Q1460," percent up in ",R1460," international stage")</f>
        <v>100 percent up in Cambrian Stage 2 international stage</v>
      </c>
      <c r="J1460" s="7">
        <v>0.5</v>
      </c>
      <c r="K1460" s="129">
        <f>ROUND(J1460*100,1)</f>
        <v>50</v>
      </c>
      <c r="L1460" s="8" t="s">
        <v>1464</v>
      </c>
      <c r="M1460" s="5" t="s">
        <v>82</v>
      </c>
      <c r="N1460" s="5" t="s">
        <v>82</v>
      </c>
      <c r="O1460" s="83"/>
      <c r="P1460" s="20">
        <v>1</v>
      </c>
      <c r="Q1460" s="143">
        <f>ROUND(P1460*100,1)</f>
        <v>100</v>
      </c>
      <c r="R1460" s="8" t="s">
        <v>1464</v>
      </c>
      <c r="S1460" s="8" t="s">
        <v>261</v>
      </c>
      <c r="T1460" s="7">
        <v>0.28571428571428709</v>
      </c>
    </row>
    <row r="1461" spans="1:20" ht="28">
      <c r="A1461" s="113" t="s">
        <v>1363</v>
      </c>
      <c r="B1461" s="115" t="s">
        <v>1464</v>
      </c>
      <c r="C1461" s="135"/>
      <c r="D1461" s="135" t="s">
        <v>224</v>
      </c>
      <c r="E1461" s="132">
        <f>$O$1461-J1461*($O$1461-$O$1451)</f>
        <v>529</v>
      </c>
      <c r="F1461" s="139">
        <f>$O$1461-P1461*($O$1461-$O$1451)</f>
        <v>521</v>
      </c>
      <c r="G1461" s="149"/>
      <c r="H1461" s="82" t="str">
        <f>CONCATENATE(K1461," percent up in ",L1461," international stage")</f>
        <v>0 percent up in Cambrian Stage 2 international stage</v>
      </c>
      <c r="I1461" s="142" t="str">
        <f>CONCATENATE(Q1461," percent up in ",R1461," international stage")</f>
        <v>100 percent up in Cambrian Stage 2 international stage</v>
      </c>
      <c r="J1461" s="7">
        <v>0</v>
      </c>
      <c r="K1461" s="129">
        <f>ROUND(J1461*100,1)</f>
        <v>0</v>
      </c>
      <c r="L1461" s="8" t="s">
        <v>1464</v>
      </c>
      <c r="M1461" s="5" t="s">
        <v>226</v>
      </c>
      <c r="N1461" s="5" t="s">
        <v>1469</v>
      </c>
      <c r="O1461" s="83">
        <f>Master_Chronostrat!I161</f>
        <v>529</v>
      </c>
      <c r="P1461" s="20">
        <v>1</v>
      </c>
      <c r="Q1461" s="143">
        <f>ROUND(P1461*100,1)</f>
        <v>100</v>
      </c>
      <c r="R1461" s="8" t="s">
        <v>1464</v>
      </c>
      <c r="S1461" s="8" t="s">
        <v>226</v>
      </c>
      <c r="T1461" s="7" t="s">
        <v>228</v>
      </c>
    </row>
    <row r="1462" spans="1:20" ht="28">
      <c r="A1462" s="113" t="s">
        <v>1363</v>
      </c>
      <c r="B1462" s="115" t="s">
        <v>1470</v>
      </c>
      <c r="C1462" s="5"/>
      <c r="D1462" s="5" t="s">
        <v>82</v>
      </c>
      <c r="E1462" s="132">
        <f>$O$1483-J1462*($O$1483-$O$1461)</f>
        <v>530.04999999999995</v>
      </c>
      <c r="F1462" s="139">
        <f>$O$1461-P1462*($O$1461-$O$1451)</f>
        <v>525</v>
      </c>
      <c r="G1462" s="149"/>
      <c r="H1462" s="82" t="str">
        <f>CONCATENATE(K1462," percent up in ",L1462," international stage")</f>
        <v>89.3 percent up in Fortunian international stage</v>
      </c>
      <c r="I1462" s="142" t="str">
        <f>CONCATENATE(Q1462," percent up in ",R1462," international stage")</f>
        <v>50 percent up in Cambrian Stage 2 international stage</v>
      </c>
      <c r="J1462" s="7">
        <v>0.8928571428571429</v>
      </c>
      <c r="K1462" s="129">
        <f>ROUND(J1462*100,1)</f>
        <v>89.3</v>
      </c>
      <c r="L1462" s="8" t="s">
        <v>183</v>
      </c>
      <c r="M1462" s="5" t="s">
        <v>82</v>
      </c>
      <c r="N1462" s="5" t="s">
        <v>82</v>
      </c>
      <c r="O1462" s="83"/>
      <c r="P1462" s="20">
        <v>0.5</v>
      </c>
      <c r="Q1462" s="143">
        <f>ROUND(P1462*100,1)</f>
        <v>50</v>
      </c>
      <c r="R1462" s="8" t="s">
        <v>1464</v>
      </c>
      <c r="S1462" s="8" t="s">
        <v>248</v>
      </c>
      <c r="T1462" s="7" t="s">
        <v>228</v>
      </c>
    </row>
    <row r="1463" spans="1:20" ht="28">
      <c r="A1463" s="113" t="s">
        <v>1363</v>
      </c>
      <c r="B1463" s="174" t="s">
        <v>1481</v>
      </c>
      <c r="C1463" s="5"/>
      <c r="D1463" s="5" t="s">
        <v>250</v>
      </c>
      <c r="E1463" s="132">
        <f>$O$1483-J1463*($O$1483-$O$1461)</f>
        <v>530.96</v>
      </c>
      <c r="F1463" s="139">
        <f>$O$1461-P1463*($O$1461-$O$1451)</f>
        <v>521</v>
      </c>
      <c r="G1463" s="149" t="s">
        <v>2030</v>
      </c>
      <c r="H1463" s="82" t="str">
        <f>CONCATENATE(K1463," percent up in ",L1463," international stage")</f>
        <v>80 percent up in Fortunian international stage</v>
      </c>
      <c r="I1463" s="142" t="str">
        <f>CONCATENATE(Q1463," percent up in ",R1463," international stage")</f>
        <v>100 percent up in Cambrian Stage 2 international stage</v>
      </c>
      <c r="J1463" s="7">
        <v>0.8</v>
      </c>
      <c r="K1463" s="129">
        <f>ROUND(J1463*100,1)</f>
        <v>80</v>
      </c>
      <c r="L1463" s="8" t="s">
        <v>183</v>
      </c>
      <c r="M1463" s="5" t="s">
        <v>82</v>
      </c>
      <c r="N1463" s="5" t="s">
        <v>82</v>
      </c>
      <c r="O1463" s="83"/>
      <c r="P1463" s="20">
        <v>1</v>
      </c>
      <c r="Q1463" s="143">
        <f t="shared" ref="Q1463" si="887">ROUND(P1463*100,1)</f>
        <v>100</v>
      </c>
      <c r="R1463" s="8" t="s">
        <v>1464</v>
      </c>
      <c r="S1463" s="8" t="s">
        <v>232</v>
      </c>
      <c r="T1463" s="7" t="s">
        <v>228</v>
      </c>
    </row>
    <row r="1464" spans="1:20" ht="28">
      <c r="A1464" s="113" t="s">
        <v>1363</v>
      </c>
      <c r="B1464" s="178" t="s">
        <v>1482</v>
      </c>
      <c r="C1464" s="5" t="s">
        <v>2028</v>
      </c>
      <c r="D1464" s="5" t="s">
        <v>1373</v>
      </c>
      <c r="E1464" s="132">
        <f>$O$1483-J1464*($O$1483-$O$1461)</f>
        <v>530.96</v>
      </c>
      <c r="F1464" s="139">
        <f>$O$1461-P1464*($O$1461-$O$1451)</f>
        <v>521</v>
      </c>
      <c r="G1464" s="149" t="s">
        <v>2027</v>
      </c>
      <c r="H1464" s="82" t="str">
        <f>CONCATENATE(K1464," percent up in ",L1464," international stage")</f>
        <v>80 percent up in Fortunian international stage</v>
      </c>
      <c r="I1464" s="142" t="str">
        <f>CONCATENATE(Q1464," percent up in ",R1464," international stage")</f>
        <v>100 percent up in Cambrian Stage 2 international stage</v>
      </c>
      <c r="J1464" s="7">
        <v>0.8</v>
      </c>
      <c r="K1464" s="129">
        <f>ROUND(J1464*100,1)</f>
        <v>80</v>
      </c>
      <c r="L1464" s="8" t="s">
        <v>183</v>
      </c>
      <c r="M1464" s="5" t="s">
        <v>82</v>
      </c>
      <c r="N1464" s="5" t="s">
        <v>82</v>
      </c>
      <c r="O1464" s="83"/>
      <c r="P1464" s="20">
        <v>1</v>
      </c>
      <c r="Q1464" s="143">
        <f>ROUND(P1464*100,1)</f>
        <v>100</v>
      </c>
      <c r="R1464" s="8" t="s">
        <v>1464</v>
      </c>
      <c r="S1464" s="8" t="s">
        <v>234</v>
      </c>
      <c r="T1464" s="7" t="s">
        <v>228</v>
      </c>
    </row>
    <row r="1465" spans="1:20" ht="28">
      <c r="A1465" s="113"/>
      <c r="B1465" s="178" t="s">
        <v>1528</v>
      </c>
      <c r="C1465" s="5" t="s">
        <v>2028</v>
      </c>
      <c r="D1465" s="5" t="s">
        <v>1373</v>
      </c>
      <c r="E1465" s="132">
        <f>$O$1483-J1465*($O$1483-$O$1461)</f>
        <v>538.79999999999995</v>
      </c>
      <c r="F1465" s="139">
        <f>$O$1483-P1465*($O$1483-$O$1461)</f>
        <v>530.96</v>
      </c>
      <c r="G1465" s="149" t="s">
        <v>2026</v>
      </c>
      <c r="H1465" s="82" t="str">
        <f t="shared" ref="H1465" si="888">CONCATENATE(K1465," percent up in ",L1465," international stage")</f>
        <v>0 percent up in Fortunian international stage</v>
      </c>
      <c r="I1465" s="142" t="str">
        <f t="shared" ref="I1465" si="889">CONCATENATE(Q1465," percent up in ",R1465," international stage")</f>
        <v>80 percent up in Fortunian international stage</v>
      </c>
      <c r="J1465" s="7">
        <v>0</v>
      </c>
      <c r="K1465" s="129">
        <f t="shared" ref="K1465" si="890">ROUND(J1465*100,1)</f>
        <v>0</v>
      </c>
      <c r="L1465" s="8" t="s">
        <v>183</v>
      </c>
      <c r="M1465" s="5" t="s">
        <v>82</v>
      </c>
      <c r="N1465" s="5" t="s">
        <v>82</v>
      </c>
      <c r="O1465" s="83"/>
      <c r="P1465" s="20">
        <v>0.8</v>
      </c>
      <c r="Q1465" s="143">
        <f t="shared" ref="Q1465:Q1466" si="891">ROUND(P1465*100,1)</f>
        <v>80</v>
      </c>
      <c r="R1465" s="21" t="s">
        <v>183</v>
      </c>
      <c r="S1465" s="8"/>
    </row>
    <row r="1466" spans="1:20" ht="28">
      <c r="A1466" s="113" t="s">
        <v>1363</v>
      </c>
      <c r="B1466" s="179" t="s">
        <v>1479</v>
      </c>
      <c r="C1466" s="5" t="s">
        <v>5</v>
      </c>
      <c r="D1466" s="5" t="s">
        <v>1373</v>
      </c>
      <c r="E1466" s="132">
        <f>$O$1483-J1466*($O$1483-$O$1461)</f>
        <v>538.79999999999995</v>
      </c>
      <c r="F1466" s="139">
        <f>$O$1483-P1466*($O$1483-$O$1461)</f>
        <v>529</v>
      </c>
      <c r="G1466" s="149" t="s">
        <v>2029</v>
      </c>
      <c r="H1466" s="82" t="str">
        <f>CONCATENATE(K1466," percent up in ",L1466," international stage")</f>
        <v>0 percent up in Fortunian international stage</v>
      </c>
      <c r="I1466" s="142" t="str">
        <f>CONCATENATE(Q1466," percent up in ",R1466," international stage")</f>
        <v>100 percent up in Cambrian Stage 2 international stage</v>
      </c>
      <c r="J1466" s="7">
        <v>0</v>
      </c>
      <c r="K1466" s="129">
        <f>ROUND(J1466*100,1)</f>
        <v>0</v>
      </c>
      <c r="L1466" s="8" t="s">
        <v>183</v>
      </c>
      <c r="M1466" s="5" t="s">
        <v>82</v>
      </c>
      <c r="N1466" s="5" t="s">
        <v>82</v>
      </c>
      <c r="O1466" s="83"/>
      <c r="P1466" s="20">
        <v>1</v>
      </c>
      <c r="Q1466" s="143">
        <f t="shared" si="891"/>
        <v>100</v>
      </c>
      <c r="R1466" s="8" t="s">
        <v>1464</v>
      </c>
      <c r="S1466" s="8" t="s">
        <v>232</v>
      </c>
      <c r="T1466" s="7" t="s">
        <v>228</v>
      </c>
    </row>
    <row r="1467" spans="1:20" ht="28">
      <c r="A1467" s="113" t="s">
        <v>1363</v>
      </c>
      <c r="B1467" s="114" t="s">
        <v>1475</v>
      </c>
      <c r="C1467" s="5"/>
      <c r="D1467" s="5" t="s">
        <v>1420</v>
      </c>
      <c r="E1467" s="132">
        <f>$O$1483-J1467*($O$1483-$O$1461)</f>
        <v>534.94999999999993</v>
      </c>
      <c r="F1467" s="139">
        <f>$O$1461-P1467*($O$1461-$O$1451)</f>
        <v>521</v>
      </c>
      <c r="G1467" s="149"/>
      <c r="H1467" s="82" t="str">
        <f t="shared" si="848"/>
        <v>39.3 percent up in Fortunian international stage</v>
      </c>
      <c r="I1467" s="142" t="str">
        <f t="shared" si="849"/>
        <v>100 percent up in Cambrian Stage 2 international stage</v>
      </c>
      <c r="J1467" s="7">
        <v>0.3928571428571429</v>
      </c>
      <c r="K1467" s="129">
        <f t="shared" si="850"/>
        <v>39.299999999999997</v>
      </c>
      <c r="L1467" s="8" t="s">
        <v>183</v>
      </c>
      <c r="M1467" s="5" t="s">
        <v>82</v>
      </c>
      <c r="N1467" s="5" t="s">
        <v>82</v>
      </c>
      <c r="O1467" s="83"/>
      <c r="P1467" s="20">
        <v>1</v>
      </c>
      <c r="Q1467" s="143">
        <f t="shared" si="851"/>
        <v>100</v>
      </c>
      <c r="R1467" s="8" t="s">
        <v>1464</v>
      </c>
      <c r="S1467" s="8" t="s">
        <v>248</v>
      </c>
      <c r="T1467" s="7" t="s">
        <v>228</v>
      </c>
    </row>
    <row r="1468" spans="1:20" ht="28">
      <c r="A1468" s="113" t="s">
        <v>1363</v>
      </c>
      <c r="B1468" s="114" t="s">
        <v>1476</v>
      </c>
      <c r="C1468" s="5"/>
      <c r="D1468" s="5" t="s">
        <v>246</v>
      </c>
      <c r="E1468" s="132">
        <f>$O$1483-J1468*($O$1483-$O$1461)</f>
        <v>538.79999999999995</v>
      </c>
      <c r="F1468" s="139">
        <f>$O$1451-P1468*($O$1451-$O$1424)</f>
        <v>520.45833333333337</v>
      </c>
      <c r="G1468" s="149"/>
      <c r="H1468" s="82" t="str">
        <f t="shared" si="848"/>
        <v>0 percent up in Fortunian international stage</v>
      </c>
      <c r="I1468" s="142" t="str">
        <f t="shared" si="849"/>
        <v>8.3 percent up in Cambrian Stage 3 international stage</v>
      </c>
      <c r="J1468" s="7">
        <v>0</v>
      </c>
      <c r="K1468" s="129">
        <f t="shared" si="850"/>
        <v>0</v>
      </c>
      <c r="L1468" s="8" t="s">
        <v>183</v>
      </c>
      <c r="M1468" s="5" t="s">
        <v>82</v>
      </c>
      <c r="N1468" s="5" t="s">
        <v>82</v>
      </c>
      <c r="O1468" s="83"/>
      <c r="P1468" s="20">
        <v>8.3333333333333329E-2</v>
      </c>
      <c r="Q1468" s="143">
        <f t="shared" si="851"/>
        <v>8.3000000000000007</v>
      </c>
      <c r="R1468" s="8" t="s">
        <v>1454</v>
      </c>
      <c r="S1468" s="8" t="s">
        <v>248</v>
      </c>
      <c r="T1468" s="7" t="s">
        <v>228</v>
      </c>
    </row>
    <row r="1469" spans="1:20" ht="28">
      <c r="A1469" s="113" t="s">
        <v>1363</v>
      </c>
      <c r="B1469" s="115" t="s">
        <v>1477</v>
      </c>
      <c r="C1469" s="5"/>
      <c r="D1469" s="5" t="s">
        <v>266</v>
      </c>
      <c r="E1469" s="132">
        <f>$O$1483-J1469*($O$1483-$O$1461)</f>
        <v>538.79999999999995</v>
      </c>
      <c r="F1469" s="139">
        <f>$O$1424-P1469*($O$1424-$O$1397)</f>
        <v>512.29999999999995</v>
      </c>
      <c r="G1469" s="149"/>
      <c r="H1469" s="82" t="str">
        <f t="shared" si="848"/>
        <v>0 percent up in Fortunian international stage</v>
      </c>
      <c r="I1469" s="142" t="str">
        <f t="shared" si="849"/>
        <v>40 percent up in Cambrian Stage 4 international stage</v>
      </c>
      <c r="J1469" s="7">
        <v>0</v>
      </c>
      <c r="K1469" s="129">
        <f t="shared" si="850"/>
        <v>0</v>
      </c>
      <c r="L1469" s="8" t="s">
        <v>183</v>
      </c>
      <c r="M1469" s="5" t="s">
        <v>82</v>
      </c>
      <c r="N1469" s="5" t="s">
        <v>82</v>
      </c>
      <c r="O1469" s="83"/>
      <c r="P1469" s="20">
        <v>0.4</v>
      </c>
      <c r="Q1469" s="143">
        <f t="shared" si="851"/>
        <v>40</v>
      </c>
      <c r="R1469" s="8" t="s">
        <v>1438</v>
      </c>
      <c r="S1469" s="8" t="s">
        <v>248</v>
      </c>
      <c r="T1469" s="7" t="s">
        <v>228</v>
      </c>
    </row>
    <row r="1470" spans="1:20" ht="34">
      <c r="A1470" s="113"/>
      <c r="B1470" s="115" t="s">
        <v>1811</v>
      </c>
      <c r="C1470" s="5"/>
      <c r="D1470" s="5"/>
      <c r="E1470" s="132">
        <f>$O$1451-J1470*($O$1451-$O$1424)</f>
        <v>521</v>
      </c>
      <c r="F1470" s="139">
        <f>$O$1424-P1470*($O$1424-$O$1397)</f>
        <v>512.29999999999995</v>
      </c>
      <c r="G1470" s="149" t="s">
        <v>1813</v>
      </c>
      <c r="H1470" s="82" t="str">
        <f t="shared" si="848"/>
        <v>0 percent up in Cambrian Stage 3 international stage</v>
      </c>
      <c r="I1470" s="142" t="str">
        <f t="shared" si="849"/>
        <v>40 percent up in Cambrian Stage 4 international stage</v>
      </c>
      <c r="J1470" s="7">
        <v>0</v>
      </c>
      <c r="K1470" s="129">
        <f t="shared" ref="K1470" si="892">ROUND(J1470*100,1)</f>
        <v>0</v>
      </c>
      <c r="L1470" s="8" t="s">
        <v>1454</v>
      </c>
      <c r="M1470" s="5"/>
      <c r="O1470" s="83"/>
      <c r="P1470" s="20">
        <v>0.4</v>
      </c>
      <c r="Q1470" s="143">
        <f t="shared" ref="Q1470:Q1471" si="893">ROUND(P1470*100,1)</f>
        <v>40</v>
      </c>
      <c r="R1470" s="8" t="s">
        <v>1438</v>
      </c>
      <c r="S1470" s="8"/>
    </row>
    <row r="1471" spans="1:20" ht="34">
      <c r="A1471" s="113"/>
      <c r="B1471" s="115" t="s">
        <v>1812</v>
      </c>
      <c r="C1471" s="5"/>
      <c r="D1471" s="5"/>
      <c r="E1471" s="132">
        <f>$O$1483-J1471*($O$1483-$O$1461)</f>
        <v>538.79999999999995</v>
      </c>
      <c r="F1471" s="139">
        <f>$O$1461-P1471*($O$1461-$O$1451)</f>
        <v>521</v>
      </c>
      <c r="G1471" s="149" t="s">
        <v>1814</v>
      </c>
      <c r="H1471" s="82" t="str">
        <f t="shared" ref="H1471" si="894">CONCATENATE(K1471," percent up in ",L1471," international stage")</f>
        <v>0 percent up in Fortunian international stage</v>
      </c>
      <c r="I1471" s="142" t="str">
        <f t="shared" ref="I1471" si="895">CONCATENATE(Q1471," percent up in ",R1471," international stage")</f>
        <v>100 percent up in Cambrian Stage 2 international stage</v>
      </c>
      <c r="J1471" s="7">
        <v>0</v>
      </c>
      <c r="K1471" s="129">
        <f t="shared" ref="K1471" si="896">ROUND(J1471*100,1)</f>
        <v>0</v>
      </c>
      <c r="L1471" s="8" t="s">
        <v>183</v>
      </c>
      <c r="M1471" s="5"/>
      <c r="O1471" s="83"/>
      <c r="P1471" s="20">
        <v>1</v>
      </c>
      <c r="Q1471" s="143">
        <f t="shared" si="893"/>
        <v>100</v>
      </c>
      <c r="R1471" s="8" t="s">
        <v>1464</v>
      </c>
      <c r="S1471" s="8"/>
    </row>
    <row r="1472" spans="1:20" ht="28">
      <c r="A1472" s="113" t="s">
        <v>1363</v>
      </c>
      <c r="B1472" s="115" t="s">
        <v>1478</v>
      </c>
      <c r="C1472" s="5"/>
      <c r="D1472" s="5" t="s">
        <v>82</v>
      </c>
      <c r="E1472" s="132">
        <f>$O$1483-J1472*($O$1483-$O$1461)</f>
        <v>538.79999999999995</v>
      </c>
      <c r="F1472" s="139">
        <f>$O$1424-P1472*($O$1424-$O$1397)</f>
        <v>512.29999999999995</v>
      </c>
      <c r="G1472" s="149"/>
      <c r="H1472" s="82" t="str">
        <f t="shared" si="848"/>
        <v>0 percent up in Fortunian international stage</v>
      </c>
      <c r="I1472" s="142" t="str">
        <f t="shared" si="849"/>
        <v>40 percent up in Cambrian Stage 4 international stage</v>
      </c>
      <c r="J1472" s="7">
        <v>0</v>
      </c>
      <c r="K1472" s="129">
        <f t="shared" si="850"/>
        <v>0</v>
      </c>
      <c r="L1472" s="8" t="s">
        <v>183</v>
      </c>
      <c r="M1472" s="5" t="s">
        <v>82</v>
      </c>
      <c r="N1472" s="5" t="s">
        <v>82</v>
      </c>
      <c r="O1472" s="83"/>
      <c r="P1472" s="20">
        <v>0.4</v>
      </c>
      <c r="Q1472" s="143">
        <f t="shared" si="851"/>
        <v>40</v>
      </c>
      <c r="R1472" s="8" t="s">
        <v>1438</v>
      </c>
      <c r="S1472" s="8" t="s">
        <v>248</v>
      </c>
      <c r="T1472" s="7" t="s">
        <v>228</v>
      </c>
    </row>
    <row r="1473" spans="1:20" ht="28">
      <c r="A1473" s="113" t="s">
        <v>1363</v>
      </c>
      <c r="B1473" s="115" t="s">
        <v>1480</v>
      </c>
      <c r="C1473" s="5"/>
      <c r="D1473" s="5" t="s">
        <v>82</v>
      </c>
      <c r="E1473" s="132">
        <f>$O$1483-J1473*($O$1483-$O$1461)</f>
        <v>538.79999999999995</v>
      </c>
      <c r="F1473" s="139">
        <f>$O$1424-P1473*($O$1424-$O$1397)</f>
        <v>512.29999999999995</v>
      </c>
      <c r="G1473" s="149"/>
      <c r="H1473" s="82" t="str">
        <f t="shared" si="848"/>
        <v>0 percent up in Fortunian international stage</v>
      </c>
      <c r="I1473" s="142" t="str">
        <f t="shared" si="849"/>
        <v>40 percent up in Cambrian Stage 4 international stage</v>
      </c>
      <c r="J1473" s="7">
        <v>0</v>
      </c>
      <c r="K1473" s="129">
        <f t="shared" si="850"/>
        <v>0</v>
      </c>
      <c r="L1473" s="8" t="s">
        <v>183</v>
      </c>
      <c r="M1473" s="5" t="s">
        <v>82</v>
      </c>
      <c r="N1473" s="5" t="s">
        <v>82</v>
      </c>
      <c r="O1473" s="83"/>
      <c r="P1473" s="20">
        <v>0.4</v>
      </c>
      <c r="Q1473" s="143">
        <f t="shared" si="851"/>
        <v>40</v>
      </c>
      <c r="R1473" s="8" t="s">
        <v>1438</v>
      </c>
      <c r="S1473" s="8" t="s">
        <v>248</v>
      </c>
      <c r="T1473" s="7" t="s">
        <v>228</v>
      </c>
    </row>
    <row r="1474" spans="1:20" ht="28">
      <c r="A1474" s="113" t="s">
        <v>1363</v>
      </c>
      <c r="B1474" s="115" t="s">
        <v>1483</v>
      </c>
      <c r="C1474" s="5"/>
      <c r="D1474" s="5" t="s">
        <v>246</v>
      </c>
      <c r="E1474" s="132">
        <f>$O$1483-J1474*($O$1483-$O$1461)</f>
        <v>538.79999999999995</v>
      </c>
      <c r="F1474" s="139">
        <f>$O$1424-P1474*($O$1424-$O$1397)</f>
        <v>512.29999999999995</v>
      </c>
      <c r="G1474" s="149"/>
      <c r="H1474" s="82" t="str">
        <f t="shared" si="848"/>
        <v>0 percent up in Fortunian international stage</v>
      </c>
      <c r="I1474" s="142" t="str">
        <f t="shared" si="849"/>
        <v>40 percent up in Cambrian Stage 4 international stage</v>
      </c>
      <c r="J1474" s="7">
        <v>0</v>
      </c>
      <c r="K1474" s="129">
        <f t="shared" si="850"/>
        <v>0</v>
      </c>
      <c r="L1474" s="8" t="s">
        <v>183</v>
      </c>
      <c r="M1474" s="5" t="s">
        <v>82</v>
      </c>
      <c r="N1474" s="5" t="s">
        <v>82</v>
      </c>
      <c r="O1474" s="83"/>
      <c r="P1474" s="20">
        <v>0.4</v>
      </c>
      <c r="Q1474" s="143">
        <f t="shared" si="851"/>
        <v>40</v>
      </c>
      <c r="R1474" s="8" t="s">
        <v>1438</v>
      </c>
      <c r="S1474" s="8" t="s">
        <v>248</v>
      </c>
      <c r="T1474" s="7" t="s">
        <v>228</v>
      </c>
    </row>
    <row r="1475" spans="1:20" ht="28">
      <c r="A1475" s="113" t="s">
        <v>1363</v>
      </c>
      <c r="B1475" s="115" t="s">
        <v>1484</v>
      </c>
      <c r="C1475" s="5"/>
      <c r="D1475" s="5" t="s">
        <v>963</v>
      </c>
      <c r="E1475" s="132">
        <f>$O$1483-J1475*($O$1483-$O$1461)</f>
        <v>538.79999999999995</v>
      </c>
      <c r="F1475" s="139">
        <f>$O$1461-P1475*($O$1461-$O$1451)</f>
        <v>525</v>
      </c>
      <c r="G1475" s="149" t="s">
        <v>1953</v>
      </c>
      <c r="H1475" s="82" t="str">
        <f t="shared" si="848"/>
        <v>0 percent up in Fortunian international stage</v>
      </c>
      <c r="I1475" s="142" t="str">
        <f t="shared" si="849"/>
        <v>50 percent up in Cambrian Stage 2 international stage</v>
      </c>
      <c r="J1475" s="7">
        <v>0</v>
      </c>
      <c r="K1475" s="129">
        <f t="shared" si="850"/>
        <v>0</v>
      </c>
      <c r="L1475" s="8" t="s">
        <v>183</v>
      </c>
      <c r="M1475" s="5" t="s">
        <v>82</v>
      </c>
      <c r="N1475" s="5" t="s">
        <v>82</v>
      </c>
      <c r="O1475" s="83"/>
      <c r="P1475" s="20">
        <v>0.5</v>
      </c>
      <c r="Q1475" s="143">
        <f>ROUND(P1475*100,1)</f>
        <v>50</v>
      </c>
      <c r="R1475" s="8" t="s">
        <v>1464</v>
      </c>
      <c r="S1475" s="8" t="s">
        <v>232</v>
      </c>
      <c r="T1475" s="7" t="s">
        <v>228</v>
      </c>
    </row>
    <row r="1476" spans="1:20" ht="28">
      <c r="A1476" s="113" t="s">
        <v>1363</v>
      </c>
      <c r="B1476" s="115" t="s">
        <v>1485</v>
      </c>
      <c r="C1476" s="5"/>
      <c r="D1476" s="5" t="s">
        <v>272</v>
      </c>
      <c r="E1476" s="132">
        <f>$O$1483-J1476*($O$1483-$O$1461)</f>
        <v>538.79999999999995</v>
      </c>
      <c r="F1476" s="139">
        <f>$O$1483-P1476*($O$1483-$O$1461)</f>
        <v>533.19999999999993</v>
      </c>
      <c r="G1476" s="149"/>
      <c r="H1476" s="82" t="str">
        <f t="shared" si="848"/>
        <v>0 percent up in Fortunian international stage</v>
      </c>
      <c r="I1476" s="142" t="str">
        <f t="shared" si="849"/>
        <v>57.1 percent up in Fortunian international stage</v>
      </c>
      <c r="J1476" s="7">
        <v>0</v>
      </c>
      <c r="K1476" s="129">
        <f t="shared" si="850"/>
        <v>0</v>
      </c>
      <c r="L1476" s="8" t="s">
        <v>183</v>
      </c>
      <c r="M1476" s="5" t="s">
        <v>82</v>
      </c>
      <c r="N1476" s="5" t="s">
        <v>82</v>
      </c>
      <c r="O1476" s="83"/>
      <c r="P1476" s="20">
        <v>0.5714285714285714</v>
      </c>
      <c r="Q1476" s="143">
        <f t="shared" si="851"/>
        <v>57.1</v>
      </c>
      <c r="R1476" s="21" t="s">
        <v>183</v>
      </c>
      <c r="S1476" s="8" t="s">
        <v>232</v>
      </c>
      <c r="T1476" s="7" t="s">
        <v>228</v>
      </c>
    </row>
    <row r="1477" spans="1:20" ht="28">
      <c r="A1477" s="113" t="s">
        <v>1363</v>
      </c>
      <c r="B1477" s="114" t="s">
        <v>1486</v>
      </c>
      <c r="C1477" s="5"/>
      <c r="D1477" s="5" t="s">
        <v>1403</v>
      </c>
      <c r="E1477" s="132">
        <f>$O$1483-J1477*($O$1483-$O$1461)</f>
        <v>538.79999999999995</v>
      </c>
      <c r="F1477" s="139">
        <f>$O$1451-P1477*($O$1451-$O$1424)</f>
        <v>516.66666666666663</v>
      </c>
      <c r="G1477" s="149"/>
      <c r="H1477" s="82" t="str">
        <f t="shared" si="848"/>
        <v>0 percent up in Fortunian international stage</v>
      </c>
      <c r="I1477" s="142" t="str">
        <f t="shared" si="849"/>
        <v>66.7 percent up in Cambrian Stage 3 international stage</v>
      </c>
      <c r="J1477" s="7">
        <v>0</v>
      </c>
      <c r="K1477" s="129">
        <f t="shared" si="850"/>
        <v>0</v>
      </c>
      <c r="L1477" s="8" t="s">
        <v>183</v>
      </c>
      <c r="M1477" s="5" t="s">
        <v>82</v>
      </c>
      <c r="N1477" s="5" t="s">
        <v>82</v>
      </c>
      <c r="O1477" s="83"/>
      <c r="P1477" s="20">
        <v>0.66666666666666663</v>
      </c>
      <c r="Q1477" s="143">
        <f t="shared" si="851"/>
        <v>66.7</v>
      </c>
      <c r="R1477" s="8" t="s">
        <v>1454</v>
      </c>
      <c r="S1477" s="8" t="s">
        <v>248</v>
      </c>
      <c r="T1477" s="7" t="s">
        <v>228</v>
      </c>
    </row>
    <row r="1478" spans="1:20" ht="42">
      <c r="A1478" s="113" t="s">
        <v>1363</v>
      </c>
      <c r="B1478" s="122" t="s">
        <v>1487</v>
      </c>
      <c r="C1478" s="5"/>
      <c r="D1478" s="5" t="s">
        <v>82</v>
      </c>
      <c r="E1478" s="132">
        <f>$O$1483-J1478*($O$1483-$O$1461)</f>
        <v>538.79999999999995</v>
      </c>
      <c r="F1478" s="139">
        <f>$O$698-P1478*($O$698-$O$688)</f>
        <v>251.9</v>
      </c>
      <c r="G1478" s="149"/>
      <c r="H1478" s="82" t="str">
        <f t="shared" si="848"/>
        <v>0 percent up in Fortunian international stage</v>
      </c>
      <c r="I1478" s="142" t="str">
        <f t="shared" si="849"/>
        <v>100 percent up in Changhsingian international stage</v>
      </c>
      <c r="J1478" s="7">
        <v>0</v>
      </c>
      <c r="K1478" s="129">
        <f t="shared" si="850"/>
        <v>0</v>
      </c>
      <c r="L1478" s="8" t="s">
        <v>183</v>
      </c>
      <c r="M1478" s="5" t="s">
        <v>82</v>
      </c>
      <c r="N1478" s="5" t="s">
        <v>82</v>
      </c>
      <c r="O1478" s="83"/>
      <c r="P1478" s="20">
        <v>1</v>
      </c>
      <c r="Q1478" s="143">
        <f t="shared" si="851"/>
        <v>100</v>
      </c>
      <c r="R1478" s="21" t="s">
        <v>107</v>
      </c>
      <c r="S1478" s="8" t="s">
        <v>234</v>
      </c>
      <c r="T1478" s="7" t="s">
        <v>228</v>
      </c>
    </row>
    <row r="1479" spans="1:20" ht="28">
      <c r="A1479" s="113" t="s">
        <v>1363</v>
      </c>
      <c r="B1479" s="115" t="s">
        <v>183</v>
      </c>
      <c r="C1479" s="135"/>
      <c r="D1479" s="135" t="s">
        <v>224</v>
      </c>
      <c r="E1479" s="132">
        <f>$O$1483-J1479*($O$1483-$O$1461)</f>
        <v>538.79999999999995</v>
      </c>
      <c r="F1479" s="139">
        <f>$O$1483-P1479*($O$1483-$O$1461)</f>
        <v>529</v>
      </c>
      <c r="G1479" s="149"/>
      <c r="H1479" s="82" t="str">
        <f t="shared" si="848"/>
        <v>0 percent up in Fortunian international stage</v>
      </c>
      <c r="I1479" s="142" t="str">
        <f t="shared" si="849"/>
        <v>100 percent up in Fortunian international stage</v>
      </c>
      <c r="J1479" s="7">
        <v>0</v>
      </c>
      <c r="K1479" s="129">
        <f t="shared" si="850"/>
        <v>0</v>
      </c>
      <c r="L1479" s="8" t="s">
        <v>183</v>
      </c>
      <c r="M1479" s="5" t="s">
        <v>226</v>
      </c>
      <c r="N1479" s="5" t="s">
        <v>1488</v>
      </c>
      <c r="O1479" s="83">
        <f>Master_Chronostrat!I162</f>
        <v>538.79999999999995</v>
      </c>
      <c r="P1479" s="20">
        <v>1</v>
      </c>
      <c r="Q1479" s="143">
        <f t="shared" si="851"/>
        <v>100</v>
      </c>
      <c r="R1479" s="21" t="s">
        <v>183</v>
      </c>
      <c r="S1479" s="8" t="s">
        <v>226</v>
      </c>
      <c r="T1479" s="7" t="s">
        <v>228</v>
      </c>
    </row>
    <row r="1480" spans="1:20" ht="28">
      <c r="A1480" s="113" t="s">
        <v>1363</v>
      </c>
      <c r="B1480" s="115" t="s">
        <v>182</v>
      </c>
      <c r="C1480" s="135"/>
      <c r="D1480" s="135" t="s">
        <v>224</v>
      </c>
      <c r="E1480" s="132">
        <f>$O$1483-J1480*($O$1483-$O$1461)</f>
        <v>538.79999999999995</v>
      </c>
      <c r="F1480" s="139">
        <f>$O$1461-P1480*($O$1461-$O$1451)</f>
        <v>521</v>
      </c>
      <c r="G1480" s="149"/>
      <c r="H1480" s="82" t="str">
        <f t="shared" si="848"/>
        <v>0 percent up in Fortunian international stage</v>
      </c>
      <c r="I1480" s="142" t="str">
        <f t="shared" si="849"/>
        <v>100 percent up in Cambrian Stage 2 international stage</v>
      </c>
      <c r="J1480" s="7">
        <v>0</v>
      </c>
      <c r="K1480" s="129">
        <f t="shared" si="850"/>
        <v>0</v>
      </c>
      <c r="L1480" s="8" t="s">
        <v>183</v>
      </c>
      <c r="M1480" s="5" t="s">
        <v>226</v>
      </c>
      <c r="N1480" s="5" t="s">
        <v>1489</v>
      </c>
      <c r="O1480" s="83">
        <f>Master_Chronostrat!I162</f>
        <v>538.79999999999995</v>
      </c>
      <c r="P1480" s="20">
        <v>1</v>
      </c>
      <c r="Q1480" s="143">
        <f t="shared" si="851"/>
        <v>100</v>
      </c>
      <c r="R1480" s="8" t="s">
        <v>1464</v>
      </c>
      <c r="S1480" s="8" t="s">
        <v>241</v>
      </c>
      <c r="T1480" s="7" t="s">
        <v>228</v>
      </c>
    </row>
    <row r="1481" spans="1:20" ht="28">
      <c r="A1481" s="113" t="s">
        <v>1363</v>
      </c>
      <c r="B1481" s="115" t="s">
        <v>181</v>
      </c>
      <c r="C1481" s="135"/>
      <c r="D1481" s="135" t="s">
        <v>224</v>
      </c>
      <c r="E1481" s="132">
        <f>$O$1483-J1481*($O$1483-$O$1461)</f>
        <v>538.79999999999995</v>
      </c>
      <c r="F1481" s="139">
        <f>$O$1327-P1481*($O$1327-$O$1318)</f>
        <v>486.85</v>
      </c>
      <c r="G1481" s="149"/>
      <c r="H1481" s="82" t="str">
        <f t="shared" si="848"/>
        <v>0 percent up in Fortunian international stage</v>
      </c>
      <c r="I1481" s="142" t="str">
        <f t="shared" si="849"/>
        <v>100 percent up in Cambrian Stage 10 international stage</v>
      </c>
      <c r="J1481" s="7">
        <v>0</v>
      </c>
      <c r="K1481" s="129">
        <f t="shared" si="850"/>
        <v>0</v>
      </c>
      <c r="L1481" s="8" t="s">
        <v>183</v>
      </c>
      <c r="M1481" s="5" t="s">
        <v>226</v>
      </c>
      <c r="N1481" s="5" t="s">
        <v>1490</v>
      </c>
      <c r="O1481" s="83">
        <f>Master_Chronostrat!I162</f>
        <v>538.79999999999995</v>
      </c>
      <c r="P1481" s="20">
        <v>1</v>
      </c>
      <c r="Q1481" s="143">
        <f t="shared" si="851"/>
        <v>100</v>
      </c>
      <c r="R1481" s="21" t="s">
        <v>1365</v>
      </c>
      <c r="S1481" s="8" t="s">
        <v>241</v>
      </c>
      <c r="T1481" s="7" t="s">
        <v>228</v>
      </c>
    </row>
    <row r="1482" spans="1:20" ht="42">
      <c r="A1482" s="113" t="s">
        <v>1363</v>
      </c>
      <c r="B1482" s="122" t="s">
        <v>180</v>
      </c>
      <c r="C1482" s="135"/>
      <c r="D1482" s="135" t="s">
        <v>224</v>
      </c>
      <c r="E1482" s="132">
        <f>$O$1483-J1482*($O$1483-$O$1461)</f>
        <v>538.79999999999995</v>
      </c>
      <c r="F1482" s="139">
        <f>$O$698-P1482*($O$698-$O$688)</f>
        <v>251.9</v>
      </c>
      <c r="G1482" s="149"/>
      <c r="H1482" s="82" t="str">
        <f t="shared" si="848"/>
        <v>0 percent up in Fortunian international stage</v>
      </c>
      <c r="I1482" s="142" t="str">
        <f t="shared" si="849"/>
        <v>100 percent up in Changhsingian international stage</v>
      </c>
      <c r="J1482" s="7">
        <v>0</v>
      </c>
      <c r="K1482" s="129">
        <f t="shared" si="850"/>
        <v>0</v>
      </c>
      <c r="L1482" s="8" t="s">
        <v>183</v>
      </c>
      <c r="M1482" s="5" t="s">
        <v>226</v>
      </c>
      <c r="N1482" s="5" t="s">
        <v>1491</v>
      </c>
      <c r="O1482" s="83">
        <f>Master_Chronostrat!I162</f>
        <v>538.79999999999995</v>
      </c>
      <c r="P1482" s="20">
        <v>1</v>
      </c>
      <c r="Q1482" s="143">
        <f t="shared" si="851"/>
        <v>100</v>
      </c>
      <c r="R1482" s="21" t="s">
        <v>107</v>
      </c>
      <c r="S1482" s="8" t="s">
        <v>241</v>
      </c>
      <c r="T1482" s="7" t="s">
        <v>228</v>
      </c>
    </row>
    <row r="1483" spans="1:20" ht="28">
      <c r="A1483" s="113" t="s">
        <v>1363</v>
      </c>
      <c r="B1483" s="123" t="s">
        <v>179</v>
      </c>
      <c r="C1483" s="135"/>
      <c r="D1483" s="135" t="s">
        <v>224</v>
      </c>
      <c r="E1483" s="132">
        <f>$O$1483-J1483*($O$1483-$O$1461)</f>
        <v>538.79999999999995</v>
      </c>
      <c r="F1483" s="139">
        <f>$O$4-P1483*($O$4-$O$3)</f>
        <v>0</v>
      </c>
      <c r="G1483" s="149"/>
      <c r="H1483" s="82" t="str">
        <f t="shared" si="848"/>
        <v>0 percent up in Fortunian international stage</v>
      </c>
      <c r="I1483" s="142" t="str">
        <f t="shared" si="849"/>
        <v>100 percent up in Meghalayan international stage</v>
      </c>
      <c r="J1483" s="7">
        <v>0</v>
      </c>
      <c r="K1483" s="129">
        <f t="shared" si="850"/>
        <v>0</v>
      </c>
      <c r="L1483" s="8" t="s">
        <v>183</v>
      </c>
      <c r="M1483" s="5" t="s">
        <v>226</v>
      </c>
      <c r="N1483" s="5" t="s">
        <v>1492</v>
      </c>
      <c r="O1483" s="83">
        <f>Master_Chronostrat!I162</f>
        <v>538.79999999999995</v>
      </c>
      <c r="P1483" s="20">
        <v>1</v>
      </c>
      <c r="Q1483" s="143">
        <f t="shared" si="851"/>
        <v>100</v>
      </c>
      <c r="R1483" s="21" t="s">
        <v>13</v>
      </c>
      <c r="S1483" s="8" t="s">
        <v>241</v>
      </c>
      <c r="T1483" s="7" t="s">
        <v>228</v>
      </c>
    </row>
    <row r="1484" spans="1:20" ht="28">
      <c r="A1484" s="10" t="s">
        <v>1493</v>
      </c>
      <c r="B1484" s="14" t="s">
        <v>1494</v>
      </c>
      <c r="C1484" s="5"/>
      <c r="D1484" s="5" t="s">
        <v>82</v>
      </c>
      <c r="E1484" s="132">
        <f t="shared" ref="E1484:E1490" si="897">$O$1490-J1484*($O$1490-$O$1483)</f>
        <v>569.40909090909088</v>
      </c>
      <c r="F1484" s="139">
        <f t="shared" ref="F1484:F1490" si="898">$O$1490-P1484*($O$1490-$O$1483)</f>
        <v>538.79999999999995</v>
      </c>
      <c r="G1484" s="149"/>
      <c r="H1484" s="82" t="str">
        <f t="shared" si="848"/>
        <v>68.2 percent up in Ediacaran international stage</v>
      </c>
      <c r="I1484" s="142" t="str">
        <f t="shared" si="849"/>
        <v>100 percent up in Ediacaran international stage</v>
      </c>
      <c r="J1484" s="7">
        <v>0.68181818181818188</v>
      </c>
      <c r="K1484" s="129">
        <f t="shared" si="850"/>
        <v>68.2</v>
      </c>
      <c r="L1484" s="82" t="s">
        <v>184</v>
      </c>
      <c r="M1484" s="5" t="s">
        <v>82</v>
      </c>
      <c r="N1484" s="5" t="s">
        <v>82</v>
      </c>
      <c r="O1484" s="83"/>
      <c r="P1484" s="20">
        <v>1</v>
      </c>
      <c r="Q1484" s="143">
        <f t="shared" si="851"/>
        <v>100</v>
      </c>
      <c r="R1484" s="21" t="s">
        <v>184</v>
      </c>
      <c r="S1484" s="8" t="s">
        <v>274</v>
      </c>
      <c r="T1484" s="7" t="s">
        <v>228</v>
      </c>
    </row>
    <row r="1485" spans="1:20" ht="28">
      <c r="A1485" s="10" t="s">
        <v>1493</v>
      </c>
      <c r="B1485" s="14" t="s">
        <v>1495</v>
      </c>
      <c r="C1485" s="5"/>
      <c r="D1485" s="5" t="s">
        <v>82</v>
      </c>
      <c r="E1485" s="132">
        <f t="shared" si="897"/>
        <v>602.2045454545455</v>
      </c>
      <c r="F1485" s="139">
        <f t="shared" si="898"/>
        <v>538.79999999999995</v>
      </c>
      <c r="G1485" s="149"/>
      <c r="H1485" s="82" t="str">
        <f t="shared" si="848"/>
        <v>34.1 percent up in Ediacaran international stage</v>
      </c>
      <c r="I1485" s="142" t="str">
        <f t="shared" si="849"/>
        <v>100 percent up in Ediacaran international stage</v>
      </c>
      <c r="J1485" s="7">
        <v>0.34090909090909094</v>
      </c>
      <c r="K1485" s="129">
        <f t="shared" si="850"/>
        <v>34.1</v>
      </c>
      <c r="L1485" s="82" t="s">
        <v>184</v>
      </c>
      <c r="M1485" s="5" t="s">
        <v>82</v>
      </c>
      <c r="N1485" s="5" t="s">
        <v>82</v>
      </c>
      <c r="O1485" s="83"/>
      <c r="P1485" s="20">
        <v>1</v>
      </c>
      <c r="Q1485" s="143">
        <f t="shared" si="851"/>
        <v>100</v>
      </c>
      <c r="R1485" s="21" t="s">
        <v>184</v>
      </c>
      <c r="S1485" s="8" t="s">
        <v>274</v>
      </c>
      <c r="T1485" s="7" t="s">
        <v>228</v>
      </c>
    </row>
    <row r="1486" spans="1:20" ht="28">
      <c r="A1486" s="10" t="s">
        <v>1493</v>
      </c>
      <c r="B1486" s="14" t="s">
        <v>1496</v>
      </c>
      <c r="C1486" s="5"/>
      <c r="D1486" s="5" t="s">
        <v>82</v>
      </c>
      <c r="E1486" s="132">
        <f t="shared" si="897"/>
        <v>635</v>
      </c>
      <c r="F1486" s="139">
        <f t="shared" si="898"/>
        <v>538.79999999999995</v>
      </c>
      <c r="G1486" s="149"/>
      <c r="H1486" s="82" t="str">
        <f t="shared" si="848"/>
        <v>0 percent up in Ediacaran international stage</v>
      </c>
      <c r="I1486" s="142" t="str">
        <f t="shared" si="849"/>
        <v>100 percent up in Ediacaran international stage</v>
      </c>
      <c r="J1486" s="7">
        <v>0</v>
      </c>
      <c r="K1486" s="129">
        <f t="shared" si="850"/>
        <v>0</v>
      </c>
      <c r="L1486" s="82" t="s">
        <v>184</v>
      </c>
      <c r="M1486" s="5" t="s">
        <v>82</v>
      </c>
      <c r="N1486" s="5" t="s">
        <v>82</v>
      </c>
      <c r="O1486" s="83"/>
      <c r="P1486" s="20">
        <v>1</v>
      </c>
      <c r="Q1486" s="143">
        <f t="shared" si="851"/>
        <v>100</v>
      </c>
      <c r="R1486" s="21" t="s">
        <v>184</v>
      </c>
      <c r="S1486" s="8" t="s">
        <v>234</v>
      </c>
      <c r="T1486" s="7" t="s">
        <v>228</v>
      </c>
    </row>
    <row r="1487" spans="1:20" ht="28">
      <c r="A1487" s="10" t="s">
        <v>1493</v>
      </c>
      <c r="B1487" s="14" t="s">
        <v>1497</v>
      </c>
      <c r="C1487" s="5"/>
      <c r="D1487" s="5" t="s">
        <v>82</v>
      </c>
      <c r="E1487" s="132">
        <f t="shared" si="897"/>
        <v>635</v>
      </c>
      <c r="F1487" s="139">
        <f t="shared" si="898"/>
        <v>538.79999999999995</v>
      </c>
      <c r="G1487" s="149"/>
      <c r="H1487" s="82" t="str">
        <f t="shared" si="848"/>
        <v>0 percent up in Ediacaran international stage</v>
      </c>
      <c r="I1487" s="142" t="str">
        <f t="shared" si="849"/>
        <v>100 percent up in Ediacaran international stage</v>
      </c>
      <c r="J1487" s="7">
        <v>0</v>
      </c>
      <c r="K1487" s="129">
        <f t="shared" si="850"/>
        <v>0</v>
      </c>
      <c r="L1487" s="82" t="s">
        <v>184</v>
      </c>
      <c r="M1487" s="5" t="s">
        <v>82</v>
      </c>
      <c r="N1487" s="5" t="s">
        <v>82</v>
      </c>
      <c r="O1487" s="83"/>
      <c r="P1487" s="20">
        <v>1</v>
      </c>
      <c r="Q1487" s="143">
        <f t="shared" si="851"/>
        <v>100</v>
      </c>
      <c r="R1487" s="21" t="s">
        <v>184</v>
      </c>
      <c r="S1487" s="8" t="s">
        <v>234</v>
      </c>
      <c r="T1487" s="7" t="s">
        <v>228</v>
      </c>
    </row>
    <row r="1488" spans="1:20" ht="28">
      <c r="A1488" s="10" t="s">
        <v>1493</v>
      </c>
      <c r="B1488" s="14" t="s">
        <v>1498</v>
      </c>
      <c r="C1488" s="5"/>
      <c r="D1488" s="5" t="s">
        <v>82</v>
      </c>
      <c r="E1488" s="132">
        <f t="shared" si="897"/>
        <v>635</v>
      </c>
      <c r="F1488" s="139">
        <f t="shared" si="898"/>
        <v>569.40909090909088</v>
      </c>
      <c r="G1488" s="149"/>
      <c r="H1488" s="82" t="str">
        <f t="shared" si="848"/>
        <v>0 percent up in Ediacaran international stage</v>
      </c>
      <c r="I1488" s="142" t="str">
        <f t="shared" si="849"/>
        <v>68.2 percent up in Ediacaran international stage</v>
      </c>
      <c r="J1488" s="7">
        <v>0</v>
      </c>
      <c r="K1488" s="129">
        <f t="shared" si="850"/>
        <v>0</v>
      </c>
      <c r="L1488" s="82" t="s">
        <v>184</v>
      </c>
      <c r="M1488" s="5" t="s">
        <v>82</v>
      </c>
      <c r="N1488" s="5" t="s">
        <v>82</v>
      </c>
      <c r="O1488" s="83"/>
      <c r="P1488" s="20">
        <v>0.68181818181818177</v>
      </c>
      <c r="Q1488" s="143">
        <f t="shared" si="851"/>
        <v>68.2</v>
      </c>
      <c r="R1488" s="21" t="s">
        <v>184</v>
      </c>
      <c r="S1488" s="8" t="s">
        <v>232</v>
      </c>
      <c r="T1488" s="7" t="s">
        <v>228</v>
      </c>
    </row>
    <row r="1489" spans="1:20" ht="28">
      <c r="A1489" s="10" t="s">
        <v>1493</v>
      </c>
      <c r="B1489" s="14" t="s">
        <v>1499</v>
      </c>
      <c r="C1489" s="5"/>
      <c r="D1489" s="5" t="s">
        <v>82</v>
      </c>
      <c r="E1489" s="132">
        <f t="shared" si="897"/>
        <v>635</v>
      </c>
      <c r="F1489" s="139">
        <f t="shared" si="898"/>
        <v>569.40909090909088</v>
      </c>
      <c r="G1489" s="149"/>
      <c r="H1489" s="82" t="str">
        <f t="shared" si="848"/>
        <v>0 percent up in Ediacaran international stage</v>
      </c>
      <c r="I1489" s="142" t="str">
        <f t="shared" si="849"/>
        <v>68.2 percent up in Ediacaran international stage</v>
      </c>
      <c r="J1489" s="7">
        <v>0</v>
      </c>
      <c r="K1489" s="129">
        <f t="shared" si="850"/>
        <v>0</v>
      </c>
      <c r="L1489" s="82" t="s">
        <v>184</v>
      </c>
      <c r="M1489" s="5" t="s">
        <v>82</v>
      </c>
      <c r="N1489" s="5" t="s">
        <v>82</v>
      </c>
      <c r="O1489" s="83"/>
      <c r="P1489" s="20">
        <v>0.68181818181818177</v>
      </c>
      <c r="Q1489" s="143">
        <f t="shared" si="851"/>
        <v>68.2</v>
      </c>
      <c r="R1489" s="21" t="s">
        <v>184</v>
      </c>
      <c r="S1489" s="8" t="s">
        <v>232</v>
      </c>
      <c r="T1489" s="7" t="s">
        <v>228</v>
      </c>
    </row>
    <row r="1490" spans="1:20" ht="28">
      <c r="A1490" s="10" t="s">
        <v>1493</v>
      </c>
      <c r="B1490" s="14" t="s">
        <v>184</v>
      </c>
      <c r="C1490" s="135"/>
      <c r="D1490" s="135" t="s">
        <v>224</v>
      </c>
      <c r="E1490" s="132">
        <f t="shared" si="897"/>
        <v>635</v>
      </c>
      <c r="F1490" s="139">
        <f t="shared" si="898"/>
        <v>538.79999999999995</v>
      </c>
      <c r="G1490" s="149"/>
      <c r="H1490" s="82" t="str">
        <f t="shared" si="848"/>
        <v>0 percent up in Ediacaran international stage</v>
      </c>
      <c r="I1490" s="142" t="str">
        <f t="shared" si="849"/>
        <v>100 percent up in Ediacaran international stage</v>
      </c>
      <c r="J1490" s="7">
        <v>0</v>
      </c>
      <c r="K1490" s="129">
        <f t="shared" si="850"/>
        <v>0</v>
      </c>
      <c r="L1490" s="82" t="s">
        <v>184</v>
      </c>
      <c r="M1490" s="5" t="s">
        <v>226</v>
      </c>
      <c r="N1490" s="5" t="s">
        <v>1500</v>
      </c>
      <c r="O1490" s="125">
        <f>Master_Chronostrat!I163</f>
        <v>635</v>
      </c>
      <c r="P1490" s="20">
        <v>1</v>
      </c>
      <c r="Q1490" s="143">
        <f t="shared" si="851"/>
        <v>100</v>
      </c>
      <c r="R1490" s="21" t="s">
        <v>184</v>
      </c>
      <c r="S1490" s="8" t="s">
        <v>226</v>
      </c>
      <c r="T1490" s="7" t="s">
        <v>228</v>
      </c>
    </row>
    <row r="1491" spans="1:20" ht="28">
      <c r="A1491" s="10" t="s">
        <v>1493</v>
      </c>
      <c r="B1491" s="14" t="s">
        <v>1501</v>
      </c>
      <c r="C1491" s="5"/>
      <c r="D1491" s="5" t="s">
        <v>82</v>
      </c>
      <c r="E1491" s="132">
        <f t="shared" ref="E1491:E1501" si="899">$O$1501-J1491*($O$1501-$O$1490)</f>
        <v>638.86363636363637</v>
      </c>
      <c r="F1491" s="139">
        <f>$O$1501-P1491*($O$1501-$O$1490)</f>
        <v>635</v>
      </c>
      <c r="G1491" s="149"/>
      <c r="H1491" s="82" t="str">
        <f t="shared" si="848"/>
        <v>95.5 percent up in Cryogenian international stage</v>
      </c>
      <c r="I1491" s="142" t="str">
        <f t="shared" si="849"/>
        <v>100 percent up in Cryogenian international stage</v>
      </c>
      <c r="J1491" s="7">
        <v>0.95454545454545459</v>
      </c>
      <c r="K1491" s="129">
        <f t="shared" si="850"/>
        <v>95.5</v>
      </c>
      <c r="L1491" s="8" t="s">
        <v>185</v>
      </c>
      <c r="M1491" s="5" t="s">
        <v>82</v>
      </c>
      <c r="N1491" s="5" t="s">
        <v>82</v>
      </c>
      <c r="O1491" s="83"/>
      <c r="P1491" s="20">
        <v>1</v>
      </c>
      <c r="Q1491" s="143">
        <f t="shared" si="851"/>
        <v>100</v>
      </c>
      <c r="R1491" s="21" t="s">
        <v>185</v>
      </c>
      <c r="S1491" s="8" t="s">
        <v>274</v>
      </c>
      <c r="T1491" s="7" t="s">
        <v>228</v>
      </c>
    </row>
    <row r="1492" spans="1:20" ht="28">
      <c r="A1492" s="10" t="s">
        <v>1493</v>
      </c>
      <c r="B1492" s="14" t="s">
        <v>1502</v>
      </c>
      <c r="C1492" s="5"/>
      <c r="D1492" s="5" t="s">
        <v>82</v>
      </c>
      <c r="E1492" s="132">
        <f t="shared" si="899"/>
        <v>642.72727272727275</v>
      </c>
      <c r="F1492" s="139">
        <f>$O$1501-P1492*($O$1501-$O$1490)</f>
        <v>638.86363636363637</v>
      </c>
      <c r="G1492" s="149"/>
      <c r="H1492" s="82" t="str">
        <f t="shared" si="848"/>
        <v>90.9 percent up in Cryogenian international stage</v>
      </c>
      <c r="I1492" s="142" t="str">
        <f t="shared" si="849"/>
        <v>95.5 percent up in Cryogenian international stage</v>
      </c>
      <c r="J1492" s="7">
        <v>0.90909090909090906</v>
      </c>
      <c r="K1492" s="129">
        <f t="shared" si="850"/>
        <v>90.9</v>
      </c>
      <c r="L1492" s="8" t="s">
        <v>185</v>
      </c>
      <c r="M1492" s="5" t="s">
        <v>82</v>
      </c>
      <c r="N1492" s="5" t="s">
        <v>82</v>
      </c>
      <c r="O1492" s="83"/>
      <c r="P1492" s="20">
        <v>0.95454545454545459</v>
      </c>
      <c r="Q1492" s="143">
        <f t="shared" si="851"/>
        <v>95.5</v>
      </c>
      <c r="R1492" s="21" t="s">
        <v>185</v>
      </c>
      <c r="S1492" s="8" t="s">
        <v>261</v>
      </c>
      <c r="T1492" s="7">
        <v>4.5454545454545574E-2</v>
      </c>
    </row>
    <row r="1493" spans="1:20" ht="28">
      <c r="A1493" s="10" t="s">
        <v>1493</v>
      </c>
      <c r="B1493" s="14" t="s">
        <v>1503</v>
      </c>
      <c r="C1493" s="5"/>
      <c r="D1493" s="5" t="s">
        <v>82</v>
      </c>
      <c r="E1493" s="132">
        <f t="shared" si="899"/>
        <v>642.72727272727275</v>
      </c>
      <c r="F1493" s="139">
        <f>$O$1501-P1493*($O$1501-$O$1490)</f>
        <v>635</v>
      </c>
      <c r="G1493" s="149"/>
      <c r="H1493" s="82" t="str">
        <f t="shared" si="848"/>
        <v>90.9 percent up in Cryogenian international stage</v>
      </c>
      <c r="I1493" s="142" t="str">
        <f t="shared" si="849"/>
        <v>100 percent up in Cryogenian international stage</v>
      </c>
      <c r="J1493" s="7">
        <v>0.90909090909090906</v>
      </c>
      <c r="K1493" s="129">
        <f t="shared" si="850"/>
        <v>90.9</v>
      </c>
      <c r="L1493" s="8" t="s">
        <v>185</v>
      </c>
      <c r="M1493" s="5" t="s">
        <v>82</v>
      </c>
      <c r="N1493" s="5" t="s">
        <v>82</v>
      </c>
      <c r="O1493" s="83"/>
      <c r="P1493" s="20">
        <v>1</v>
      </c>
      <c r="Q1493" s="143">
        <f t="shared" si="851"/>
        <v>100</v>
      </c>
      <c r="R1493" s="21" t="s">
        <v>185</v>
      </c>
      <c r="S1493" s="8" t="s">
        <v>274</v>
      </c>
      <c r="T1493" s="7" t="s">
        <v>228</v>
      </c>
    </row>
    <row r="1494" spans="1:20" ht="28">
      <c r="A1494" s="10" t="s">
        <v>1493</v>
      </c>
      <c r="B1494" s="14" t="s">
        <v>1504</v>
      </c>
      <c r="C1494" s="5"/>
      <c r="D1494" s="5" t="s">
        <v>82</v>
      </c>
      <c r="E1494" s="132">
        <f t="shared" si="899"/>
        <v>642.72727272727275</v>
      </c>
      <c r="F1494" s="139">
        <f>$O$1501-P1494*($O$1501-$O$1490)</f>
        <v>635</v>
      </c>
      <c r="G1494" s="149"/>
      <c r="H1494" s="82" t="str">
        <f t="shared" si="848"/>
        <v>90.9 percent up in Cryogenian international stage</v>
      </c>
      <c r="I1494" s="142" t="str">
        <f t="shared" si="849"/>
        <v>100 percent up in Cryogenian international stage</v>
      </c>
      <c r="J1494" s="7">
        <v>0.90909090909090906</v>
      </c>
      <c r="K1494" s="129">
        <f t="shared" si="850"/>
        <v>90.9</v>
      </c>
      <c r="L1494" s="8" t="s">
        <v>185</v>
      </c>
      <c r="M1494" s="5" t="s">
        <v>82</v>
      </c>
      <c r="N1494" s="5" t="s">
        <v>82</v>
      </c>
      <c r="O1494" s="83"/>
      <c r="P1494" s="20">
        <v>1</v>
      </c>
      <c r="Q1494" s="143">
        <f t="shared" si="851"/>
        <v>100</v>
      </c>
      <c r="R1494" s="21" t="s">
        <v>185</v>
      </c>
      <c r="S1494" s="8" t="s">
        <v>274</v>
      </c>
      <c r="T1494" s="7" t="s">
        <v>228</v>
      </c>
    </row>
    <row r="1495" spans="1:20" ht="28">
      <c r="A1495" s="10" t="s">
        <v>1493</v>
      </c>
      <c r="B1495" s="14" t="s">
        <v>1505</v>
      </c>
      <c r="C1495" s="5"/>
      <c r="D1495" s="5" t="s">
        <v>82</v>
      </c>
      <c r="E1495" s="132">
        <f t="shared" si="899"/>
        <v>642.72727272727275</v>
      </c>
      <c r="F1495" s="139">
        <f>$O$1490-P1495*($O$1490-$O$1483)</f>
        <v>538.79999999999995</v>
      </c>
      <c r="G1495" s="149"/>
      <c r="H1495" s="82" t="str">
        <f t="shared" si="848"/>
        <v>90.9 percent up in Cryogenian international stage</v>
      </c>
      <c r="I1495" s="142" t="str">
        <f t="shared" si="849"/>
        <v>100 percent up in Ediacaran international stage</v>
      </c>
      <c r="J1495" s="7">
        <v>0.90909090909090906</v>
      </c>
      <c r="K1495" s="129">
        <f t="shared" si="850"/>
        <v>90.9</v>
      </c>
      <c r="L1495" s="8" t="s">
        <v>185</v>
      </c>
      <c r="M1495" s="5" t="s">
        <v>82</v>
      </c>
      <c r="N1495" s="5" t="s">
        <v>82</v>
      </c>
      <c r="O1495" s="83"/>
      <c r="P1495" s="20">
        <v>1</v>
      </c>
      <c r="Q1495" s="143">
        <f t="shared" si="851"/>
        <v>100</v>
      </c>
      <c r="R1495" s="21" t="s">
        <v>184</v>
      </c>
      <c r="S1495" s="8" t="s">
        <v>248</v>
      </c>
      <c r="T1495" s="7" t="s">
        <v>228</v>
      </c>
    </row>
    <row r="1496" spans="1:20" ht="28">
      <c r="A1496" s="10" t="s">
        <v>1493</v>
      </c>
      <c r="B1496" s="14" t="s">
        <v>1506</v>
      </c>
      <c r="C1496" s="5"/>
      <c r="D1496" s="5" t="s">
        <v>82</v>
      </c>
      <c r="E1496" s="132">
        <f t="shared" si="899"/>
        <v>662.0454545454545</v>
      </c>
      <c r="F1496" s="139">
        <f>$O$1490-P1496*($O$1490-$O$1483)</f>
        <v>538.79999999999995</v>
      </c>
      <c r="G1496" s="149"/>
      <c r="H1496" s="82" t="str">
        <f t="shared" ref="H1496:H1558" si="900">CONCATENATE(K1496," percent up in ",L1496," international stage")</f>
        <v>68.2 percent up in Cryogenian international stage</v>
      </c>
      <c r="I1496" s="142" t="str">
        <f t="shared" ref="I1496:I1558" si="901">CONCATENATE(Q1496," percent up in ",R1496," international stage")</f>
        <v>100 percent up in Ediacaran international stage</v>
      </c>
      <c r="J1496" s="7">
        <v>0.68181818181818188</v>
      </c>
      <c r="K1496" s="129">
        <f t="shared" ref="K1496:K1558" si="902">ROUND(J1496*100,1)</f>
        <v>68.2</v>
      </c>
      <c r="L1496" s="8" t="s">
        <v>185</v>
      </c>
      <c r="M1496" s="5" t="s">
        <v>82</v>
      </c>
      <c r="N1496" s="5" t="s">
        <v>82</v>
      </c>
      <c r="O1496" s="83"/>
      <c r="P1496" s="20">
        <v>1</v>
      </c>
      <c r="Q1496" s="143">
        <f t="shared" ref="Q1496:Q1558" si="903">ROUND(P1496*100,1)</f>
        <v>100</v>
      </c>
      <c r="R1496" s="21" t="s">
        <v>184</v>
      </c>
      <c r="S1496" s="8" t="s">
        <v>248</v>
      </c>
      <c r="T1496" s="7" t="s">
        <v>228</v>
      </c>
    </row>
    <row r="1497" spans="1:20" ht="28">
      <c r="A1497" s="10" t="s">
        <v>1493</v>
      </c>
      <c r="B1497" s="14" t="s">
        <v>1507</v>
      </c>
      <c r="C1497" s="5"/>
      <c r="D1497" s="5" t="s">
        <v>250</v>
      </c>
      <c r="E1497" s="132">
        <f t="shared" si="899"/>
        <v>700.68181818181813</v>
      </c>
      <c r="F1497" s="139">
        <f>$O$1490-P1497*($O$1490-$O$1483)</f>
        <v>538.79999999999995</v>
      </c>
      <c r="G1497" s="149"/>
      <c r="H1497" s="82" t="str">
        <f t="shared" si="900"/>
        <v>22.7 percent up in Cryogenian international stage</v>
      </c>
      <c r="I1497" s="142" t="str">
        <f t="shared" si="901"/>
        <v>100 percent up in Ediacaran international stage</v>
      </c>
      <c r="J1497" s="7">
        <v>0.22727272727272729</v>
      </c>
      <c r="K1497" s="129">
        <f t="shared" si="902"/>
        <v>22.7</v>
      </c>
      <c r="L1497" s="8" t="s">
        <v>185</v>
      </c>
      <c r="M1497" s="5" t="s">
        <v>82</v>
      </c>
      <c r="N1497" s="5" t="s">
        <v>82</v>
      </c>
      <c r="O1497" s="83"/>
      <c r="P1497" s="20">
        <v>1</v>
      </c>
      <c r="Q1497" s="143">
        <f t="shared" si="903"/>
        <v>100</v>
      </c>
      <c r="R1497" s="21" t="s">
        <v>184</v>
      </c>
      <c r="S1497" s="8" t="s">
        <v>248</v>
      </c>
      <c r="T1497" s="7" t="s">
        <v>228</v>
      </c>
    </row>
    <row r="1498" spans="1:20" ht="28">
      <c r="A1498" s="10" t="s">
        <v>1493</v>
      </c>
      <c r="B1498" s="14" t="s">
        <v>1508</v>
      </c>
      <c r="C1498" s="5"/>
      <c r="D1498" s="5" t="s">
        <v>82</v>
      </c>
      <c r="E1498" s="132">
        <f t="shared" si="899"/>
        <v>700.68181818181813</v>
      </c>
      <c r="F1498" s="139">
        <f>$O$1501-P1498*($O$1501-$O$1490)</f>
        <v>642.72727272727275</v>
      </c>
      <c r="G1498" s="149"/>
      <c r="H1498" s="82" t="str">
        <f t="shared" si="900"/>
        <v>22.7 percent up in Cryogenian international stage</v>
      </c>
      <c r="I1498" s="142" t="str">
        <f t="shared" si="901"/>
        <v>90.9 percent up in Cryogenian international stage</v>
      </c>
      <c r="J1498" s="7">
        <v>0.22727272727272729</v>
      </c>
      <c r="K1498" s="129">
        <f t="shared" si="902"/>
        <v>22.7</v>
      </c>
      <c r="L1498" s="8" t="s">
        <v>185</v>
      </c>
      <c r="M1498" s="5" t="s">
        <v>82</v>
      </c>
      <c r="N1498" s="5" t="s">
        <v>82</v>
      </c>
      <c r="O1498" s="83"/>
      <c r="P1498" s="20">
        <v>0.90909090909090906</v>
      </c>
      <c r="Q1498" s="143">
        <f t="shared" si="903"/>
        <v>90.9</v>
      </c>
      <c r="R1498" s="21" t="s">
        <v>185</v>
      </c>
      <c r="S1498" s="8" t="s">
        <v>261</v>
      </c>
      <c r="T1498" s="7">
        <v>0.68181818181818099</v>
      </c>
    </row>
    <row r="1499" spans="1:20" ht="28">
      <c r="A1499" s="10" t="s">
        <v>1493</v>
      </c>
      <c r="B1499" s="16" t="s">
        <v>1509</v>
      </c>
      <c r="C1499" s="5"/>
      <c r="D1499" s="5" t="s">
        <v>1219</v>
      </c>
      <c r="E1499" s="132">
        <f t="shared" si="899"/>
        <v>720</v>
      </c>
      <c r="F1499" s="139">
        <f>$O$1501-P1499*($O$1501-$O$1490)</f>
        <v>640.93023255813955</v>
      </c>
      <c r="G1499" s="149"/>
      <c r="H1499" s="82" t="str">
        <f t="shared" si="900"/>
        <v>0 percent up in Cryogenian international stage</v>
      </c>
      <c r="I1499" s="142" t="str">
        <f t="shared" si="901"/>
        <v>93 percent up in Cryogenian international stage</v>
      </c>
      <c r="J1499" s="7">
        <v>0</v>
      </c>
      <c r="K1499" s="129">
        <f t="shared" si="902"/>
        <v>0</v>
      </c>
      <c r="L1499" s="8" t="s">
        <v>185</v>
      </c>
      <c r="M1499" s="5" t="s">
        <v>82</v>
      </c>
      <c r="N1499" s="5" t="s">
        <v>82</v>
      </c>
      <c r="O1499" s="83"/>
      <c r="P1499" s="20">
        <v>0.93023255813953476</v>
      </c>
      <c r="Q1499" s="143">
        <f t="shared" si="903"/>
        <v>93</v>
      </c>
      <c r="R1499" s="21" t="s">
        <v>185</v>
      </c>
      <c r="S1499" s="8" t="s">
        <v>232</v>
      </c>
      <c r="T1499" s="7" t="s">
        <v>228</v>
      </c>
    </row>
    <row r="1500" spans="1:20" ht="28">
      <c r="A1500" s="10" t="s">
        <v>1493</v>
      </c>
      <c r="B1500" s="14" t="s">
        <v>1510</v>
      </c>
      <c r="C1500" s="5"/>
      <c r="D1500" s="5" t="s">
        <v>246</v>
      </c>
      <c r="E1500" s="132">
        <f t="shared" si="899"/>
        <v>720</v>
      </c>
      <c r="F1500" s="139">
        <f>$O$1490-P1500*($O$1490-$O$1483)</f>
        <v>538.79999999999995</v>
      </c>
      <c r="G1500" s="149"/>
      <c r="H1500" s="82" t="str">
        <f t="shared" si="900"/>
        <v>0 percent up in Cryogenian international stage</v>
      </c>
      <c r="I1500" s="142" t="str">
        <f t="shared" si="901"/>
        <v>100 percent up in Ediacaran international stage</v>
      </c>
      <c r="J1500" s="7">
        <v>0</v>
      </c>
      <c r="K1500" s="129">
        <f t="shared" si="902"/>
        <v>0</v>
      </c>
      <c r="L1500" s="8" t="s">
        <v>185</v>
      </c>
      <c r="M1500" s="5" t="s">
        <v>82</v>
      </c>
      <c r="N1500" s="5" t="s">
        <v>82</v>
      </c>
      <c r="O1500" s="83"/>
      <c r="P1500" s="20">
        <v>1</v>
      </c>
      <c r="Q1500" s="143">
        <f t="shared" si="903"/>
        <v>100</v>
      </c>
      <c r="R1500" s="21" t="s">
        <v>184</v>
      </c>
      <c r="S1500" s="8" t="s">
        <v>234</v>
      </c>
      <c r="T1500" s="7" t="s">
        <v>228</v>
      </c>
    </row>
    <row r="1501" spans="1:20" ht="28">
      <c r="A1501" s="10" t="s">
        <v>1493</v>
      </c>
      <c r="B1501" s="14" t="s">
        <v>185</v>
      </c>
      <c r="C1501" s="135"/>
      <c r="D1501" s="135" t="s">
        <v>224</v>
      </c>
      <c r="E1501" s="132">
        <f t="shared" si="899"/>
        <v>720</v>
      </c>
      <c r="F1501" s="139">
        <f>$O$1501-P1501*($O$1501-$O$1490)</f>
        <v>635</v>
      </c>
      <c r="G1501" s="149"/>
      <c r="H1501" s="82" t="str">
        <f t="shared" si="900"/>
        <v>0 percent up in Cryogenian international stage</v>
      </c>
      <c r="I1501" s="142" t="str">
        <f t="shared" si="901"/>
        <v>100 percent up in Cryogenian international stage</v>
      </c>
      <c r="J1501" s="7">
        <v>0</v>
      </c>
      <c r="K1501" s="129">
        <f t="shared" si="902"/>
        <v>0</v>
      </c>
      <c r="L1501" s="8" t="s">
        <v>185</v>
      </c>
      <c r="M1501" s="5" t="s">
        <v>226</v>
      </c>
      <c r="N1501" s="5" t="s">
        <v>1511</v>
      </c>
      <c r="O1501" s="125">
        <f>Master_Chronostrat!I164</f>
        <v>720</v>
      </c>
      <c r="P1501" s="20">
        <v>1</v>
      </c>
      <c r="Q1501" s="143">
        <f t="shared" si="903"/>
        <v>100</v>
      </c>
      <c r="R1501" s="21" t="s">
        <v>185</v>
      </c>
      <c r="S1501" s="8" t="s">
        <v>226</v>
      </c>
      <c r="T1501" s="7" t="s">
        <v>228</v>
      </c>
    </row>
    <row r="1502" spans="1:20" ht="28">
      <c r="A1502" s="10" t="s">
        <v>1493</v>
      </c>
      <c r="B1502" s="14" t="s">
        <v>1512</v>
      </c>
      <c r="C1502" s="5"/>
      <c r="D1502" s="5" t="s">
        <v>1513</v>
      </c>
      <c r="E1502" s="132">
        <f>$O$1504-J1502*($O$1504-$O$1501)</f>
        <v>813.33333333333326</v>
      </c>
      <c r="F1502" s="139">
        <f>$O$1490-P1502*($O$1490-$O$1483)</f>
        <v>538.79999999999995</v>
      </c>
      <c r="G1502" s="149"/>
      <c r="H1502" s="82" t="str">
        <f t="shared" si="900"/>
        <v>66.7 percent up in Tonian international stage</v>
      </c>
      <c r="I1502" s="142" t="str">
        <f t="shared" si="901"/>
        <v>100 percent up in Ediacaran international stage</v>
      </c>
      <c r="J1502" s="7">
        <v>0.66666666666666674</v>
      </c>
      <c r="K1502" s="129">
        <f t="shared" si="902"/>
        <v>66.7</v>
      </c>
      <c r="L1502" s="8" t="s">
        <v>187</v>
      </c>
      <c r="M1502" s="5" t="s">
        <v>82</v>
      </c>
      <c r="N1502" s="5" t="s">
        <v>82</v>
      </c>
      <c r="O1502" s="83"/>
      <c r="P1502" s="20">
        <v>1</v>
      </c>
      <c r="Q1502" s="143">
        <f t="shared" si="903"/>
        <v>100</v>
      </c>
      <c r="R1502" s="21" t="s">
        <v>184</v>
      </c>
      <c r="S1502" s="8" t="s">
        <v>248</v>
      </c>
      <c r="T1502" s="7" t="s">
        <v>228</v>
      </c>
    </row>
    <row r="1503" spans="1:20" ht="28">
      <c r="A1503" s="10" t="s">
        <v>1493</v>
      </c>
      <c r="B1503" s="14" t="s">
        <v>187</v>
      </c>
      <c r="C1503" s="135"/>
      <c r="D1503" s="135" t="s">
        <v>224</v>
      </c>
      <c r="E1503" s="132">
        <f>$O$1504-J1503*($O$1504-$O$1501)</f>
        <v>1000</v>
      </c>
      <c r="F1503" s="139">
        <f>$O$1504-P1503*($O$1504-$O$1501)</f>
        <v>720</v>
      </c>
      <c r="G1503" s="149"/>
      <c r="H1503" s="82" t="str">
        <f t="shared" si="900"/>
        <v>0 percent up in Tonian international stage</v>
      </c>
      <c r="I1503" s="142" t="str">
        <f t="shared" si="901"/>
        <v>100 percent up in Tonian international stage</v>
      </c>
      <c r="J1503" s="7">
        <v>0</v>
      </c>
      <c r="K1503" s="129">
        <f t="shared" si="902"/>
        <v>0</v>
      </c>
      <c r="L1503" s="8" t="s">
        <v>187</v>
      </c>
      <c r="M1503" s="5" t="s">
        <v>226</v>
      </c>
      <c r="N1503" s="5" t="s">
        <v>1514</v>
      </c>
      <c r="O1503" s="125">
        <f>Master_Chronostrat!I165</f>
        <v>1000</v>
      </c>
      <c r="P1503" s="20">
        <v>1</v>
      </c>
      <c r="Q1503" s="143">
        <f t="shared" si="903"/>
        <v>100</v>
      </c>
      <c r="R1503" s="21" t="s">
        <v>187</v>
      </c>
      <c r="S1503" s="8" t="s">
        <v>226</v>
      </c>
      <c r="T1503" s="7" t="s">
        <v>228</v>
      </c>
    </row>
    <row r="1504" spans="1:20" ht="28">
      <c r="A1504" s="11" t="s">
        <v>1493</v>
      </c>
      <c r="B1504" s="15" t="s">
        <v>186</v>
      </c>
      <c r="C1504" s="135"/>
      <c r="D1504" s="135" t="s">
        <v>224</v>
      </c>
      <c r="E1504" s="132">
        <f>$O$1504-J1504*($O$1504-$O$1501)</f>
        <v>1000</v>
      </c>
      <c r="F1504" s="139">
        <f>$O$1490-P1504*($O$1490-$O$1483)</f>
        <v>538.79999999999995</v>
      </c>
      <c r="G1504" s="149"/>
      <c r="H1504" s="82" t="str">
        <f t="shared" si="900"/>
        <v>0 percent up in Tonian international stage</v>
      </c>
      <c r="I1504" s="142" t="str">
        <f t="shared" si="901"/>
        <v>100 percent up in Ediacaran international stage</v>
      </c>
      <c r="J1504" s="7">
        <v>0</v>
      </c>
      <c r="K1504" s="129">
        <f t="shared" si="902"/>
        <v>0</v>
      </c>
      <c r="L1504" s="8" t="s">
        <v>187</v>
      </c>
      <c r="M1504" s="5" t="s">
        <v>226</v>
      </c>
      <c r="N1504" s="5" t="s">
        <v>1515</v>
      </c>
      <c r="O1504" s="125">
        <f>Master_Chronostrat!I165</f>
        <v>1000</v>
      </c>
      <c r="P1504" s="20">
        <v>1</v>
      </c>
      <c r="Q1504" s="143">
        <f t="shared" si="903"/>
        <v>100</v>
      </c>
      <c r="R1504" s="21" t="s">
        <v>184</v>
      </c>
      <c r="S1504" s="8" t="s">
        <v>241</v>
      </c>
      <c r="T1504" s="7" t="s">
        <v>228</v>
      </c>
    </row>
    <row r="1505" spans="1:20" ht="28">
      <c r="A1505" s="10" t="s">
        <v>1493</v>
      </c>
      <c r="B1505" s="14" t="s">
        <v>1516</v>
      </c>
      <c r="C1505" s="5"/>
      <c r="D1505" s="5" t="s">
        <v>82</v>
      </c>
      <c r="E1505" s="132">
        <f>$O$1507-J1505*($O$1507-$O$1504)</f>
        <v>1100</v>
      </c>
      <c r="F1505" s="139">
        <f>$O$1501-P1505*($O$1501-$O$1490)</f>
        <v>700.68181818181813</v>
      </c>
      <c r="G1505" s="149"/>
      <c r="H1505" s="82" t="str">
        <f t="shared" si="900"/>
        <v>50 percent up in Stenian international stage</v>
      </c>
      <c r="I1505" s="142" t="str">
        <f t="shared" si="901"/>
        <v>22.7 percent up in Cryogenian international stage</v>
      </c>
      <c r="J1505" s="7">
        <v>0.5</v>
      </c>
      <c r="K1505" s="129">
        <f t="shared" si="902"/>
        <v>50</v>
      </c>
      <c r="L1505" s="8" t="s">
        <v>188</v>
      </c>
      <c r="M1505" s="5" t="s">
        <v>82</v>
      </c>
      <c r="N1505" s="5" t="s">
        <v>82</v>
      </c>
      <c r="O1505" s="83"/>
      <c r="P1505" s="20">
        <v>0.22727272727272727</v>
      </c>
      <c r="Q1505" s="143">
        <f t="shared" si="903"/>
        <v>22.7</v>
      </c>
      <c r="R1505" s="21" t="s">
        <v>185</v>
      </c>
      <c r="S1505" s="8" t="s">
        <v>248</v>
      </c>
      <c r="T1505" s="7" t="s">
        <v>228</v>
      </c>
    </row>
    <row r="1506" spans="1:20" ht="28">
      <c r="A1506" s="10" t="s">
        <v>1493</v>
      </c>
      <c r="B1506" s="16" t="s">
        <v>1517</v>
      </c>
      <c r="C1506" s="5"/>
      <c r="D1506" s="5" t="s">
        <v>1219</v>
      </c>
      <c r="E1506" s="132">
        <f>$O$1507-J1506*($O$1507-$O$1504)</f>
        <v>1100</v>
      </c>
      <c r="F1506" s="139">
        <f>$O$1504-P1506*($O$1504-$O$1501)</f>
        <v>720</v>
      </c>
      <c r="G1506" s="149"/>
      <c r="H1506" s="82" t="str">
        <f t="shared" si="900"/>
        <v>50 percent up in Stenian international stage</v>
      </c>
      <c r="I1506" s="142" t="str">
        <f t="shared" si="901"/>
        <v>100 percent up in Tonian international stage</v>
      </c>
      <c r="J1506" s="7">
        <v>0.5</v>
      </c>
      <c r="K1506" s="129">
        <f t="shared" si="902"/>
        <v>50</v>
      </c>
      <c r="L1506" s="8" t="s">
        <v>188</v>
      </c>
      <c r="M1506" s="5" t="s">
        <v>82</v>
      </c>
      <c r="N1506" s="5" t="s">
        <v>82</v>
      </c>
      <c r="O1506" s="83"/>
      <c r="P1506" s="20">
        <v>1</v>
      </c>
      <c r="Q1506" s="143">
        <f t="shared" si="903"/>
        <v>100</v>
      </c>
      <c r="R1506" s="21" t="s">
        <v>187</v>
      </c>
      <c r="S1506" s="8" t="s">
        <v>248</v>
      </c>
      <c r="T1506" s="7" t="s">
        <v>228</v>
      </c>
    </row>
    <row r="1507" spans="1:20" ht="28">
      <c r="A1507" s="10" t="s">
        <v>1493</v>
      </c>
      <c r="B1507" s="14" t="s">
        <v>188</v>
      </c>
      <c r="C1507" s="135"/>
      <c r="D1507" s="135" t="s">
        <v>224</v>
      </c>
      <c r="E1507" s="132">
        <f>$O$1507-J1507*($O$1507-$O$1504)</f>
        <v>1200</v>
      </c>
      <c r="F1507" s="139">
        <f>$O$1507-P1507*($O$1507-$O$1504)</f>
        <v>1000</v>
      </c>
      <c r="G1507" s="149"/>
      <c r="H1507" s="82" t="str">
        <f t="shared" si="900"/>
        <v>0 percent up in Stenian international stage</v>
      </c>
      <c r="I1507" s="142" t="str">
        <f t="shared" si="901"/>
        <v>100 percent up in Stenian international stage</v>
      </c>
      <c r="J1507" s="7">
        <v>0</v>
      </c>
      <c r="K1507" s="129">
        <f t="shared" si="902"/>
        <v>0</v>
      </c>
      <c r="L1507" s="8" t="s">
        <v>188</v>
      </c>
      <c r="M1507" s="5" t="s">
        <v>226</v>
      </c>
      <c r="N1507" s="5" t="s">
        <v>1518</v>
      </c>
      <c r="O1507" s="125">
        <f>Master_Chronostrat!I166</f>
        <v>1200</v>
      </c>
      <c r="P1507" s="20">
        <v>1</v>
      </c>
      <c r="Q1507" s="143">
        <f t="shared" si="903"/>
        <v>100</v>
      </c>
      <c r="R1507" s="21" t="s">
        <v>188</v>
      </c>
      <c r="S1507" s="8" t="s">
        <v>226</v>
      </c>
      <c r="T1507" s="7" t="s">
        <v>228</v>
      </c>
    </row>
    <row r="1508" spans="1:20" ht="28">
      <c r="A1508" s="10" t="s">
        <v>1493</v>
      </c>
      <c r="B1508" s="14" t="s">
        <v>1519</v>
      </c>
      <c r="C1508" s="5"/>
      <c r="D1508" s="5" t="s">
        <v>370</v>
      </c>
      <c r="E1508" s="132">
        <f t="shared" ref="E1508:E1513" si="904">$O$1513-J1508*($O$1513-$O$1507)</f>
        <v>1300</v>
      </c>
      <c r="F1508" s="139">
        <f>$O$1490-P1508*($O$1490-$O$1483)</f>
        <v>538.79999999999995</v>
      </c>
      <c r="G1508" s="149"/>
      <c r="H1508" s="82" t="str">
        <f t="shared" si="900"/>
        <v>50 percent up in Ectasian international stage</v>
      </c>
      <c r="I1508" s="142" t="str">
        <f t="shared" si="901"/>
        <v>100 percent up in Ediacaran international stage</v>
      </c>
      <c r="J1508" s="7">
        <v>0.5</v>
      </c>
      <c r="K1508" s="129">
        <f t="shared" si="902"/>
        <v>50</v>
      </c>
      <c r="L1508" s="8" t="s">
        <v>189</v>
      </c>
      <c r="M1508" s="5" t="s">
        <v>82</v>
      </c>
      <c r="N1508" s="5" t="s">
        <v>82</v>
      </c>
      <c r="O1508" s="83"/>
      <c r="P1508" s="20">
        <v>1</v>
      </c>
      <c r="Q1508" s="143">
        <f t="shared" si="903"/>
        <v>100</v>
      </c>
      <c r="R1508" s="21" t="s">
        <v>184</v>
      </c>
      <c r="S1508" s="8" t="s">
        <v>248</v>
      </c>
      <c r="T1508" s="7" t="s">
        <v>228</v>
      </c>
    </row>
    <row r="1509" spans="1:20" ht="28">
      <c r="A1509" s="10" t="s">
        <v>1493</v>
      </c>
      <c r="B1509" s="14" t="s">
        <v>1520</v>
      </c>
      <c r="C1509" s="5"/>
      <c r="D1509" s="5" t="s">
        <v>82</v>
      </c>
      <c r="E1509" s="132">
        <f t="shared" si="904"/>
        <v>1375</v>
      </c>
      <c r="F1509" s="139">
        <f>$O$1507-P1509*($O$1507-$O$1504)</f>
        <v>1100</v>
      </c>
      <c r="G1509" s="149"/>
      <c r="H1509" s="82" t="str">
        <f t="shared" si="900"/>
        <v>12.5 percent up in Ectasian international stage</v>
      </c>
      <c r="I1509" s="142" t="str">
        <f t="shared" si="901"/>
        <v>50 percent up in Stenian international stage</v>
      </c>
      <c r="J1509" s="7">
        <v>0.125</v>
      </c>
      <c r="K1509" s="129">
        <f t="shared" si="902"/>
        <v>12.5</v>
      </c>
      <c r="L1509" s="8" t="s">
        <v>189</v>
      </c>
      <c r="M1509" s="5" t="s">
        <v>82</v>
      </c>
      <c r="N1509" s="5" t="s">
        <v>82</v>
      </c>
      <c r="O1509" s="83"/>
      <c r="P1509" s="20">
        <v>0.5</v>
      </c>
      <c r="Q1509" s="143">
        <f t="shared" si="903"/>
        <v>50</v>
      </c>
      <c r="R1509" s="21" t="s">
        <v>188</v>
      </c>
      <c r="S1509" s="8" t="s">
        <v>248</v>
      </c>
      <c r="T1509" s="7" t="s">
        <v>228</v>
      </c>
    </row>
    <row r="1510" spans="1:20" ht="28">
      <c r="A1510" s="10" t="s">
        <v>1493</v>
      </c>
      <c r="B1510" s="14" t="s">
        <v>1521</v>
      </c>
      <c r="C1510" s="5"/>
      <c r="D1510" s="5" t="s">
        <v>82</v>
      </c>
      <c r="E1510" s="132">
        <f t="shared" si="904"/>
        <v>1400</v>
      </c>
      <c r="F1510" s="139">
        <f>$O$1490-P1510*($O$1490-$O$1483)</f>
        <v>538.79999999999995</v>
      </c>
      <c r="G1510" s="149"/>
      <c r="H1510" s="82" t="str">
        <f t="shared" si="900"/>
        <v>0 percent up in Ectasian international stage</v>
      </c>
      <c r="I1510" s="142" t="str">
        <f t="shared" si="901"/>
        <v>100 percent up in Ediacaran international stage</v>
      </c>
      <c r="J1510" s="7">
        <v>0</v>
      </c>
      <c r="K1510" s="129">
        <f t="shared" si="902"/>
        <v>0</v>
      </c>
      <c r="L1510" s="8" t="s">
        <v>189</v>
      </c>
      <c r="M1510" s="5" t="s">
        <v>82</v>
      </c>
      <c r="N1510" s="5" t="s">
        <v>82</v>
      </c>
      <c r="O1510" s="83"/>
      <c r="P1510" s="20">
        <v>1</v>
      </c>
      <c r="Q1510" s="143">
        <f t="shared" si="903"/>
        <v>100</v>
      </c>
      <c r="R1510" s="21" t="s">
        <v>184</v>
      </c>
      <c r="S1510" s="8" t="s">
        <v>234</v>
      </c>
      <c r="T1510" s="7" t="s">
        <v>228</v>
      </c>
    </row>
    <row r="1511" spans="1:20" ht="28">
      <c r="A1511" s="10" t="s">
        <v>1493</v>
      </c>
      <c r="B1511" s="14" t="s">
        <v>1522</v>
      </c>
      <c r="C1511" s="5"/>
      <c r="D1511" s="5" t="s">
        <v>82</v>
      </c>
      <c r="E1511" s="132">
        <f t="shared" si="904"/>
        <v>1400</v>
      </c>
      <c r="F1511" s="139">
        <f>$O$1513-P1511*($O$1513-$O$1507)</f>
        <v>1375</v>
      </c>
      <c r="G1511" s="149"/>
      <c r="H1511" s="82" t="str">
        <f t="shared" si="900"/>
        <v>0 percent up in Ectasian international stage</v>
      </c>
      <c r="I1511" s="142" t="str">
        <f t="shared" si="901"/>
        <v>12.5 percent up in Ectasian international stage</v>
      </c>
      <c r="J1511" s="7">
        <v>0</v>
      </c>
      <c r="K1511" s="129">
        <f t="shared" si="902"/>
        <v>0</v>
      </c>
      <c r="L1511" s="8" t="s">
        <v>189</v>
      </c>
      <c r="M1511" s="5" t="s">
        <v>82</v>
      </c>
      <c r="N1511" s="5" t="s">
        <v>82</v>
      </c>
      <c r="O1511" s="83"/>
      <c r="P1511" s="20">
        <v>0.125</v>
      </c>
      <c r="Q1511" s="143">
        <f t="shared" si="903"/>
        <v>12.5</v>
      </c>
      <c r="R1511" s="21" t="s">
        <v>189</v>
      </c>
      <c r="S1511" s="8" t="s">
        <v>232</v>
      </c>
      <c r="T1511" s="7" t="s">
        <v>228</v>
      </c>
    </row>
    <row r="1512" spans="1:20" ht="28">
      <c r="A1512" s="10" t="s">
        <v>1493</v>
      </c>
      <c r="B1512" s="14" t="s">
        <v>1523</v>
      </c>
      <c r="C1512" s="5"/>
      <c r="D1512" s="5" t="s">
        <v>82</v>
      </c>
      <c r="E1512" s="132">
        <f t="shared" si="904"/>
        <v>1400</v>
      </c>
      <c r="F1512" s="139">
        <f>$O$1501-P1512*($O$1501-$O$1490)</f>
        <v>700.68181818181813</v>
      </c>
      <c r="G1512" s="149"/>
      <c r="H1512" s="82" t="str">
        <f t="shared" si="900"/>
        <v>0 percent up in Ectasian international stage</v>
      </c>
      <c r="I1512" s="142" t="str">
        <f t="shared" si="901"/>
        <v>22.7 percent up in Cryogenian international stage</v>
      </c>
      <c r="J1512" s="7">
        <v>0</v>
      </c>
      <c r="K1512" s="129">
        <f t="shared" si="902"/>
        <v>0</v>
      </c>
      <c r="L1512" s="8" t="s">
        <v>189</v>
      </c>
      <c r="M1512" s="5" t="s">
        <v>82</v>
      </c>
      <c r="N1512" s="5" t="s">
        <v>82</v>
      </c>
      <c r="O1512" s="83"/>
      <c r="P1512" s="20">
        <v>0.22727272727272727</v>
      </c>
      <c r="Q1512" s="143">
        <f t="shared" si="903"/>
        <v>22.7</v>
      </c>
      <c r="R1512" s="21" t="s">
        <v>185</v>
      </c>
      <c r="S1512" s="8" t="s">
        <v>248</v>
      </c>
      <c r="T1512" s="7" t="s">
        <v>228</v>
      </c>
    </row>
    <row r="1513" spans="1:20" ht="28">
      <c r="A1513" s="10" t="s">
        <v>1493</v>
      </c>
      <c r="B1513" s="14" t="s">
        <v>189</v>
      </c>
      <c r="C1513" s="135"/>
      <c r="D1513" s="135" t="s">
        <v>224</v>
      </c>
      <c r="E1513" s="132">
        <f t="shared" si="904"/>
        <v>1400</v>
      </c>
      <c r="F1513" s="139">
        <f>$O$1513-P1513*($O$1513-$O$1507)</f>
        <v>1200</v>
      </c>
      <c r="G1513" s="149"/>
      <c r="H1513" s="82" t="str">
        <f t="shared" si="900"/>
        <v>0 percent up in Ectasian international stage</v>
      </c>
      <c r="I1513" s="142" t="str">
        <f t="shared" si="901"/>
        <v>100 percent up in Ectasian international stage</v>
      </c>
      <c r="J1513" s="7">
        <v>0</v>
      </c>
      <c r="K1513" s="129">
        <f t="shared" si="902"/>
        <v>0</v>
      </c>
      <c r="L1513" s="8" t="s">
        <v>189</v>
      </c>
      <c r="M1513" s="5" t="s">
        <v>226</v>
      </c>
      <c r="N1513" s="5" t="s">
        <v>1524</v>
      </c>
      <c r="O1513" s="125">
        <f>Master_Chronostrat!I167</f>
        <v>1400</v>
      </c>
      <c r="P1513" s="20">
        <v>1</v>
      </c>
      <c r="Q1513" s="143">
        <f t="shared" si="903"/>
        <v>100</v>
      </c>
      <c r="R1513" s="21" t="s">
        <v>189</v>
      </c>
      <c r="S1513" s="8" t="s">
        <v>226</v>
      </c>
      <c r="T1513" s="7" t="s">
        <v>228</v>
      </c>
    </row>
    <row r="1514" spans="1:20" ht="28">
      <c r="A1514" s="10" t="s">
        <v>1493</v>
      </c>
      <c r="B1514" s="14" t="s">
        <v>1525</v>
      </c>
      <c r="C1514" s="5"/>
      <c r="D1514" s="5" t="s">
        <v>246</v>
      </c>
      <c r="E1514" s="132">
        <f>$O$1516-J1514*($O$1516-$O$1513)</f>
        <v>1600</v>
      </c>
      <c r="F1514" s="139">
        <f>$O$1504-P1514*($O$1504-$O$1501)</f>
        <v>720</v>
      </c>
      <c r="G1514" s="149"/>
      <c r="H1514" s="82" t="str">
        <f t="shared" si="900"/>
        <v>0 percent up in Calymmian international stage</v>
      </c>
      <c r="I1514" s="142" t="str">
        <f t="shared" si="901"/>
        <v>100 percent up in Tonian international stage</v>
      </c>
      <c r="J1514" s="7">
        <v>0</v>
      </c>
      <c r="K1514" s="129">
        <f t="shared" si="902"/>
        <v>0</v>
      </c>
      <c r="L1514" s="8" t="s">
        <v>191</v>
      </c>
      <c r="M1514" s="5" t="s">
        <v>82</v>
      </c>
      <c r="N1514" s="5" t="s">
        <v>82</v>
      </c>
      <c r="O1514" s="83"/>
      <c r="P1514" s="20">
        <v>1</v>
      </c>
      <c r="Q1514" s="143">
        <f t="shared" si="903"/>
        <v>100</v>
      </c>
      <c r="R1514" s="21" t="s">
        <v>187</v>
      </c>
      <c r="S1514" s="8" t="s">
        <v>234</v>
      </c>
      <c r="T1514" s="7" t="s">
        <v>228</v>
      </c>
    </row>
    <row r="1515" spans="1:20" ht="28">
      <c r="A1515" s="10" t="s">
        <v>1493</v>
      </c>
      <c r="B1515" s="14" t="s">
        <v>191</v>
      </c>
      <c r="C1515" s="135"/>
      <c r="D1515" s="135" t="s">
        <v>224</v>
      </c>
      <c r="E1515" s="132">
        <f>$O$1516-J1515*($O$1516-$O$1513)</f>
        <v>1600</v>
      </c>
      <c r="F1515" s="139">
        <f>$O$1516-P1515*($O$1516-$O$1513)</f>
        <v>1400</v>
      </c>
      <c r="G1515" s="149"/>
      <c r="H1515" s="82" t="str">
        <f t="shared" si="900"/>
        <v>0 percent up in Calymmian international stage</v>
      </c>
      <c r="I1515" s="142" t="str">
        <f t="shared" si="901"/>
        <v>100 percent up in Calymmian international stage</v>
      </c>
      <c r="J1515" s="7">
        <v>0</v>
      </c>
      <c r="K1515" s="129">
        <f t="shared" si="902"/>
        <v>0</v>
      </c>
      <c r="L1515" s="8" t="s">
        <v>191</v>
      </c>
      <c r="M1515" s="5" t="s">
        <v>226</v>
      </c>
      <c r="N1515" s="5" t="s">
        <v>1526</v>
      </c>
      <c r="O1515" s="125">
        <f>Master_Chronostrat!I168</f>
        <v>1600</v>
      </c>
      <c r="P1515" s="20">
        <v>1</v>
      </c>
      <c r="Q1515" s="143">
        <f t="shared" si="903"/>
        <v>100</v>
      </c>
      <c r="R1515" s="21" t="s">
        <v>191</v>
      </c>
      <c r="S1515" s="8" t="s">
        <v>226</v>
      </c>
      <c r="T1515" s="7" t="s">
        <v>228</v>
      </c>
    </row>
    <row r="1516" spans="1:20" ht="28">
      <c r="A1516" s="11" t="s">
        <v>1493</v>
      </c>
      <c r="B1516" s="15" t="s">
        <v>190</v>
      </c>
      <c r="C1516" s="135"/>
      <c r="D1516" s="135" t="s">
        <v>224</v>
      </c>
      <c r="E1516" s="132">
        <f>$O$1516-J1516*($O$1516-$O$1513)</f>
        <v>1600</v>
      </c>
      <c r="F1516" s="139">
        <f>$O$1507-P1516*($O$1507-$O$1504)</f>
        <v>1000</v>
      </c>
      <c r="G1516" s="149"/>
      <c r="H1516" s="82" t="str">
        <f t="shared" si="900"/>
        <v>0 percent up in Calymmian international stage</v>
      </c>
      <c r="I1516" s="142" t="str">
        <f t="shared" si="901"/>
        <v>100 percent up in Stenian international stage</v>
      </c>
      <c r="J1516" s="7">
        <v>0</v>
      </c>
      <c r="K1516" s="129">
        <f t="shared" si="902"/>
        <v>0</v>
      </c>
      <c r="L1516" s="8" t="s">
        <v>191</v>
      </c>
      <c r="M1516" s="5" t="s">
        <v>226</v>
      </c>
      <c r="N1516" s="5" t="s">
        <v>1527</v>
      </c>
      <c r="O1516" s="125">
        <f>Master_Chronostrat!I168</f>
        <v>1600</v>
      </c>
      <c r="P1516" s="20">
        <v>1</v>
      </c>
      <c r="Q1516" s="143">
        <f t="shared" si="903"/>
        <v>100</v>
      </c>
      <c r="R1516" s="21" t="s">
        <v>188</v>
      </c>
      <c r="S1516" s="8" t="s">
        <v>241</v>
      </c>
      <c r="T1516" s="7" t="s">
        <v>228</v>
      </c>
    </row>
    <row r="1517" spans="1:20" ht="28">
      <c r="A1517" s="10" t="s">
        <v>1493</v>
      </c>
      <c r="B1517" s="14" t="s">
        <v>1528</v>
      </c>
      <c r="C1517" s="5"/>
      <c r="D1517" s="5" t="s">
        <v>250</v>
      </c>
      <c r="E1517" s="132">
        <f>$O$1519-J1517*($O$1519-$O$1516)</f>
        <v>1750</v>
      </c>
      <c r="F1517" s="139">
        <f>$O$1501-P1517*($O$1501-$O$1490)</f>
        <v>700.68181818181813</v>
      </c>
      <c r="G1517" s="149"/>
      <c r="H1517" s="82" t="str">
        <f t="shared" si="900"/>
        <v>25 percent up in Statherian international stage</v>
      </c>
      <c r="I1517" s="142" t="str">
        <f t="shared" si="901"/>
        <v>22.7 percent up in Cryogenian international stage</v>
      </c>
      <c r="J1517" s="7">
        <v>0.25</v>
      </c>
      <c r="K1517" s="129">
        <f t="shared" si="902"/>
        <v>25</v>
      </c>
      <c r="L1517" s="8" t="s">
        <v>192</v>
      </c>
      <c r="M1517" s="5" t="s">
        <v>82</v>
      </c>
      <c r="N1517" s="5" t="s">
        <v>82</v>
      </c>
      <c r="O1517" s="83"/>
      <c r="P1517" s="20">
        <v>0.22727272727272727</v>
      </c>
      <c r="Q1517" s="143">
        <f t="shared" si="903"/>
        <v>22.7</v>
      </c>
      <c r="R1517" s="21" t="s">
        <v>185</v>
      </c>
      <c r="S1517" s="8" t="s">
        <v>248</v>
      </c>
      <c r="T1517" s="7" t="s">
        <v>228</v>
      </c>
    </row>
    <row r="1518" spans="1:20" ht="28">
      <c r="A1518" s="10" t="s">
        <v>1493</v>
      </c>
      <c r="B1518" s="14" t="s">
        <v>1529</v>
      </c>
      <c r="C1518" s="5"/>
      <c r="D1518" s="5" t="s">
        <v>370</v>
      </c>
      <c r="E1518" s="132">
        <f>$O$1519-J1518*($O$1519-$O$1516)</f>
        <v>1800</v>
      </c>
      <c r="F1518" s="139">
        <f>$O$1513-P1518*($O$1513-$O$1507)</f>
        <v>1300</v>
      </c>
      <c r="G1518" s="149"/>
      <c r="H1518" s="82" t="str">
        <f t="shared" si="900"/>
        <v>0 percent up in Statherian international stage</v>
      </c>
      <c r="I1518" s="142" t="str">
        <f t="shared" si="901"/>
        <v>50 percent up in Ectasian international stage</v>
      </c>
      <c r="J1518" s="7">
        <v>0</v>
      </c>
      <c r="K1518" s="129">
        <f t="shared" si="902"/>
        <v>0</v>
      </c>
      <c r="L1518" s="8" t="s">
        <v>192</v>
      </c>
      <c r="M1518" s="5" t="s">
        <v>82</v>
      </c>
      <c r="N1518" s="5" t="s">
        <v>82</v>
      </c>
      <c r="O1518" s="83"/>
      <c r="P1518" s="20">
        <v>0.5</v>
      </c>
      <c r="Q1518" s="143">
        <f t="shared" si="903"/>
        <v>50</v>
      </c>
      <c r="R1518" s="21" t="s">
        <v>189</v>
      </c>
      <c r="S1518" s="8" t="s">
        <v>248</v>
      </c>
      <c r="T1518" s="7" t="s">
        <v>228</v>
      </c>
    </row>
    <row r="1519" spans="1:20" ht="28">
      <c r="A1519" s="10" t="s">
        <v>1493</v>
      </c>
      <c r="B1519" s="14" t="s">
        <v>192</v>
      </c>
      <c r="C1519" s="135"/>
      <c r="D1519" s="135" t="s">
        <v>224</v>
      </c>
      <c r="E1519" s="132">
        <f>$O$1519-J1519*($O$1519-$O$1516)</f>
        <v>1800</v>
      </c>
      <c r="F1519" s="139">
        <f>$O$1519-P1519*($O$1519-$O$1516)</f>
        <v>1600</v>
      </c>
      <c r="G1519" s="149"/>
      <c r="H1519" s="82" t="str">
        <f t="shared" si="900"/>
        <v>0 percent up in Statherian international stage</v>
      </c>
      <c r="I1519" s="142" t="str">
        <f t="shared" si="901"/>
        <v>100 percent up in Statherian international stage</v>
      </c>
      <c r="J1519" s="7">
        <v>0</v>
      </c>
      <c r="K1519" s="129">
        <f t="shared" si="902"/>
        <v>0</v>
      </c>
      <c r="L1519" s="8" t="s">
        <v>192</v>
      </c>
      <c r="M1519" s="5" t="s">
        <v>226</v>
      </c>
      <c r="N1519" s="5" t="s">
        <v>1530</v>
      </c>
      <c r="O1519" s="125">
        <f>Master_Chronostrat!I169</f>
        <v>1800</v>
      </c>
      <c r="P1519" s="20">
        <v>1</v>
      </c>
      <c r="Q1519" s="143">
        <f t="shared" si="903"/>
        <v>100</v>
      </c>
      <c r="R1519" s="21" t="s">
        <v>192</v>
      </c>
      <c r="S1519" s="8" t="s">
        <v>226</v>
      </c>
      <c r="T1519" s="7" t="s">
        <v>228</v>
      </c>
    </row>
    <row r="1520" spans="1:20" ht="28">
      <c r="A1520" s="10" t="s">
        <v>1493</v>
      </c>
      <c r="B1520" s="14" t="s">
        <v>1531</v>
      </c>
      <c r="C1520" s="5"/>
      <c r="D1520" s="5" t="s">
        <v>82</v>
      </c>
      <c r="E1520" s="132">
        <f>$O$1522-J1520*($O$1522-$O$1519)</f>
        <v>2000</v>
      </c>
      <c r="F1520" s="139">
        <f>$O$1516-P1520*($O$1516-$O$1513)</f>
        <v>1400</v>
      </c>
      <c r="G1520" s="149"/>
      <c r="H1520" s="82" t="str">
        <f t="shared" si="900"/>
        <v>20 percent up in Orosirian international stage</v>
      </c>
      <c r="I1520" s="142" t="str">
        <f t="shared" si="901"/>
        <v>100 percent up in Calymmian international stage</v>
      </c>
      <c r="J1520" s="7">
        <v>0.19999999999999996</v>
      </c>
      <c r="K1520" s="129">
        <f t="shared" si="902"/>
        <v>20</v>
      </c>
      <c r="L1520" s="8" t="s">
        <v>193</v>
      </c>
      <c r="M1520" s="5" t="s">
        <v>82</v>
      </c>
      <c r="N1520" s="5" t="s">
        <v>82</v>
      </c>
      <c r="O1520" s="83"/>
      <c r="P1520" s="20">
        <v>1</v>
      </c>
      <c r="Q1520" s="143">
        <f t="shared" si="903"/>
        <v>100</v>
      </c>
      <c r="R1520" s="21" t="s">
        <v>191</v>
      </c>
      <c r="S1520" s="8" t="s">
        <v>248</v>
      </c>
      <c r="T1520" s="7" t="s">
        <v>228</v>
      </c>
    </row>
    <row r="1521" spans="1:20" ht="28">
      <c r="A1521" s="10" t="s">
        <v>1493</v>
      </c>
      <c r="B1521" s="14" t="s">
        <v>1532</v>
      </c>
      <c r="C1521" s="5"/>
      <c r="D1521" s="5" t="s">
        <v>1513</v>
      </c>
      <c r="E1521" s="132">
        <f>$O$1522-J1521*($O$1522-$O$1519)</f>
        <v>2050</v>
      </c>
      <c r="F1521" s="139">
        <f>$O$1504-P1521*($O$1504-$O$1501)</f>
        <v>813.33333333333337</v>
      </c>
      <c r="G1521" s="149"/>
      <c r="H1521" s="82" t="str">
        <f t="shared" si="900"/>
        <v>0 percent up in Orosirian international stage</v>
      </c>
      <c r="I1521" s="142" t="str">
        <f t="shared" si="901"/>
        <v>66.7 percent up in Tonian international stage</v>
      </c>
      <c r="J1521" s="7">
        <v>0</v>
      </c>
      <c r="K1521" s="129">
        <f t="shared" si="902"/>
        <v>0</v>
      </c>
      <c r="L1521" s="8" t="s">
        <v>193</v>
      </c>
      <c r="M1521" s="5" t="s">
        <v>82</v>
      </c>
      <c r="N1521" s="5" t="s">
        <v>82</v>
      </c>
      <c r="O1521" s="83"/>
      <c r="P1521" s="20">
        <v>0.66666666666666663</v>
      </c>
      <c r="Q1521" s="143">
        <f t="shared" si="903"/>
        <v>66.7</v>
      </c>
      <c r="R1521" s="21" t="s">
        <v>187</v>
      </c>
      <c r="S1521" s="8" t="s">
        <v>248</v>
      </c>
      <c r="T1521" s="7" t="s">
        <v>228</v>
      </c>
    </row>
    <row r="1522" spans="1:20" ht="28">
      <c r="A1522" s="10" t="s">
        <v>1493</v>
      </c>
      <c r="B1522" s="14" t="s">
        <v>193</v>
      </c>
      <c r="C1522" s="135"/>
      <c r="D1522" s="135" t="s">
        <v>224</v>
      </c>
      <c r="E1522" s="132">
        <f>$O$1522-J1522*($O$1522-$O$1519)</f>
        <v>2050</v>
      </c>
      <c r="F1522" s="139">
        <f>$O$1522-P1522*($O$1522-$O$1519)</f>
        <v>1800</v>
      </c>
      <c r="G1522" s="149"/>
      <c r="H1522" s="82" t="str">
        <f t="shared" si="900"/>
        <v>0 percent up in Orosirian international stage</v>
      </c>
      <c r="I1522" s="142" t="str">
        <f t="shared" si="901"/>
        <v>100 percent up in Orosirian international stage</v>
      </c>
      <c r="J1522" s="7">
        <v>0</v>
      </c>
      <c r="K1522" s="129">
        <f t="shared" si="902"/>
        <v>0</v>
      </c>
      <c r="L1522" s="8" t="s">
        <v>193</v>
      </c>
      <c r="M1522" s="5" t="s">
        <v>226</v>
      </c>
      <c r="N1522" s="5" t="s">
        <v>1533</v>
      </c>
      <c r="O1522" s="125">
        <f>Master_Chronostrat!I170</f>
        <v>2050</v>
      </c>
      <c r="P1522" s="20">
        <v>1</v>
      </c>
      <c r="Q1522" s="143">
        <f t="shared" si="903"/>
        <v>100</v>
      </c>
      <c r="R1522" s="21" t="s">
        <v>193</v>
      </c>
      <c r="S1522" s="8" t="s">
        <v>226</v>
      </c>
      <c r="T1522" s="7" t="s">
        <v>228</v>
      </c>
    </row>
    <row r="1523" spans="1:20" ht="28">
      <c r="A1523" s="10" t="s">
        <v>1493</v>
      </c>
      <c r="B1523" s="14" t="s">
        <v>1534</v>
      </c>
      <c r="C1523" s="5"/>
      <c r="D1523" s="5" t="s">
        <v>82</v>
      </c>
      <c r="E1523" s="132">
        <f>$O$1524-J1523*($O$1524-$O$1522)</f>
        <v>2225</v>
      </c>
      <c r="F1523" s="139">
        <f>$O$1516-P1523*($O$1516-$O$1513)</f>
        <v>1400</v>
      </c>
      <c r="G1523" s="149"/>
      <c r="H1523" s="82" t="str">
        <f t="shared" si="900"/>
        <v>30 percent up in Rhyacian international stage</v>
      </c>
      <c r="I1523" s="142" t="str">
        <f t="shared" si="901"/>
        <v>100 percent up in Calymmian international stage</v>
      </c>
      <c r="J1523" s="7">
        <v>0.30000000000000004</v>
      </c>
      <c r="K1523" s="129">
        <f t="shared" si="902"/>
        <v>30</v>
      </c>
      <c r="L1523" s="8" t="s">
        <v>194</v>
      </c>
      <c r="M1523" s="5" t="s">
        <v>82</v>
      </c>
      <c r="N1523" s="5" t="s">
        <v>82</v>
      </c>
      <c r="O1523" s="83"/>
      <c r="P1523" s="20">
        <v>1</v>
      </c>
      <c r="Q1523" s="143">
        <f t="shared" si="903"/>
        <v>100</v>
      </c>
      <c r="R1523" s="21" t="s">
        <v>191</v>
      </c>
      <c r="S1523" s="8" t="s">
        <v>248</v>
      </c>
      <c r="T1523" s="7" t="s">
        <v>228</v>
      </c>
    </row>
    <row r="1524" spans="1:20" ht="28">
      <c r="A1524" s="10" t="s">
        <v>1493</v>
      </c>
      <c r="B1524" s="14" t="s">
        <v>194</v>
      </c>
      <c r="C1524" s="135"/>
      <c r="D1524" s="135" t="s">
        <v>224</v>
      </c>
      <c r="E1524" s="132">
        <f>$O$1524-J1524*($O$1524-$O$1522)</f>
        <v>2300</v>
      </c>
      <c r="F1524" s="139">
        <f>$O$1524-P1524*($O$1524-$O$1522)</f>
        <v>2050</v>
      </c>
      <c r="G1524" s="149"/>
      <c r="H1524" s="82" t="str">
        <f t="shared" si="900"/>
        <v>0 percent up in Rhyacian international stage</v>
      </c>
      <c r="I1524" s="142" t="str">
        <f t="shared" si="901"/>
        <v>100 percent up in Rhyacian international stage</v>
      </c>
      <c r="J1524" s="7">
        <v>0</v>
      </c>
      <c r="K1524" s="129">
        <f t="shared" si="902"/>
        <v>0</v>
      </c>
      <c r="L1524" s="8" t="s">
        <v>194</v>
      </c>
      <c r="M1524" s="5" t="s">
        <v>226</v>
      </c>
      <c r="N1524" s="5" t="s">
        <v>1535</v>
      </c>
      <c r="O1524" s="125">
        <f>Master_Chronostrat!I171</f>
        <v>2300</v>
      </c>
      <c r="P1524" s="20">
        <v>1</v>
      </c>
      <c r="Q1524" s="143">
        <f t="shared" si="903"/>
        <v>100</v>
      </c>
      <c r="R1524" s="21" t="s">
        <v>194</v>
      </c>
      <c r="S1524" s="8" t="s">
        <v>226</v>
      </c>
      <c r="T1524" s="7" t="s">
        <v>228</v>
      </c>
    </row>
    <row r="1525" spans="1:20" ht="28">
      <c r="A1525" s="10" t="s">
        <v>1493</v>
      </c>
      <c r="B1525" s="14" t="s">
        <v>1536</v>
      </c>
      <c r="C1525" s="5"/>
      <c r="D1525" s="5" t="s">
        <v>250</v>
      </c>
      <c r="E1525" s="132">
        <f t="shared" ref="E1525:E1535" si="905">$O$1535-J1525*($O$1535-$O$1524)</f>
        <v>2350</v>
      </c>
      <c r="F1525" s="139">
        <f>$O$1519-P1525*($O$1519-$O$1516)</f>
        <v>1750</v>
      </c>
      <c r="G1525" s="149"/>
      <c r="H1525" s="82" t="str">
        <f t="shared" si="900"/>
        <v>75 percent up in Siderian international stage</v>
      </c>
      <c r="I1525" s="142" t="str">
        <f t="shared" si="901"/>
        <v>25 percent up in Statherian international stage</v>
      </c>
      <c r="J1525" s="7">
        <v>0.75</v>
      </c>
      <c r="K1525" s="129">
        <f t="shared" si="902"/>
        <v>75</v>
      </c>
      <c r="L1525" s="8" t="s">
        <v>197</v>
      </c>
      <c r="M1525" s="5" t="s">
        <v>82</v>
      </c>
      <c r="N1525" s="5" t="s">
        <v>82</v>
      </c>
      <c r="O1525" s="83"/>
      <c r="P1525" s="20">
        <v>0.25</v>
      </c>
      <c r="Q1525" s="143">
        <f t="shared" si="903"/>
        <v>25</v>
      </c>
      <c r="R1525" s="21" t="s">
        <v>192</v>
      </c>
      <c r="S1525" s="8" t="s">
        <v>248</v>
      </c>
      <c r="T1525" s="7" t="s">
        <v>228</v>
      </c>
    </row>
    <row r="1526" spans="1:20" ht="28">
      <c r="A1526" s="10" t="s">
        <v>1493</v>
      </c>
      <c r="B1526" s="14" t="s">
        <v>1537</v>
      </c>
      <c r="C1526" s="5"/>
      <c r="D1526" s="5" t="s">
        <v>82</v>
      </c>
      <c r="E1526" s="132">
        <f t="shared" si="905"/>
        <v>2500</v>
      </c>
      <c r="F1526" s="139">
        <f>$O$1490-P1526*($O$1490-$O$1483)</f>
        <v>538.79999999999995</v>
      </c>
      <c r="G1526" s="149"/>
      <c r="H1526" s="82" t="str">
        <f t="shared" si="900"/>
        <v>0 percent up in Siderian international stage</v>
      </c>
      <c r="I1526" s="142" t="str">
        <f t="shared" si="901"/>
        <v>100 percent up in Ediacaran international stage</v>
      </c>
      <c r="J1526" s="7">
        <v>0</v>
      </c>
      <c r="K1526" s="129">
        <f t="shared" si="902"/>
        <v>0</v>
      </c>
      <c r="L1526" s="8" t="s">
        <v>197</v>
      </c>
      <c r="M1526" s="5" t="s">
        <v>82</v>
      </c>
      <c r="N1526" s="5" t="s">
        <v>82</v>
      </c>
      <c r="O1526" s="83"/>
      <c r="P1526" s="20">
        <v>1</v>
      </c>
      <c r="Q1526" s="143">
        <f t="shared" si="903"/>
        <v>100</v>
      </c>
      <c r="R1526" s="21" t="s">
        <v>184</v>
      </c>
      <c r="S1526" s="8" t="s">
        <v>234</v>
      </c>
      <c r="T1526" s="7" t="s">
        <v>228</v>
      </c>
    </row>
    <row r="1527" spans="1:20" ht="28">
      <c r="A1527" s="10" t="s">
        <v>1493</v>
      </c>
      <c r="B1527" s="14" t="s">
        <v>1538</v>
      </c>
      <c r="C1527" s="5"/>
      <c r="D1527" s="5" t="s">
        <v>246</v>
      </c>
      <c r="E1527" s="132">
        <f t="shared" si="905"/>
        <v>2500</v>
      </c>
      <c r="F1527" s="139">
        <f>$O$1519-P1527*($O$1519-$O$1516)</f>
        <v>1600</v>
      </c>
      <c r="G1527" s="149"/>
      <c r="H1527" s="82" t="str">
        <f t="shared" si="900"/>
        <v>0 percent up in Siderian international stage</v>
      </c>
      <c r="I1527" s="142" t="str">
        <f t="shared" si="901"/>
        <v>100 percent up in Statherian international stage</v>
      </c>
      <c r="J1527" s="7">
        <v>0</v>
      </c>
      <c r="K1527" s="129">
        <f t="shared" si="902"/>
        <v>0</v>
      </c>
      <c r="L1527" s="8" t="s">
        <v>197</v>
      </c>
      <c r="M1527" s="5" t="s">
        <v>82</v>
      </c>
      <c r="N1527" s="5" t="s">
        <v>82</v>
      </c>
      <c r="O1527" s="83"/>
      <c r="P1527" s="20">
        <v>1</v>
      </c>
      <c r="Q1527" s="143">
        <f t="shared" si="903"/>
        <v>100</v>
      </c>
      <c r="R1527" s="21" t="s">
        <v>192</v>
      </c>
      <c r="S1527" s="8" t="s">
        <v>234</v>
      </c>
      <c r="T1527" s="7" t="s">
        <v>228</v>
      </c>
    </row>
    <row r="1528" spans="1:20" ht="28">
      <c r="A1528" s="10" t="s">
        <v>1493</v>
      </c>
      <c r="B1528" s="14" t="s">
        <v>1539</v>
      </c>
      <c r="C1528" s="5"/>
      <c r="D1528" s="5" t="s">
        <v>82</v>
      </c>
      <c r="E1528" s="132">
        <f t="shared" si="905"/>
        <v>2500</v>
      </c>
      <c r="F1528" s="139">
        <f>$O$1519-P1528*($O$1519-$O$1516)</f>
        <v>1600</v>
      </c>
      <c r="G1528" s="149"/>
      <c r="H1528" s="82" t="str">
        <f t="shared" si="900"/>
        <v>0 percent up in Siderian international stage</v>
      </c>
      <c r="I1528" s="142" t="str">
        <f t="shared" si="901"/>
        <v>100 percent up in Statherian international stage</v>
      </c>
      <c r="J1528" s="7">
        <v>0</v>
      </c>
      <c r="K1528" s="129">
        <f t="shared" si="902"/>
        <v>0</v>
      </c>
      <c r="L1528" s="8" t="s">
        <v>197</v>
      </c>
      <c r="M1528" s="5" t="s">
        <v>82</v>
      </c>
      <c r="N1528" s="5" t="s">
        <v>82</v>
      </c>
      <c r="O1528" s="83"/>
      <c r="P1528" s="20">
        <v>1</v>
      </c>
      <c r="Q1528" s="143">
        <f t="shared" si="903"/>
        <v>100</v>
      </c>
      <c r="R1528" s="21" t="s">
        <v>192</v>
      </c>
      <c r="S1528" s="8" t="s">
        <v>234</v>
      </c>
      <c r="T1528" s="7" t="s">
        <v>228</v>
      </c>
    </row>
    <row r="1529" spans="1:20" ht="28">
      <c r="A1529" s="10" t="s">
        <v>1493</v>
      </c>
      <c r="B1529" s="14" t="s">
        <v>1540</v>
      </c>
      <c r="C1529" s="5"/>
      <c r="D1529" s="5" t="s">
        <v>82</v>
      </c>
      <c r="E1529" s="132">
        <f t="shared" si="905"/>
        <v>2500</v>
      </c>
      <c r="F1529" s="139">
        <f>$O$1516-P1529*($O$1516-$O$1513)</f>
        <v>1400</v>
      </c>
      <c r="G1529" s="149"/>
      <c r="H1529" s="82" t="str">
        <f t="shared" si="900"/>
        <v>0 percent up in Siderian international stage</v>
      </c>
      <c r="I1529" s="142" t="str">
        <f t="shared" si="901"/>
        <v>100 percent up in Calymmian international stage</v>
      </c>
      <c r="J1529" s="7">
        <v>0</v>
      </c>
      <c r="K1529" s="129">
        <f t="shared" si="902"/>
        <v>0</v>
      </c>
      <c r="L1529" s="8" t="s">
        <v>197</v>
      </c>
      <c r="M1529" s="5" t="s">
        <v>82</v>
      </c>
      <c r="N1529" s="5" t="s">
        <v>82</v>
      </c>
      <c r="O1529" s="83"/>
      <c r="P1529" s="20">
        <v>1</v>
      </c>
      <c r="Q1529" s="143">
        <f t="shared" si="903"/>
        <v>100</v>
      </c>
      <c r="R1529" s="21" t="s">
        <v>191</v>
      </c>
      <c r="S1529" s="8" t="s">
        <v>234</v>
      </c>
      <c r="T1529" s="7" t="s">
        <v>228</v>
      </c>
    </row>
    <row r="1530" spans="1:20" ht="28">
      <c r="A1530" s="10" t="s">
        <v>1493</v>
      </c>
      <c r="B1530" s="14" t="s">
        <v>1541</v>
      </c>
      <c r="C1530" s="5"/>
      <c r="D1530" s="5" t="s">
        <v>82</v>
      </c>
      <c r="E1530" s="132">
        <f t="shared" si="905"/>
        <v>2500</v>
      </c>
      <c r="F1530" s="139">
        <f>$O$1519-P1530*($O$1519-$O$1516)</f>
        <v>1600</v>
      </c>
      <c r="G1530" s="149"/>
      <c r="H1530" s="82" t="str">
        <f t="shared" si="900"/>
        <v>0 percent up in Siderian international stage</v>
      </c>
      <c r="I1530" s="142" t="str">
        <f t="shared" si="901"/>
        <v>100 percent up in Statherian international stage</v>
      </c>
      <c r="J1530" s="7">
        <v>0</v>
      </c>
      <c r="K1530" s="129">
        <f t="shared" si="902"/>
        <v>0</v>
      </c>
      <c r="L1530" s="8" t="s">
        <v>197</v>
      </c>
      <c r="M1530" s="5" t="s">
        <v>82</v>
      </c>
      <c r="N1530" s="5" t="s">
        <v>82</v>
      </c>
      <c r="O1530" s="83"/>
      <c r="P1530" s="20">
        <v>1</v>
      </c>
      <c r="Q1530" s="143">
        <f t="shared" si="903"/>
        <v>100</v>
      </c>
      <c r="R1530" s="21" t="s">
        <v>192</v>
      </c>
      <c r="S1530" s="8" t="s">
        <v>234</v>
      </c>
      <c r="T1530" s="7" t="s">
        <v>228</v>
      </c>
    </row>
    <row r="1531" spans="1:20" ht="28">
      <c r="A1531" s="10" t="s">
        <v>1493</v>
      </c>
      <c r="B1531" s="14" t="s">
        <v>1542</v>
      </c>
      <c r="C1531" s="5"/>
      <c r="D1531" s="5" t="s">
        <v>370</v>
      </c>
      <c r="E1531" s="132">
        <f t="shared" si="905"/>
        <v>2500</v>
      </c>
      <c r="F1531" s="139">
        <f>$O$1522-P1531*($O$1522-$O$1519)</f>
        <v>1800</v>
      </c>
      <c r="G1531" s="149"/>
      <c r="H1531" s="82" t="str">
        <f t="shared" si="900"/>
        <v>0 percent up in Siderian international stage</v>
      </c>
      <c r="I1531" s="142" t="str">
        <f t="shared" si="901"/>
        <v>100 percent up in Orosirian international stage</v>
      </c>
      <c r="J1531" s="7">
        <v>0</v>
      </c>
      <c r="K1531" s="129">
        <f t="shared" si="902"/>
        <v>0</v>
      </c>
      <c r="L1531" s="8" t="s">
        <v>197</v>
      </c>
      <c r="M1531" s="5" t="s">
        <v>82</v>
      </c>
      <c r="N1531" s="5" t="s">
        <v>82</v>
      </c>
      <c r="O1531" s="83"/>
      <c r="P1531" s="20">
        <v>1</v>
      </c>
      <c r="Q1531" s="143">
        <f t="shared" si="903"/>
        <v>100</v>
      </c>
      <c r="R1531" s="21" t="s">
        <v>193</v>
      </c>
      <c r="S1531" s="8" t="s">
        <v>234</v>
      </c>
      <c r="T1531" s="7" t="s">
        <v>228</v>
      </c>
    </row>
    <row r="1532" spans="1:20" ht="28">
      <c r="A1532" s="10" t="s">
        <v>1493</v>
      </c>
      <c r="B1532" s="14" t="s">
        <v>1543</v>
      </c>
      <c r="C1532" s="5"/>
      <c r="D1532" s="5" t="s">
        <v>1513</v>
      </c>
      <c r="E1532" s="132">
        <f t="shared" si="905"/>
        <v>2500</v>
      </c>
      <c r="F1532" s="139">
        <f>$O$1524-P1532*($O$1524-$O$1522)</f>
        <v>2050</v>
      </c>
      <c r="G1532" s="149"/>
      <c r="H1532" s="82" t="str">
        <f t="shared" si="900"/>
        <v>0 percent up in Siderian international stage</v>
      </c>
      <c r="I1532" s="142" t="str">
        <f t="shared" si="901"/>
        <v>100 percent up in Rhyacian international stage</v>
      </c>
      <c r="J1532" s="7">
        <v>0</v>
      </c>
      <c r="K1532" s="129">
        <f t="shared" si="902"/>
        <v>0</v>
      </c>
      <c r="L1532" s="8" t="s">
        <v>197</v>
      </c>
      <c r="M1532" s="5" t="s">
        <v>82</v>
      </c>
      <c r="N1532" s="5" t="s">
        <v>82</v>
      </c>
      <c r="O1532" s="83"/>
      <c r="P1532" s="20">
        <v>1</v>
      </c>
      <c r="Q1532" s="143">
        <f t="shared" si="903"/>
        <v>100</v>
      </c>
      <c r="R1532" s="21" t="s">
        <v>194</v>
      </c>
      <c r="S1532" s="8" t="s">
        <v>234</v>
      </c>
      <c r="T1532" s="7" t="s">
        <v>228</v>
      </c>
    </row>
    <row r="1533" spans="1:20" ht="28">
      <c r="A1533" s="10" t="s">
        <v>1493</v>
      </c>
      <c r="B1533" s="14" t="s">
        <v>197</v>
      </c>
      <c r="C1533" s="135"/>
      <c r="D1533" s="135" t="s">
        <v>224</v>
      </c>
      <c r="E1533" s="132">
        <f t="shared" si="905"/>
        <v>2500</v>
      </c>
      <c r="F1533" s="139">
        <f>$O$1535-P1533*($O$1535-$O$1524)</f>
        <v>2300</v>
      </c>
      <c r="G1533" s="149"/>
      <c r="H1533" s="82" t="str">
        <f t="shared" si="900"/>
        <v>0 percent up in Siderian international stage</v>
      </c>
      <c r="I1533" s="142" t="str">
        <f t="shared" si="901"/>
        <v>100 percent up in Siderian international stage</v>
      </c>
      <c r="J1533" s="7">
        <v>0</v>
      </c>
      <c r="K1533" s="129">
        <f t="shared" si="902"/>
        <v>0</v>
      </c>
      <c r="L1533" s="8" t="s">
        <v>197</v>
      </c>
      <c r="M1533" s="5" t="s">
        <v>226</v>
      </c>
      <c r="N1533" s="5" t="s">
        <v>1544</v>
      </c>
      <c r="O1533" s="125">
        <f>Master_Chronostrat!I172</f>
        <v>2500</v>
      </c>
      <c r="P1533" s="20">
        <v>1</v>
      </c>
      <c r="Q1533" s="143">
        <f t="shared" si="903"/>
        <v>100</v>
      </c>
      <c r="R1533" s="21" t="s">
        <v>197</v>
      </c>
      <c r="S1533" s="8" t="s">
        <v>226</v>
      </c>
      <c r="T1533" s="7" t="s">
        <v>228</v>
      </c>
    </row>
    <row r="1534" spans="1:20" ht="28">
      <c r="A1534" s="11" t="s">
        <v>1493</v>
      </c>
      <c r="B1534" s="15" t="s">
        <v>196</v>
      </c>
      <c r="C1534" s="135"/>
      <c r="D1534" s="135" t="s">
        <v>224</v>
      </c>
      <c r="E1534" s="132">
        <f t="shared" si="905"/>
        <v>2500</v>
      </c>
      <c r="F1534" s="139">
        <f>$O$1519-P1534*($O$1519-$O$1516)</f>
        <v>1600</v>
      </c>
      <c r="G1534" s="149"/>
      <c r="H1534" s="82" t="str">
        <f t="shared" si="900"/>
        <v>0 percent up in Siderian international stage</v>
      </c>
      <c r="I1534" s="142" t="str">
        <f t="shared" si="901"/>
        <v>100 percent up in Statherian international stage</v>
      </c>
      <c r="J1534" s="7">
        <v>0</v>
      </c>
      <c r="K1534" s="129">
        <f t="shared" si="902"/>
        <v>0</v>
      </c>
      <c r="L1534" s="8" t="s">
        <v>197</v>
      </c>
      <c r="M1534" s="5" t="s">
        <v>226</v>
      </c>
      <c r="N1534" s="5" t="s">
        <v>1545</v>
      </c>
      <c r="O1534" s="125">
        <f>Master_Chronostrat!I172</f>
        <v>2500</v>
      </c>
      <c r="P1534" s="20">
        <v>1</v>
      </c>
      <c r="Q1534" s="143">
        <f t="shared" si="903"/>
        <v>100</v>
      </c>
      <c r="R1534" s="21" t="s">
        <v>192</v>
      </c>
      <c r="S1534" s="8" t="s">
        <v>241</v>
      </c>
      <c r="T1534" s="7" t="s">
        <v>228</v>
      </c>
    </row>
    <row r="1535" spans="1:20" ht="28">
      <c r="A1535" s="11" t="s">
        <v>1493</v>
      </c>
      <c r="B1535" s="15" t="s">
        <v>195</v>
      </c>
      <c r="C1535" s="135"/>
      <c r="D1535" s="135" t="s">
        <v>224</v>
      </c>
      <c r="E1535" s="132">
        <f t="shared" si="905"/>
        <v>2500</v>
      </c>
      <c r="F1535" s="139">
        <f>$O$1490-P1535*($O$1490-$O$1483)</f>
        <v>538.79999999999995</v>
      </c>
      <c r="G1535" s="149"/>
      <c r="H1535" s="82" t="str">
        <f t="shared" si="900"/>
        <v>0 percent up in Siderian international stage</v>
      </c>
      <c r="I1535" s="142" t="str">
        <f t="shared" si="901"/>
        <v>100 percent up in Ediacaran international stage</v>
      </c>
      <c r="J1535" s="7">
        <v>0</v>
      </c>
      <c r="K1535" s="129">
        <f t="shared" si="902"/>
        <v>0</v>
      </c>
      <c r="L1535" s="8" t="s">
        <v>197</v>
      </c>
      <c r="M1535" s="5" t="s">
        <v>226</v>
      </c>
      <c r="N1535" s="5" t="s">
        <v>1546</v>
      </c>
      <c r="O1535" s="125">
        <f>Master_Chronostrat!I172</f>
        <v>2500</v>
      </c>
      <c r="P1535" s="20">
        <v>1</v>
      </c>
      <c r="Q1535" s="143">
        <f t="shared" si="903"/>
        <v>100</v>
      </c>
      <c r="R1535" s="21" t="s">
        <v>184</v>
      </c>
      <c r="S1535" s="8" t="s">
        <v>241</v>
      </c>
      <c r="T1535" s="7" t="s">
        <v>228</v>
      </c>
    </row>
    <row r="1536" spans="1:20" ht="28">
      <c r="A1536" s="10" t="s">
        <v>1493</v>
      </c>
      <c r="B1536" s="14" t="s">
        <v>1547</v>
      </c>
      <c r="C1536" s="5"/>
      <c r="D1536" s="5" t="s">
        <v>250</v>
      </c>
      <c r="E1536" s="132">
        <f>$O$1537-J1536*($O$1537-$O$1535)</f>
        <v>2600</v>
      </c>
      <c r="F1536" s="139">
        <f>$O$1535-P1536*($O$1535-$O$1524)</f>
        <v>2350</v>
      </c>
      <c r="G1536" s="149"/>
      <c r="H1536" s="82" t="str">
        <f t="shared" si="900"/>
        <v>66.7 percent up in Neoarchean international stage</v>
      </c>
      <c r="I1536" s="142" t="str">
        <f t="shared" si="901"/>
        <v>75 percent up in Siderian international stage</v>
      </c>
      <c r="J1536" s="7">
        <v>0.66666666666666674</v>
      </c>
      <c r="K1536" s="129">
        <f t="shared" si="902"/>
        <v>66.7</v>
      </c>
      <c r="L1536" s="8" t="s">
        <v>198</v>
      </c>
      <c r="M1536" s="5" t="s">
        <v>82</v>
      </c>
      <c r="N1536" s="5" t="s">
        <v>82</v>
      </c>
      <c r="O1536" s="83"/>
      <c r="P1536" s="20">
        <v>0.75</v>
      </c>
      <c r="Q1536" s="143">
        <f t="shared" si="903"/>
        <v>75</v>
      </c>
      <c r="R1536" s="21" t="s">
        <v>197</v>
      </c>
      <c r="S1536" s="8" t="s">
        <v>248</v>
      </c>
      <c r="T1536" s="7" t="s">
        <v>228</v>
      </c>
    </row>
    <row r="1537" spans="1:20" ht="28">
      <c r="A1537" s="10" t="s">
        <v>1548</v>
      </c>
      <c r="B1537" s="14" t="s">
        <v>198</v>
      </c>
      <c r="C1537" s="135"/>
      <c r="D1537" s="135" t="s">
        <v>224</v>
      </c>
      <c r="E1537" s="132">
        <f>$O$1537-J1537*($O$1537-$O$1535)</f>
        <v>2800</v>
      </c>
      <c r="F1537" s="139">
        <f>$O$1537-P1537*($O$1537-$O$1535)</f>
        <v>2500</v>
      </c>
      <c r="G1537" s="149"/>
      <c r="H1537" s="82" t="str">
        <f t="shared" si="900"/>
        <v>0 percent up in Neoarchean international stage</v>
      </c>
      <c r="I1537" s="142" t="str">
        <f t="shared" si="901"/>
        <v>100 percent up in Neoarchean international stage</v>
      </c>
      <c r="J1537" s="7">
        <v>0</v>
      </c>
      <c r="K1537" s="129">
        <f t="shared" si="902"/>
        <v>0</v>
      </c>
      <c r="L1537" s="8" t="s">
        <v>198</v>
      </c>
      <c r="M1537" s="5" t="s">
        <v>226</v>
      </c>
      <c r="N1537" s="5" t="s">
        <v>1549</v>
      </c>
      <c r="O1537" s="125">
        <f>Master_Chronostrat!I173</f>
        <v>2800</v>
      </c>
      <c r="P1537" s="20">
        <v>1</v>
      </c>
      <c r="Q1537" s="143">
        <f t="shared" si="903"/>
        <v>100</v>
      </c>
      <c r="R1537" s="21" t="s">
        <v>198</v>
      </c>
      <c r="S1537" s="8" t="s">
        <v>226</v>
      </c>
      <c r="T1537" s="7" t="s">
        <v>228</v>
      </c>
    </row>
    <row r="1538" spans="1:20" ht="28">
      <c r="A1538" s="10" t="s">
        <v>1548</v>
      </c>
      <c r="B1538" s="14" t="s">
        <v>1550</v>
      </c>
      <c r="C1538" s="5"/>
      <c r="D1538" s="5" t="s">
        <v>82</v>
      </c>
      <c r="E1538" s="132">
        <f>$O$1541-J1538*($O$1541-$O$1537)</f>
        <v>3000</v>
      </c>
      <c r="F1538" s="139">
        <f>$O$1537-P1538*($O$1537-$O$1535)</f>
        <v>2500</v>
      </c>
      <c r="G1538" s="149"/>
      <c r="H1538" s="82" t="str">
        <f t="shared" si="900"/>
        <v>50 percent up in Mesoarchean international stage</v>
      </c>
      <c r="I1538" s="142" t="str">
        <f t="shared" si="901"/>
        <v>100 percent up in Neoarchean international stage</v>
      </c>
      <c r="J1538" s="7">
        <v>0.5</v>
      </c>
      <c r="K1538" s="129">
        <f t="shared" si="902"/>
        <v>50</v>
      </c>
      <c r="L1538" s="8" t="s">
        <v>199</v>
      </c>
      <c r="M1538" s="5" t="s">
        <v>82</v>
      </c>
      <c r="N1538" s="5" t="s">
        <v>82</v>
      </c>
      <c r="O1538" s="83"/>
      <c r="P1538" s="20">
        <v>1</v>
      </c>
      <c r="Q1538" s="143">
        <f t="shared" si="903"/>
        <v>100</v>
      </c>
      <c r="R1538" s="21" t="s">
        <v>198</v>
      </c>
      <c r="S1538" s="8" t="s">
        <v>248</v>
      </c>
      <c r="T1538" s="7" t="s">
        <v>228</v>
      </c>
    </row>
    <row r="1539" spans="1:20" ht="28">
      <c r="A1539" s="10" t="s">
        <v>1548</v>
      </c>
      <c r="B1539" s="14" t="s">
        <v>1551</v>
      </c>
      <c r="C1539" s="5"/>
      <c r="D1539" s="5" t="s">
        <v>1513</v>
      </c>
      <c r="E1539" s="132">
        <f>$O$1541-J1539*($O$1541-$O$1537)</f>
        <v>3000</v>
      </c>
      <c r="F1539" s="139">
        <f>$O$1537-P1539*($O$1537-$O$1535)</f>
        <v>2500</v>
      </c>
      <c r="G1539" s="149"/>
      <c r="H1539" s="82" t="str">
        <f t="shared" si="900"/>
        <v>50 percent up in Mesoarchean international stage</v>
      </c>
      <c r="I1539" s="142" t="str">
        <f t="shared" si="901"/>
        <v>100 percent up in Neoarchean international stage</v>
      </c>
      <c r="J1539" s="7">
        <v>0.5</v>
      </c>
      <c r="K1539" s="129">
        <f t="shared" si="902"/>
        <v>50</v>
      </c>
      <c r="L1539" s="8" t="s">
        <v>199</v>
      </c>
      <c r="M1539" s="5" t="s">
        <v>82</v>
      </c>
      <c r="N1539" s="5" t="s">
        <v>82</v>
      </c>
      <c r="O1539" s="83"/>
      <c r="P1539" s="20">
        <v>1</v>
      </c>
      <c r="Q1539" s="143">
        <f t="shared" si="903"/>
        <v>100</v>
      </c>
      <c r="R1539" s="21" t="s">
        <v>198</v>
      </c>
      <c r="S1539" s="8" t="s">
        <v>248</v>
      </c>
      <c r="T1539" s="7" t="s">
        <v>228</v>
      </c>
    </row>
    <row r="1540" spans="1:20" ht="28">
      <c r="A1540" s="10" t="s">
        <v>1548</v>
      </c>
      <c r="B1540" s="14" t="s">
        <v>1552</v>
      </c>
      <c r="C1540" s="5"/>
      <c r="D1540" s="5" t="s">
        <v>250</v>
      </c>
      <c r="E1540" s="132">
        <f>$O$1541-J1540*($O$1541-$O$1537)</f>
        <v>3100</v>
      </c>
      <c r="F1540" s="139">
        <f>$O$1537-P1540*($O$1537-$O$1535)</f>
        <v>2600</v>
      </c>
      <c r="G1540" s="149"/>
      <c r="H1540" s="82" t="str">
        <f t="shared" si="900"/>
        <v>25 percent up in Mesoarchean international stage</v>
      </c>
      <c r="I1540" s="142" t="str">
        <f t="shared" si="901"/>
        <v>66.7 percent up in Neoarchean international stage</v>
      </c>
      <c r="J1540" s="7">
        <v>0.25</v>
      </c>
      <c r="K1540" s="129">
        <f t="shared" si="902"/>
        <v>25</v>
      </c>
      <c r="L1540" s="8" t="s">
        <v>199</v>
      </c>
      <c r="M1540" s="5" t="s">
        <v>82</v>
      </c>
      <c r="N1540" s="5" t="s">
        <v>82</v>
      </c>
      <c r="O1540" s="83"/>
      <c r="P1540" s="20">
        <v>0.66666666666666663</v>
      </c>
      <c r="Q1540" s="143">
        <f t="shared" si="903"/>
        <v>66.7</v>
      </c>
      <c r="R1540" s="21" t="s">
        <v>198</v>
      </c>
      <c r="S1540" s="8" t="s">
        <v>248</v>
      </c>
      <c r="T1540" s="7" t="s">
        <v>228</v>
      </c>
    </row>
    <row r="1541" spans="1:20" ht="28">
      <c r="A1541" s="10" t="s">
        <v>1548</v>
      </c>
      <c r="B1541" s="14" t="s">
        <v>199</v>
      </c>
      <c r="C1541" s="135"/>
      <c r="D1541" s="135" t="s">
        <v>224</v>
      </c>
      <c r="E1541" s="132">
        <f>$O$1541-J1541*($O$1541-$O$1537)</f>
        <v>3200</v>
      </c>
      <c r="F1541" s="139">
        <f>$O$1541-P1541*($O$1541-$O$1537)</f>
        <v>2800</v>
      </c>
      <c r="G1541" s="149"/>
      <c r="H1541" s="82" t="str">
        <f t="shared" si="900"/>
        <v>0 percent up in Mesoarchean international stage</v>
      </c>
      <c r="I1541" s="142" t="str">
        <f t="shared" si="901"/>
        <v>100 percent up in Mesoarchean international stage</v>
      </c>
      <c r="J1541" s="7">
        <v>0</v>
      </c>
      <c r="K1541" s="129">
        <f t="shared" si="902"/>
        <v>0</v>
      </c>
      <c r="L1541" s="8" t="s">
        <v>199</v>
      </c>
      <c r="M1541" s="5" t="s">
        <v>226</v>
      </c>
      <c r="N1541" s="5" t="s">
        <v>1553</v>
      </c>
      <c r="O1541" s="125">
        <f>Master_Chronostrat!I174</f>
        <v>3200</v>
      </c>
      <c r="P1541" s="20">
        <v>1</v>
      </c>
      <c r="Q1541" s="143">
        <f t="shared" si="903"/>
        <v>100</v>
      </c>
      <c r="R1541" s="21" t="s">
        <v>199</v>
      </c>
      <c r="S1541" s="8" t="s">
        <v>226</v>
      </c>
      <c r="T1541" s="7" t="s">
        <v>228</v>
      </c>
    </row>
    <row r="1542" spans="1:20" ht="28">
      <c r="A1542" s="10" t="s">
        <v>1548</v>
      </c>
      <c r="B1542" s="14" t="s">
        <v>200</v>
      </c>
      <c r="C1542" s="135"/>
      <c r="D1542" s="135" t="s">
        <v>224</v>
      </c>
      <c r="E1542" s="132">
        <f>$O$1542-J1542*($O$1542-$O$1541)</f>
        <v>3600</v>
      </c>
      <c r="F1542" s="139">
        <f>$O$1542-P1542*($O$1542-$O$1541)</f>
        <v>3200</v>
      </c>
      <c r="G1542" s="149"/>
      <c r="H1542" s="82" t="str">
        <f t="shared" si="900"/>
        <v>0 percent up in Paleoarchean international stage</v>
      </c>
      <c r="I1542" s="142" t="str">
        <f t="shared" si="901"/>
        <v>100 percent up in Paleoarchean international stage</v>
      </c>
      <c r="J1542" s="7">
        <v>0</v>
      </c>
      <c r="K1542" s="129">
        <f t="shared" si="902"/>
        <v>0</v>
      </c>
      <c r="L1542" s="8" t="s">
        <v>200</v>
      </c>
      <c r="M1542" s="5" t="s">
        <v>226</v>
      </c>
      <c r="N1542" s="5" t="s">
        <v>1554</v>
      </c>
      <c r="O1542" s="125">
        <f>Master_Chronostrat!I175</f>
        <v>3600</v>
      </c>
      <c r="P1542" s="20">
        <v>1</v>
      </c>
      <c r="Q1542" s="143">
        <f t="shared" si="903"/>
        <v>100</v>
      </c>
      <c r="R1542" s="21" t="s">
        <v>200</v>
      </c>
      <c r="S1542" s="8" t="s">
        <v>226</v>
      </c>
      <c r="T1542" s="7" t="s">
        <v>228</v>
      </c>
    </row>
    <row r="1543" spans="1:20" ht="28">
      <c r="A1543" s="10" t="s">
        <v>1548</v>
      </c>
      <c r="B1543" s="14" t="s">
        <v>1555</v>
      </c>
      <c r="C1543" s="5"/>
      <c r="D1543" s="5" t="s">
        <v>82</v>
      </c>
      <c r="E1543" s="132">
        <f>$O$1547-J1543*($O$1547-$O$1542)</f>
        <v>4000</v>
      </c>
      <c r="F1543" s="139">
        <f>$O$1537-P1543*($O$1537-$O$1535)</f>
        <v>2500</v>
      </c>
      <c r="G1543" s="149"/>
      <c r="H1543" s="82" t="str">
        <f t="shared" si="900"/>
        <v>0 percent up in Eoarchean international stage</v>
      </c>
      <c r="I1543" s="142" t="str">
        <f t="shared" si="901"/>
        <v>100 percent up in Neoarchean international stage</v>
      </c>
      <c r="J1543" s="7">
        <v>0</v>
      </c>
      <c r="K1543" s="129">
        <f t="shared" si="902"/>
        <v>0</v>
      </c>
      <c r="L1543" s="8" t="s">
        <v>202</v>
      </c>
      <c r="M1543" s="5" t="s">
        <v>82</v>
      </c>
      <c r="N1543" s="5" t="s">
        <v>82</v>
      </c>
      <c r="O1543" s="83"/>
      <c r="P1543" s="20">
        <v>1</v>
      </c>
      <c r="Q1543" s="143">
        <f t="shared" si="903"/>
        <v>100</v>
      </c>
      <c r="R1543" s="21" t="s">
        <v>198</v>
      </c>
      <c r="S1543" s="8" t="s">
        <v>234</v>
      </c>
      <c r="T1543" s="7" t="s">
        <v>228</v>
      </c>
    </row>
    <row r="1544" spans="1:20" ht="28">
      <c r="A1544" s="10" t="s">
        <v>1548</v>
      </c>
      <c r="B1544" s="14" t="s">
        <v>1556</v>
      </c>
      <c r="C1544" s="5"/>
      <c r="D1544" s="5" t="s">
        <v>82</v>
      </c>
      <c r="E1544" s="132">
        <f>$O$1547-J1544*($O$1547-$O$1542)</f>
        <v>4000</v>
      </c>
      <c r="F1544" s="139">
        <f>$O$1542-P1544*($O$1542-$O$1541)</f>
        <v>3500</v>
      </c>
      <c r="G1544" s="149"/>
      <c r="H1544" s="82" t="str">
        <f t="shared" si="900"/>
        <v>0 percent up in Eoarchean international stage</v>
      </c>
      <c r="I1544" s="142" t="str">
        <f t="shared" si="901"/>
        <v>25 percent up in Paleoarchean international stage</v>
      </c>
      <c r="J1544" s="7">
        <v>0</v>
      </c>
      <c r="K1544" s="129">
        <f t="shared" si="902"/>
        <v>0</v>
      </c>
      <c r="L1544" s="8" t="s">
        <v>202</v>
      </c>
      <c r="M1544" s="5" t="s">
        <v>82</v>
      </c>
      <c r="N1544" s="5" t="s">
        <v>82</v>
      </c>
      <c r="O1544" s="83"/>
      <c r="P1544" s="20">
        <v>0.25</v>
      </c>
      <c r="Q1544" s="143">
        <f t="shared" si="903"/>
        <v>25</v>
      </c>
      <c r="R1544" s="21" t="s">
        <v>200</v>
      </c>
      <c r="S1544" s="8" t="s">
        <v>248</v>
      </c>
      <c r="T1544" s="7" t="s">
        <v>228</v>
      </c>
    </row>
    <row r="1545" spans="1:20" ht="28">
      <c r="A1545" s="10" t="s">
        <v>1548</v>
      </c>
      <c r="B1545" s="14" t="s">
        <v>1557</v>
      </c>
      <c r="C1545" s="5"/>
      <c r="D1545" s="5" t="s">
        <v>250</v>
      </c>
      <c r="E1545" s="132">
        <f>$O$1547-J1545*($O$1547-$O$1542)</f>
        <v>4000</v>
      </c>
      <c r="F1545" s="139">
        <f>$O$1542-P1545*($O$1542-$O$1541)</f>
        <v>3400</v>
      </c>
      <c r="G1545" s="149"/>
      <c r="H1545" s="82" t="str">
        <f t="shared" si="900"/>
        <v>0 percent up in Eoarchean international stage</v>
      </c>
      <c r="I1545" s="142" t="str">
        <f t="shared" si="901"/>
        <v>50 percent up in Paleoarchean international stage</v>
      </c>
      <c r="J1545" s="7">
        <v>0</v>
      </c>
      <c r="K1545" s="129">
        <f t="shared" si="902"/>
        <v>0</v>
      </c>
      <c r="L1545" s="8" t="s">
        <v>202</v>
      </c>
      <c r="M1545" s="5" t="s">
        <v>82</v>
      </c>
      <c r="N1545" s="5" t="s">
        <v>82</v>
      </c>
      <c r="O1545" s="83"/>
      <c r="P1545" s="20">
        <v>0.5</v>
      </c>
      <c r="Q1545" s="143">
        <f t="shared" si="903"/>
        <v>50</v>
      </c>
      <c r="R1545" s="21" t="s">
        <v>200</v>
      </c>
      <c r="S1545" s="8" t="s">
        <v>248</v>
      </c>
      <c r="T1545" s="7" t="s">
        <v>228</v>
      </c>
    </row>
    <row r="1546" spans="1:20" ht="28">
      <c r="A1546" s="10" t="s">
        <v>1548</v>
      </c>
      <c r="B1546" s="14" t="s">
        <v>202</v>
      </c>
      <c r="C1546" s="135"/>
      <c r="D1546" s="135" t="s">
        <v>224</v>
      </c>
      <c r="E1546" s="132">
        <f>$O$1547-J1546*($O$1547-$O$1542)</f>
        <v>4000</v>
      </c>
      <c r="F1546" s="139">
        <f>$O$1547-P1546*($O$1547-$O$1542)</f>
        <v>3600</v>
      </c>
      <c r="G1546" s="149"/>
      <c r="H1546" s="82" t="str">
        <f t="shared" si="900"/>
        <v>0 percent up in Eoarchean international stage</v>
      </c>
      <c r="I1546" s="142" t="str">
        <f t="shared" si="901"/>
        <v>100 percent up in Eoarchean international stage</v>
      </c>
      <c r="J1546" s="7">
        <v>0</v>
      </c>
      <c r="K1546" s="129">
        <f t="shared" si="902"/>
        <v>0</v>
      </c>
      <c r="L1546" s="8" t="s">
        <v>202</v>
      </c>
      <c r="M1546" s="5" t="s">
        <v>226</v>
      </c>
      <c r="N1546" s="5" t="s">
        <v>1558</v>
      </c>
      <c r="O1546" s="125">
        <f>Master_Chronostrat!I176</f>
        <v>4000</v>
      </c>
      <c r="P1546" s="20">
        <v>1</v>
      </c>
      <c r="Q1546" s="143">
        <f t="shared" si="903"/>
        <v>100</v>
      </c>
      <c r="R1546" s="21" t="s">
        <v>202</v>
      </c>
      <c r="S1546" s="8" t="s">
        <v>226</v>
      </c>
      <c r="T1546" s="7" t="s">
        <v>228</v>
      </c>
    </row>
    <row r="1547" spans="1:20" ht="28">
      <c r="A1547" s="11" t="s">
        <v>1548</v>
      </c>
      <c r="B1547" s="15" t="s">
        <v>201</v>
      </c>
      <c r="C1547" s="135"/>
      <c r="D1547" s="135" t="s">
        <v>224</v>
      </c>
      <c r="E1547" s="132">
        <f>$O$1547-J1547*($O$1547-$O$1542)</f>
        <v>4000</v>
      </c>
      <c r="F1547" s="139">
        <f>$O$1537-P1547*($O$1537-$O$1535)</f>
        <v>2500</v>
      </c>
      <c r="G1547" s="149"/>
      <c r="H1547" s="82" t="str">
        <f t="shared" si="900"/>
        <v>0 percent up in Eoarchean international stage</v>
      </c>
      <c r="I1547" s="142" t="str">
        <f t="shared" si="901"/>
        <v>100 percent up in Neoarchean international stage</v>
      </c>
      <c r="J1547" s="7">
        <v>0</v>
      </c>
      <c r="K1547" s="129">
        <f t="shared" si="902"/>
        <v>0</v>
      </c>
      <c r="L1547" s="8" t="s">
        <v>202</v>
      </c>
      <c r="M1547" s="5" t="s">
        <v>226</v>
      </c>
      <c r="N1547" s="5" t="s">
        <v>1559</v>
      </c>
      <c r="O1547" s="125">
        <f>Master_Chronostrat!I176</f>
        <v>4000</v>
      </c>
      <c r="P1547" s="20">
        <v>1</v>
      </c>
      <c r="Q1547" s="143">
        <f t="shared" si="903"/>
        <v>100</v>
      </c>
      <c r="R1547" s="21" t="s">
        <v>198</v>
      </c>
      <c r="S1547" s="8" t="s">
        <v>241</v>
      </c>
      <c r="T1547" s="7" t="s">
        <v>228</v>
      </c>
    </row>
    <row r="1548" spans="1:20" ht="28">
      <c r="A1548" s="10" t="s">
        <v>1493</v>
      </c>
      <c r="B1548" s="14" t="s">
        <v>1560</v>
      </c>
      <c r="C1548" s="5"/>
      <c r="D1548" s="5" t="s">
        <v>82</v>
      </c>
      <c r="E1548" s="132">
        <f t="shared" ref="E1548:E1558" si="906">$O$1558-J1548*($O$1558-$O$1547)</f>
        <v>4073.9079995307429</v>
      </c>
      <c r="F1548" s="139">
        <f>$O$1542-P1548*($O$1542-$O$1541)</f>
        <v>3200</v>
      </c>
      <c r="G1548" s="149"/>
      <c r="H1548" s="82" t="str">
        <f t="shared" si="900"/>
        <v>87 percent up in Hadean international stage</v>
      </c>
      <c r="I1548" s="142" t="str">
        <f t="shared" si="901"/>
        <v>100 percent up in Paleoarchean international stage</v>
      </c>
      <c r="J1548" s="7">
        <v>0.86965079447840765</v>
      </c>
      <c r="K1548" s="129">
        <f t="shared" si="902"/>
        <v>87</v>
      </c>
      <c r="L1548" s="8" t="s">
        <v>203</v>
      </c>
      <c r="M1548" s="5" t="s">
        <v>82</v>
      </c>
      <c r="N1548" s="5" t="s">
        <v>82</v>
      </c>
      <c r="O1548" s="83"/>
      <c r="P1548" s="20">
        <v>1</v>
      </c>
      <c r="Q1548" s="143">
        <f t="shared" si="903"/>
        <v>100</v>
      </c>
      <c r="R1548" s="21" t="s">
        <v>200</v>
      </c>
      <c r="S1548" s="8" t="s">
        <v>248</v>
      </c>
      <c r="T1548" s="7" t="s">
        <v>228</v>
      </c>
    </row>
    <row r="1549" spans="1:20" ht="28">
      <c r="A1549" s="10" t="s">
        <v>1548</v>
      </c>
      <c r="B1549" s="14" t="s">
        <v>1561</v>
      </c>
      <c r="C1549" s="5"/>
      <c r="D1549" s="5" t="s">
        <v>82</v>
      </c>
      <c r="E1549" s="132">
        <f t="shared" si="906"/>
        <v>4129.3389991787999</v>
      </c>
      <c r="F1549" s="139">
        <f>$O$1558-P1549*($O$1558-$O$1547)</f>
        <v>4073.9079995307429</v>
      </c>
      <c r="G1549" s="149"/>
      <c r="H1549" s="82" t="str">
        <f t="shared" si="900"/>
        <v>77.2 percent up in Hadean international stage</v>
      </c>
      <c r="I1549" s="142" t="str">
        <f t="shared" si="901"/>
        <v>87 percent up in Hadean international stage</v>
      </c>
      <c r="J1549" s="7">
        <v>0.77188889033721342</v>
      </c>
      <c r="K1549" s="129">
        <f t="shared" si="902"/>
        <v>77.2</v>
      </c>
      <c r="L1549" s="8" t="s">
        <v>203</v>
      </c>
      <c r="M1549" s="5" t="s">
        <v>82</v>
      </c>
      <c r="N1549" s="5" t="s">
        <v>82</v>
      </c>
      <c r="O1549" s="83"/>
      <c r="P1549" s="20">
        <v>0.86965079447840765</v>
      </c>
      <c r="Q1549" s="143">
        <f t="shared" si="903"/>
        <v>87</v>
      </c>
      <c r="R1549" s="21" t="s">
        <v>203</v>
      </c>
      <c r="S1549" s="8" t="s">
        <v>261</v>
      </c>
      <c r="T1549" s="7">
        <v>9.7761904141194317E-2</v>
      </c>
    </row>
    <row r="1550" spans="1:20" ht="28">
      <c r="A1550" s="10" t="s">
        <v>1548</v>
      </c>
      <c r="B1550" s="14" t="s">
        <v>1562</v>
      </c>
      <c r="C1550" s="5"/>
      <c r="D1550" s="5" t="s">
        <v>1513</v>
      </c>
      <c r="E1550" s="132">
        <f t="shared" si="906"/>
        <v>4147.8159990614859</v>
      </c>
      <c r="F1550" s="139">
        <f>$O$1541-P1550*($O$1541-$O$1537)</f>
        <v>3000</v>
      </c>
      <c r="G1550" s="149"/>
      <c r="H1550" s="82" t="str">
        <f t="shared" si="900"/>
        <v>73.9 percent up in Hadean international stage</v>
      </c>
      <c r="I1550" s="142" t="str">
        <f t="shared" si="901"/>
        <v>50 percent up in Mesoarchean international stage</v>
      </c>
      <c r="J1550" s="7">
        <v>0.7393015889568153</v>
      </c>
      <c r="K1550" s="129">
        <f t="shared" si="902"/>
        <v>73.900000000000006</v>
      </c>
      <c r="L1550" s="8" t="s">
        <v>203</v>
      </c>
      <c r="M1550" s="5" t="s">
        <v>82</v>
      </c>
      <c r="N1550" s="5" t="s">
        <v>82</v>
      </c>
      <c r="O1550" s="83"/>
      <c r="P1550" s="20">
        <v>0.5</v>
      </c>
      <c r="Q1550" s="143">
        <f t="shared" si="903"/>
        <v>50</v>
      </c>
      <c r="R1550" s="21" t="s">
        <v>199</v>
      </c>
      <c r="S1550" s="8" t="s">
        <v>248</v>
      </c>
      <c r="T1550" s="7" t="s">
        <v>228</v>
      </c>
    </row>
    <row r="1551" spans="1:20" ht="28">
      <c r="A1551" s="10" t="s">
        <v>1548</v>
      </c>
      <c r="B1551" s="14" t="s">
        <v>1563</v>
      </c>
      <c r="C1551" s="5"/>
      <c r="D1551" s="5" t="s">
        <v>82</v>
      </c>
      <c r="E1551" s="132">
        <f t="shared" si="906"/>
        <v>4258.6779983575998</v>
      </c>
      <c r="F1551" s="139">
        <f>$O$1558-P1551*($O$1558-$O$1547)</f>
        <v>4129.3389991787999</v>
      </c>
      <c r="G1551" s="149"/>
      <c r="H1551" s="82" t="str">
        <f t="shared" si="900"/>
        <v>54.4 percent up in Hadean international stage</v>
      </c>
      <c r="I1551" s="142" t="str">
        <f t="shared" si="901"/>
        <v>77.2 percent up in Hadean international stage</v>
      </c>
      <c r="J1551" s="7">
        <v>0.54377778067442684</v>
      </c>
      <c r="K1551" s="129">
        <f t="shared" si="902"/>
        <v>54.4</v>
      </c>
      <c r="L1551" s="8" t="s">
        <v>203</v>
      </c>
      <c r="M1551" s="5" t="s">
        <v>82</v>
      </c>
      <c r="N1551" s="5" t="s">
        <v>82</v>
      </c>
      <c r="O1551" s="83"/>
      <c r="P1551" s="20">
        <v>0.77188889033721342</v>
      </c>
      <c r="Q1551" s="143">
        <f t="shared" si="903"/>
        <v>77.2</v>
      </c>
      <c r="R1551" s="21" t="s">
        <v>203</v>
      </c>
      <c r="S1551" s="8" t="s">
        <v>261</v>
      </c>
      <c r="T1551" s="7">
        <v>0.22811110966278647</v>
      </c>
    </row>
    <row r="1552" spans="1:20" ht="28">
      <c r="A1552" s="10" t="s">
        <v>1548</v>
      </c>
      <c r="B1552" s="14" t="s">
        <v>1564</v>
      </c>
      <c r="C1552" s="5"/>
      <c r="D1552" s="5" t="s">
        <v>82</v>
      </c>
      <c r="E1552" s="132">
        <f t="shared" si="906"/>
        <v>4567</v>
      </c>
      <c r="F1552" s="139">
        <f>$O$1558-P1552*($O$1558-$O$1547)</f>
        <v>4000</v>
      </c>
      <c r="G1552" s="149"/>
      <c r="H1552" s="82" t="str">
        <f t="shared" si="900"/>
        <v>0 percent up in Hadean international stage</v>
      </c>
      <c r="I1552" s="142" t="str">
        <f t="shared" si="901"/>
        <v>100 percent up in Hadean international stage</v>
      </c>
      <c r="J1552" s="7">
        <v>0</v>
      </c>
      <c r="K1552" s="129">
        <f t="shared" si="902"/>
        <v>0</v>
      </c>
      <c r="L1552" s="8" t="s">
        <v>203</v>
      </c>
      <c r="M1552" s="5" t="s">
        <v>82</v>
      </c>
      <c r="N1552" s="5" t="s">
        <v>82</v>
      </c>
      <c r="O1552" s="83"/>
      <c r="P1552" s="20">
        <v>1</v>
      </c>
      <c r="Q1552" s="143">
        <f t="shared" si="903"/>
        <v>100</v>
      </c>
      <c r="R1552" s="21" t="s">
        <v>203</v>
      </c>
      <c r="S1552" s="8" t="s">
        <v>234</v>
      </c>
      <c r="T1552" s="7" t="s">
        <v>228</v>
      </c>
    </row>
    <row r="1553" spans="1:20" ht="28">
      <c r="A1553" s="10" t="s">
        <v>1548</v>
      </c>
      <c r="B1553" s="14" t="s">
        <v>1565</v>
      </c>
      <c r="C1553" s="5"/>
      <c r="D1553" s="5" t="s">
        <v>82</v>
      </c>
      <c r="E1553" s="132">
        <f t="shared" si="906"/>
        <v>4567</v>
      </c>
      <c r="F1553" s="139">
        <f>$O$1558-P1553*($O$1558-$O$1547)</f>
        <v>4258.6779983575998</v>
      </c>
      <c r="G1553" s="149"/>
      <c r="H1553" s="82" t="str">
        <f t="shared" si="900"/>
        <v>0 percent up in Hadean international stage</v>
      </c>
      <c r="I1553" s="142" t="str">
        <f t="shared" si="901"/>
        <v>54.4 percent up in Hadean international stage</v>
      </c>
      <c r="J1553" s="7">
        <v>0</v>
      </c>
      <c r="K1553" s="129">
        <f t="shared" si="902"/>
        <v>0</v>
      </c>
      <c r="L1553" s="8" t="s">
        <v>203</v>
      </c>
      <c r="M1553" s="5" t="s">
        <v>82</v>
      </c>
      <c r="N1553" s="5" t="s">
        <v>82</v>
      </c>
      <c r="O1553" s="83"/>
      <c r="P1553" s="20">
        <v>0.54377778067442684</v>
      </c>
      <c r="Q1553" s="143">
        <f t="shared" si="903"/>
        <v>54.4</v>
      </c>
      <c r="R1553" s="21" t="s">
        <v>203</v>
      </c>
      <c r="S1553" s="8" t="s">
        <v>232</v>
      </c>
      <c r="T1553" s="7" t="s">
        <v>228</v>
      </c>
    </row>
    <row r="1554" spans="1:20" ht="28">
      <c r="A1554" s="10" t="s">
        <v>1548</v>
      </c>
      <c r="B1554" s="14" t="s">
        <v>1566</v>
      </c>
      <c r="C1554" s="5"/>
      <c r="D1554" s="5" t="s">
        <v>82</v>
      </c>
      <c r="E1554" s="132">
        <f t="shared" si="906"/>
        <v>4567</v>
      </c>
      <c r="F1554" s="139">
        <f>$O$1490-P1554*($O$1490-$O$1483)</f>
        <v>538.79999999999995</v>
      </c>
      <c r="G1554" s="149"/>
      <c r="H1554" s="82" t="str">
        <f t="shared" si="900"/>
        <v>0 percent up in Hadean international stage</v>
      </c>
      <c r="I1554" s="142" t="str">
        <f t="shared" si="901"/>
        <v>100 percent up in Ediacaran international stage</v>
      </c>
      <c r="J1554" s="7">
        <v>0</v>
      </c>
      <c r="K1554" s="129">
        <f t="shared" si="902"/>
        <v>0</v>
      </c>
      <c r="L1554" s="8" t="s">
        <v>203</v>
      </c>
      <c r="M1554" s="5" t="s">
        <v>82</v>
      </c>
      <c r="N1554" s="5" t="s">
        <v>82</v>
      </c>
      <c r="O1554" s="83"/>
      <c r="P1554" s="20">
        <v>1</v>
      </c>
      <c r="Q1554" s="143">
        <f t="shared" si="903"/>
        <v>100</v>
      </c>
      <c r="R1554" s="21" t="s">
        <v>184</v>
      </c>
      <c r="S1554" s="8" t="s">
        <v>234</v>
      </c>
      <c r="T1554" s="7" t="s">
        <v>228</v>
      </c>
    </row>
    <row r="1555" spans="1:20" ht="28">
      <c r="A1555" s="10" t="s">
        <v>1548</v>
      </c>
      <c r="B1555" s="14" t="s">
        <v>1567</v>
      </c>
      <c r="C1555" s="5"/>
      <c r="D1555" s="5" t="s">
        <v>82</v>
      </c>
      <c r="E1555" s="132">
        <f t="shared" si="906"/>
        <v>4567</v>
      </c>
      <c r="F1555" s="139">
        <f>$O$1490-P1555*($O$1490-$O$1483)</f>
        <v>538.79999999999995</v>
      </c>
      <c r="G1555" s="149"/>
      <c r="H1555" s="82" t="str">
        <f t="shared" si="900"/>
        <v>0 percent up in Hadean international stage</v>
      </c>
      <c r="I1555" s="142" t="str">
        <f t="shared" si="901"/>
        <v>100 percent up in Ediacaran international stage</v>
      </c>
      <c r="J1555" s="7">
        <v>0</v>
      </c>
      <c r="K1555" s="129">
        <f t="shared" si="902"/>
        <v>0</v>
      </c>
      <c r="L1555" s="8" t="s">
        <v>203</v>
      </c>
      <c r="M1555" s="5" t="s">
        <v>82</v>
      </c>
      <c r="N1555" s="5" t="s">
        <v>82</v>
      </c>
      <c r="O1555" s="83"/>
      <c r="P1555" s="20">
        <v>1</v>
      </c>
      <c r="Q1555" s="143">
        <f t="shared" si="903"/>
        <v>100</v>
      </c>
      <c r="R1555" s="21" t="s">
        <v>184</v>
      </c>
      <c r="S1555" s="8" t="s">
        <v>234</v>
      </c>
      <c r="T1555" s="7" t="s">
        <v>228</v>
      </c>
    </row>
    <row r="1556" spans="1:20" ht="28">
      <c r="A1556" s="10" t="s">
        <v>1548</v>
      </c>
      <c r="B1556" s="14" t="s">
        <v>1568</v>
      </c>
      <c r="C1556" s="5"/>
      <c r="D1556" s="5" t="s">
        <v>82</v>
      </c>
      <c r="E1556" s="132">
        <f t="shared" si="906"/>
        <v>4567</v>
      </c>
      <c r="F1556" s="139">
        <f>$O$1558-P1556*($O$1558-$O$1547)</f>
        <v>4000</v>
      </c>
      <c r="G1556" s="149"/>
      <c r="H1556" s="82" t="str">
        <f t="shared" si="900"/>
        <v>0 percent up in Hadean international stage</v>
      </c>
      <c r="I1556" s="142" t="str">
        <f t="shared" si="901"/>
        <v>100 percent up in Hadean international stage</v>
      </c>
      <c r="J1556" s="7">
        <v>0</v>
      </c>
      <c r="K1556" s="129">
        <f t="shared" si="902"/>
        <v>0</v>
      </c>
      <c r="L1556" s="8" t="s">
        <v>203</v>
      </c>
      <c r="M1556" s="5" t="s">
        <v>82</v>
      </c>
      <c r="N1556" s="5" t="s">
        <v>82</v>
      </c>
      <c r="O1556" s="83"/>
      <c r="P1556" s="20">
        <v>1</v>
      </c>
      <c r="Q1556" s="143">
        <f t="shared" si="903"/>
        <v>100</v>
      </c>
      <c r="R1556" s="21" t="s">
        <v>203</v>
      </c>
      <c r="S1556" s="8" t="s">
        <v>234</v>
      </c>
      <c r="T1556" s="7" t="s">
        <v>228</v>
      </c>
    </row>
    <row r="1557" spans="1:20" ht="28">
      <c r="A1557" s="11" t="s">
        <v>1548</v>
      </c>
      <c r="B1557" s="15" t="s">
        <v>1569</v>
      </c>
      <c r="C1557" s="135"/>
      <c r="D1557" s="135" t="s">
        <v>224</v>
      </c>
      <c r="E1557" s="132">
        <f t="shared" si="906"/>
        <v>4567</v>
      </c>
      <c r="F1557" s="139">
        <f>$O$1490-P1557*($O$1490-$O$1483)</f>
        <v>538.79999999999995</v>
      </c>
      <c r="G1557" s="149"/>
      <c r="H1557" s="82" t="str">
        <f t="shared" si="900"/>
        <v>0 percent up in Hadean international stage</v>
      </c>
      <c r="I1557" s="142" t="str">
        <f t="shared" si="901"/>
        <v>100 percent up in Ediacaran international stage</v>
      </c>
      <c r="J1557" s="7">
        <v>0</v>
      </c>
      <c r="K1557" s="129">
        <f t="shared" si="902"/>
        <v>0</v>
      </c>
      <c r="L1557" s="8" t="s">
        <v>203</v>
      </c>
      <c r="M1557" s="5" t="s">
        <v>226</v>
      </c>
      <c r="N1557" s="5" t="s">
        <v>1570</v>
      </c>
      <c r="O1557" s="83"/>
      <c r="P1557" s="20">
        <v>1</v>
      </c>
      <c r="Q1557" s="143">
        <f t="shared" si="903"/>
        <v>100</v>
      </c>
      <c r="R1557" s="21" t="s">
        <v>184</v>
      </c>
      <c r="S1557" s="8" t="s">
        <v>241</v>
      </c>
      <c r="T1557" s="7" t="s">
        <v>228</v>
      </c>
    </row>
    <row r="1558" spans="1:20" ht="28">
      <c r="A1558" s="10" t="s">
        <v>1548</v>
      </c>
      <c r="B1558" s="14" t="s">
        <v>203</v>
      </c>
      <c r="C1558" s="135"/>
      <c r="D1558" s="135" t="s">
        <v>224</v>
      </c>
      <c r="E1558" s="132">
        <f t="shared" si="906"/>
        <v>4567</v>
      </c>
      <c r="F1558" s="139">
        <f>$O$1558-P1558*($O$1558-$O$1547)</f>
        <v>4000</v>
      </c>
      <c r="G1558" s="149"/>
      <c r="H1558" s="82" t="str">
        <f t="shared" si="900"/>
        <v>0 percent up in Hadean international stage</v>
      </c>
      <c r="I1558" s="142" t="str">
        <f t="shared" si="901"/>
        <v>100 percent up in Hadean international stage</v>
      </c>
      <c r="J1558" s="7">
        <v>0</v>
      </c>
      <c r="K1558" s="129">
        <f t="shared" si="902"/>
        <v>0</v>
      </c>
      <c r="L1558" s="8" t="s">
        <v>203</v>
      </c>
      <c r="M1558" s="5" t="s">
        <v>226</v>
      </c>
      <c r="N1558" s="5" t="s">
        <v>1571</v>
      </c>
      <c r="O1558" s="125">
        <f>Master_Chronostrat!I177</f>
        <v>4567</v>
      </c>
      <c r="P1558" s="20">
        <v>1</v>
      </c>
      <c r="Q1558" s="143">
        <f t="shared" si="903"/>
        <v>100</v>
      </c>
      <c r="R1558" s="21" t="s">
        <v>203</v>
      </c>
      <c r="S1558" s="8" t="s">
        <v>226</v>
      </c>
      <c r="T1558" s="7" t="s">
        <v>228</v>
      </c>
    </row>
    <row r="1559" spans="1:20">
      <c r="C1559" s="5"/>
      <c r="D1559" s="5"/>
      <c r="E1559" s="132"/>
      <c r="F1559" s="139"/>
      <c r="G1559" s="149"/>
      <c r="L1559" s="8"/>
      <c r="M1559" s="5"/>
      <c r="O1559" s="83"/>
      <c r="S1559" s="8"/>
    </row>
    <row r="1560" spans="1:20">
      <c r="M1560" s="5"/>
    </row>
    <row r="1561" spans="1:20">
      <c r="M1561" s="5"/>
    </row>
    <row r="1562" spans="1:20">
      <c r="M1562" s="5"/>
    </row>
    <row r="1563" spans="1:20">
      <c r="M1563" s="5"/>
    </row>
    <row r="1564" spans="1:20">
      <c r="M1564" s="5"/>
    </row>
    <row r="1565" spans="1:20">
      <c r="M1565" s="5"/>
    </row>
    <row r="1566" spans="1:20">
      <c r="M1566" s="5"/>
    </row>
    <row r="1567" spans="1:20">
      <c r="M1567" s="5"/>
    </row>
    <row r="1568" spans="1:20">
      <c r="M1568" s="5"/>
    </row>
    <row r="1569" spans="2:20">
      <c r="M1569" s="5"/>
    </row>
    <row r="1570" spans="2:20">
      <c r="M1570" s="5"/>
    </row>
    <row r="1571" spans="2:20">
      <c r="M1571" s="5"/>
    </row>
    <row r="1572" spans="2:20">
      <c r="M1572" s="5"/>
    </row>
    <row r="1573" spans="2:20">
      <c r="M1573" s="5"/>
    </row>
    <row r="1574" spans="2:20" ht="13">
      <c r="B1574" s="8"/>
      <c r="C1574" s="8"/>
      <c r="D1574" s="8"/>
      <c r="E1574" s="132"/>
      <c r="F1574" s="139"/>
      <c r="G1574" s="149"/>
      <c r="J1574" s="8"/>
      <c r="L1574" s="8"/>
      <c r="M1574" s="5"/>
      <c r="N1574" s="8"/>
      <c r="O1574" s="8"/>
      <c r="P1574" s="8"/>
      <c r="R1574" s="8"/>
      <c r="S1574" s="8"/>
      <c r="T1574" s="8"/>
    </row>
    <row r="1575" spans="2:20" ht="13">
      <c r="B1575" s="8"/>
      <c r="C1575" s="8"/>
      <c r="D1575" s="8"/>
      <c r="E1575" s="132"/>
      <c r="F1575" s="139"/>
      <c r="G1575" s="149"/>
      <c r="J1575" s="8"/>
      <c r="L1575" s="8"/>
      <c r="M1575" s="5"/>
      <c r="N1575" s="8"/>
      <c r="O1575" s="8"/>
      <c r="P1575" s="8"/>
      <c r="R1575" s="8"/>
      <c r="S1575" s="8"/>
      <c r="T1575" s="8"/>
    </row>
    <row r="1576" spans="2:20" ht="13">
      <c r="B1576" s="8"/>
      <c r="C1576" s="8"/>
      <c r="D1576" s="8"/>
      <c r="E1576" s="132"/>
      <c r="F1576" s="139"/>
      <c r="G1576" s="149"/>
      <c r="J1576" s="8"/>
      <c r="L1576" s="8"/>
      <c r="M1576" s="5"/>
      <c r="N1576" s="8"/>
      <c r="O1576" s="8"/>
      <c r="P1576" s="8"/>
      <c r="R1576" s="8"/>
      <c r="S1576" s="8"/>
      <c r="T1576" s="8"/>
    </row>
    <row r="1577" spans="2:20" ht="13">
      <c r="B1577" s="8"/>
      <c r="C1577" s="8"/>
      <c r="D1577" s="8"/>
      <c r="E1577" s="132"/>
      <c r="F1577" s="139"/>
      <c r="G1577" s="149"/>
      <c r="J1577" s="8"/>
      <c r="L1577" s="8"/>
      <c r="M1577" s="5"/>
      <c r="N1577" s="8"/>
      <c r="O1577" s="8"/>
      <c r="P1577" s="8"/>
      <c r="R1577" s="8"/>
      <c r="S1577" s="8"/>
      <c r="T1577" s="8"/>
    </row>
    <row r="1578" spans="2:20" ht="13">
      <c r="B1578" s="8"/>
      <c r="C1578" s="8"/>
      <c r="D1578" s="8"/>
      <c r="E1578" s="132"/>
      <c r="F1578" s="139"/>
      <c r="G1578" s="149"/>
      <c r="J1578" s="8"/>
      <c r="L1578" s="8"/>
      <c r="M1578" s="5"/>
      <c r="N1578" s="8"/>
      <c r="O1578" s="8"/>
      <c r="P1578" s="8"/>
      <c r="R1578" s="8"/>
      <c r="S1578" s="8"/>
      <c r="T1578" s="8"/>
    </row>
    <row r="1579" spans="2:20" ht="13">
      <c r="B1579" s="8"/>
      <c r="C1579" s="8"/>
      <c r="D1579" s="8"/>
      <c r="E1579" s="132"/>
      <c r="F1579" s="139"/>
      <c r="G1579" s="149"/>
      <c r="J1579" s="8"/>
      <c r="L1579" s="8"/>
      <c r="M1579" s="5"/>
      <c r="N1579" s="8"/>
      <c r="O1579" s="8"/>
      <c r="P1579" s="8"/>
      <c r="R1579" s="8"/>
      <c r="S1579" s="8"/>
      <c r="T1579" s="8"/>
    </row>
    <row r="1580" spans="2:20" ht="13">
      <c r="B1580" s="8"/>
      <c r="C1580" s="8"/>
      <c r="D1580" s="8"/>
      <c r="E1580" s="132"/>
      <c r="F1580" s="139"/>
      <c r="G1580" s="149"/>
      <c r="J1580" s="8"/>
      <c r="L1580" s="8"/>
      <c r="M1580" s="5"/>
      <c r="N1580" s="8"/>
      <c r="O1580" s="8"/>
      <c r="P1580" s="8"/>
      <c r="R1580" s="8"/>
      <c r="S1580" s="8"/>
      <c r="T1580" s="8"/>
    </row>
    <row r="1581" spans="2:20" ht="13">
      <c r="B1581" s="8"/>
      <c r="C1581" s="8"/>
      <c r="D1581" s="8"/>
      <c r="E1581" s="132"/>
      <c r="F1581" s="139"/>
      <c r="G1581" s="149"/>
      <c r="J1581" s="8"/>
      <c r="L1581" s="8"/>
      <c r="M1581" s="5"/>
      <c r="N1581" s="8"/>
      <c r="O1581" s="8"/>
      <c r="P1581" s="8"/>
      <c r="R1581" s="8"/>
      <c r="S1581" s="8"/>
      <c r="T1581" s="8"/>
    </row>
    <row r="1582" spans="2:20" ht="13">
      <c r="B1582" s="8"/>
      <c r="C1582" s="8"/>
      <c r="D1582" s="8"/>
      <c r="E1582" s="132"/>
      <c r="F1582" s="139"/>
      <c r="G1582" s="149"/>
      <c r="J1582" s="8"/>
      <c r="L1582" s="8"/>
      <c r="M1582" s="5"/>
      <c r="N1582" s="8"/>
      <c r="O1582" s="8"/>
      <c r="P1582" s="8"/>
      <c r="R1582" s="8"/>
      <c r="S1582" s="8"/>
      <c r="T1582" s="8"/>
    </row>
    <row r="1583" spans="2:20" ht="13">
      <c r="B1583" s="8"/>
      <c r="C1583" s="8"/>
      <c r="D1583" s="8"/>
      <c r="E1583" s="132"/>
      <c r="F1583" s="139"/>
      <c r="G1583" s="149"/>
      <c r="J1583" s="8"/>
      <c r="L1583" s="8"/>
      <c r="M1583" s="5"/>
      <c r="N1583" s="8"/>
      <c r="O1583" s="8"/>
      <c r="P1583" s="8"/>
      <c r="R1583" s="8"/>
      <c r="S1583" s="8"/>
      <c r="T1583" s="8"/>
    </row>
    <row r="1584" spans="2:20" ht="13">
      <c r="B1584" s="8"/>
      <c r="C1584" s="8"/>
      <c r="D1584" s="8"/>
      <c r="E1584" s="132"/>
      <c r="F1584" s="139"/>
      <c r="G1584" s="149"/>
      <c r="J1584" s="8"/>
      <c r="L1584" s="8"/>
      <c r="M1584" s="5"/>
      <c r="N1584" s="8"/>
      <c r="O1584" s="8"/>
      <c r="P1584" s="8"/>
      <c r="R1584" s="8"/>
      <c r="S1584" s="8"/>
      <c r="T1584" s="8"/>
    </row>
    <row r="1585" spans="2:20" ht="13">
      <c r="B1585" s="8"/>
      <c r="C1585" s="8"/>
      <c r="D1585" s="8"/>
      <c r="E1585" s="132"/>
      <c r="F1585" s="139"/>
      <c r="G1585" s="149"/>
      <c r="J1585" s="8"/>
      <c r="L1585" s="8"/>
      <c r="M1585" s="5"/>
      <c r="N1585" s="8"/>
      <c r="O1585" s="8"/>
      <c r="P1585" s="8"/>
      <c r="R1585" s="8"/>
      <c r="S1585" s="8"/>
      <c r="T1585" s="8"/>
    </row>
    <row r="1586" spans="2:20" ht="13">
      <c r="B1586" s="8"/>
      <c r="C1586" s="8"/>
      <c r="D1586" s="8"/>
      <c r="E1586" s="132"/>
      <c r="F1586" s="139"/>
      <c r="G1586" s="149"/>
      <c r="J1586" s="8"/>
      <c r="L1586" s="8"/>
      <c r="M1586" s="5"/>
      <c r="N1586" s="8"/>
      <c r="O1586" s="8"/>
      <c r="P1586" s="8"/>
      <c r="R1586" s="8"/>
      <c r="S1586" s="8"/>
      <c r="T1586" s="8"/>
    </row>
    <row r="1587" spans="2:20" ht="13">
      <c r="B1587" s="8"/>
      <c r="C1587" s="8"/>
      <c r="D1587" s="8"/>
      <c r="E1587" s="132"/>
      <c r="F1587" s="139"/>
      <c r="G1587" s="149"/>
      <c r="J1587" s="8"/>
      <c r="L1587" s="8"/>
      <c r="M1587" s="5"/>
      <c r="N1587" s="8"/>
      <c r="O1587" s="8"/>
      <c r="P1587" s="8"/>
      <c r="R1587" s="8"/>
      <c r="S1587" s="8"/>
      <c r="T1587" s="8"/>
    </row>
    <row r="1588" spans="2:20" ht="13">
      <c r="B1588" s="8"/>
      <c r="C1588" s="8"/>
      <c r="D1588" s="8"/>
      <c r="E1588" s="132"/>
      <c r="F1588" s="139"/>
      <c r="G1588" s="149"/>
      <c r="J1588" s="8"/>
      <c r="L1588" s="8"/>
      <c r="M1588" s="5"/>
      <c r="N1588" s="8"/>
      <c r="O1588" s="8"/>
      <c r="P1588" s="8"/>
      <c r="R1588" s="8"/>
      <c r="S1588" s="8"/>
      <c r="T1588" s="8"/>
    </row>
    <row r="1589" spans="2:20" ht="13">
      <c r="B1589" s="8"/>
      <c r="C1589" s="8"/>
      <c r="D1589" s="8"/>
      <c r="E1589" s="132"/>
      <c r="F1589" s="139"/>
      <c r="G1589" s="149"/>
      <c r="J1589" s="8"/>
      <c r="L1589" s="8"/>
      <c r="M1589" s="5"/>
      <c r="N1589" s="8"/>
      <c r="O1589" s="8"/>
      <c r="P1589" s="8"/>
      <c r="R1589" s="8"/>
      <c r="S1589" s="8"/>
      <c r="T1589" s="8"/>
    </row>
    <row r="1590" spans="2:20" ht="13">
      <c r="B1590" s="8"/>
      <c r="C1590" s="8"/>
      <c r="D1590" s="8"/>
      <c r="E1590" s="132"/>
      <c r="F1590" s="139"/>
      <c r="G1590" s="149"/>
      <c r="J1590" s="8"/>
      <c r="L1590" s="8"/>
      <c r="M1590" s="5"/>
      <c r="N1590" s="8"/>
      <c r="O1590" s="8"/>
      <c r="P1590" s="8"/>
      <c r="R1590" s="8"/>
      <c r="S1590" s="8"/>
      <c r="T1590" s="8"/>
    </row>
    <row r="1591" spans="2:20" ht="13">
      <c r="B1591" s="8"/>
      <c r="C1591" s="8"/>
      <c r="D1591" s="8"/>
      <c r="E1591" s="132"/>
      <c r="F1591" s="139"/>
      <c r="G1591" s="149"/>
      <c r="J1591" s="8"/>
      <c r="L1591" s="8"/>
      <c r="M1591" s="5"/>
      <c r="N1591" s="8"/>
      <c r="O1591" s="8"/>
      <c r="P1591" s="8"/>
      <c r="R1591" s="8"/>
      <c r="S1591" s="8"/>
      <c r="T1591" s="8"/>
    </row>
    <row r="1592" spans="2:20" ht="13">
      <c r="B1592" s="8"/>
      <c r="C1592" s="8"/>
      <c r="D1592" s="8"/>
      <c r="E1592" s="132"/>
      <c r="F1592" s="139"/>
      <c r="G1592" s="149"/>
      <c r="J1592" s="8"/>
      <c r="L1592" s="8"/>
      <c r="M1592" s="5"/>
      <c r="N1592" s="8"/>
      <c r="O1592" s="8"/>
      <c r="P1592" s="8"/>
      <c r="R1592" s="8"/>
      <c r="S1592" s="8"/>
      <c r="T1592" s="8"/>
    </row>
    <row r="1593" spans="2:20" ht="13">
      <c r="B1593" s="8"/>
      <c r="C1593" s="8"/>
      <c r="D1593" s="8"/>
      <c r="E1593" s="132"/>
      <c r="F1593" s="139"/>
      <c r="G1593" s="149"/>
      <c r="J1593" s="8"/>
      <c r="L1593" s="8"/>
      <c r="M1593" s="5"/>
      <c r="N1593" s="8"/>
      <c r="O1593" s="8"/>
      <c r="P1593" s="8"/>
      <c r="R1593" s="8"/>
      <c r="S1593" s="8"/>
      <c r="T1593" s="8"/>
    </row>
    <row r="1594" spans="2:20" ht="13">
      <c r="B1594" s="8"/>
      <c r="C1594" s="8"/>
      <c r="D1594" s="8"/>
      <c r="E1594" s="132"/>
      <c r="F1594" s="139"/>
      <c r="G1594" s="149"/>
      <c r="J1594" s="8"/>
      <c r="L1594" s="8"/>
      <c r="M1594" s="5"/>
      <c r="N1594" s="8"/>
      <c r="O1594" s="8"/>
      <c r="P1594" s="8"/>
      <c r="R1594" s="8"/>
      <c r="S1594" s="8"/>
      <c r="T1594" s="8"/>
    </row>
    <row r="1595" spans="2:20" ht="13">
      <c r="B1595" s="8"/>
      <c r="C1595" s="8"/>
      <c r="D1595" s="8"/>
      <c r="E1595" s="132"/>
      <c r="F1595" s="139"/>
      <c r="G1595" s="149"/>
      <c r="J1595" s="8"/>
      <c r="L1595" s="8"/>
      <c r="M1595" s="5"/>
      <c r="N1595" s="8"/>
      <c r="O1595" s="8"/>
      <c r="P1595" s="8"/>
      <c r="R1595" s="8"/>
      <c r="S1595" s="8"/>
      <c r="T1595" s="8"/>
    </row>
    <row r="1596" spans="2:20" ht="13">
      <c r="B1596" s="8"/>
      <c r="C1596" s="8"/>
      <c r="D1596" s="8"/>
      <c r="E1596" s="132"/>
      <c r="F1596" s="139"/>
      <c r="G1596" s="149"/>
      <c r="J1596" s="8"/>
      <c r="L1596" s="8"/>
      <c r="M1596" s="5"/>
      <c r="N1596" s="8"/>
      <c r="O1596" s="8"/>
      <c r="P1596" s="8"/>
      <c r="R1596" s="8"/>
      <c r="S1596" s="8"/>
      <c r="T1596" s="8"/>
    </row>
    <row r="1597" spans="2:20" ht="13">
      <c r="B1597" s="8"/>
      <c r="C1597" s="8"/>
      <c r="D1597" s="8"/>
      <c r="E1597" s="132"/>
      <c r="F1597" s="139"/>
      <c r="G1597" s="149"/>
      <c r="J1597" s="8"/>
      <c r="L1597" s="8"/>
      <c r="M1597" s="5"/>
      <c r="N1597" s="8"/>
      <c r="O1597" s="8"/>
      <c r="P1597" s="8"/>
      <c r="R1597" s="8"/>
      <c r="S1597" s="8"/>
      <c r="T1597" s="8"/>
    </row>
    <row r="1598" spans="2:20" ht="13">
      <c r="B1598" s="8"/>
      <c r="C1598" s="8"/>
      <c r="D1598" s="8"/>
      <c r="E1598" s="132"/>
      <c r="F1598" s="139"/>
      <c r="G1598" s="149"/>
      <c r="J1598" s="8"/>
      <c r="L1598" s="8"/>
      <c r="M1598" s="5"/>
      <c r="N1598" s="8"/>
      <c r="O1598" s="8"/>
      <c r="P1598" s="8"/>
      <c r="R1598" s="8"/>
      <c r="S1598" s="8"/>
      <c r="T1598" s="8"/>
    </row>
    <row r="1599" spans="2:20" ht="13">
      <c r="B1599" s="8"/>
      <c r="C1599" s="8"/>
      <c r="D1599" s="8"/>
      <c r="E1599" s="132"/>
      <c r="F1599" s="139"/>
      <c r="G1599" s="149"/>
      <c r="J1599" s="8"/>
      <c r="L1599" s="8"/>
      <c r="M1599" s="5"/>
      <c r="N1599" s="8"/>
      <c r="O1599" s="8"/>
      <c r="P1599" s="8"/>
      <c r="R1599" s="8"/>
      <c r="S1599" s="8"/>
      <c r="T1599" s="8"/>
    </row>
    <row r="1600" spans="2:20" ht="13">
      <c r="B1600" s="8"/>
      <c r="C1600" s="8"/>
      <c r="D1600" s="8"/>
      <c r="E1600" s="132"/>
      <c r="F1600" s="139"/>
      <c r="G1600" s="149"/>
      <c r="J1600" s="8"/>
      <c r="L1600" s="8"/>
      <c r="M1600" s="5"/>
      <c r="N1600" s="8"/>
      <c r="O1600" s="8"/>
      <c r="P1600" s="8"/>
      <c r="R1600" s="8"/>
      <c r="S1600" s="8"/>
      <c r="T1600" s="8"/>
    </row>
    <row r="1601" spans="2:20" ht="13">
      <c r="B1601" s="8"/>
      <c r="C1601" s="8"/>
      <c r="D1601" s="8"/>
      <c r="E1601" s="132"/>
      <c r="F1601" s="139"/>
      <c r="G1601" s="149"/>
      <c r="J1601" s="8"/>
      <c r="L1601" s="8"/>
      <c r="M1601" s="5"/>
      <c r="N1601" s="8"/>
      <c r="O1601" s="8"/>
      <c r="P1601" s="8"/>
      <c r="R1601" s="8"/>
      <c r="S1601" s="8"/>
      <c r="T1601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2025-04-22T17:55:49Z</dcterms:modified>
  <cp:category/>
  <cp:contentStatus/>
</cp:coreProperties>
</file>