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Dropbox/VIP-Fall2023 EarthHistoryVisualization/Fossil-Treatise database project/"/>
    </mc:Choice>
  </mc:AlternateContent>
  <xr:revisionPtr revIDLastSave="0" documentId="13_ncr:1_{8F1A14F3-66C0-2F45-932F-741556D6CA9F}" xr6:coauthVersionLast="47" xr6:coauthVersionMax="47" xr10:uidLastSave="{00000000-0000-0000-0000-000000000000}"/>
  <bookViews>
    <workbookView xWindow="360" yWindow="460" windowWidth="37700" windowHeight="1978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5" i="15" l="1"/>
  <c r="K745" i="15"/>
  <c r="H745" i="15" s="1"/>
  <c r="I745" i="15"/>
  <c r="F745" i="15"/>
  <c r="E745" i="15"/>
  <c r="Q974" i="15"/>
  <c r="I974" i="15" s="1"/>
  <c r="K974" i="15"/>
  <c r="H974" i="15" s="1"/>
  <c r="Q947" i="15"/>
  <c r="I947" i="15" s="1"/>
  <c r="K947" i="15"/>
  <c r="H947" i="15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60" i="15"/>
  <c r="Q1443" i="15"/>
  <c r="Q1432" i="15"/>
  <c r="K1443" i="15"/>
  <c r="K1432" i="15"/>
  <c r="K1420" i="15"/>
  <c r="K1412" i="15"/>
  <c r="Q1399" i="15"/>
  <c r="K1379" i="15"/>
  <c r="Q1348" i="15"/>
  <c r="K1345" i="15"/>
  <c r="H1345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76" i="15"/>
  <c r="I1376" i="15" s="1"/>
  <c r="K1376" i="15"/>
  <c r="H1376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53" i="15"/>
  <c r="I1453" i="15" s="1"/>
  <c r="K1452" i="15"/>
  <c r="H1452" i="15" s="1"/>
  <c r="Q1452" i="15"/>
  <c r="I1452" i="15" s="1"/>
  <c r="K1453" i="15"/>
  <c r="H1453" i="15" s="1"/>
  <c r="Q1396" i="15"/>
  <c r="I1396" i="15" s="1"/>
  <c r="K1396" i="15"/>
  <c r="H1396" i="15" s="1"/>
  <c r="Q1397" i="15"/>
  <c r="I1397" i="15" s="1"/>
  <c r="K1397" i="15"/>
  <c r="H1397" i="15" s="1"/>
  <c r="Q1401" i="15"/>
  <c r="I1401" i="15" s="1"/>
  <c r="K1400" i="15"/>
  <c r="H1400" i="15" s="1"/>
  <c r="K1401" i="15"/>
  <c r="H1401" i="15" s="1"/>
  <c r="Q1400" i="15"/>
  <c r="I1400" i="15" s="1"/>
  <c r="Q1350" i="15"/>
  <c r="I1350" i="15" s="1"/>
  <c r="K1349" i="15"/>
  <c r="H1349" i="15" s="1"/>
  <c r="Q1349" i="15"/>
  <c r="I1349" i="15" s="1"/>
  <c r="K1350" i="15"/>
  <c r="H1350" i="15" s="1"/>
  <c r="Q1354" i="15"/>
  <c r="I1354" i="15" s="1"/>
  <c r="Q1353" i="15"/>
  <c r="I1353" i="15" s="1"/>
  <c r="K1354" i="15"/>
  <c r="H1354" i="15" s="1"/>
  <c r="K1353" i="15"/>
  <c r="H1353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Q1475" i="15"/>
  <c r="I1475" i="15" s="1"/>
  <c r="Q1474" i="15"/>
  <c r="I1474" i="15" s="1"/>
  <c r="Q1473" i="15"/>
  <c r="I1473" i="15" s="1"/>
  <c r="Q1472" i="15"/>
  <c r="I1472" i="15" s="1"/>
  <c r="Q1471" i="15"/>
  <c r="I1471" i="15" s="1"/>
  <c r="Q1470" i="15"/>
  <c r="I1470" i="15" s="1"/>
  <c r="Q1469" i="15"/>
  <c r="I1469" i="15" s="1"/>
  <c r="Q1468" i="15"/>
  <c r="I1468" i="15" s="1"/>
  <c r="Q1467" i="15"/>
  <c r="I1467" i="15" s="1"/>
  <c r="Q1466" i="15"/>
  <c r="I1466" i="15" s="1"/>
  <c r="Q1465" i="15"/>
  <c r="I1465" i="15" s="1"/>
  <c r="Q1464" i="15"/>
  <c r="I1464" i="15" s="1"/>
  <c r="Q1463" i="15"/>
  <c r="I1463" i="15" s="1"/>
  <c r="Q1462" i="15"/>
  <c r="I1462" i="15" s="1"/>
  <c r="Q1461" i="15"/>
  <c r="I1461" i="15" s="1"/>
  <c r="I1460" i="15"/>
  <c r="Q1459" i="15"/>
  <c r="I1459" i="15" s="1"/>
  <c r="Q1458" i="15"/>
  <c r="I1458" i="15" s="1"/>
  <c r="Q1457" i="15"/>
  <c r="I1457" i="15" s="1"/>
  <c r="Q1456" i="15"/>
  <c r="I1456" i="15" s="1"/>
  <c r="Q1455" i="15"/>
  <c r="I1455" i="15" s="1"/>
  <c r="Q1454" i="15"/>
  <c r="I1454" i="15" s="1"/>
  <c r="Q1451" i="15"/>
  <c r="I1451" i="15" s="1"/>
  <c r="Q1450" i="15"/>
  <c r="I1450" i="15" s="1"/>
  <c r="Q1449" i="15"/>
  <c r="I1449" i="15" s="1"/>
  <c r="I1443" i="15"/>
  <c r="Q1448" i="15"/>
  <c r="I1448" i="15" s="1"/>
  <c r="Q1447" i="15"/>
  <c r="I1447" i="15" s="1"/>
  <c r="I1432" i="15"/>
  <c r="Q1446" i="15"/>
  <c r="I1446" i="15" s="1"/>
  <c r="Q1445" i="15"/>
  <c r="I1445" i="15" s="1"/>
  <c r="Q1444" i="15"/>
  <c r="I1444" i="15" s="1"/>
  <c r="Q1436" i="15"/>
  <c r="I1436" i="15" s="1"/>
  <c r="Q1435" i="15"/>
  <c r="I1435" i="15" s="1"/>
  <c r="Q1420" i="15"/>
  <c r="I1420" i="15" s="1"/>
  <c r="Q1434" i="15"/>
  <c r="I1434" i="15" s="1"/>
  <c r="Q1433" i="15"/>
  <c r="I1433" i="15" s="1"/>
  <c r="Q1425" i="15"/>
  <c r="I1425" i="15" s="1"/>
  <c r="Q1424" i="15"/>
  <c r="I1424" i="15" s="1"/>
  <c r="Q1423" i="15"/>
  <c r="I1423" i="15" s="1"/>
  <c r="Q1412" i="15"/>
  <c r="I1412" i="15" s="1"/>
  <c r="Q1422" i="15"/>
  <c r="I1422" i="15" s="1"/>
  <c r="Q1421" i="15"/>
  <c r="I1421" i="15" s="1"/>
  <c r="Q1416" i="15"/>
  <c r="I1416" i="15" s="1"/>
  <c r="Q1415" i="15"/>
  <c r="I1415" i="15" s="1"/>
  <c r="Q1414" i="15"/>
  <c r="I1414" i="15" s="1"/>
  <c r="Q1413" i="15"/>
  <c r="I1413" i="15" s="1"/>
  <c r="Q1408" i="15"/>
  <c r="I1408" i="15" s="1"/>
  <c r="Q1407" i="15"/>
  <c r="I1407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I1399" i="15"/>
  <c r="Q1398" i="15"/>
  <c r="I1398" i="15" s="1"/>
  <c r="Q1395" i="15"/>
  <c r="I1395" i="15" s="1"/>
  <c r="Q1394" i="15"/>
  <c r="I1394" i="15" s="1"/>
  <c r="Q1393" i="15"/>
  <c r="I1393" i="15" s="1"/>
  <c r="Q1392" i="15"/>
  <c r="I1392" i="15" s="1"/>
  <c r="Q1391" i="15"/>
  <c r="I1391" i="15" s="1"/>
  <c r="Q1390" i="15"/>
  <c r="I1390" i="15" s="1"/>
  <c r="Q1389" i="15"/>
  <c r="I1389" i="15" s="1"/>
  <c r="Q1388" i="15"/>
  <c r="I1388" i="15" s="1"/>
  <c r="Q1387" i="15"/>
  <c r="I1387" i="15" s="1"/>
  <c r="Q1386" i="15"/>
  <c r="I1386" i="15" s="1"/>
  <c r="Q1385" i="15"/>
  <c r="I1385" i="15" s="1"/>
  <c r="Q1384" i="15"/>
  <c r="I1384" i="15" s="1"/>
  <c r="Q1383" i="15"/>
  <c r="I1383" i="15" s="1"/>
  <c r="Q1382" i="15"/>
  <c r="I1382" i="15" s="1"/>
  <c r="Q1381" i="15"/>
  <c r="I1381" i="15" s="1"/>
  <c r="Q1380" i="15"/>
  <c r="I1380" i="15" s="1"/>
  <c r="Q1378" i="15"/>
  <c r="I1378" i="15" s="1"/>
  <c r="Q1377" i="15"/>
  <c r="I1377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69" i="15"/>
  <c r="I1369" i="15" s="1"/>
  <c r="Q1368" i="15"/>
  <c r="I1368" i="15" s="1"/>
  <c r="Q1379" i="15"/>
  <c r="I1379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7" i="15"/>
  <c r="I1357" i="15" s="1"/>
  <c r="Q1356" i="15"/>
  <c r="I1356" i="15" s="1"/>
  <c r="Q1355" i="15"/>
  <c r="I1355" i="15" s="1"/>
  <c r="Q1352" i="15"/>
  <c r="I1352" i="15" s="1"/>
  <c r="Q1351" i="15"/>
  <c r="I1351" i="15" s="1"/>
  <c r="I1348" i="15"/>
  <c r="Q1347" i="15"/>
  <c r="I1347" i="15" s="1"/>
  <c r="Q1346" i="15"/>
  <c r="I1346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45" i="15"/>
  <c r="I134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6" i="15"/>
  <c r="H1346" i="15" s="1"/>
  <c r="K1347" i="15"/>
  <c r="H1347" i="15" s="1"/>
  <c r="K1348" i="15"/>
  <c r="H1348" i="15" s="1"/>
  <c r="K1351" i="15"/>
  <c r="H1351" i="15" s="1"/>
  <c r="K1352" i="15"/>
  <c r="H1352" i="15" s="1"/>
  <c r="K1355" i="15"/>
  <c r="H1355" i="15" s="1"/>
  <c r="K1356" i="15"/>
  <c r="H1356" i="15" s="1"/>
  <c r="K1357" i="15"/>
  <c r="H1357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H1379" i="15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K1377" i="15"/>
  <c r="H1377" i="15" s="1"/>
  <c r="K1378" i="15"/>
  <c r="H1378" i="15" s="1"/>
  <c r="K1380" i="15"/>
  <c r="H1380" i="15" s="1"/>
  <c r="K1381" i="15"/>
  <c r="H1381" i="15" s="1"/>
  <c r="K1382" i="15"/>
  <c r="H1382" i="15" s="1"/>
  <c r="K1383" i="15"/>
  <c r="H1383" i="15" s="1"/>
  <c r="K1384" i="15"/>
  <c r="H1384" i="15" s="1"/>
  <c r="K1385" i="15"/>
  <c r="H1385" i="15" s="1"/>
  <c r="K1386" i="15"/>
  <c r="H1386" i="15" s="1"/>
  <c r="K1387" i="15"/>
  <c r="H1387" i="15" s="1"/>
  <c r="K1388" i="15"/>
  <c r="H1388" i="15" s="1"/>
  <c r="K1389" i="15"/>
  <c r="H1389" i="15" s="1"/>
  <c r="K1390" i="15"/>
  <c r="H1390" i="15" s="1"/>
  <c r="K1391" i="15"/>
  <c r="H1391" i="15" s="1"/>
  <c r="K1392" i="15"/>
  <c r="H1392" i="15" s="1"/>
  <c r="K1393" i="15"/>
  <c r="H1393" i="15" s="1"/>
  <c r="K1394" i="15"/>
  <c r="H1394" i="15" s="1"/>
  <c r="K1395" i="15"/>
  <c r="H1395" i="15" s="1"/>
  <c r="K1398" i="15"/>
  <c r="H1398" i="15" s="1"/>
  <c r="K1399" i="15"/>
  <c r="H1399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7" i="15"/>
  <c r="H1407" i="15" s="1"/>
  <c r="K1408" i="15"/>
  <c r="H1408" i="15" s="1"/>
  <c r="K1413" i="15"/>
  <c r="H1413" i="15" s="1"/>
  <c r="K1414" i="15"/>
  <c r="H1414" i="15" s="1"/>
  <c r="K1415" i="15"/>
  <c r="H1415" i="15" s="1"/>
  <c r="K1416" i="15"/>
  <c r="H1416" i="15" s="1"/>
  <c r="K1421" i="15"/>
  <c r="H1421" i="15" s="1"/>
  <c r="K1422" i="15"/>
  <c r="H1422" i="15" s="1"/>
  <c r="H1412" i="15"/>
  <c r="K1423" i="15"/>
  <c r="H1423" i="15" s="1"/>
  <c r="K1424" i="15"/>
  <c r="H1424" i="15" s="1"/>
  <c r="K1425" i="15"/>
  <c r="H1425" i="15" s="1"/>
  <c r="K1433" i="15"/>
  <c r="H1433" i="15" s="1"/>
  <c r="K1434" i="15"/>
  <c r="H1434" i="15" s="1"/>
  <c r="H1420" i="15"/>
  <c r="K1435" i="15"/>
  <c r="H1435" i="15" s="1"/>
  <c r="K1436" i="15"/>
  <c r="H1436" i="15" s="1"/>
  <c r="K1444" i="15"/>
  <c r="H1444" i="15" s="1"/>
  <c r="K1445" i="15"/>
  <c r="H1445" i="15" s="1"/>
  <c r="K1446" i="15"/>
  <c r="H1446" i="15" s="1"/>
  <c r="H1432" i="15"/>
  <c r="K1447" i="15"/>
  <c r="H1447" i="15" s="1"/>
  <c r="K1448" i="15"/>
  <c r="H1448" i="15" s="1"/>
  <c r="H1443" i="15"/>
  <c r="K1449" i="15"/>
  <c r="H1449" i="15" s="1"/>
  <c r="K1450" i="15"/>
  <c r="H1450" i="15" s="1"/>
  <c r="K1451" i="15"/>
  <c r="H1451" i="15" s="1"/>
  <c r="K1454" i="15"/>
  <c r="H1454" i="15" s="1"/>
  <c r="K1455" i="15"/>
  <c r="H1455" i="15" s="1"/>
  <c r="K1456" i="15"/>
  <c r="H1456" i="15" s="1"/>
  <c r="K1457" i="15"/>
  <c r="H1457" i="15" s="1"/>
  <c r="K1458" i="15"/>
  <c r="H1458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64" i="15"/>
  <c r="H1464" i="15" s="1"/>
  <c r="K1465" i="15"/>
  <c r="H1465" i="15" s="1"/>
  <c r="K1466" i="15"/>
  <c r="H1466" i="15" s="1"/>
  <c r="K1467" i="15"/>
  <c r="H1467" i="15" s="1"/>
  <c r="K1468" i="15"/>
  <c r="H1468" i="15" s="1"/>
  <c r="K1469" i="15"/>
  <c r="H1469" i="15" s="1"/>
  <c r="K1470" i="15"/>
  <c r="H1470" i="15" s="1"/>
  <c r="K1471" i="15"/>
  <c r="H1471" i="15" s="1"/>
  <c r="K1472" i="15"/>
  <c r="H1472" i="15" s="1"/>
  <c r="K1473" i="15"/>
  <c r="H1473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4" i="15"/>
  <c r="H4" i="15" s="1"/>
  <c r="O1527" i="15"/>
  <c r="O1526" i="15"/>
  <c r="O1532" i="15"/>
  <c r="O1522" i="15"/>
  <c r="O1520" i="15"/>
  <c r="O1543" i="15"/>
  <c r="O1475" i="15"/>
  <c r="O1468" i="15"/>
  <c r="O1509" i="15"/>
  <c r="O1507" i="15"/>
  <c r="O1504" i="15"/>
  <c r="O1501" i="15"/>
  <c r="O1498" i="15"/>
  <c r="O1486" i="15"/>
  <c r="O1492" i="15"/>
  <c r="O1489" i="15"/>
  <c r="O698" i="15"/>
  <c r="O688" i="15"/>
  <c r="O1327" i="15"/>
  <c r="O1318" i="15"/>
  <c r="O1433" i="15"/>
  <c r="O1414" i="15"/>
  <c r="O1445" i="15"/>
  <c r="O1391" i="15"/>
  <c r="O1380" i="15"/>
  <c r="O1371" i="15"/>
  <c r="O1347" i="15"/>
  <c r="O1339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31" i="15"/>
  <c r="O1519" i="15"/>
  <c r="O1518" i="15"/>
  <c r="O1500" i="15"/>
  <c r="O1488" i="15"/>
  <c r="O1467" i="15"/>
  <c r="O1466" i="15"/>
  <c r="O1465" i="15"/>
  <c r="O1464" i="15"/>
  <c r="O1390" i="15"/>
  <c r="O1346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974" i="15" l="1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60" i="15"/>
  <c r="E1443" i="15"/>
  <c r="F1443" i="15"/>
  <c r="F1437" i="15" s="1"/>
  <c r="E1432" i="15"/>
  <c r="E1412" i="15"/>
  <c r="F1420" i="15"/>
  <c r="F1417" i="15" s="1"/>
  <c r="F1399" i="15"/>
  <c r="E1345" i="15"/>
  <c r="F1348" i="15"/>
  <c r="E1379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15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76" i="15"/>
  <c r="F1376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52" i="15"/>
  <c r="F1453" i="15"/>
  <c r="F1452" i="15"/>
  <c r="E1396" i="15"/>
  <c r="E1453" i="15"/>
  <c r="F1396" i="15"/>
  <c r="F1401" i="15"/>
  <c r="F1397" i="15"/>
  <c r="E1401" i="15"/>
  <c r="E1397" i="15"/>
  <c r="F1400" i="15"/>
  <c r="E1400" i="15"/>
  <c r="F1349" i="15"/>
  <c r="E1350" i="15"/>
  <c r="F1350" i="15"/>
  <c r="E1349" i="15"/>
  <c r="F1353" i="15"/>
  <c r="E1353" i="15"/>
  <c r="F1367" i="15"/>
  <c r="E1367" i="15"/>
  <c r="F1354" i="15"/>
  <c r="E1354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45" i="15"/>
  <c r="E452" i="15"/>
  <c r="E176" i="15"/>
  <c r="E502" i="15"/>
  <c r="E169" i="15"/>
  <c r="E204" i="15"/>
  <c r="E548" i="15"/>
  <c r="E1203" i="15"/>
  <c r="E713" i="15"/>
  <c r="E1495" i="15"/>
  <c r="E1528" i="15"/>
  <c r="E46" i="15"/>
  <c r="E813" i="15"/>
  <c r="E396" i="15"/>
  <c r="E116" i="15"/>
  <c r="E837" i="15"/>
  <c r="E871" i="15"/>
  <c r="E491" i="15"/>
  <c r="F491" i="15"/>
  <c r="E1513" i="15"/>
  <c r="E188" i="15"/>
  <c r="E492" i="15"/>
  <c r="E212" i="15"/>
  <c r="E161" i="15"/>
  <c r="E329" i="15"/>
  <c r="F211" i="15"/>
  <c r="E1517" i="15"/>
  <c r="E461" i="15"/>
  <c r="E92" i="15"/>
  <c r="E1187" i="15"/>
  <c r="E1511" i="15"/>
  <c r="E1519" i="15"/>
  <c r="E265" i="15"/>
  <c r="E368" i="15"/>
  <c r="E124" i="15"/>
  <c r="E466" i="15"/>
  <c r="E626" i="15"/>
  <c r="F703" i="15"/>
  <c r="E1081" i="15"/>
  <c r="E1436" i="15"/>
  <c r="E1337" i="15"/>
  <c r="E1497" i="15"/>
  <c r="E1529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496" i="15"/>
  <c r="E1530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498" i="15"/>
  <c r="E1531" i="15"/>
  <c r="F182" i="15"/>
  <c r="E254" i="15"/>
  <c r="E392" i="15"/>
  <c r="E621" i="15"/>
  <c r="E824" i="15"/>
  <c r="F1337" i="15"/>
  <c r="E1382" i="15"/>
  <c r="F1302" i="15"/>
  <c r="E1491" i="15"/>
  <c r="E1500" i="15"/>
  <c r="E1459" i="15"/>
  <c r="E1521" i="15"/>
  <c r="E918" i="15"/>
  <c r="E1136" i="15"/>
  <c r="E1372" i="15"/>
  <c r="E1415" i="15"/>
  <c r="E690" i="15"/>
  <c r="E1484" i="15"/>
  <c r="E1535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0" i="15"/>
  <c r="E1494" i="15"/>
  <c r="E1532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4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74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80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1" i="15"/>
  <c r="E1338" i="15"/>
  <c r="E1377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8" i="15"/>
  <c r="E1335" i="15"/>
  <c r="F287" i="15"/>
  <c r="F827" i="15"/>
  <c r="E686" i="15"/>
  <c r="F837" i="15"/>
  <c r="E817" i="15"/>
  <c r="E830" i="15"/>
  <c r="E840" i="15"/>
  <c r="E910" i="15"/>
  <c r="E1332" i="15"/>
  <c r="E1339" i="15"/>
  <c r="F456" i="15"/>
  <c r="E1403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29" i="15"/>
  <c r="E1333" i="15"/>
  <c r="E1336" i="15"/>
  <c r="E1390" i="15"/>
  <c r="E1493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24" i="15"/>
  <c r="F494" i="15"/>
  <c r="E498" i="15"/>
  <c r="E729" i="15"/>
  <c r="E1368" i="15"/>
  <c r="E1341" i="15"/>
  <c r="E1357" i="15"/>
  <c r="E338" i="15"/>
  <c r="E354" i="15"/>
  <c r="E494" i="15"/>
  <c r="E1346" i="15"/>
  <c r="F496" i="15"/>
  <c r="E490" i="15"/>
  <c r="E485" i="15"/>
  <c r="F1262" i="15"/>
  <c r="E1244" i="15"/>
  <c r="E1223" i="15"/>
  <c r="E1231" i="15"/>
  <c r="E1407" i="15"/>
  <c r="E1424" i="15"/>
  <c r="E1395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65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14" i="15"/>
  <c r="E1406" i="15"/>
  <c r="E1402" i="15"/>
  <c r="E1394" i="15"/>
  <c r="E1425" i="15"/>
  <c r="E1421" i="15"/>
  <c r="E1408" i="15"/>
  <c r="E1404" i="15"/>
  <c r="E1398" i="15"/>
  <c r="E1392" i="15"/>
  <c r="F690" i="15"/>
  <c r="F719" i="15"/>
  <c r="E1060" i="15"/>
  <c r="E1058" i="15"/>
  <c r="F1084" i="15"/>
  <c r="E1070" i="15"/>
  <c r="F1098" i="15"/>
  <c r="E1077" i="15"/>
  <c r="E1508" i="15"/>
  <c r="E1506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1" i="15"/>
  <c r="E1393" i="15"/>
  <c r="E1405" i="15"/>
  <c r="E1422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0" i="15"/>
  <c r="E1363" i="15"/>
  <c r="E1355" i="15"/>
  <c r="E1344" i="15"/>
  <c r="E1340" i="15"/>
  <c r="E1359" i="15"/>
  <c r="E1347" i="15"/>
  <c r="E1342" i="15"/>
  <c r="E1487" i="15"/>
  <c r="F576" i="15"/>
  <c r="E994" i="15"/>
  <c r="F985" i="15"/>
  <c r="E986" i="15"/>
  <c r="F1299" i="15"/>
  <c r="F1456" i="15"/>
  <c r="E1388" i="15"/>
  <c r="E1384" i="15"/>
  <c r="F1320" i="15"/>
  <c r="F1357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7" i="15"/>
  <c r="E1323" i="15"/>
  <c r="E1319" i="15"/>
  <c r="E1314" i="15"/>
  <c r="E1306" i="15"/>
  <c r="E1302" i="15"/>
  <c r="E1298" i="15"/>
  <c r="E1294" i="15"/>
  <c r="E1474" i="15"/>
  <c r="E1470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3" i="15"/>
  <c r="E1361" i="15"/>
  <c r="E1386" i="15"/>
  <c r="E1399" i="15"/>
  <c r="E1413" i="15"/>
  <c r="E1433" i="15"/>
  <c r="E1476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56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395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483" i="15"/>
  <c r="E1478" i="15"/>
  <c r="E1486" i="15"/>
  <c r="E1479" i="15"/>
  <c r="E1482" i="15"/>
  <c r="E1525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51" i="15"/>
  <c r="E1539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82" i="15"/>
  <c r="F1388" i="15"/>
  <c r="E1389" i="15"/>
  <c r="E1385" i="15"/>
  <c r="E1381" i="15"/>
  <c r="E1375" i="15"/>
  <c r="E1391" i="15"/>
  <c r="E1387" i="15"/>
  <c r="E1383" i="15"/>
  <c r="E1378" i="15"/>
  <c r="E1373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488" i="15"/>
  <c r="E1492" i="15"/>
  <c r="E1490" i="15"/>
  <c r="E1504" i="15"/>
  <c r="E1502" i="15"/>
  <c r="E1472" i="15"/>
  <c r="E1465" i="15"/>
  <c r="E1457" i="15"/>
  <c r="E1448" i="15"/>
  <c r="F1493" i="15"/>
  <c r="E1471" i="15"/>
  <c r="E1461" i="15"/>
  <c r="E1449" i="15"/>
  <c r="F1455" i="15"/>
  <c r="E1475" i="15"/>
  <c r="E1467" i="15"/>
  <c r="E1455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63" i="15"/>
  <c r="E1480" i="15"/>
  <c r="F1490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1" i="15"/>
  <c r="E1364" i="15"/>
  <c r="E1360" i="15"/>
  <c r="E1356" i="15"/>
  <c r="E1348" i="15"/>
  <c r="E1369" i="15"/>
  <c r="E1366" i="15"/>
  <c r="E1362" i="15"/>
  <c r="E1358" i="15"/>
  <c r="E1352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F1425" i="15"/>
  <c r="E1423" i="15"/>
  <c r="E1416" i="15"/>
  <c r="F1467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468" i="15"/>
  <c r="E1420" i="15"/>
  <c r="F1361" i="15"/>
  <c r="F1328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39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33" i="15"/>
  <c r="E1541" i="15"/>
  <c r="F1468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59" i="15"/>
  <c r="F1352" i="15"/>
  <c r="F1330" i="15"/>
  <c r="F1364" i="15"/>
  <c r="F1326" i="15"/>
  <c r="F1334" i="15"/>
  <c r="F1347" i="15"/>
  <c r="F1332" i="15"/>
  <c r="F1491" i="15"/>
  <c r="F1488" i="15"/>
  <c r="F1506" i="15"/>
  <c r="F1499" i="15"/>
  <c r="E1489" i="15"/>
  <c r="E1501" i="15"/>
  <c r="E1503" i="15"/>
  <c r="E1499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41" i="15"/>
  <c r="F1536" i="15"/>
  <c r="F1538" i="15"/>
  <c r="E1542" i="15"/>
  <c r="E1538" i="15"/>
  <c r="E1534" i="15"/>
  <c r="E1540" i="15"/>
  <c r="E1536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23" i="15"/>
  <c r="E1543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27" i="15"/>
  <c r="E1537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58" i="15"/>
  <c r="F1355" i="15"/>
  <c r="F1339" i="15"/>
  <c r="F1366" i="15"/>
  <c r="F1335" i="15"/>
  <c r="F1343" i="15"/>
  <c r="F1362" i="15"/>
  <c r="F1346" i="15"/>
  <c r="F1369" i="15"/>
  <c r="F1341" i="15"/>
  <c r="F1462" i="15"/>
  <c r="F1433" i="15"/>
  <c r="F1497" i="15"/>
  <c r="F1484" i="15"/>
  <c r="F1486" i="15"/>
  <c r="E1485" i="15"/>
  <c r="E1481" i="15"/>
  <c r="E1477" i="15"/>
  <c r="E1509" i="15"/>
  <c r="E1505" i="15"/>
  <c r="E1507" i="15"/>
  <c r="E1473" i="15"/>
  <c r="E1469" i="15"/>
  <c r="F1473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392" i="15"/>
  <c r="F1403" i="15"/>
  <c r="F1372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35" i="15"/>
  <c r="F451" i="15"/>
  <c r="F459" i="15"/>
  <c r="F531" i="15"/>
  <c r="F994" i="15"/>
  <c r="F1463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28" i="15"/>
  <c r="F1532" i="15"/>
  <c r="F1521" i="15"/>
  <c r="F1522" i="15"/>
  <c r="F1523" i="15"/>
  <c r="F1518" i="15"/>
  <c r="F1525" i="15"/>
  <c r="F1526" i="15"/>
  <c r="F1535" i="15"/>
  <c r="F1527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34" i="15"/>
  <c r="E1444" i="15"/>
  <c r="E1447" i="15"/>
  <c r="E1450" i="15"/>
  <c r="E1456" i="15"/>
  <c r="E1460" i="15"/>
  <c r="E1464" i="15"/>
  <c r="E1512" i="15"/>
  <c r="E1516" i="15"/>
  <c r="E1520" i="15"/>
  <c r="E1524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01" i="15"/>
  <c r="F1503" i="15"/>
  <c r="F1494" i="15"/>
  <c r="F1498" i="15"/>
  <c r="F1492" i="15"/>
  <c r="F1513" i="15"/>
  <c r="F1505" i="15"/>
  <c r="F1504" i="15"/>
  <c r="F1500" i="15"/>
  <c r="F1515" i="15"/>
  <c r="F1514" i="15"/>
  <c r="F1512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57" i="15"/>
  <c r="F1432" i="15"/>
  <c r="F1445" i="15"/>
  <c r="F1464" i="15"/>
  <c r="F1449" i="15"/>
  <c r="F1461" i="15"/>
  <c r="F1458" i="15"/>
  <c r="F1465" i="15"/>
  <c r="F1448" i="15"/>
  <c r="F1446" i="15"/>
  <c r="F1530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35" i="15"/>
  <c r="E1446" i="15"/>
  <c r="E1454" i="15"/>
  <c r="E1458" i="15"/>
  <c r="E1462" i="15"/>
  <c r="E1466" i="15"/>
  <c r="E1510" i="15"/>
  <c r="E1514" i="15"/>
  <c r="E1518" i="15"/>
  <c r="E1522" i="15"/>
  <c r="E1526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08" i="15"/>
  <c r="F1509" i="15"/>
  <c r="F1507" i="15"/>
  <c r="F1517" i="15"/>
  <c r="F1516" i="15"/>
  <c r="F1520" i="15"/>
  <c r="F1489" i="15"/>
  <c r="F1483" i="15"/>
  <c r="F1470" i="15"/>
  <c r="F1474" i="15"/>
  <c r="F1540" i="15"/>
  <c r="F1495" i="15"/>
  <c r="F1481" i="15"/>
  <c r="F1479" i="15"/>
  <c r="F1485" i="15"/>
  <c r="F1472" i="15"/>
  <c r="F1469" i="15"/>
  <c r="F1542" i="15"/>
  <c r="F1478" i="15"/>
  <c r="F1471" i="15"/>
  <c r="F1502" i="15"/>
  <c r="F1487" i="15"/>
  <c r="F1476" i="15"/>
  <c r="F1475" i="15"/>
  <c r="F1482" i="15"/>
  <c r="F1511" i="15"/>
  <c r="F1480" i="15"/>
  <c r="F842" i="15"/>
  <c r="F846" i="15"/>
  <c r="F852" i="15"/>
  <c r="F829" i="15"/>
  <c r="F833" i="15"/>
  <c r="F957" i="15"/>
  <c r="F1062" i="15"/>
  <c r="F1056" i="15"/>
  <c r="F1059" i="15"/>
  <c r="F1394" i="15"/>
  <c r="F1402" i="15"/>
  <c r="F1393" i="15"/>
  <c r="F1381" i="15"/>
  <c r="F1385" i="15"/>
  <c r="F1371" i="15"/>
  <c r="F1368" i="15"/>
  <c r="F1407" i="15"/>
  <c r="F1398" i="15"/>
  <c r="F1378" i="15"/>
  <c r="F1383" i="15"/>
  <c r="F1387" i="15"/>
  <c r="F1373" i="15"/>
  <c r="F1370" i="15"/>
  <c r="F1405" i="15"/>
  <c r="F1384" i="15"/>
  <c r="F1379" i="15"/>
  <c r="F1408" i="15"/>
  <c r="F1380" i="15"/>
  <c r="F1377" i="15"/>
  <c r="F1519" i="15"/>
  <c r="F1524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75" i="15"/>
  <c r="F1391" i="15"/>
  <c r="F1406" i="15"/>
  <c r="F1389" i="15"/>
  <c r="F1415" i="15"/>
  <c r="F1404" i="15"/>
  <c r="F1386" i="15"/>
  <c r="F1416" i="15"/>
  <c r="F1412" i="15"/>
  <c r="F1409" i="15" s="1"/>
  <c r="F1414" i="15"/>
  <c r="F1390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36" i="15"/>
  <c r="F1421" i="15"/>
  <c r="F1459" i="15"/>
  <c r="F1454" i="15"/>
  <c r="F1434" i="15"/>
  <c r="F1423" i="15"/>
  <c r="F1422" i="15"/>
  <c r="F1413" i="15"/>
  <c r="F1363" i="15"/>
  <c r="F1338" i="15"/>
  <c r="F1342" i="15"/>
  <c r="F1345" i="15"/>
  <c r="F1325" i="15"/>
  <c r="F1329" i="15"/>
  <c r="F1333" i="15"/>
  <c r="F1360" i="15"/>
  <c r="F1336" i="15"/>
  <c r="F1340" i="15"/>
  <c r="F1344" i="15"/>
  <c r="F1351" i="15"/>
  <c r="F1327" i="15"/>
  <c r="F1331" i="15"/>
  <c r="F1324" i="15"/>
  <c r="F1533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65" i="15"/>
  <c r="F1374" i="15"/>
  <c r="F1447" i="15"/>
  <c r="F1451" i="15"/>
  <c r="F1466" i="15"/>
  <c r="F1496" i="15"/>
  <c r="F1534" i="15"/>
  <c r="F1531" i="15"/>
  <c r="F1537" i="15"/>
  <c r="F1543" i="15"/>
  <c r="F1444" i="15"/>
  <c r="F1450" i="15"/>
  <c r="F1477" i="15"/>
  <c r="F1510" i="15"/>
  <c r="F1529" i="15"/>
  <c r="F1411" i="15" l="1"/>
  <c r="E1411" i="15"/>
  <c r="E1409" i="15"/>
  <c r="F1410" i="15"/>
  <c r="E1410" i="15"/>
  <c r="E1418" i="15"/>
  <c r="E1419" i="15"/>
  <c r="F1418" i="15"/>
  <c r="F1419" i="15"/>
  <c r="E1417" i="15"/>
  <c r="E1442" i="15"/>
  <c r="F1440" i="15"/>
  <c r="F1438" i="15"/>
  <c r="E1437" i="15"/>
  <c r="E1440" i="15"/>
  <c r="E1438" i="15"/>
  <c r="E1439" i="15"/>
  <c r="F1439" i="15"/>
  <c r="E1428" i="15"/>
  <c r="F1428" i="15"/>
  <c r="E1429" i="15"/>
  <c r="E1426" i="15"/>
  <c r="E1427" i="15"/>
  <c r="F1429" i="15"/>
  <c r="E1430" i="15"/>
  <c r="F1427" i="15"/>
  <c r="F1430" i="15"/>
  <c r="F1426" i="15"/>
  <c r="E1441" i="15"/>
  <c r="F1442" i="15"/>
  <c r="F1441" i="15"/>
  <c r="F1431" i="15"/>
  <c r="E1431" i="15"/>
</calcChain>
</file>

<file path=xl/sharedStrings.xml><?xml version="1.0" encoding="utf-8"?>
<sst xmlns="http://schemas.openxmlformats.org/spreadsheetml/2006/main" count="13094" uniqueCount="2007">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</sst>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83203125" defaultRowHeight="15"/>
  <cols>
    <col min="1" max="1" width="3.33203125" style="60" customWidth="1"/>
    <col min="2" max="2" width="7.33203125" style="60" customWidth="1"/>
    <col min="3" max="3" width="9.33203125" style="60" customWidth="1"/>
    <col min="4" max="4" width="7.1640625" style="60" customWidth="1"/>
    <col min="5" max="5" width="11" style="60" customWidth="1"/>
    <col min="6" max="6" width="5.33203125" style="60" customWidth="1"/>
    <col min="7" max="7" width="12.33203125" style="60" customWidth="1"/>
    <col min="8" max="8" width="11.33203125" style="60" customWidth="1"/>
    <col min="9" max="9" width="7.33203125" style="60" customWidth="1"/>
    <col min="10" max="12" width="10.83203125" style="27"/>
    <col min="13" max="16384" width="10.8320312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34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586"/>
  <sheetViews>
    <sheetView tabSelected="1" topLeftCell="A2" zoomScale="110" zoomScaleNormal="110" workbookViewId="0">
      <pane ySplit="2100" topLeftCell="A734" activePane="bottomLeft"/>
      <selection activeCell="B2" sqref="A1:XFD1048576"/>
      <selection pane="bottomLeft" activeCell="G744" sqref="G744"/>
    </sheetView>
  </sheetViews>
  <sheetFormatPr baseColWidth="10" defaultColWidth="10.83203125" defaultRowHeight="16"/>
  <cols>
    <col min="1" max="1" width="17" style="8" customWidth="1"/>
    <col min="2" max="2" width="21.1640625" style="17" customWidth="1"/>
    <col min="3" max="3" width="9.33203125" style="12" customWidth="1"/>
    <col min="4" max="4" width="17.83203125" style="12" customWidth="1"/>
    <col min="5" max="5" width="12.1640625" style="133" customWidth="1"/>
    <col min="6" max="6" width="11.33203125" style="137" customWidth="1"/>
    <col min="7" max="7" width="24.33203125" style="147" customWidth="1"/>
    <col min="8" max="8" width="30" style="82" customWidth="1"/>
    <col min="9" max="9" width="28" style="142" customWidth="1"/>
    <col min="10" max="10" width="14.33203125" style="7" customWidth="1"/>
    <col min="11" max="11" width="8.6640625" style="130" customWidth="1"/>
    <col min="12" max="12" width="15.33203125" style="12" customWidth="1"/>
    <col min="13" max="13" width="11" style="8" customWidth="1"/>
    <col min="14" max="14" width="7.33203125" style="5" customWidth="1"/>
    <col min="15" max="15" width="13.6640625" style="85" customWidth="1"/>
    <col min="16" max="16" width="14.33203125" style="20" customWidth="1"/>
    <col min="17" max="17" width="9.1640625" style="143" customWidth="1"/>
    <col min="18" max="18" width="13.6640625" style="21" customWidth="1"/>
    <col min="19" max="19" width="16.1640625" style="9" customWidth="1"/>
    <col min="20" max="20" width="12.33203125" style="7" customWidth="1"/>
    <col min="21" max="16384" width="10.83203125" style="8"/>
  </cols>
  <sheetData>
    <row r="1" spans="1:20" ht="28">
      <c r="A1" s="141" t="s">
        <v>204</v>
      </c>
    </row>
    <row r="2" spans="1:20" s="5" customFormat="1" ht="51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28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28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28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70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70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28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28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28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28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28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28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28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28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28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28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28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28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28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28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28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28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28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28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28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28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28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28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28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34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34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34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28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28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28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28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28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28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28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28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28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28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28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28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28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28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28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28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42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28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28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28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42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28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28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28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28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2005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2006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28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28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28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42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42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28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28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28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28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28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28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28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28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28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28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28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28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28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42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28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28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28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28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28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28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28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28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28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28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28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28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1999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2000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2001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2002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28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2003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2004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42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28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28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28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28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1997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1998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42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1978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1979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28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28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28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1984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1985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1980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1981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28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28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28">
      <c r="A1101" s="110"/>
      <c r="B1101" s="111" t="s">
        <v>1982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28">
      <c r="A1102" s="110"/>
      <c r="B1102" s="111" t="s">
        <v>1983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28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28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1986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1987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1988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1989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39">
      <c r="A1242" s="116"/>
      <c r="B1242" s="161" t="s">
        <v>1990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1991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1992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1993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1994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1995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1996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7" si="796">$O$1327-J1319*($O$1327-$O$1318)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4" si="797">$O$1327-P1324*($O$1327-$O$1318)</f>
        <v>486.85</v>
      </c>
      <c r="G1324" s="149"/>
      <c r="H1324" s="82" t="str">
        <f t="shared" ref="H1324:H1392" si="798">CONCATENATE(K1324," percent up in ",L1324," international stage")</f>
        <v>27 percent up in Cambrian Stage 10 international stage</v>
      </c>
      <c r="I1324" s="142" t="str">
        <f t="shared" ref="I1324:I1392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392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392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28">
      <c r="A1327" s="113" t="s">
        <v>1363</v>
      </c>
      <c r="B1327" s="115" t="s">
        <v>1365</v>
      </c>
      <c r="C1327" s="135"/>
      <c r="D1327" s="135" t="s">
        <v>224</v>
      </c>
      <c r="E1327" s="132">
        <f t="shared" si="796"/>
        <v>491</v>
      </c>
      <c r="F1327" s="139">
        <f t="shared" si="797"/>
        <v>486.85</v>
      </c>
      <c r="G1327" s="149"/>
      <c r="H1327" s="82" t="str">
        <f t="shared" si="798"/>
        <v>0 percent up in Cambrian Stage 10 international stage</v>
      </c>
      <c r="I1327" s="142" t="str">
        <f t="shared" si="799"/>
        <v>100 percent up in Cambrian Stage 10 international stage</v>
      </c>
      <c r="J1327" s="7">
        <v>0</v>
      </c>
      <c r="K1327" s="129">
        <f t="shared" si="800"/>
        <v>0</v>
      </c>
      <c r="L1327" s="8" t="s">
        <v>1365</v>
      </c>
      <c r="M1327" s="5" t="s">
        <v>226</v>
      </c>
      <c r="N1327" s="5" t="s">
        <v>1374</v>
      </c>
      <c r="O1327" s="83">
        <f>Master_Chronostrat!I153</f>
        <v>491</v>
      </c>
      <c r="P1327" s="20">
        <v>1</v>
      </c>
      <c r="Q1327" s="143">
        <f t="shared" si="801"/>
        <v>100</v>
      </c>
      <c r="R1327" s="124" t="s">
        <v>1365</v>
      </c>
      <c r="S1327" s="8" t="s">
        <v>226</v>
      </c>
      <c r="T1327" s="7" t="s">
        <v>228</v>
      </c>
    </row>
    <row r="1328" spans="1:20" ht="28">
      <c r="A1328" s="113" t="s">
        <v>1363</v>
      </c>
      <c r="B1328" s="115" t="s">
        <v>1375</v>
      </c>
      <c r="C1328" s="5"/>
      <c r="D1328" s="5" t="s">
        <v>82</v>
      </c>
      <c r="E1328" s="132">
        <f t="shared" ref="E1328:E1339" si="802">$O$1339-J1328*($O$1339-$O$1327)</f>
        <v>491.4</v>
      </c>
      <c r="F1328" s="139">
        <f t="shared" si="797"/>
        <v>486.85</v>
      </c>
      <c r="G1328" s="149"/>
      <c r="H1328" s="82" t="str">
        <f t="shared" si="798"/>
        <v>87.5 percent up in Jiangshanian international stage</v>
      </c>
      <c r="I1328" s="142" t="str">
        <f t="shared" si="799"/>
        <v>100 percent up in Cambrian Stage 10 international stage</v>
      </c>
      <c r="J1328" s="7">
        <v>0.875</v>
      </c>
      <c r="K1328" s="129">
        <f t="shared" si="800"/>
        <v>87.5</v>
      </c>
      <c r="L1328" s="8" t="s">
        <v>168</v>
      </c>
      <c r="M1328" s="5" t="s">
        <v>82</v>
      </c>
      <c r="N1328" s="5" t="s">
        <v>82</v>
      </c>
      <c r="O1328" s="83"/>
      <c r="P1328" s="20">
        <v>1</v>
      </c>
      <c r="Q1328" s="143">
        <f t="shared" si="801"/>
        <v>100</v>
      </c>
      <c r="R1328" s="124" t="s">
        <v>1365</v>
      </c>
      <c r="S1328" s="8" t="s">
        <v>248</v>
      </c>
      <c r="T1328" s="7" t="s">
        <v>228</v>
      </c>
    </row>
    <row r="1329" spans="1:20" ht="28">
      <c r="A1329" s="113" t="s">
        <v>1363</v>
      </c>
      <c r="B1329" s="115" t="s">
        <v>1376</v>
      </c>
      <c r="C1329" s="5"/>
      <c r="D1329" s="5" t="s">
        <v>250</v>
      </c>
      <c r="E1329" s="132">
        <f t="shared" si="802"/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1377</v>
      </c>
      <c r="C1330" s="5"/>
      <c r="D1330" s="5" t="s">
        <v>82</v>
      </c>
      <c r="E1330" s="132">
        <f t="shared" si="802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1378</v>
      </c>
      <c r="C1331" s="5"/>
      <c r="D1331" s="5" t="s">
        <v>82</v>
      </c>
      <c r="E1331" s="132">
        <f t="shared" si="802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1379</v>
      </c>
      <c r="C1332" s="5"/>
      <c r="D1332" s="5" t="s">
        <v>963</v>
      </c>
      <c r="E1332" s="132">
        <f t="shared" si="802"/>
        <v>492.6</v>
      </c>
      <c r="F1332" s="139">
        <f t="shared" si="797"/>
        <v>490.43918918918916</v>
      </c>
      <c r="G1332" s="149" t="s">
        <v>1953</v>
      </c>
      <c r="H1332" s="82" t="str">
        <f t="shared" si="798"/>
        <v>50 percent up in Jiangshanian international stage</v>
      </c>
      <c r="I1332" s="142" t="str">
        <f t="shared" si="799"/>
        <v>13.5 percent up in Cambrian Stage 10 international stage</v>
      </c>
      <c r="J1332" s="7">
        <v>0.5</v>
      </c>
      <c r="K1332" s="129">
        <f t="shared" si="800"/>
        <v>50</v>
      </c>
      <c r="L1332" s="8" t="s">
        <v>168</v>
      </c>
      <c r="M1332" s="5" t="s">
        <v>82</v>
      </c>
      <c r="N1332" s="5" t="s">
        <v>82</v>
      </c>
      <c r="O1332" s="83"/>
      <c r="P1332" s="20">
        <v>0.13513513513513556</v>
      </c>
      <c r="Q1332" s="143">
        <f t="shared" si="801"/>
        <v>13.5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1380</v>
      </c>
      <c r="C1333" s="5"/>
      <c r="D1333" s="5" t="s">
        <v>82</v>
      </c>
      <c r="E1333" s="132">
        <f t="shared" si="802"/>
        <v>491.8</v>
      </c>
      <c r="F1333" s="139">
        <f t="shared" si="797"/>
        <v>489.87837837837839</v>
      </c>
      <c r="G1333" s="149"/>
      <c r="H1333" s="82" t="str">
        <f t="shared" si="798"/>
        <v>75 percent up in Jiangshanian international stage</v>
      </c>
      <c r="I1333" s="142" t="str">
        <f t="shared" si="799"/>
        <v>27 percent up in Cambrian Stage 10 international stage</v>
      </c>
      <c r="J1333" s="7">
        <v>0.75</v>
      </c>
      <c r="K1333" s="129">
        <f t="shared" si="800"/>
        <v>75</v>
      </c>
      <c r="L1333" s="8" t="s">
        <v>168</v>
      </c>
      <c r="M1333" s="5" t="s">
        <v>82</v>
      </c>
      <c r="N1333" s="5" t="s">
        <v>82</v>
      </c>
      <c r="O1333" s="83"/>
      <c r="P1333" s="20">
        <v>0.27027027027027112</v>
      </c>
      <c r="Q1333" s="143">
        <f t="shared" si="801"/>
        <v>27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4" t="s">
        <v>1381</v>
      </c>
      <c r="C1334" s="5"/>
      <c r="D1334" s="5" t="s">
        <v>1219</v>
      </c>
      <c r="E1334" s="132">
        <f t="shared" si="802"/>
        <v>492.2</v>
      </c>
      <c r="F1334" s="139">
        <f t="shared" si="797"/>
        <v>488.19594594594594</v>
      </c>
      <c r="G1334" s="149"/>
      <c r="H1334" s="82" t="str">
        <f t="shared" si="798"/>
        <v>62.5 percent up in Jiangshanian international stage</v>
      </c>
      <c r="I1334" s="142" t="str">
        <f t="shared" si="799"/>
        <v>67.6 percent up in Cambrian Stage 10 international stage</v>
      </c>
      <c r="J1334" s="7">
        <v>0.625</v>
      </c>
      <c r="K1334" s="129">
        <f t="shared" si="800"/>
        <v>62.5</v>
      </c>
      <c r="L1334" s="8" t="s">
        <v>168</v>
      </c>
      <c r="M1334" s="5" t="s">
        <v>82</v>
      </c>
      <c r="N1334" s="5" t="s">
        <v>82</v>
      </c>
      <c r="O1334" s="83"/>
      <c r="P1334" s="20">
        <v>0.67567567567567777</v>
      </c>
      <c r="Q1334" s="143">
        <f t="shared" si="801"/>
        <v>67.599999999999994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5" t="s">
        <v>1383</v>
      </c>
      <c r="C1335" s="5"/>
      <c r="D1335" s="5" t="s">
        <v>82</v>
      </c>
      <c r="E1335" s="132">
        <f t="shared" si="802"/>
        <v>493</v>
      </c>
      <c r="F1335" s="139">
        <f t="shared" ref="F1335:F1345" si="803">$O$1339-P1335*($O$1339-$O$1327)</f>
        <v>491.8</v>
      </c>
      <c r="G1335" s="149"/>
      <c r="H1335" s="82" t="str">
        <f t="shared" si="798"/>
        <v>37.5 percent up in Jiangshanian international stage</v>
      </c>
      <c r="I1335" s="142" t="str">
        <f t="shared" si="799"/>
        <v>75 percent up in Jiangshanian international stage</v>
      </c>
      <c r="J1335" s="7">
        <v>0.375</v>
      </c>
      <c r="K1335" s="129">
        <f t="shared" si="800"/>
        <v>37.5</v>
      </c>
      <c r="L1335" s="8" t="s">
        <v>168</v>
      </c>
      <c r="M1335" s="5" t="s">
        <v>82</v>
      </c>
      <c r="N1335" s="5" t="s">
        <v>82</v>
      </c>
      <c r="O1335" s="83"/>
      <c r="P1335" s="20">
        <v>0.75</v>
      </c>
      <c r="Q1335" s="143">
        <f t="shared" si="801"/>
        <v>75</v>
      </c>
      <c r="R1335" s="21" t="s">
        <v>168</v>
      </c>
      <c r="S1335" s="8" t="s">
        <v>261</v>
      </c>
      <c r="T1335" s="7">
        <v>0.375</v>
      </c>
    </row>
    <row r="1336" spans="1:20" ht="28">
      <c r="A1336" s="113" t="s">
        <v>1363</v>
      </c>
      <c r="B1336" s="115" t="s">
        <v>1384</v>
      </c>
      <c r="C1336" s="5"/>
      <c r="D1336" s="5" t="s">
        <v>82</v>
      </c>
      <c r="E1336" s="132">
        <f t="shared" si="802"/>
        <v>494.2</v>
      </c>
      <c r="F1336" s="139">
        <f t="shared" si="803"/>
        <v>491</v>
      </c>
      <c r="G1336" s="149"/>
      <c r="H1336" s="82" t="str">
        <f t="shared" si="798"/>
        <v>0 percent up in Jiangshanian international stage</v>
      </c>
      <c r="I1336" s="142" t="str">
        <f t="shared" si="799"/>
        <v>100 percent up in Jiangshanian international stage</v>
      </c>
      <c r="J1336" s="7">
        <v>0</v>
      </c>
      <c r="K1336" s="129">
        <f t="shared" si="800"/>
        <v>0</v>
      </c>
      <c r="L1336" s="8" t="s">
        <v>168</v>
      </c>
      <c r="M1336" s="5" t="s">
        <v>82</v>
      </c>
      <c r="N1336" s="5" t="s">
        <v>82</v>
      </c>
      <c r="O1336" s="83"/>
      <c r="P1336" s="20">
        <v>1</v>
      </c>
      <c r="Q1336" s="143">
        <f t="shared" si="801"/>
        <v>100</v>
      </c>
      <c r="R1336" s="21" t="s">
        <v>168</v>
      </c>
      <c r="S1336" s="8" t="s">
        <v>234</v>
      </c>
      <c r="T1336" s="7" t="s">
        <v>228</v>
      </c>
    </row>
    <row r="1337" spans="1:20" ht="28">
      <c r="A1337" s="113" t="s">
        <v>1363</v>
      </c>
      <c r="B1337" s="114" t="s">
        <v>1385</v>
      </c>
      <c r="C1337" s="5"/>
      <c r="D1337" s="5" t="s">
        <v>370</v>
      </c>
      <c r="E1337" s="132">
        <f t="shared" si="802"/>
        <v>494.2</v>
      </c>
      <c r="F1337" s="139">
        <f t="shared" si="803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1386</v>
      </c>
      <c r="C1338" s="5"/>
      <c r="D1338" s="5" t="s">
        <v>1373</v>
      </c>
      <c r="E1338" s="132">
        <f t="shared" si="802"/>
        <v>494.2</v>
      </c>
      <c r="F1338" s="139">
        <f t="shared" si="803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5" t="s">
        <v>168</v>
      </c>
      <c r="C1339" s="135"/>
      <c r="D1339" s="135" t="s">
        <v>224</v>
      </c>
      <c r="E1339" s="132">
        <f t="shared" si="802"/>
        <v>494.2</v>
      </c>
      <c r="F1339" s="139">
        <f t="shared" si="803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226</v>
      </c>
      <c r="N1339" s="5" t="s">
        <v>1387</v>
      </c>
      <c r="O1339" s="83">
        <f>Master_Chronostrat!I154</f>
        <v>494.2</v>
      </c>
      <c r="P1339" s="20">
        <v>1</v>
      </c>
      <c r="Q1339" s="143">
        <f t="shared" si="801"/>
        <v>100</v>
      </c>
      <c r="R1339" s="21" t="s">
        <v>168</v>
      </c>
      <c r="S1339" s="8" t="s">
        <v>226</v>
      </c>
      <c r="T1339" s="7" t="s">
        <v>228</v>
      </c>
    </row>
    <row r="1340" spans="1:20" ht="28">
      <c r="A1340" s="113" t="s">
        <v>1363</v>
      </c>
      <c r="B1340" s="115" t="s">
        <v>1388</v>
      </c>
      <c r="C1340" s="5"/>
      <c r="D1340" s="5" t="s">
        <v>250</v>
      </c>
      <c r="E1340" s="132">
        <f t="shared" ref="E1340:E1347" si="804">$O$1347-J1340*($O$1347-$O$1339)</f>
        <v>494.94666666666666</v>
      </c>
      <c r="F1340" s="139">
        <f t="shared" si="803"/>
        <v>491.4</v>
      </c>
      <c r="G1340" s="149"/>
      <c r="H1340" s="82" t="str">
        <f t="shared" si="798"/>
        <v>73.3 percent up in Paibian international stage</v>
      </c>
      <c r="I1340" s="142" t="str">
        <f t="shared" si="799"/>
        <v>87.5 percent up in Jiangshanian international stage</v>
      </c>
      <c r="J1340" s="7">
        <v>0.73333333333332962</v>
      </c>
      <c r="K1340" s="129">
        <f t="shared" si="800"/>
        <v>73.3</v>
      </c>
      <c r="L1340" s="8" t="s">
        <v>170</v>
      </c>
      <c r="M1340" s="5" t="s">
        <v>82</v>
      </c>
      <c r="N1340" s="5" t="s">
        <v>82</v>
      </c>
      <c r="O1340" s="83"/>
      <c r="P1340" s="20">
        <v>0.875</v>
      </c>
      <c r="Q1340" s="143">
        <f t="shared" si="801"/>
        <v>87.5</v>
      </c>
      <c r="R1340" s="21" t="s">
        <v>168</v>
      </c>
      <c r="S1340" s="8" t="s">
        <v>248</v>
      </c>
      <c r="T1340" s="7" t="s">
        <v>228</v>
      </c>
    </row>
    <row r="1341" spans="1:20" ht="28">
      <c r="A1341" s="113" t="s">
        <v>1363</v>
      </c>
      <c r="B1341" s="115" t="s">
        <v>1389</v>
      </c>
      <c r="C1341" s="5"/>
      <c r="D1341" s="5" t="s">
        <v>82</v>
      </c>
      <c r="E1341" s="132">
        <f t="shared" si="804"/>
        <v>494.94666666666666</v>
      </c>
      <c r="F1341" s="139">
        <f t="shared" si="803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1390</v>
      </c>
      <c r="C1342" s="5"/>
      <c r="D1342" s="5" t="s">
        <v>82</v>
      </c>
      <c r="E1342" s="132">
        <f t="shared" si="804"/>
        <v>494.94666666666666</v>
      </c>
      <c r="F1342" s="139">
        <f t="shared" si="803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1391</v>
      </c>
      <c r="C1343" s="5"/>
      <c r="D1343" s="5" t="s">
        <v>370</v>
      </c>
      <c r="E1343" s="132">
        <f t="shared" si="804"/>
        <v>495.13333333333333</v>
      </c>
      <c r="F1343" s="139">
        <f t="shared" si="803"/>
        <v>492.6</v>
      </c>
      <c r="G1343" s="149"/>
      <c r="H1343" s="82" t="str">
        <f t="shared" si="798"/>
        <v>66.7 percent up in Paibian international stage</v>
      </c>
      <c r="I1343" s="142" t="str">
        <f t="shared" si="799"/>
        <v>50 percent up in Jiangshanian international stage</v>
      </c>
      <c r="J1343" s="7">
        <v>0.66666666666666674</v>
      </c>
      <c r="K1343" s="129">
        <f t="shared" si="800"/>
        <v>66.7</v>
      </c>
      <c r="L1343" s="8" t="s">
        <v>170</v>
      </c>
      <c r="M1343" s="5" t="s">
        <v>82</v>
      </c>
      <c r="N1343" s="5" t="s">
        <v>82</v>
      </c>
      <c r="O1343" s="83"/>
      <c r="P1343" s="20">
        <v>0.5</v>
      </c>
      <c r="Q1343" s="143">
        <f t="shared" si="801"/>
        <v>50</v>
      </c>
      <c r="R1343" s="21" t="s">
        <v>168</v>
      </c>
      <c r="S1343" s="8" t="s">
        <v>248</v>
      </c>
      <c r="T1343" s="7" t="s">
        <v>228</v>
      </c>
    </row>
    <row r="1344" spans="1:20" ht="28">
      <c r="A1344" s="113" t="s">
        <v>1363</v>
      </c>
      <c r="B1344" s="114" t="s">
        <v>1392</v>
      </c>
      <c r="C1344" s="5"/>
      <c r="D1344" s="5" t="s">
        <v>1219</v>
      </c>
      <c r="E1344" s="132">
        <f t="shared" si="804"/>
        <v>495.75555555555559</v>
      </c>
      <c r="F1344" s="139">
        <f t="shared" si="803"/>
        <v>492.2</v>
      </c>
      <c r="G1344" s="149"/>
      <c r="H1344" s="82" t="str">
        <f t="shared" si="798"/>
        <v>44.4 percent up in Paibian international stage</v>
      </c>
      <c r="I1344" s="142" t="str">
        <f t="shared" si="799"/>
        <v>62.5 percent up in Jiangshanian international stage</v>
      </c>
      <c r="J1344" s="7">
        <v>0.44444444444443809</v>
      </c>
      <c r="K1344" s="129">
        <f t="shared" si="800"/>
        <v>44.4</v>
      </c>
      <c r="L1344" s="8" t="s">
        <v>170</v>
      </c>
      <c r="M1344" s="5" t="s">
        <v>82</v>
      </c>
      <c r="N1344" s="5" t="s">
        <v>82</v>
      </c>
      <c r="O1344" s="83"/>
      <c r="P1344" s="20">
        <v>0.625</v>
      </c>
      <c r="Q1344" s="143">
        <f t="shared" si="801"/>
        <v>62.5</v>
      </c>
      <c r="R1344" s="21" t="s">
        <v>168</v>
      </c>
      <c r="S1344" s="8" t="s">
        <v>248</v>
      </c>
      <c r="T1344" s="7" t="s">
        <v>228</v>
      </c>
    </row>
    <row r="1345" spans="1:20" ht="28">
      <c r="A1345" s="113" t="s">
        <v>1363</v>
      </c>
      <c r="B1345" s="115" t="s">
        <v>1382</v>
      </c>
      <c r="C1345" s="5"/>
      <c r="D1345" s="5" t="s">
        <v>963</v>
      </c>
      <c r="E1345" s="132">
        <f t="shared" si="804"/>
        <v>497</v>
      </c>
      <c r="F1345" s="139">
        <f t="shared" si="803"/>
        <v>492.6</v>
      </c>
      <c r="G1345" s="149" t="s">
        <v>1953</v>
      </c>
      <c r="H1345" s="82" t="str">
        <f t="shared" si="798"/>
        <v>0 percent up in Paibian international stage</v>
      </c>
      <c r="I1345" s="142" t="str">
        <f>CONCATENATE(Q1345," percent up in ",R1345," international stage")</f>
        <v>50 percent up in Jiangshanian international stage</v>
      </c>
      <c r="J1345" s="7">
        <v>0</v>
      </c>
      <c r="K1345" s="129">
        <f t="shared" ref="K1345" si="805">ROUND(J1345*100,1)</f>
        <v>0</v>
      </c>
      <c r="L1345" s="8" t="s">
        <v>170</v>
      </c>
      <c r="M1345" s="5" t="s">
        <v>82</v>
      </c>
      <c r="N1345" s="5" t="s">
        <v>82</v>
      </c>
      <c r="O1345" s="83"/>
      <c r="P1345" s="20">
        <v>0.5</v>
      </c>
      <c r="Q1345" s="143">
        <f>ROUND(P1345*100,1)</f>
        <v>50</v>
      </c>
      <c r="R1345" s="21" t="s">
        <v>168</v>
      </c>
      <c r="S1345" s="8" t="s">
        <v>261</v>
      </c>
      <c r="T1345" s="7">
        <v>0.375</v>
      </c>
    </row>
    <row r="1346" spans="1:20" ht="28">
      <c r="A1346" s="113" t="s">
        <v>1363</v>
      </c>
      <c r="B1346" s="115" t="s">
        <v>170</v>
      </c>
      <c r="C1346" s="135"/>
      <c r="D1346" s="135" t="s">
        <v>224</v>
      </c>
      <c r="E1346" s="132">
        <f t="shared" si="804"/>
        <v>497</v>
      </c>
      <c r="F1346" s="139">
        <f>$O$1347-P1346*($O$1347-$O$1339)</f>
        <v>494.2</v>
      </c>
      <c r="G1346" s="149"/>
      <c r="H1346" s="82" t="str">
        <f t="shared" si="798"/>
        <v>0 percent up in Paibian international stage</v>
      </c>
      <c r="I1346" s="142" t="str">
        <f t="shared" si="799"/>
        <v>100 percent up in Paibian international stage</v>
      </c>
      <c r="J1346" s="7">
        <v>0</v>
      </c>
      <c r="K1346" s="129">
        <f t="shared" si="800"/>
        <v>0</v>
      </c>
      <c r="L1346" s="8" t="s">
        <v>170</v>
      </c>
      <c r="M1346" s="5" t="s">
        <v>226</v>
      </c>
      <c r="N1346" s="5" t="s">
        <v>1393</v>
      </c>
      <c r="O1346" s="83">
        <f>Master_Chronostrat!I155</f>
        <v>497</v>
      </c>
      <c r="P1346" s="20">
        <v>1</v>
      </c>
      <c r="Q1346" s="143">
        <f t="shared" si="801"/>
        <v>100</v>
      </c>
      <c r="R1346" s="21" t="s">
        <v>170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5" t="s">
        <v>169</v>
      </c>
      <c r="C1347" s="135"/>
      <c r="D1347" s="135" t="s">
        <v>224</v>
      </c>
      <c r="E1347" s="132">
        <f t="shared" si="804"/>
        <v>497</v>
      </c>
      <c r="F1347" s="139">
        <f>$O$1327-P1347*($O$1327-$O$1318)</f>
        <v>486.85</v>
      </c>
      <c r="G1347" s="149"/>
      <c r="H1347" s="82" t="str">
        <f t="shared" si="798"/>
        <v>0 percent up in Paibian international stage</v>
      </c>
      <c r="I1347" s="142" t="str">
        <f t="shared" si="799"/>
        <v>100 percent up in Cambrian Stage 10 international stage</v>
      </c>
      <c r="J1347" s="7">
        <v>0</v>
      </c>
      <c r="K1347" s="129">
        <f t="shared" si="800"/>
        <v>0</v>
      </c>
      <c r="L1347" s="8" t="s">
        <v>170</v>
      </c>
      <c r="M1347" s="5" t="s">
        <v>226</v>
      </c>
      <c r="N1347" s="5" t="s">
        <v>1394</v>
      </c>
      <c r="O1347" s="83">
        <f>Master_Chronostrat!I155</f>
        <v>497</v>
      </c>
      <c r="P1347" s="20">
        <v>1</v>
      </c>
      <c r="Q1347" s="143">
        <f t="shared" si="801"/>
        <v>100</v>
      </c>
      <c r="R1347" s="124" t="s">
        <v>1365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1395</v>
      </c>
      <c r="C1348" s="5"/>
      <c r="D1348" s="5" t="s">
        <v>963</v>
      </c>
      <c r="E1348" s="132">
        <f>$O$1371-J1348*($O$1371-$O$1347)</f>
        <v>498.75</v>
      </c>
      <c r="F1348" s="139">
        <f>$O$1371-P1348*($O$1371-$O$1347)</f>
        <v>497</v>
      </c>
      <c r="G1348" s="149" t="s">
        <v>1953</v>
      </c>
      <c r="H1348" s="82" t="str">
        <f t="shared" si="798"/>
        <v>50 percent up in Guzhangian international stage</v>
      </c>
      <c r="I1348" s="142" t="str">
        <f t="shared" si="799"/>
        <v>100 percent up in Guzhangian international stage</v>
      </c>
      <c r="J1348" s="7">
        <v>0.5</v>
      </c>
      <c r="K1348" s="129">
        <f t="shared" si="800"/>
        <v>50</v>
      </c>
      <c r="L1348" s="8" t="s">
        <v>171</v>
      </c>
      <c r="M1348" s="5" t="s">
        <v>82</v>
      </c>
      <c r="N1348" s="5" t="s">
        <v>82</v>
      </c>
      <c r="O1348" s="83"/>
      <c r="P1348" s="20">
        <v>1</v>
      </c>
      <c r="Q1348" s="143">
        <f t="shared" ref="Q1348" si="806">ROUND(P1348*100,1)</f>
        <v>100</v>
      </c>
      <c r="R1348" s="21" t="s">
        <v>171</v>
      </c>
      <c r="S1348" s="8" t="s">
        <v>248</v>
      </c>
      <c r="T1348" s="7" t="s">
        <v>228</v>
      </c>
    </row>
    <row r="1349" spans="1:20" ht="34">
      <c r="A1349" s="113"/>
      <c r="B1349" s="115" t="s">
        <v>1800</v>
      </c>
      <c r="C1349" s="5"/>
      <c r="D1349" s="5"/>
      <c r="E1349" s="132">
        <f>$O$1339-J1349*($O$1339-$O$1327)</f>
        <v>493.4</v>
      </c>
      <c r="F1349" s="139">
        <f>$O$1327-P1349*($O$1327-$O$1318)</f>
        <v>486.85</v>
      </c>
      <c r="G1349" s="149" t="s">
        <v>1802</v>
      </c>
      <c r="H1349" s="82" t="str">
        <f t="shared" ref="H1349" si="807">CONCATENATE(K1349," percent up in ",L1349," international stage")</f>
        <v>25 percent up in Jiangshanian international stage</v>
      </c>
      <c r="I1349" s="142" t="str">
        <f t="shared" ref="I1349" si="808">CONCATENATE(Q1349," percent up in ",R1349," international stage")</f>
        <v>100 percent up in Cambrian Stage 10 international stage</v>
      </c>
      <c r="J1349" s="7">
        <v>0.25</v>
      </c>
      <c r="K1349" s="129">
        <f t="shared" ref="K1349" si="809">ROUND(J1349*100,1)</f>
        <v>25</v>
      </c>
      <c r="L1349" s="8" t="s">
        <v>168</v>
      </c>
      <c r="M1349" s="5"/>
      <c r="O1349" s="83"/>
      <c r="P1349" s="20">
        <v>1</v>
      </c>
      <c r="Q1349" s="143">
        <f t="shared" ref="Q1349:Q1350" si="810">ROUND(P1349*100,1)</f>
        <v>100</v>
      </c>
      <c r="R1349" s="124" t="s">
        <v>1365</v>
      </c>
      <c r="S1349" s="151" t="s">
        <v>1802</v>
      </c>
    </row>
    <row r="1350" spans="1:20" ht="34">
      <c r="A1350" s="113"/>
      <c r="B1350" s="115" t="s">
        <v>1801</v>
      </c>
      <c r="C1350" s="5"/>
      <c r="D1350" s="5"/>
      <c r="E1350" s="132">
        <f>$O$1371-J1350*($O$1371-$O$1347)</f>
        <v>498.75</v>
      </c>
      <c r="F1350" s="139">
        <f>$O$1339-P1350*($O$1339-$O$1327)</f>
        <v>493.4</v>
      </c>
      <c r="G1350" s="149" t="s">
        <v>1803</v>
      </c>
      <c r="H1350" s="82" t="str">
        <f t="shared" ref="H1350" si="811">CONCATENATE(K1350," percent up in ",L1350," international stage")</f>
        <v>50 percent up in Guzhangian international stage</v>
      </c>
      <c r="I1350" s="142" t="str">
        <f t="shared" ref="I1350" si="812">CONCATENATE(Q1350," percent up in ",R1350," international stage")</f>
        <v>25 percent up in Jiangshanian international stage</v>
      </c>
      <c r="J1350" s="7">
        <v>0.5</v>
      </c>
      <c r="K1350" s="129">
        <f t="shared" ref="K1350" si="813">ROUND(J1350*100,1)</f>
        <v>50</v>
      </c>
      <c r="L1350" s="8" t="s">
        <v>171</v>
      </c>
      <c r="M1350" s="5"/>
      <c r="O1350" s="83"/>
      <c r="P1350" s="20">
        <v>0.25</v>
      </c>
      <c r="Q1350" s="143">
        <f t="shared" si="810"/>
        <v>25</v>
      </c>
      <c r="R1350" s="21" t="s">
        <v>168</v>
      </c>
      <c r="S1350" s="151" t="s">
        <v>1803</v>
      </c>
    </row>
    <row r="1351" spans="1:20" ht="28">
      <c r="A1351" s="113" t="s">
        <v>1363</v>
      </c>
      <c r="B1351" s="115" t="s">
        <v>1396</v>
      </c>
      <c r="C1351" s="5"/>
      <c r="D1351" s="5" t="s">
        <v>82</v>
      </c>
      <c r="E1351" s="132">
        <f>$O$1371-J1351*($O$1371-$O$1347)</f>
        <v>498.75</v>
      </c>
      <c r="F1351" s="139">
        <f>$O$1327-P1351*($O$1327-$O$1318)</f>
        <v>486.85</v>
      </c>
      <c r="G1351" s="149"/>
      <c r="H1351" s="82" t="str">
        <f t="shared" si="798"/>
        <v>50 percent up in Guzhangian international stage</v>
      </c>
      <c r="I1351" s="142" t="str">
        <f t="shared" si="799"/>
        <v>100 percent up in Cambrian Stage 10 international stage</v>
      </c>
      <c r="J1351" s="7">
        <v>0.5</v>
      </c>
      <c r="K1351" s="129">
        <f t="shared" si="80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1</v>
      </c>
      <c r="Q1351" s="143">
        <f t="shared" si="801"/>
        <v>100</v>
      </c>
      <c r="R1351" s="124" t="s">
        <v>1365</v>
      </c>
      <c r="S1351" s="8" t="s">
        <v>248</v>
      </c>
      <c r="T1351" s="7" t="s">
        <v>228</v>
      </c>
    </row>
    <row r="1352" spans="1:20" ht="28">
      <c r="A1352" s="113" t="s">
        <v>1363</v>
      </c>
      <c r="B1352" s="115" t="s">
        <v>1397</v>
      </c>
      <c r="C1352" s="5"/>
      <c r="D1352" s="5" t="s">
        <v>246</v>
      </c>
      <c r="E1352" s="132">
        <f>$O$1371-J1352*($O$1371-$O$1347)</f>
        <v>498.75</v>
      </c>
      <c r="F1352" s="139">
        <f>$O$1327-P1352*($O$1327-$O$1318)</f>
        <v>486.85</v>
      </c>
      <c r="G1352" s="149"/>
      <c r="H1352" s="82" t="str">
        <f t="shared" si="798"/>
        <v>50 percent up in Guzhangian international stage</v>
      </c>
      <c r="I1352" s="142" t="str">
        <f t="shared" si="799"/>
        <v>100 percent up in Cambrian Stage 10 international stage</v>
      </c>
      <c r="J1352" s="7">
        <v>0.5</v>
      </c>
      <c r="K1352" s="129">
        <f t="shared" si="800"/>
        <v>50</v>
      </c>
      <c r="L1352" s="8" t="s">
        <v>171</v>
      </c>
      <c r="M1352" s="5" t="s">
        <v>82</v>
      </c>
      <c r="N1352" s="5" t="s">
        <v>82</v>
      </c>
      <c r="O1352" s="83"/>
      <c r="P1352" s="20">
        <v>1</v>
      </c>
      <c r="Q1352" s="143">
        <f t="shared" si="801"/>
        <v>100</v>
      </c>
      <c r="R1352" s="124" t="s">
        <v>1365</v>
      </c>
      <c r="S1352" s="8" t="s">
        <v>248</v>
      </c>
      <c r="T1352" s="7" t="s">
        <v>228</v>
      </c>
    </row>
    <row r="1353" spans="1:20" ht="28">
      <c r="A1353" s="113"/>
      <c r="B1353" s="115" t="s">
        <v>1796</v>
      </c>
      <c r="C1353" s="5"/>
      <c r="D1353" s="5"/>
      <c r="E1353" s="132">
        <f t="shared" ref="E1353" si="814">$O$1347-J1353*($O$1347-$O$1339)</f>
        <v>497</v>
      </c>
      <c r="F1353" s="139">
        <f>$O$1347-P1353*($O$1347-$O$1339)</f>
        <v>494.94666666666666</v>
      </c>
      <c r="G1353" s="149" t="s">
        <v>1798</v>
      </c>
      <c r="H1353" s="82" t="str">
        <f t="shared" ref="H1353:H1354" si="815">CONCATENATE(K1353," percent up in ",L1353," international stage")</f>
        <v>0 percent up in Paibian international stage</v>
      </c>
      <c r="I1353" s="142" t="str">
        <f t="shared" ref="I1353:I1354" si="816">CONCATENATE(Q1353," percent up in ",R1353," international stage")</f>
        <v>73.3 percent up in Paibian international stage</v>
      </c>
      <c r="J1353" s="7">
        <v>0</v>
      </c>
      <c r="K1353" s="129">
        <f t="shared" ref="K1353:K1354" si="817">ROUND(J1353*100,1)</f>
        <v>0</v>
      </c>
      <c r="L1353" s="8" t="s">
        <v>170</v>
      </c>
      <c r="M1353" s="5"/>
      <c r="O1353" s="83"/>
      <c r="P1353" s="20">
        <v>0.73333333333332951</v>
      </c>
      <c r="Q1353" s="143">
        <f t="shared" ref="Q1353:Q1354" si="818">ROUND(P1353*100,1)</f>
        <v>73.3</v>
      </c>
      <c r="R1353" s="21" t="s">
        <v>170</v>
      </c>
      <c r="S1353" s="151" t="s">
        <v>1798</v>
      </c>
    </row>
    <row r="1354" spans="1:20" ht="28">
      <c r="A1354" s="113"/>
      <c r="B1354" s="115" t="s">
        <v>1797</v>
      </c>
      <c r="C1354" s="5"/>
      <c r="D1354" s="5"/>
      <c r="E1354" s="132">
        <f t="shared" ref="E1354:E1371" si="819">$O$1371-J1354*($O$1371-$O$1347)</f>
        <v>498.75</v>
      </c>
      <c r="F1354" s="139">
        <f>$O$1371-P1354*($O$1371-$O$1347)</f>
        <v>497</v>
      </c>
      <c r="G1354" s="149" t="s">
        <v>1799</v>
      </c>
      <c r="H1354" s="82" t="str">
        <f t="shared" si="815"/>
        <v>50 percent up in Guzhangian international stage</v>
      </c>
      <c r="I1354" s="142" t="str">
        <f t="shared" si="816"/>
        <v>100 percent up in Guzhangian international stage</v>
      </c>
      <c r="J1354" s="7">
        <v>0.5</v>
      </c>
      <c r="K1354" s="129">
        <f t="shared" si="817"/>
        <v>50</v>
      </c>
      <c r="L1354" s="8" t="s">
        <v>171</v>
      </c>
      <c r="M1354" s="5"/>
      <c r="O1354" s="83"/>
      <c r="P1354" s="20">
        <v>1</v>
      </c>
      <c r="Q1354" s="143">
        <f t="shared" si="818"/>
        <v>100</v>
      </c>
      <c r="R1354" s="21" t="s">
        <v>171</v>
      </c>
      <c r="S1354" s="151" t="s">
        <v>1799</v>
      </c>
    </row>
    <row r="1355" spans="1:20" ht="28">
      <c r="A1355" s="113" t="s">
        <v>1363</v>
      </c>
      <c r="B1355" s="115" t="s">
        <v>1398</v>
      </c>
      <c r="C1355" s="5"/>
      <c r="D1355" s="5" t="s">
        <v>82</v>
      </c>
      <c r="E1355" s="132">
        <f t="shared" si="819"/>
        <v>498.75</v>
      </c>
      <c r="F1355" s="139">
        <f>$O$1347-P1355*($O$1347-$O$1339)</f>
        <v>494.94666666666666</v>
      </c>
      <c r="G1355" s="149"/>
      <c r="H1355" s="82" t="str">
        <f t="shared" si="798"/>
        <v>50 percent up in Guzhangian international stage</v>
      </c>
      <c r="I1355" s="142" t="str">
        <f t="shared" si="799"/>
        <v>73.3 percent up in Paibian international stage</v>
      </c>
      <c r="J1355" s="7">
        <v>0.5</v>
      </c>
      <c r="K1355" s="129">
        <f t="shared" si="800"/>
        <v>50</v>
      </c>
      <c r="L1355" s="8" t="s">
        <v>171</v>
      </c>
      <c r="M1355" s="5" t="s">
        <v>82</v>
      </c>
      <c r="N1355" s="5" t="s">
        <v>82</v>
      </c>
      <c r="O1355" s="83"/>
      <c r="P1355" s="20">
        <v>0.73333333333332951</v>
      </c>
      <c r="Q1355" s="143">
        <f t="shared" si="801"/>
        <v>73.3</v>
      </c>
      <c r="R1355" s="21" t="s">
        <v>170</v>
      </c>
      <c r="S1355" s="8" t="s">
        <v>248</v>
      </c>
      <c r="T1355" s="7" t="s">
        <v>228</v>
      </c>
    </row>
    <row r="1356" spans="1:20" ht="28">
      <c r="A1356" s="113" t="s">
        <v>1363</v>
      </c>
      <c r="B1356" s="115" t="s">
        <v>1399</v>
      </c>
      <c r="C1356" s="5"/>
      <c r="D1356" s="5" t="s">
        <v>250</v>
      </c>
      <c r="E1356" s="132">
        <f t="shared" si="819"/>
        <v>498.75</v>
      </c>
      <c r="F1356" s="139">
        <f>$O$1347-P1356*($O$1347-$O$1339)</f>
        <v>494.94666666666666</v>
      </c>
      <c r="G1356" s="149"/>
      <c r="H1356" s="82" t="str">
        <f t="shared" si="798"/>
        <v>50 percent up in Guzhangian international stage</v>
      </c>
      <c r="I1356" s="142" t="str">
        <f t="shared" si="799"/>
        <v>73.3 percent up in Paibian international stage</v>
      </c>
      <c r="J1356" s="7">
        <v>0.5</v>
      </c>
      <c r="K1356" s="129">
        <f t="shared" si="80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0.73333333333332951</v>
      </c>
      <c r="Q1356" s="143">
        <f t="shared" si="801"/>
        <v>73.3</v>
      </c>
      <c r="R1356" s="21" t="s">
        <v>170</v>
      </c>
      <c r="S1356" s="8" t="s">
        <v>248</v>
      </c>
      <c r="T1356" s="7" t="s">
        <v>228</v>
      </c>
    </row>
    <row r="1357" spans="1:20" ht="28">
      <c r="A1357" s="113" t="s">
        <v>1363</v>
      </c>
      <c r="B1357" s="114" t="s">
        <v>1400</v>
      </c>
      <c r="C1357" s="5"/>
      <c r="D1357" s="5" t="s">
        <v>1373</v>
      </c>
      <c r="E1357" s="132">
        <f t="shared" si="819"/>
        <v>498.75</v>
      </c>
      <c r="F1357" s="139">
        <f>$O$1318-P1357*($O$1318-$O$1293)</f>
        <v>483.5258793814433</v>
      </c>
      <c r="G1357" s="149"/>
      <c r="H1357" s="82" t="str">
        <f t="shared" si="798"/>
        <v>50 percent up in Guzhangian international stage</v>
      </c>
      <c r="I1357" s="142" t="str">
        <f t="shared" si="799"/>
        <v>34 percent up in Tremadocian international stage</v>
      </c>
      <c r="J1357" s="7">
        <v>0.5</v>
      </c>
      <c r="K1357" s="129">
        <f t="shared" si="800"/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0.34020618556701188</v>
      </c>
      <c r="Q1357" s="143">
        <f t="shared" si="801"/>
        <v>34</v>
      </c>
      <c r="R1357" s="21" t="s">
        <v>166</v>
      </c>
      <c r="S1357" s="8" t="s">
        <v>248</v>
      </c>
      <c r="T1357" s="7" t="s">
        <v>228</v>
      </c>
    </row>
    <row r="1358" spans="1:20" ht="28">
      <c r="A1358" s="113" t="s">
        <v>1363</v>
      </c>
      <c r="B1358" s="115" t="s">
        <v>1401</v>
      </c>
      <c r="C1358" s="5"/>
      <c r="D1358" s="5" t="s">
        <v>82</v>
      </c>
      <c r="E1358" s="132">
        <f t="shared" si="819"/>
        <v>498.75</v>
      </c>
      <c r="F1358" s="139">
        <f>$O$1347-P1358*($O$1347-$O$1339)</f>
        <v>494.94666666666666</v>
      </c>
      <c r="G1358" s="149"/>
      <c r="H1358" s="82" t="str">
        <f t="shared" si="798"/>
        <v>50 percent up in Guzhangian international stage</v>
      </c>
      <c r="I1358" s="142" t="str">
        <f t="shared" si="799"/>
        <v>73.3 percent up in Paibian international stage</v>
      </c>
      <c r="J1358" s="7">
        <v>0.5</v>
      </c>
      <c r="K1358" s="129">
        <f t="shared" si="800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0.73333333333332951</v>
      </c>
      <c r="Q1358" s="143">
        <f t="shared" si="801"/>
        <v>73.3</v>
      </c>
      <c r="R1358" s="21" t="s">
        <v>170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5" t="s">
        <v>1402</v>
      </c>
      <c r="C1359" s="5"/>
      <c r="D1359" s="5" t="s">
        <v>1403</v>
      </c>
      <c r="E1359" s="132">
        <f t="shared" si="819"/>
        <v>498.75</v>
      </c>
      <c r="F1359" s="139">
        <f>$O$1327-P1359*($O$1327-$O$1318)</f>
        <v>486.85</v>
      </c>
      <c r="G1359" s="149"/>
      <c r="H1359" s="82" t="str">
        <f t="shared" si="798"/>
        <v>50 percent up in Guzhangian international stage</v>
      </c>
      <c r="I1359" s="142" t="str">
        <f t="shared" si="799"/>
        <v>100 percent up in Cambrian Stage 10 international stage</v>
      </c>
      <c r="J1359" s="7">
        <v>0.5</v>
      </c>
      <c r="K1359" s="129">
        <f t="shared" si="800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801"/>
        <v>100</v>
      </c>
      <c r="R1359" s="124" t="s">
        <v>1365</v>
      </c>
      <c r="S1359" s="8" t="s">
        <v>248</v>
      </c>
      <c r="T1359" s="7" t="s">
        <v>228</v>
      </c>
    </row>
    <row r="1360" spans="1:20" ht="28">
      <c r="A1360" s="113" t="s">
        <v>1363</v>
      </c>
      <c r="B1360" s="115" t="s">
        <v>1404</v>
      </c>
      <c r="C1360" s="5"/>
      <c r="D1360" s="5" t="s">
        <v>1403</v>
      </c>
      <c r="E1360" s="132">
        <f t="shared" si="819"/>
        <v>498.75</v>
      </c>
      <c r="F1360" s="139">
        <f>$O$1327-P1360*($O$1327-$O$1318)</f>
        <v>486.85</v>
      </c>
      <c r="G1360" s="149"/>
      <c r="H1360" s="82" t="str">
        <f t="shared" si="798"/>
        <v>50 percent up in Guzhangian international stage</v>
      </c>
      <c r="I1360" s="142" t="str">
        <f t="shared" si="799"/>
        <v>100 percent up in Cambrian Stage 10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1</v>
      </c>
      <c r="Q1360" s="143">
        <f t="shared" si="801"/>
        <v>100</v>
      </c>
      <c r="R1360" s="124" t="s">
        <v>1365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4" t="s">
        <v>1405</v>
      </c>
      <c r="C1361" s="5"/>
      <c r="D1361" s="5" t="s">
        <v>1406</v>
      </c>
      <c r="E1361" s="132">
        <f t="shared" si="819"/>
        <v>498.75</v>
      </c>
      <c r="F1361" s="139">
        <f>$O$1327-P1361*($O$1327-$O$1318)</f>
        <v>486.85</v>
      </c>
      <c r="G1361" s="149"/>
      <c r="H1361" s="82" t="str">
        <f t="shared" si="798"/>
        <v>50 percent up in Guzhangian international stage</v>
      </c>
      <c r="I1361" s="142" t="str">
        <f t="shared" si="799"/>
        <v>100 percent up in Cambrian Stage 10 international stage</v>
      </c>
      <c r="J1361" s="7">
        <v>0.5</v>
      </c>
      <c r="K1361" s="129">
        <f t="shared" si="800"/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1</v>
      </c>
      <c r="Q1361" s="143">
        <f t="shared" si="801"/>
        <v>100</v>
      </c>
      <c r="R1361" s="124" t="s">
        <v>1365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1407</v>
      </c>
      <c r="C1362" s="5"/>
      <c r="D1362" s="5" t="s">
        <v>370</v>
      </c>
      <c r="E1362" s="132">
        <f t="shared" si="819"/>
        <v>498.75</v>
      </c>
      <c r="F1362" s="139">
        <f>$O$1347-P1362*($O$1347-$O$1339)</f>
        <v>495.13333333333333</v>
      </c>
      <c r="G1362" s="149"/>
      <c r="H1362" s="82" t="str">
        <f t="shared" si="798"/>
        <v>50 percent up in Guzhangian international stage</v>
      </c>
      <c r="I1362" s="142" t="str">
        <f t="shared" si="799"/>
        <v>66.7 percent up in Paibian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0.66666666666666663</v>
      </c>
      <c r="Q1362" s="143">
        <f t="shared" si="801"/>
        <v>66.7</v>
      </c>
      <c r="R1362" s="21" t="s">
        <v>170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5" t="s">
        <v>1408</v>
      </c>
      <c r="C1363" s="5"/>
      <c r="D1363" s="5" t="s">
        <v>82</v>
      </c>
      <c r="E1363" s="132">
        <f t="shared" si="819"/>
        <v>498.75</v>
      </c>
      <c r="F1363" s="139">
        <f>$O$1327-P1363*($O$1327-$O$1318)</f>
        <v>486.85</v>
      </c>
      <c r="G1363" s="149"/>
      <c r="H1363" s="82" t="str">
        <f t="shared" si="798"/>
        <v>50 percent up in Guzhangian international stage</v>
      </c>
      <c r="I1363" s="142" t="str">
        <f t="shared" si="799"/>
        <v>100 percent up in Cambrian Stage 10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1</v>
      </c>
      <c r="Q1363" s="143">
        <f t="shared" si="801"/>
        <v>100</v>
      </c>
      <c r="R1363" s="124" t="s">
        <v>1365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1409</v>
      </c>
      <c r="C1364" s="5"/>
      <c r="D1364" s="5" t="s">
        <v>82</v>
      </c>
      <c r="E1364" s="132">
        <f t="shared" si="819"/>
        <v>498.75</v>
      </c>
      <c r="F1364" s="139">
        <f>$O$1327-P1364*($O$1327-$O$1318)</f>
        <v>486.85</v>
      </c>
      <c r="G1364" s="149"/>
      <c r="H1364" s="82" t="str">
        <f t="shared" si="798"/>
        <v>50 percent up in Guzhangian international stage</v>
      </c>
      <c r="I1364" s="142" t="str">
        <f t="shared" si="799"/>
        <v>100 percent up in Cambrian Stage 10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1</v>
      </c>
      <c r="Q1364" s="143">
        <f t="shared" si="801"/>
        <v>100</v>
      </c>
      <c r="R1364" s="124" t="s">
        <v>1365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4" t="s">
        <v>1410</v>
      </c>
      <c r="C1365" s="5"/>
      <c r="D1365" s="5" t="s">
        <v>1411</v>
      </c>
      <c r="E1365" s="132">
        <f t="shared" si="819"/>
        <v>498.75</v>
      </c>
      <c r="F1365" s="139">
        <f>$O$1339-P1365*($O$1339-$O$1327)</f>
        <v>491.8</v>
      </c>
      <c r="G1365" s="149"/>
      <c r="H1365" s="82" t="str">
        <f t="shared" si="798"/>
        <v>50 percent up in Guzhangian international stage</v>
      </c>
      <c r="I1365" s="142" t="str">
        <f t="shared" si="799"/>
        <v>75 percent up in Jiangshanian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0.75</v>
      </c>
      <c r="Q1365" s="143">
        <f t="shared" si="801"/>
        <v>75</v>
      </c>
      <c r="R1365" s="21" t="s">
        <v>168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1412</v>
      </c>
      <c r="C1366" s="5"/>
      <c r="D1366" s="5" t="s">
        <v>250</v>
      </c>
      <c r="E1366" s="132">
        <f t="shared" si="819"/>
        <v>498.75</v>
      </c>
      <c r="F1366" s="139">
        <f>$O$1347-P1366*($O$1347-$O$1339)</f>
        <v>494.2</v>
      </c>
      <c r="G1366" s="149"/>
      <c r="H1366" s="82" t="str">
        <f t="shared" si="798"/>
        <v>50 percent up in Guzhangian international stage</v>
      </c>
      <c r="I1366" s="142" t="str">
        <f t="shared" si="799"/>
        <v>100 percent up in Paibian international stage</v>
      </c>
      <c r="J1366" s="7">
        <v>0.5</v>
      </c>
      <c r="K1366" s="129">
        <f t="shared" si="80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1</v>
      </c>
      <c r="Q1366" s="143">
        <f t="shared" si="801"/>
        <v>100</v>
      </c>
      <c r="R1366" s="21" t="s">
        <v>170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5" t="s">
        <v>1413</v>
      </c>
      <c r="C1367" s="5"/>
      <c r="D1367" s="5" t="s">
        <v>82</v>
      </c>
      <c r="E1367" s="132">
        <f t="shared" si="819"/>
        <v>499.625</v>
      </c>
      <c r="F1367" s="139">
        <f>$O$1371-P1367*($O$1371-$O$1347)</f>
        <v>498.75</v>
      </c>
      <c r="G1367" s="149"/>
      <c r="H1367" s="82" t="str">
        <f t="shared" si="798"/>
        <v>25 percent up in Guzhangian international stage</v>
      </c>
      <c r="I1367" s="142" t="str">
        <f t="shared" si="799"/>
        <v>50 percent up in Guzhangian international stage</v>
      </c>
      <c r="J1367" s="7">
        <v>0.25</v>
      </c>
      <c r="K1367" s="129">
        <f t="shared" si="800"/>
        <v>25</v>
      </c>
      <c r="L1367" s="8" t="s">
        <v>171</v>
      </c>
      <c r="M1367" s="5" t="s">
        <v>82</v>
      </c>
      <c r="N1367" s="5" t="s">
        <v>82</v>
      </c>
      <c r="O1367" s="83"/>
      <c r="P1367" s="20">
        <v>0.5</v>
      </c>
      <c r="Q1367" s="143">
        <f t="shared" si="801"/>
        <v>50</v>
      </c>
      <c r="R1367" s="21" t="s">
        <v>171</v>
      </c>
      <c r="S1367" s="8" t="s">
        <v>261</v>
      </c>
      <c r="T1367" s="7">
        <v>0.25</v>
      </c>
    </row>
    <row r="1368" spans="1:20" ht="28">
      <c r="A1368" s="113" t="s">
        <v>1363</v>
      </c>
      <c r="B1368" s="115" t="s">
        <v>1415</v>
      </c>
      <c r="C1368" s="5"/>
      <c r="D1368" s="5" t="s">
        <v>82</v>
      </c>
      <c r="E1368" s="132">
        <f t="shared" si="819"/>
        <v>499.625</v>
      </c>
      <c r="F1368" s="139">
        <f>$O$1371-P1368*($O$1371-$O$1347)</f>
        <v>498.75</v>
      </c>
      <c r="G1368" s="149"/>
      <c r="H1368" s="82" t="str">
        <f t="shared" si="798"/>
        <v>25 percent up in Guzhangian international stage</v>
      </c>
      <c r="I1368" s="142" t="str">
        <f t="shared" si="799"/>
        <v>50 percent up in Guzhangian international stage</v>
      </c>
      <c r="J1368" s="7">
        <v>0.25</v>
      </c>
      <c r="K1368" s="129">
        <f t="shared" si="800"/>
        <v>25</v>
      </c>
      <c r="L1368" s="8" t="s">
        <v>171</v>
      </c>
      <c r="M1368" s="5" t="s">
        <v>82</v>
      </c>
      <c r="N1368" s="5" t="s">
        <v>82</v>
      </c>
      <c r="O1368" s="83"/>
      <c r="P1368" s="20">
        <v>0.5</v>
      </c>
      <c r="Q1368" s="143">
        <f t="shared" si="801"/>
        <v>50</v>
      </c>
      <c r="R1368" s="21" t="s">
        <v>171</v>
      </c>
      <c r="S1368" s="8" t="s">
        <v>261</v>
      </c>
      <c r="T1368" s="7">
        <v>0.25</v>
      </c>
    </row>
    <row r="1369" spans="1:20" ht="28">
      <c r="A1369" s="113" t="s">
        <v>1363</v>
      </c>
      <c r="B1369" s="114" t="s">
        <v>1416</v>
      </c>
      <c r="C1369" s="5"/>
      <c r="D1369" s="5" t="s">
        <v>1219</v>
      </c>
      <c r="E1369" s="132">
        <f t="shared" si="819"/>
        <v>499.84375</v>
      </c>
      <c r="F1369" s="139">
        <f>$O$1347-P1369*($O$1347-$O$1339)</f>
        <v>495.75555555555559</v>
      </c>
      <c r="G1369" s="149"/>
      <c r="H1369" s="82" t="str">
        <f t="shared" si="798"/>
        <v>18.8 percent up in Guzhangian international stage</v>
      </c>
      <c r="I1369" s="142" t="str">
        <f t="shared" si="799"/>
        <v>44.4 percent up in Paibian international stage</v>
      </c>
      <c r="J1369" s="7">
        <v>0.1875</v>
      </c>
      <c r="K1369" s="129">
        <f t="shared" si="800"/>
        <v>18.8</v>
      </c>
      <c r="L1369" s="8" t="s">
        <v>171</v>
      </c>
      <c r="M1369" s="5" t="s">
        <v>82</v>
      </c>
      <c r="N1369" s="5" t="s">
        <v>82</v>
      </c>
      <c r="O1369" s="83"/>
      <c r="P1369" s="20">
        <v>0.44444444444443815</v>
      </c>
      <c r="Q1369" s="143">
        <f t="shared" si="801"/>
        <v>44.4</v>
      </c>
      <c r="R1369" s="21" t="s">
        <v>170</v>
      </c>
      <c r="S1369" s="8" t="s">
        <v>248</v>
      </c>
      <c r="T1369" s="7" t="s">
        <v>228</v>
      </c>
    </row>
    <row r="1370" spans="1:20" ht="28">
      <c r="A1370" s="113" t="s">
        <v>1363</v>
      </c>
      <c r="B1370" s="114" t="s">
        <v>1417</v>
      </c>
      <c r="C1370" s="5"/>
      <c r="D1370" s="5" t="s">
        <v>1373</v>
      </c>
      <c r="E1370" s="132">
        <f t="shared" si="819"/>
        <v>500.5</v>
      </c>
      <c r="F1370" s="139">
        <f>$O$1371-P1370*($O$1371-$O$1347)</f>
        <v>498.75</v>
      </c>
      <c r="G1370" s="149"/>
      <c r="H1370" s="82" t="str">
        <f t="shared" si="798"/>
        <v>0 percent up in Guzhangian international stage</v>
      </c>
      <c r="I1370" s="142" t="str">
        <f t="shared" si="799"/>
        <v>50 percent up in Guzhangian international stage</v>
      </c>
      <c r="J1370" s="7">
        <v>0</v>
      </c>
      <c r="K1370" s="129">
        <f t="shared" si="800"/>
        <v>0</v>
      </c>
      <c r="L1370" s="8" t="s">
        <v>171</v>
      </c>
      <c r="M1370" s="5" t="s">
        <v>82</v>
      </c>
      <c r="N1370" s="5" t="s">
        <v>82</v>
      </c>
      <c r="O1370" s="83"/>
      <c r="P1370" s="20">
        <v>0.5</v>
      </c>
      <c r="Q1370" s="143">
        <f t="shared" si="801"/>
        <v>50</v>
      </c>
      <c r="R1370" s="21" t="s">
        <v>171</v>
      </c>
      <c r="S1370" s="8" t="s">
        <v>232</v>
      </c>
      <c r="T1370" s="7" t="s">
        <v>228</v>
      </c>
    </row>
    <row r="1371" spans="1:20" ht="28">
      <c r="A1371" s="113" t="s">
        <v>1363</v>
      </c>
      <c r="B1371" s="115" t="s">
        <v>171</v>
      </c>
      <c r="C1371" s="135"/>
      <c r="D1371" s="135" t="s">
        <v>224</v>
      </c>
      <c r="E1371" s="132">
        <f t="shared" si="819"/>
        <v>500.5</v>
      </c>
      <c r="F1371" s="139">
        <f>$O$1371-P1371*($O$1371-$O$1347)</f>
        <v>497</v>
      </c>
      <c r="G1371" s="149"/>
      <c r="H1371" s="82" t="str">
        <f t="shared" si="798"/>
        <v>0 percent up in Guzhangian international stage</v>
      </c>
      <c r="I1371" s="142" t="str">
        <f t="shared" si="799"/>
        <v>100 percent up in Guzhangian international stage</v>
      </c>
      <c r="J1371" s="7">
        <v>0</v>
      </c>
      <c r="K1371" s="129">
        <f t="shared" si="800"/>
        <v>0</v>
      </c>
      <c r="L1371" s="8" t="s">
        <v>171</v>
      </c>
      <c r="M1371" s="5" t="s">
        <v>226</v>
      </c>
      <c r="N1371" s="5" t="s">
        <v>1418</v>
      </c>
      <c r="O1371" s="83">
        <f>Master_Chronostrat!I156</f>
        <v>500.5</v>
      </c>
      <c r="P1371" s="20">
        <v>1</v>
      </c>
      <c r="Q1371" s="143">
        <f t="shared" si="801"/>
        <v>100</v>
      </c>
      <c r="R1371" s="21" t="s">
        <v>171</v>
      </c>
      <c r="S1371" s="8" t="s">
        <v>226</v>
      </c>
      <c r="T1371" s="7" t="s">
        <v>228</v>
      </c>
    </row>
    <row r="1372" spans="1:20" ht="28">
      <c r="A1372" s="113" t="s">
        <v>1363</v>
      </c>
      <c r="B1372" s="114" t="s">
        <v>1419</v>
      </c>
      <c r="C1372" s="5"/>
      <c r="D1372" s="5" t="s">
        <v>1420</v>
      </c>
      <c r="E1372" s="132">
        <f t="shared" ref="E1372:E1380" si="820">$O$1380-J1372*($O$1380-$O$1371)</f>
        <v>501.07142857142856</v>
      </c>
      <c r="F1372" s="139">
        <f>$O$1371-P1372*($O$1371-$O$1347)</f>
        <v>498.75</v>
      </c>
      <c r="G1372" s="149"/>
      <c r="H1372" s="82" t="str">
        <f t="shared" si="798"/>
        <v>85.7 percent up in Drumian international stage</v>
      </c>
      <c r="I1372" s="142" t="str">
        <f t="shared" si="799"/>
        <v>50 percent up in Guzhangian international stage</v>
      </c>
      <c r="J1372" s="7">
        <v>0.85714285714285721</v>
      </c>
      <c r="K1372" s="129">
        <f t="shared" si="800"/>
        <v>85.7</v>
      </c>
      <c r="L1372" s="8" t="s">
        <v>172</v>
      </c>
      <c r="M1372" s="5" t="s">
        <v>82</v>
      </c>
      <c r="N1372" s="5" t="s">
        <v>82</v>
      </c>
      <c r="O1372" s="83"/>
      <c r="P1372" s="20">
        <v>0.5</v>
      </c>
      <c r="Q1372" s="143">
        <f t="shared" si="801"/>
        <v>50</v>
      </c>
      <c r="R1372" s="21" t="s">
        <v>171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5" t="s">
        <v>1421</v>
      </c>
      <c r="C1373" s="5"/>
      <c r="D1373" s="5" t="s">
        <v>370</v>
      </c>
      <c r="E1373" s="132">
        <f t="shared" si="820"/>
        <v>501.64285714285717</v>
      </c>
      <c r="F1373" s="139">
        <f>$O$1371-P1373*($O$1371-$O$1347)</f>
        <v>498.75</v>
      </c>
      <c r="G1373" s="149"/>
      <c r="H1373" s="82" t="str">
        <f t="shared" si="798"/>
        <v>71.4 percent up in Drumian international stage</v>
      </c>
      <c r="I1373" s="142" t="str">
        <f t="shared" si="799"/>
        <v>50 percent up in Guzhangian international stage</v>
      </c>
      <c r="J1373" s="7">
        <v>0.7142857142857143</v>
      </c>
      <c r="K1373" s="129">
        <f t="shared" si="800"/>
        <v>71.400000000000006</v>
      </c>
      <c r="L1373" s="8" t="s">
        <v>172</v>
      </c>
      <c r="M1373" s="5" t="s">
        <v>82</v>
      </c>
      <c r="N1373" s="5" t="s">
        <v>82</v>
      </c>
      <c r="O1373" s="83"/>
      <c r="P1373" s="20">
        <v>0.5</v>
      </c>
      <c r="Q1373" s="143">
        <f t="shared" si="801"/>
        <v>50</v>
      </c>
      <c r="R1373" s="21" t="s">
        <v>171</v>
      </c>
      <c r="S1373" s="8" t="s">
        <v>248</v>
      </c>
      <c r="T1373" s="7" t="s">
        <v>228</v>
      </c>
    </row>
    <row r="1374" spans="1:20" ht="28">
      <c r="A1374" s="113" t="s">
        <v>1363</v>
      </c>
      <c r="B1374" s="115" t="s">
        <v>1422</v>
      </c>
      <c r="C1374" s="5"/>
      <c r="D1374" s="5" t="s">
        <v>82</v>
      </c>
      <c r="E1374" s="132">
        <f t="shared" si="820"/>
        <v>501.64285714285717</v>
      </c>
      <c r="F1374" s="139">
        <f>$O$1339-P1374*($O$1339-$O$1327)</f>
        <v>493</v>
      </c>
      <c r="G1374" s="149"/>
      <c r="H1374" s="82" t="str">
        <f t="shared" si="798"/>
        <v>71.4 percent up in Drumian international stage</v>
      </c>
      <c r="I1374" s="142" t="str">
        <f t="shared" si="799"/>
        <v>37.5 percent up in Jiangshanian international stage</v>
      </c>
      <c r="J1374" s="7">
        <v>0.7142857142857143</v>
      </c>
      <c r="K1374" s="129">
        <f t="shared" si="800"/>
        <v>71.400000000000006</v>
      </c>
      <c r="L1374" s="8" t="s">
        <v>172</v>
      </c>
      <c r="M1374" s="5" t="s">
        <v>82</v>
      </c>
      <c r="N1374" s="5" t="s">
        <v>82</v>
      </c>
      <c r="O1374" s="83"/>
      <c r="P1374" s="20">
        <v>0.375</v>
      </c>
      <c r="Q1374" s="143">
        <f t="shared" si="801"/>
        <v>37.5</v>
      </c>
      <c r="R1374" s="21" t="s">
        <v>168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1423</v>
      </c>
      <c r="C1375" s="5"/>
      <c r="D1375" s="5" t="s">
        <v>250</v>
      </c>
      <c r="E1375" s="132">
        <f t="shared" si="820"/>
        <v>502.78571428571428</v>
      </c>
      <c r="F1375" s="139">
        <f>$O$1371-P1375*($O$1371-$O$1347)</f>
        <v>498.75</v>
      </c>
      <c r="G1375" s="149"/>
      <c r="H1375" s="82" t="str">
        <f t="shared" si="798"/>
        <v>42.9 percent up in Drumian international stage</v>
      </c>
      <c r="I1375" s="142" t="str">
        <f t="shared" si="799"/>
        <v>50 percent up in Guzhangian international stage</v>
      </c>
      <c r="J1375" s="7">
        <v>0.4285714285714286</v>
      </c>
      <c r="K1375" s="129">
        <f t="shared" si="800"/>
        <v>42.9</v>
      </c>
      <c r="L1375" s="8" t="s">
        <v>172</v>
      </c>
      <c r="M1375" s="5" t="s">
        <v>82</v>
      </c>
      <c r="N1375" s="5" t="s">
        <v>82</v>
      </c>
      <c r="O1375" s="83"/>
      <c r="P1375" s="20">
        <v>0.5</v>
      </c>
      <c r="Q1375" s="143">
        <f t="shared" si="801"/>
        <v>50</v>
      </c>
      <c r="R1375" s="21" t="s">
        <v>171</v>
      </c>
      <c r="S1375" s="8" t="s">
        <v>248</v>
      </c>
      <c r="T1375" s="7" t="s">
        <v>228</v>
      </c>
    </row>
    <row r="1376" spans="1:20" ht="28">
      <c r="A1376" s="113"/>
      <c r="B1376" s="115" t="s">
        <v>1908</v>
      </c>
      <c r="C1376" s="5"/>
      <c r="D1376" s="5" t="s">
        <v>370</v>
      </c>
      <c r="E1376" s="132">
        <f t="shared" ref="E1376" si="821">$O$1380-J1376*($O$1380-$O$1371)</f>
        <v>503.92857142857144</v>
      </c>
      <c r="F1376" s="139">
        <f t="shared" ref="F1376" si="822">$O$1380-P1376*($O$1380-$O$1371)</f>
        <v>501.64285714285717</v>
      </c>
      <c r="G1376" s="149" t="s">
        <v>1909</v>
      </c>
      <c r="H1376" s="82" t="str">
        <f t="shared" ref="H1376" si="823">CONCATENATE(K1376," percent up in ",L1376," international stage")</f>
        <v>14.3 percent up in Drumian international stage</v>
      </c>
      <c r="I1376" s="142" t="str">
        <f t="shared" ref="I1376" si="824">CONCATENATE(Q1376," percent up in ",R1376," international stage")</f>
        <v>71.4 percent up in Drumian international stage</v>
      </c>
      <c r="J1376" s="7">
        <v>0.1428571428571429</v>
      </c>
      <c r="K1376" s="129">
        <f t="shared" ref="K1376" si="825">ROUND(J1376*100,1)</f>
        <v>14.3</v>
      </c>
      <c r="L1376" s="8" t="s">
        <v>172</v>
      </c>
      <c r="M1376" s="5" t="s">
        <v>82</v>
      </c>
      <c r="N1376" s="5" t="s">
        <v>82</v>
      </c>
      <c r="O1376" s="83"/>
      <c r="P1376" s="20">
        <v>0.7142857142857143</v>
      </c>
      <c r="Q1376" s="143">
        <f t="shared" ref="Q1376" si="826">ROUND(P1376*100,1)</f>
        <v>71.400000000000006</v>
      </c>
      <c r="R1376" s="21" t="s">
        <v>172</v>
      </c>
      <c r="S1376" s="8" t="s">
        <v>261</v>
      </c>
    </row>
    <row r="1377" spans="1:20" ht="28">
      <c r="A1377" s="113" t="s">
        <v>1363</v>
      </c>
      <c r="B1377" s="115" t="s">
        <v>1424</v>
      </c>
      <c r="C1377" s="5"/>
      <c r="D1377" s="5" t="s">
        <v>370</v>
      </c>
      <c r="E1377" s="132">
        <f t="shared" si="820"/>
        <v>503.92857142857144</v>
      </c>
      <c r="F1377" s="139">
        <f t="shared" ref="F1377:F1385" si="827">$O$1380-P1377*($O$1380-$O$1371)</f>
        <v>501.64285714285717</v>
      </c>
      <c r="G1377" s="149"/>
      <c r="H1377" s="82" t="str">
        <f t="shared" si="798"/>
        <v>14.3 percent up in Drumian international stage</v>
      </c>
      <c r="I1377" s="142" t="str">
        <f t="shared" si="799"/>
        <v>71.4 percent up in Drumian international stage</v>
      </c>
      <c r="J1377" s="7">
        <v>0.1428571428571429</v>
      </c>
      <c r="K1377" s="129">
        <f t="shared" si="800"/>
        <v>14.3</v>
      </c>
      <c r="L1377" s="8" t="s">
        <v>172</v>
      </c>
      <c r="M1377" s="5" t="s">
        <v>82</v>
      </c>
      <c r="N1377" s="5" t="s">
        <v>82</v>
      </c>
      <c r="O1377" s="83"/>
      <c r="P1377" s="20">
        <v>0.7142857142857143</v>
      </c>
      <c r="Q1377" s="143">
        <f t="shared" si="801"/>
        <v>71.400000000000006</v>
      </c>
      <c r="R1377" s="21" t="s">
        <v>172</v>
      </c>
      <c r="S1377" s="8" t="s">
        <v>261</v>
      </c>
      <c r="T1377" s="7">
        <v>0.5714285714285694</v>
      </c>
    </row>
    <row r="1378" spans="1:20" ht="28">
      <c r="A1378" s="113" t="s">
        <v>1363</v>
      </c>
      <c r="B1378" s="114" t="s">
        <v>1425</v>
      </c>
      <c r="C1378" s="5"/>
      <c r="D1378" s="5" t="s">
        <v>1373</v>
      </c>
      <c r="E1378" s="132">
        <f t="shared" si="820"/>
        <v>503.92857142857144</v>
      </c>
      <c r="F1378" s="139">
        <f t="shared" si="827"/>
        <v>500.5</v>
      </c>
      <c r="G1378" s="149"/>
      <c r="H1378" s="82" t="str">
        <f t="shared" si="798"/>
        <v>14.3 percent up in Drumian international stage</v>
      </c>
      <c r="I1378" s="142" t="str">
        <f t="shared" si="799"/>
        <v>100 percent up in Drumian international stage</v>
      </c>
      <c r="J1378" s="7">
        <v>0.1428571428571429</v>
      </c>
      <c r="K1378" s="129">
        <f t="shared" si="800"/>
        <v>14.3</v>
      </c>
      <c r="L1378" s="8" t="s">
        <v>172</v>
      </c>
      <c r="M1378" s="5" t="s">
        <v>82</v>
      </c>
      <c r="N1378" s="5" t="s">
        <v>82</v>
      </c>
      <c r="O1378" s="83"/>
      <c r="P1378" s="20">
        <v>1</v>
      </c>
      <c r="Q1378" s="143">
        <f t="shared" si="801"/>
        <v>100</v>
      </c>
      <c r="R1378" s="21" t="s">
        <v>172</v>
      </c>
      <c r="S1378" s="8" t="s">
        <v>274</v>
      </c>
      <c r="T1378" s="7" t="s">
        <v>228</v>
      </c>
    </row>
    <row r="1379" spans="1:20" ht="28">
      <c r="A1379" s="113" t="s">
        <v>1363</v>
      </c>
      <c r="B1379" s="115" t="s">
        <v>1414</v>
      </c>
      <c r="C1379" s="5"/>
      <c r="D1379" s="5" t="s">
        <v>963</v>
      </c>
      <c r="E1379" s="132">
        <f>$O$1380-J1379*($O$1380-$O$1371)</f>
        <v>504.5</v>
      </c>
      <c r="F1379" s="139">
        <f>$O$1371-P1379*($O$1371-$O$1347)</f>
        <v>498.75</v>
      </c>
      <c r="G1379" s="149" t="s">
        <v>1953</v>
      </c>
      <c r="H1379" s="82" t="str">
        <f>CONCATENATE(K1379," percent up in ",L1379," international stage")</f>
        <v>0 percent up in Drumian international stage</v>
      </c>
      <c r="I1379" s="142" t="str">
        <f>CONCATENATE(Q1379," percent up in ",R1379," international stage")</f>
        <v>50 percent up in Guzhangian international stage</v>
      </c>
      <c r="J1379" s="7">
        <v>0</v>
      </c>
      <c r="K1379" s="129">
        <f t="shared" ref="K1379" si="828">ROUND(J1379*100,1)</f>
        <v>0</v>
      </c>
      <c r="L1379" s="8" t="s">
        <v>172</v>
      </c>
      <c r="M1379" s="5" t="s">
        <v>82</v>
      </c>
      <c r="N1379" s="5" t="s">
        <v>82</v>
      </c>
      <c r="O1379" s="83"/>
      <c r="P1379" s="20">
        <v>0.5</v>
      </c>
      <c r="Q1379" s="143">
        <f>ROUND(P1379*100,1)</f>
        <v>50</v>
      </c>
      <c r="R1379" s="21" t="s">
        <v>171</v>
      </c>
      <c r="S1379" s="8" t="s">
        <v>261</v>
      </c>
      <c r="T1379" s="7">
        <v>0.25</v>
      </c>
    </row>
    <row r="1380" spans="1:20" ht="28">
      <c r="A1380" s="113" t="s">
        <v>1363</v>
      </c>
      <c r="B1380" s="115" t="s">
        <v>172</v>
      </c>
      <c r="C1380" s="135"/>
      <c r="D1380" s="135" t="s">
        <v>224</v>
      </c>
      <c r="E1380" s="132">
        <f t="shared" si="820"/>
        <v>504.5</v>
      </c>
      <c r="F1380" s="139">
        <f t="shared" si="827"/>
        <v>500.5</v>
      </c>
      <c r="G1380" s="149"/>
      <c r="H1380" s="82" t="str">
        <f t="shared" si="798"/>
        <v>0 percent up in Drumian international stage</v>
      </c>
      <c r="I1380" s="142" t="str">
        <f t="shared" si="799"/>
        <v>100 percent up in Drumian international stage</v>
      </c>
      <c r="J1380" s="7">
        <v>0</v>
      </c>
      <c r="K1380" s="129">
        <f t="shared" si="800"/>
        <v>0</v>
      </c>
      <c r="L1380" s="8" t="s">
        <v>172</v>
      </c>
      <c r="M1380" s="5" t="s">
        <v>226</v>
      </c>
      <c r="N1380" s="5" t="s">
        <v>1426</v>
      </c>
      <c r="O1380" s="83">
        <f>Master_Chronostrat!I157</f>
        <v>504.5</v>
      </c>
      <c r="P1380" s="20">
        <v>1</v>
      </c>
      <c r="Q1380" s="143">
        <f t="shared" si="801"/>
        <v>100</v>
      </c>
      <c r="R1380" s="21" t="s">
        <v>172</v>
      </c>
      <c r="S1380" s="8" t="s">
        <v>226</v>
      </c>
      <c r="T1380" s="7" t="s">
        <v>228</v>
      </c>
    </row>
    <row r="1381" spans="1:20" ht="28">
      <c r="A1381" s="113" t="s">
        <v>1363</v>
      </c>
      <c r="B1381" s="114" t="s">
        <v>1427</v>
      </c>
      <c r="C1381" s="5"/>
      <c r="D1381" s="5" t="s">
        <v>1420</v>
      </c>
      <c r="E1381" s="132">
        <f t="shared" ref="E1381:E1391" si="829">$O$1391-J1381*($O$1391-$O$1380)</f>
        <v>505.69387755102042</v>
      </c>
      <c r="F1381" s="139">
        <f t="shared" si="827"/>
        <v>501.07142857142856</v>
      </c>
      <c r="G1381" s="149"/>
      <c r="H1381" s="82" t="str">
        <f t="shared" si="798"/>
        <v>73.5 percent up in Wuliuan international stage</v>
      </c>
      <c r="I1381" s="142" t="str">
        <f t="shared" si="799"/>
        <v>85.7 percent up in Drumian international stage</v>
      </c>
      <c r="J1381" s="7">
        <v>0.73469387755101578</v>
      </c>
      <c r="K1381" s="129">
        <f t="shared" si="800"/>
        <v>73.5</v>
      </c>
      <c r="L1381" s="8" t="s">
        <v>174</v>
      </c>
      <c r="M1381" s="5" t="s">
        <v>82</v>
      </c>
      <c r="N1381" s="5" t="s">
        <v>82</v>
      </c>
      <c r="O1381" s="83"/>
      <c r="P1381" s="20">
        <v>0.8571428571428571</v>
      </c>
      <c r="Q1381" s="143">
        <f t="shared" si="801"/>
        <v>85.7</v>
      </c>
      <c r="R1381" s="21" t="s">
        <v>172</v>
      </c>
      <c r="S1381" s="8" t="s">
        <v>248</v>
      </c>
      <c r="T1381" s="7" t="s">
        <v>228</v>
      </c>
    </row>
    <row r="1382" spans="1:20" ht="28">
      <c r="A1382" s="113" t="s">
        <v>1363</v>
      </c>
      <c r="B1382" s="114" t="s">
        <v>1428</v>
      </c>
      <c r="C1382" s="5"/>
      <c r="D1382" s="5" t="s">
        <v>370</v>
      </c>
      <c r="E1382" s="132">
        <f t="shared" si="829"/>
        <v>506.42857142857144</v>
      </c>
      <c r="F1382" s="139">
        <f t="shared" si="827"/>
        <v>503.92857142857144</v>
      </c>
      <c r="G1382" s="149"/>
      <c r="H1382" s="82" t="str">
        <f t="shared" si="798"/>
        <v>57.1 percent up in Wuliuan international stage</v>
      </c>
      <c r="I1382" s="142" t="str">
        <f t="shared" si="799"/>
        <v>14.3 percent up in Drumian international stage</v>
      </c>
      <c r="J1382" s="7">
        <v>0.5714285714285714</v>
      </c>
      <c r="K1382" s="129">
        <f t="shared" si="800"/>
        <v>57.1</v>
      </c>
      <c r="L1382" s="8" t="s">
        <v>174</v>
      </c>
      <c r="M1382" s="5" t="s">
        <v>82</v>
      </c>
      <c r="N1382" s="5" t="s">
        <v>82</v>
      </c>
      <c r="O1382" s="83"/>
      <c r="P1382" s="20">
        <v>0.14285714285714285</v>
      </c>
      <c r="Q1382" s="143">
        <f t="shared" si="801"/>
        <v>14.3</v>
      </c>
      <c r="R1382" s="21" t="s">
        <v>172</v>
      </c>
      <c r="S1382" s="8" t="s">
        <v>248</v>
      </c>
      <c r="T1382" s="7" t="s">
        <v>228</v>
      </c>
    </row>
    <row r="1383" spans="1:20" ht="28">
      <c r="A1383" s="113" t="s">
        <v>1363</v>
      </c>
      <c r="B1383" s="115" t="s">
        <v>1429</v>
      </c>
      <c r="C1383" s="5"/>
      <c r="D1383" s="5" t="s">
        <v>370</v>
      </c>
      <c r="E1383" s="132">
        <f t="shared" si="829"/>
        <v>506.42857142857144</v>
      </c>
      <c r="F1383" s="139">
        <f t="shared" si="827"/>
        <v>503.92857142857144</v>
      </c>
      <c r="G1383" s="149"/>
      <c r="H1383" s="82" t="str">
        <f t="shared" si="798"/>
        <v>57.1 percent up in Wuliuan international stage</v>
      </c>
      <c r="I1383" s="142" t="str">
        <f t="shared" si="799"/>
        <v>14.3 percent up in Drumian international stage</v>
      </c>
      <c r="J1383" s="7">
        <v>0.5714285714285714</v>
      </c>
      <c r="K1383" s="129">
        <f t="shared" si="800"/>
        <v>57.1</v>
      </c>
      <c r="L1383" s="8" t="s">
        <v>174</v>
      </c>
      <c r="M1383" s="5" t="s">
        <v>82</v>
      </c>
      <c r="N1383" s="5" t="s">
        <v>82</v>
      </c>
      <c r="O1383" s="83"/>
      <c r="P1383" s="20">
        <v>0.14285714285714285</v>
      </c>
      <c r="Q1383" s="143">
        <f t="shared" si="801"/>
        <v>14.3</v>
      </c>
      <c r="R1383" s="21" t="s">
        <v>172</v>
      </c>
      <c r="S1383" s="8" t="s">
        <v>248</v>
      </c>
      <c r="T1383" s="7" t="s">
        <v>228</v>
      </c>
    </row>
    <row r="1384" spans="1:20" ht="28">
      <c r="A1384" s="113" t="s">
        <v>1363</v>
      </c>
      <c r="B1384" s="115" t="s">
        <v>1430</v>
      </c>
      <c r="C1384" s="5"/>
      <c r="D1384" s="5" t="s">
        <v>250</v>
      </c>
      <c r="E1384" s="132">
        <f t="shared" si="829"/>
        <v>507.71428571428572</v>
      </c>
      <c r="F1384" s="139">
        <f t="shared" si="827"/>
        <v>502.78571428571428</v>
      </c>
      <c r="G1384" s="149"/>
      <c r="H1384" s="82" t="str">
        <f t="shared" si="798"/>
        <v>28.6 percent up in Wuliuan international stage</v>
      </c>
      <c r="I1384" s="142" t="str">
        <f t="shared" si="799"/>
        <v>42.9 percent up in Drumian international stage</v>
      </c>
      <c r="J1384" s="7">
        <v>0.2857142857142857</v>
      </c>
      <c r="K1384" s="129">
        <f t="shared" si="800"/>
        <v>28.6</v>
      </c>
      <c r="L1384" s="8" t="s">
        <v>174</v>
      </c>
      <c r="M1384" s="5" t="s">
        <v>82</v>
      </c>
      <c r="N1384" s="5" t="s">
        <v>82</v>
      </c>
      <c r="O1384" s="83"/>
      <c r="P1384" s="20">
        <v>0.42857142857142855</v>
      </c>
      <c r="Q1384" s="143">
        <f t="shared" si="801"/>
        <v>42.9</v>
      </c>
      <c r="R1384" s="21" t="s">
        <v>172</v>
      </c>
      <c r="S1384" s="8" t="s">
        <v>248</v>
      </c>
      <c r="T1384" s="7" t="s">
        <v>228</v>
      </c>
    </row>
    <row r="1385" spans="1:20" ht="28">
      <c r="A1385" s="113" t="s">
        <v>1363</v>
      </c>
      <c r="B1385" s="115" t="s">
        <v>1431</v>
      </c>
      <c r="C1385" s="5"/>
      <c r="D1385" s="5" t="s">
        <v>250</v>
      </c>
      <c r="E1385" s="132">
        <f t="shared" si="829"/>
        <v>507.71428571428572</v>
      </c>
      <c r="F1385" s="139">
        <f t="shared" si="827"/>
        <v>502.78571428571428</v>
      </c>
      <c r="G1385" s="149"/>
      <c r="H1385" s="82" t="str">
        <f t="shared" si="798"/>
        <v>28.6 percent up in Wuliuan international stage</v>
      </c>
      <c r="I1385" s="142" t="str">
        <f t="shared" si="799"/>
        <v>42.9 percent up in Drumian international stage</v>
      </c>
      <c r="J1385" s="7">
        <v>0.2857142857142857</v>
      </c>
      <c r="K1385" s="129">
        <f t="shared" si="800"/>
        <v>28.6</v>
      </c>
      <c r="L1385" s="8" t="s">
        <v>174</v>
      </c>
      <c r="M1385" s="5" t="s">
        <v>82</v>
      </c>
      <c r="N1385" s="5" t="s">
        <v>82</v>
      </c>
      <c r="O1385" s="83"/>
      <c r="P1385" s="20">
        <v>0.42857142857142855</v>
      </c>
      <c r="Q1385" s="143">
        <f t="shared" si="801"/>
        <v>42.9</v>
      </c>
      <c r="R1385" s="21" t="s">
        <v>172</v>
      </c>
      <c r="S1385" s="8" t="s">
        <v>248</v>
      </c>
      <c r="T1385" s="7" t="s">
        <v>228</v>
      </c>
    </row>
    <row r="1386" spans="1:20" ht="28">
      <c r="A1386" s="113" t="s">
        <v>1363</v>
      </c>
      <c r="B1386" s="115" t="s">
        <v>1432</v>
      </c>
      <c r="C1386" s="5"/>
      <c r="D1386" s="5" t="s">
        <v>82</v>
      </c>
      <c r="E1386" s="132">
        <f t="shared" si="829"/>
        <v>509</v>
      </c>
      <c r="F1386" s="139">
        <f>$O$1391-P1386*($O$1391-$O$1380)</f>
        <v>504.5</v>
      </c>
      <c r="G1386" s="149"/>
      <c r="H1386" s="82" t="str">
        <f t="shared" si="798"/>
        <v>0 percent up in Wuliuan international stage</v>
      </c>
      <c r="I1386" s="142" t="str">
        <f t="shared" si="799"/>
        <v>100 percent up in Wuliuan international stage</v>
      </c>
      <c r="J1386" s="7">
        <v>0</v>
      </c>
      <c r="K1386" s="129">
        <f t="shared" si="800"/>
        <v>0</v>
      </c>
      <c r="L1386" s="8" t="s">
        <v>174</v>
      </c>
      <c r="M1386" s="5" t="s">
        <v>82</v>
      </c>
      <c r="N1386" s="5" t="s">
        <v>82</v>
      </c>
      <c r="O1386" s="83"/>
      <c r="P1386" s="20">
        <v>1</v>
      </c>
      <c r="Q1386" s="143">
        <f t="shared" si="801"/>
        <v>100</v>
      </c>
      <c r="R1386" s="21" t="s">
        <v>174</v>
      </c>
      <c r="S1386" s="8" t="s">
        <v>234</v>
      </c>
      <c r="T1386" s="7" t="s">
        <v>228</v>
      </c>
    </row>
    <row r="1387" spans="1:20" ht="28">
      <c r="A1387" s="113" t="s">
        <v>1363</v>
      </c>
      <c r="B1387" s="114" t="s">
        <v>1433</v>
      </c>
      <c r="C1387" s="5"/>
      <c r="D1387" s="5" t="s">
        <v>1373</v>
      </c>
      <c r="E1387" s="132">
        <f t="shared" si="829"/>
        <v>509</v>
      </c>
      <c r="F1387" s="139">
        <f>$O$1380-P1387*($O$1380-$O$1371)</f>
        <v>503.92857142857144</v>
      </c>
      <c r="G1387" s="149"/>
      <c r="H1387" s="82" t="str">
        <f t="shared" si="798"/>
        <v>0 percent up in Wuliuan international stage</v>
      </c>
      <c r="I1387" s="142" t="str">
        <f t="shared" si="799"/>
        <v>14.3 percent up in Drumian international stage</v>
      </c>
      <c r="J1387" s="7">
        <v>0</v>
      </c>
      <c r="K1387" s="129">
        <f t="shared" si="800"/>
        <v>0</v>
      </c>
      <c r="L1387" s="8" t="s">
        <v>174</v>
      </c>
      <c r="M1387" s="5" t="s">
        <v>82</v>
      </c>
      <c r="N1387" s="5" t="s">
        <v>82</v>
      </c>
      <c r="O1387" s="83"/>
      <c r="P1387" s="20">
        <v>0.14285714285714285</v>
      </c>
      <c r="Q1387" s="143">
        <f t="shared" si="801"/>
        <v>14.3</v>
      </c>
      <c r="R1387" s="21" t="s">
        <v>172</v>
      </c>
      <c r="S1387" s="8" t="s">
        <v>248</v>
      </c>
      <c r="T1387" s="7" t="s">
        <v>228</v>
      </c>
    </row>
    <row r="1388" spans="1:20" ht="28">
      <c r="A1388" s="113" t="s">
        <v>1363</v>
      </c>
      <c r="B1388" s="115" t="s">
        <v>1434</v>
      </c>
      <c r="C1388" s="5"/>
      <c r="D1388" s="5" t="s">
        <v>370</v>
      </c>
      <c r="E1388" s="132">
        <f t="shared" si="829"/>
        <v>509</v>
      </c>
      <c r="F1388" s="139">
        <f>$O$1391-P1388*($O$1391-$O$1380)</f>
        <v>506.42857142857144</v>
      </c>
      <c r="G1388" s="149"/>
      <c r="H1388" s="82" t="str">
        <f t="shared" si="798"/>
        <v>0 percent up in Wuliuan international stage</v>
      </c>
      <c r="I1388" s="142" t="str">
        <f t="shared" si="799"/>
        <v>57.1 percent up in Wuliuan international stage</v>
      </c>
      <c r="J1388" s="7">
        <v>0</v>
      </c>
      <c r="K1388" s="129">
        <f t="shared" si="800"/>
        <v>0</v>
      </c>
      <c r="L1388" s="8" t="s">
        <v>174</v>
      </c>
      <c r="M1388" s="5" t="s">
        <v>82</v>
      </c>
      <c r="N1388" s="5" t="s">
        <v>82</v>
      </c>
      <c r="O1388" s="83"/>
      <c r="P1388" s="20">
        <v>0.5714285714285714</v>
      </c>
      <c r="Q1388" s="143">
        <f t="shared" si="801"/>
        <v>57.1</v>
      </c>
      <c r="R1388" s="21" t="s">
        <v>174</v>
      </c>
      <c r="S1388" s="8" t="s">
        <v>232</v>
      </c>
      <c r="T1388" s="7" t="s">
        <v>228</v>
      </c>
    </row>
    <row r="1389" spans="1:20" ht="28">
      <c r="A1389" s="113" t="s">
        <v>1363</v>
      </c>
      <c r="B1389" s="114" t="s">
        <v>1435</v>
      </c>
      <c r="C1389" s="5"/>
      <c r="D1389" s="5" t="s">
        <v>1373</v>
      </c>
      <c r="E1389" s="132">
        <f t="shared" si="829"/>
        <v>509</v>
      </c>
      <c r="F1389" s="139">
        <f>$O$1391-P1389*($O$1391-$O$1380)</f>
        <v>504.5</v>
      </c>
      <c r="G1389" s="149"/>
      <c r="H1389" s="82" t="str">
        <f t="shared" si="798"/>
        <v>0 percent up in Wuliuan international stage</v>
      </c>
      <c r="I1389" s="142" t="str">
        <f t="shared" si="799"/>
        <v>100 percent up in Wuliuan international stage</v>
      </c>
      <c r="J1389" s="7">
        <v>0</v>
      </c>
      <c r="K1389" s="129">
        <f t="shared" si="800"/>
        <v>0</v>
      </c>
      <c r="L1389" s="8" t="s">
        <v>174</v>
      </c>
      <c r="M1389" s="5" t="s">
        <v>82</v>
      </c>
      <c r="N1389" s="5" t="s">
        <v>82</v>
      </c>
      <c r="O1389" s="83"/>
      <c r="P1389" s="20">
        <v>1</v>
      </c>
      <c r="Q1389" s="143">
        <f t="shared" si="801"/>
        <v>100</v>
      </c>
      <c r="R1389" s="21" t="s">
        <v>174</v>
      </c>
      <c r="S1389" s="8" t="s">
        <v>234</v>
      </c>
      <c r="T1389" s="7" t="s">
        <v>228</v>
      </c>
    </row>
    <row r="1390" spans="1:20" ht="28">
      <c r="A1390" s="113" t="s">
        <v>1363</v>
      </c>
      <c r="B1390" s="114" t="s">
        <v>174</v>
      </c>
      <c r="C1390" s="135"/>
      <c r="D1390" s="135" t="s">
        <v>224</v>
      </c>
      <c r="E1390" s="132">
        <f t="shared" si="829"/>
        <v>509</v>
      </c>
      <c r="F1390" s="139">
        <f>$O$1391-P1390*($O$1391-$O$1380)</f>
        <v>504.5</v>
      </c>
      <c r="G1390" s="149"/>
      <c r="H1390" s="82" t="str">
        <f t="shared" si="798"/>
        <v>0 percent up in Wuliuan international stage</v>
      </c>
      <c r="I1390" s="142" t="str">
        <f t="shared" si="799"/>
        <v>100 percent up in Wuliuan international stage</v>
      </c>
      <c r="J1390" s="7">
        <v>0</v>
      </c>
      <c r="K1390" s="129">
        <f t="shared" si="800"/>
        <v>0</v>
      </c>
      <c r="L1390" s="8" t="s">
        <v>174</v>
      </c>
      <c r="M1390" s="5" t="s">
        <v>226</v>
      </c>
      <c r="N1390" s="5" t="s">
        <v>82</v>
      </c>
      <c r="O1390" s="83">
        <f>Master_Chronostrat!I158</f>
        <v>509</v>
      </c>
      <c r="P1390" s="20">
        <v>1</v>
      </c>
      <c r="Q1390" s="143">
        <f t="shared" si="801"/>
        <v>100</v>
      </c>
      <c r="R1390" s="21" t="s">
        <v>174</v>
      </c>
      <c r="S1390" s="8" t="s">
        <v>226</v>
      </c>
      <c r="T1390" s="7" t="s">
        <v>228</v>
      </c>
    </row>
    <row r="1391" spans="1:20" ht="28">
      <c r="A1391" s="113" t="s">
        <v>1363</v>
      </c>
      <c r="B1391" s="114" t="s">
        <v>173</v>
      </c>
      <c r="C1391" s="135"/>
      <c r="D1391" s="135" t="s">
        <v>224</v>
      </c>
      <c r="E1391" s="132">
        <f t="shared" si="829"/>
        <v>509</v>
      </c>
      <c r="F1391" s="139">
        <f>$O$1371-P1391*($O$1371-$O$1347)</f>
        <v>497</v>
      </c>
      <c r="G1391" s="149"/>
      <c r="H1391" s="82" t="str">
        <f t="shared" si="798"/>
        <v>0 percent up in Wuliuan international stage</v>
      </c>
      <c r="I1391" s="142" t="str">
        <f t="shared" si="799"/>
        <v>100 percent up in Guzhangian international stage</v>
      </c>
      <c r="J1391" s="7">
        <v>0</v>
      </c>
      <c r="K1391" s="129">
        <f t="shared" si="800"/>
        <v>0</v>
      </c>
      <c r="L1391" s="8" t="s">
        <v>174</v>
      </c>
      <c r="M1391" s="5" t="s">
        <v>226</v>
      </c>
      <c r="N1391" s="5" t="s">
        <v>1436</v>
      </c>
      <c r="O1391" s="83">
        <f>Master_Chronostrat!I158</f>
        <v>509</v>
      </c>
      <c r="P1391" s="20">
        <v>1</v>
      </c>
      <c r="Q1391" s="143">
        <f t="shared" si="801"/>
        <v>100</v>
      </c>
      <c r="R1391" s="21" t="s">
        <v>171</v>
      </c>
      <c r="S1391" s="8" t="s">
        <v>241</v>
      </c>
      <c r="T1391" s="7" t="s">
        <v>228</v>
      </c>
    </row>
    <row r="1392" spans="1:20" ht="28">
      <c r="A1392" s="113" t="s">
        <v>1363</v>
      </c>
      <c r="B1392" s="115" t="s">
        <v>1437</v>
      </c>
      <c r="C1392" s="5"/>
      <c r="D1392" s="5" t="s">
        <v>82</v>
      </c>
      <c r="E1392" s="132">
        <f>$O$1414-J1392*($O$1414-$O$1391)</f>
        <v>511.2</v>
      </c>
      <c r="F1392" s="139">
        <f>$O$1380-P1392*($O$1380-$O$1371)</f>
        <v>501.64285714285717</v>
      </c>
      <c r="G1392" s="149"/>
      <c r="H1392" s="82" t="str">
        <f t="shared" si="798"/>
        <v>60 percent up in Cambrian Stage 4 international stage</v>
      </c>
      <c r="I1392" s="142" t="str">
        <f t="shared" si="799"/>
        <v>71.4 percent up in Drumian international stage</v>
      </c>
      <c r="J1392" s="7">
        <v>0.6</v>
      </c>
      <c r="K1392" s="129">
        <f t="shared" si="800"/>
        <v>60</v>
      </c>
      <c r="L1392" s="8" t="s">
        <v>1438</v>
      </c>
      <c r="M1392" s="5" t="s">
        <v>82</v>
      </c>
      <c r="N1392" s="5" t="s">
        <v>82</v>
      </c>
      <c r="O1392" s="83"/>
      <c r="P1392" s="20">
        <v>0.7142857142857143</v>
      </c>
      <c r="Q1392" s="143">
        <f t="shared" si="801"/>
        <v>71.400000000000006</v>
      </c>
      <c r="R1392" s="21" t="s">
        <v>172</v>
      </c>
      <c r="S1392" s="8" t="s">
        <v>248</v>
      </c>
      <c r="T1392" s="7" t="s">
        <v>228</v>
      </c>
    </row>
    <row r="1393" spans="1:20" ht="28">
      <c r="A1393" s="113" t="s">
        <v>1363</v>
      </c>
      <c r="B1393" s="114" t="s">
        <v>1439</v>
      </c>
      <c r="C1393" s="5"/>
      <c r="D1393" s="5" t="s">
        <v>1406</v>
      </c>
      <c r="E1393" s="132">
        <f>$O$1414-J1393*($O$1414-$O$1391)</f>
        <v>511.2</v>
      </c>
      <c r="F1393" s="139">
        <f>$O$1371-P1393*($O$1371-$O$1347)</f>
        <v>498.75</v>
      </c>
      <c r="G1393" s="149"/>
      <c r="H1393" s="82" t="str">
        <f t="shared" ref="H1393:H1480" si="830">CONCATENATE(K1393," percent up in ",L1393," international stage")</f>
        <v>60 percent up in Cambrian Stage 4 international stage</v>
      </c>
      <c r="I1393" s="142" t="str">
        <f t="shared" ref="I1393:I1480" si="831">CONCATENATE(Q1393," percent up in ",R1393," international stage")</f>
        <v>50 percent up in Guzhangian international stage</v>
      </c>
      <c r="J1393" s="7">
        <v>0.6</v>
      </c>
      <c r="K1393" s="129">
        <f t="shared" ref="K1393:K1480" si="832">ROUND(J1393*100,1)</f>
        <v>60</v>
      </c>
      <c r="L1393" s="8" t="s">
        <v>1438</v>
      </c>
      <c r="M1393" s="5" t="s">
        <v>82</v>
      </c>
      <c r="N1393" s="5" t="s">
        <v>82</v>
      </c>
      <c r="O1393" s="83"/>
      <c r="P1393" s="20">
        <v>0.5</v>
      </c>
      <c r="Q1393" s="143">
        <f t="shared" ref="Q1393:Q1480" si="833">ROUND(P1393*100,1)</f>
        <v>50</v>
      </c>
      <c r="R1393" s="21" t="s">
        <v>171</v>
      </c>
      <c r="S1393" s="8" t="s">
        <v>248</v>
      </c>
      <c r="T1393" s="7" t="s">
        <v>228</v>
      </c>
    </row>
    <row r="1394" spans="1:20" ht="28">
      <c r="A1394" s="113" t="s">
        <v>1363</v>
      </c>
      <c r="B1394" s="115" t="s">
        <v>1440</v>
      </c>
      <c r="C1394" s="5"/>
      <c r="D1394" s="5" t="s">
        <v>82</v>
      </c>
      <c r="E1394" s="132">
        <f>$O$1414-J1394*($O$1414-$O$1391)</f>
        <v>512.29999999999995</v>
      </c>
      <c r="F1394" s="139">
        <f>$O$1371-P1394*($O$1371-$O$1347)</f>
        <v>498.75</v>
      </c>
      <c r="G1394" s="149"/>
      <c r="H1394" s="82" t="str">
        <f t="shared" si="830"/>
        <v>40 percent up in Cambrian Stage 4 international stage</v>
      </c>
      <c r="I1394" s="142" t="str">
        <f t="shared" si="831"/>
        <v>50 percent up in Guzhangian international stage</v>
      </c>
      <c r="J1394" s="7">
        <v>0.4</v>
      </c>
      <c r="K1394" s="129">
        <f t="shared" si="832"/>
        <v>40</v>
      </c>
      <c r="L1394" s="8" t="s">
        <v>1438</v>
      </c>
      <c r="M1394" s="5" t="s">
        <v>82</v>
      </c>
      <c r="N1394" s="5" t="s">
        <v>82</v>
      </c>
      <c r="O1394" s="83"/>
      <c r="P1394" s="20">
        <v>0.5</v>
      </c>
      <c r="Q1394" s="143">
        <f t="shared" si="833"/>
        <v>50</v>
      </c>
      <c r="R1394" s="21" t="s">
        <v>171</v>
      </c>
      <c r="S1394" s="8" t="s">
        <v>248</v>
      </c>
      <c r="T1394" s="7" t="s">
        <v>228</v>
      </c>
    </row>
    <row r="1395" spans="1:20" ht="28">
      <c r="A1395" s="113" t="s">
        <v>1363</v>
      </c>
      <c r="B1395" s="115" t="s">
        <v>1441</v>
      </c>
      <c r="C1395" s="5"/>
      <c r="D1395" s="5" t="s">
        <v>246</v>
      </c>
      <c r="E1395" s="132">
        <f>$O$1414-J1395*($O$1414-$O$1391)</f>
        <v>512.29999999999995</v>
      </c>
      <c r="F1395" s="139">
        <f>$O$1371-P1395*($O$1371-$O$1347)</f>
        <v>498.75</v>
      </c>
      <c r="G1395" s="149"/>
      <c r="H1395" s="82" t="str">
        <f t="shared" si="830"/>
        <v>40 percent up in Cambrian Stage 4 international stage</v>
      </c>
      <c r="I1395" s="142" t="str">
        <f t="shared" si="831"/>
        <v>50 percent up in Guzhangian international stage</v>
      </c>
      <c r="J1395" s="7">
        <v>0.4</v>
      </c>
      <c r="K1395" s="129">
        <f t="shared" si="832"/>
        <v>40</v>
      </c>
      <c r="L1395" s="8" t="s">
        <v>1438</v>
      </c>
      <c r="M1395" s="5" t="s">
        <v>82</v>
      </c>
      <c r="N1395" s="5" t="s">
        <v>82</v>
      </c>
      <c r="O1395" s="83"/>
      <c r="P1395" s="20">
        <v>0.5</v>
      </c>
      <c r="Q1395" s="143">
        <f t="shared" si="833"/>
        <v>50</v>
      </c>
      <c r="R1395" s="21" t="s">
        <v>171</v>
      </c>
      <c r="S1395" s="8" t="s">
        <v>248</v>
      </c>
      <c r="T1395" s="7" t="s">
        <v>228</v>
      </c>
    </row>
    <row r="1396" spans="1:20" ht="28">
      <c r="A1396" s="113"/>
      <c r="B1396" s="115" t="s">
        <v>1808</v>
      </c>
      <c r="C1396" s="5"/>
      <c r="D1396" s="5"/>
      <c r="E1396" s="132">
        <f t="shared" ref="E1396" si="834">$O$1380-J1396*($O$1380-$O$1371)</f>
        <v>504.5</v>
      </c>
      <c r="F1396" s="139">
        <f>$O$1371-P1396*($O$1371-$O$1347)</f>
        <v>499.625</v>
      </c>
      <c r="G1396" s="149" t="s">
        <v>1810</v>
      </c>
      <c r="H1396" s="82" t="str">
        <f t="shared" si="830"/>
        <v>0 percent up in Drumian international stage</v>
      </c>
      <c r="I1396" s="142" t="str">
        <f t="shared" si="831"/>
        <v>25 percent up in Guzhangian international stage</v>
      </c>
      <c r="J1396" s="7">
        <v>0</v>
      </c>
      <c r="K1396" s="129">
        <f t="shared" ref="K1396" si="835">ROUND(J1396*100,1)</f>
        <v>0</v>
      </c>
      <c r="L1396" s="8" t="s">
        <v>172</v>
      </c>
      <c r="M1396" s="5"/>
      <c r="O1396" s="83"/>
      <c r="P1396" s="20">
        <v>0.25</v>
      </c>
      <c r="Q1396" s="143">
        <f t="shared" si="833"/>
        <v>25</v>
      </c>
      <c r="R1396" s="21" t="s">
        <v>171</v>
      </c>
      <c r="S1396" s="151" t="s">
        <v>1810</v>
      </c>
    </row>
    <row r="1397" spans="1:20" ht="28">
      <c r="A1397" s="113"/>
      <c r="B1397" s="115" t="s">
        <v>1809</v>
      </c>
      <c r="C1397" s="5"/>
      <c r="D1397" s="5"/>
      <c r="E1397" s="132">
        <f>$O$1414-J1397*($O$1414-$O$1391)</f>
        <v>512.29999999999995</v>
      </c>
      <c r="F1397" s="139">
        <f>$O$1391-P1397*($O$1391-$O$1380)</f>
        <v>504.5</v>
      </c>
      <c r="G1397" s="149" t="s">
        <v>1807</v>
      </c>
      <c r="H1397" s="82" t="str">
        <f t="shared" ref="H1397" si="836">CONCATENATE(K1397," percent up in ",L1397," international stage")</f>
        <v>40 percent up in Cambrian Stage 4 international stage</v>
      </c>
      <c r="I1397" s="142" t="str">
        <f t="shared" ref="I1397" si="837">CONCATENATE(Q1397," percent up in ",R1397," international stage")</f>
        <v>100 percent up in Wuliuan international stage</v>
      </c>
      <c r="J1397" s="7">
        <v>0.4</v>
      </c>
      <c r="K1397" s="129">
        <f t="shared" ref="K1397" si="838">ROUND(J1397*100,1)</f>
        <v>40</v>
      </c>
      <c r="L1397" s="8" t="s">
        <v>1438</v>
      </c>
      <c r="M1397" s="5"/>
      <c r="O1397" s="83"/>
      <c r="P1397" s="20">
        <v>1</v>
      </c>
      <c r="Q1397" s="143">
        <f t="shared" ref="Q1397" si="839">ROUND(P1397*100,1)</f>
        <v>100</v>
      </c>
      <c r="R1397" s="21" t="s">
        <v>174</v>
      </c>
      <c r="S1397" s="151" t="s">
        <v>1807</v>
      </c>
    </row>
    <row r="1398" spans="1:20" ht="28">
      <c r="A1398" s="113" t="s">
        <v>1363</v>
      </c>
      <c r="B1398" s="115" t="s">
        <v>1442</v>
      </c>
      <c r="C1398" s="5"/>
      <c r="D1398" s="5" t="s">
        <v>82</v>
      </c>
      <c r="E1398" s="132">
        <f>$O$1414-J1398*($O$1414-$O$1391)</f>
        <v>512.29999999999995</v>
      </c>
      <c r="F1398" s="139">
        <f>$O$1371-P1398*($O$1371-$O$1347)</f>
        <v>499.625</v>
      </c>
      <c r="G1398" s="149"/>
      <c r="H1398" s="82" t="str">
        <f t="shared" si="830"/>
        <v>40 percent up in Cambrian Stage 4 international stage</v>
      </c>
      <c r="I1398" s="142" t="str">
        <f t="shared" si="831"/>
        <v>25 percent up in Guzhangian international stage</v>
      </c>
      <c r="J1398" s="7">
        <v>0.4</v>
      </c>
      <c r="K1398" s="129">
        <f t="shared" si="832"/>
        <v>40</v>
      </c>
      <c r="L1398" s="8" t="s">
        <v>1438</v>
      </c>
      <c r="M1398" s="5" t="s">
        <v>82</v>
      </c>
      <c r="N1398" s="5" t="s">
        <v>82</v>
      </c>
      <c r="O1398" s="83"/>
      <c r="P1398" s="20">
        <v>0.25</v>
      </c>
      <c r="Q1398" s="143">
        <f t="shared" si="833"/>
        <v>25</v>
      </c>
      <c r="R1398" s="21" t="s">
        <v>171</v>
      </c>
      <c r="S1398" s="8" t="s">
        <v>248</v>
      </c>
      <c r="T1398" s="7" t="s">
        <v>228</v>
      </c>
    </row>
    <row r="1399" spans="1:20" ht="28">
      <c r="A1399" s="113" t="s">
        <v>1363</v>
      </c>
      <c r="B1399" s="115" t="s">
        <v>1443</v>
      </c>
      <c r="C1399" s="5"/>
      <c r="D1399" s="5" t="s">
        <v>963</v>
      </c>
      <c r="E1399" s="132">
        <f>$O$1414-J1399*($O$1414-$O$1391)</f>
        <v>510.375</v>
      </c>
      <c r="F1399" s="139">
        <f>$O$1391-P1399*($O$1391-$O$1380)</f>
        <v>504.5</v>
      </c>
      <c r="G1399" s="149" t="s">
        <v>1953</v>
      </c>
      <c r="H1399" s="82" t="str">
        <f t="shared" si="830"/>
        <v>75 percent up in Cambrian Stage 4 international stage</v>
      </c>
      <c r="I1399" s="142" t="str">
        <f t="shared" si="831"/>
        <v>100 percent up in Wuliuan international stage</v>
      </c>
      <c r="J1399" s="7">
        <v>0.75</v>
      </c>
      <c r="K1399" s="129">
        <f t="shared" si="832"/>
        <v>75</v>
      </c>
      <c r="L1399" s="8" t="s">
        <v>1438</v>
      </c>
      <c r="M1399" s="5" t="s">
        <v>82</v>
      </c>
      <c r="N1399" s="5" t="s">
        <v>82</v>
      </c>
      <c r="O1399" s="83"/>
      <c r="P1399" s="20">
        <v>1</v>
      </c>
      <c r="Q1399" s="143">
        <f t="shared" si="833"/>
        <v>100</v>
      </c>
      <c r="R1399" s="21" t="s">
        <v>174</v>
      </c>
      <c r="S1399" s="8" t="s">
        <v>248</v>
      </c>
      <c r="T1399" s="7" t="s">
        <v>228</v>
      </c>
    </row>
    <row r="1400" spans="1:20" ht="34">
      <c r="A1400" s="113"/>
      <c r="B1400" s="115" t="s">
        <v>1804</v>
      </c>
      <c r="C1400" s="5"/>
      <c r="D1400" s="5"/>
      <c r="E1400" s="132">
        <f t="shared" ref="E1400" si="840">$O$1380-J1400*($O$1380-$O$1371)</f>
        <v>504.5</v>
      </c>
      <c r="F1400" s="139">
        <f>$O$1371-P1400*($O$1371-$O$1347)</f>
        <v>498.75</v>
      </c>
      <c r="G1400" s="149" t="s">
        <v>1806</v>
      </c>
      <c r="H1400" s="82" t="str">
        <f t="shared" ref="H1400:H1401" si="841">CONCATENATE(K1400," percent up in ",L1400," international stage")</f>
        <v>0 percent up in Drumian international stage</v>
      </c>
      <c r="I1400" s="142" t="str">
        <f t="shared" ref="I1400:I1401" si="842">CONCATENATE(Q1400," percent up in ",R1400," international stage")</f>
        <v>50 percent up in Guzhangian international stage</v>
      </c>
      <c r="J1400" s="7">
        <v>0</v>
      </c>
      <c r="K1400" s="129">
        <f t="shared" si="832"/>
        <v>0</v>
      </c>
      <c r="L1400" s="8" t="s">
        <v>172</v>
      </c>
      <c r="M1400" s="5"/>
      <c r="O1400" s="83"/>
      <c r="P1400" s="20">
        <v>0.5</v>
      </c>
      <c r="Q1400" s="143">
        <f t="shared" ref="Q1400:Q1401" si="843">ROUND(P1400*100,1)</f>
        <v>50</v>
      </c>
      <c r="R1400" s="21" t="s">
        <v>171</v>
      </c>
      <c r="S1400" s="151" t="s">
        <v>1806</v>
      </c>
    </row>
    <row r="1401" spans="1:20" ht="34">
      <c r="A1401" s="113"/>
      <c r="B1401" s="115" t="s">
        <v>1805</v>
      </c>
      <c r="C1401" s="5"/>
      <c r="D1401" s="5"/>
      <c r="E1401" s="132">
        <f t="shared" ref="E1401:E1408" si="844">$O$1414-J1401*($O$1414-$O$1391)</f>
        <v>512.29999999999995</v>
      </c>
      <c r="F1401" s="139">
        <f>$O$1391-P1401*($O$1391-$O$1380)</f>
        <v>504.5</v>
      </c>
      <c r="G1401" s="149" t="s">
        <v>1807</v>
      </c>
      <c r="H1401" s="82" t="str">
        <f t="shared" si="841"/>
        <v>40 percent up in Cambrian Stage 4 international stage</v>
      </c>
      <c r="I1401" s="142" t="str">
        <f t="shared" si="842"/>
        <v>100 percent up in Wuliuan international stage</v>
      </c>
      <c r="J1401" s="7">
        <v>0.4</v>
      </c>
      <c r="K1401" s="129">
        <f t="shared" ref="K1401" si="845">ROUND(J1401*100,1)</f>
        <v>40</v>
      </c>
      <c r="L1401" s="8" t="s">
        <v>1438</v>
      </c>
      <c r="M1401" s="5"/>
      <c r="O1401" s="83"/>
      <c r="P1401" s="20">
        <v>1</v>
      </c>
      <c r="Q1401" s="143">
        <f t="shared" si="843"/>
        <v>100</v>
      </c>
      <c r="R1401" s="21" t="s">
        <v>174</v>
      </c>
      <c r="S1401" s="151" t="s">
        <v>1807</v>
      </c>
    </row>
    <row r="1402" spans="1:20" ht="28">
      <c r="A1402" s="113" t="s">
        <v>1363</v>
      </c>
      <c r="B1402" s="115" t="s">
        <v>1444</v>
      </c>
      <c r="C1402" s="5"/>
      <c r="D1402" s="5" t="s">
        <v>82</v>
      </c>
      <c r="E1402" s="132">
        <f t="shared" si="844"/>
        <v>512.29999999999995</v>
      </c>
      <c r="F1402" s="139">
        <f>$O$1371-P1402*($O$1371-$O$1347)</f>
        <v>498.75</v>
      </c>
      <c r="G1402" s="149"/>
      <c r="H1402" s="82" t="str">
        <f t="shared" si="830"/>
        <v>40 percent up in Cambrian Stage 4 international stage</v>
      </c>
      <c r="I1402" s="142" t="str">
        <f t="shared" si="831"/>
        <v>50 percent up in Guzhangian international stage</v>
      </c>
      <c r="J1402" s="7">
        <v>0.4</v>
      </c>
      <c r="K1402" s="129">
        <f t="shared" si="832"/>
        <v>40</v>
      </c>
      <c r="L1402" s="8" t="s">
        <v>1438</v>
      </c>
      <c r="M1402" s="5" t="s">
        <v>82</v>
      </c>
      <c r="N1402" s="5" t="s">
        <v>82</v>
      </c>
      <c r="O1402" s="83"/>
      <c r="P1402" s="20">
        <v>0.5</v>
      </c>
      <c r="Q1402" s="143">
        <f t="shared" si="833"/>
        <v>50</v>
      </c>
      <c r="R1402" s="21" t="s">
        <v>171</v>
      </c>
      <c r="S1402" s="8" t="s">
        <v>248</v>
      </c>
      <c r="T1402" s="7" t="s">
        <v>228</v>
      </c>
    </row>
    <row r="1403" spans="1:20" ht="28">
      <c r="A1403" s="113" t="s">
        <v>1363</v>
      </c>
      <c r="B1403" s="115" t="s">
        <v>1445</v>
      </c>
      <c r="C1403" s="5"/>
      <c r="D1403" s="5" t="s">
        <v>82</v>
      </c>
      <c r="E1403" s="132">
        <f t="shared" si="844"/>
        <v>512.29999999999995</v>
      </c>
      <c r="F1403" s="139">
        <f>$O$1371-P1403*($O$1371-$O$1347)</f>
        <v>498.75</v>
      </c>
      <c r="G1403" s="149"/>
      <c r="H1403" s="82" t="str">
        <f t="shared" si="830"/>
        <v>40 percent up in Cambrian Stage 4 international stage</v>
      </c>
      <c r="I1403" s="142" t="str">
        <f t="shared" si="831"/>
        <v>50 percent up in Guzhangian international stage</v>
      </c>
      <c r="J1403" s="7">
        <v>0.4</v>
      </c>
      <c r="K1403" s="129">
        <f t="shared" si="832"/>
        <v>40</v>
      </c>
      <c r="L1403" s="8" t="s">
        <v>1438</v>
      </c>
      <c r="M1403" s="5" t="s">
        <v>82</v>
      </c>
      <c r="N1403" s="5" t="s">
        <v>82</v>
      </c>
      <c r="O1403" s="83"/>
      <c r="P1403" s="20">
        <v>0.5</v>
      </c>
      <c r="Q1403" s="143">
        <f t="shared" si="833"/>
        <v>50</v>
      </c>
      <c r="R1403" s="21" t="s">
        <v>171</v>
      </c>
      <c r="S1403" s="8" t="s">
        <v>248</v>
      </c>
      <c r="T1403" s="7" t="s">
        <v>228</v>
      </c>
    </row>
    <row r="1404" spans="1:20" ht="28">
      <c r="A1404" s="113" t="s">
        <v>1363</v>
      </c>
      <c r="B1404" s="115" t="s">
        <v>1446</v>
      </c>
      <c r="C1404" s="5"/>
      <c r="D1404" s="5" t="s">
        <v>250</v>
      </c>
      <c r="E1404" s="132">
        <f t="shared" si="844"/>
        <v>512.29999999999995</v>
      </c>
      <c r="F1404" s="139">
        <f>$O$1391-P1404*($O$1391-$O$1380)</f>
        <v>507.71428571428572</v>
      </c>
      <c r="G1404" s="149"/>
      <c r="H1404" s="82" t="str">
        <f t="shared" si="830"/>
        <v>40 percent up in Cambrian Stage 4 international stage</v>
      </c>
      <c r="I1404" s="142" t="str">
        <f t="shared" si="831"/>
        <v>28.6 percent up in Wuliuan international stage</v>
      </c>
      <c r="J1404" s="7">
        <v>0.4</v>
      </c>
      <c r="K1404" s="129">
        <f t="shared" si="832"/>
        <v>40</v>
      </c>
      <c r="L1404" s="8" t="s">
        <v>1438</v>
      </c>
      <c r="M1404" s="5" t="s">
        <v>82</v>
      </c>
      <c r="N1404" s="5" t="s">
        <v>82</v>
      </c>
      <c r="O1404" s="83"/>
      <c r="P1404" s="20">
        <v>0.2857142857142857</v>
      </c>
      <c r="Q1404" s="143">
        <f t="shared" si="833"/>
        <v>28.6</v>
      </c>
      <c r="R1404" s="21" t="s">
        <v>174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5" t="s">
        <v>1447</v>
      </c>
      <c r="C1405" s="5"/>
      <c r="D1405" s="5" t="s">
        <v>82</v>
      </c>
      <c r="E1405" s="132">
        <f t="shared" si="844"/>
        <v>512.29999999999995</v>
      </c>
      <c r="F1405" s="139">
        <f>$O$1371-P1405*($O$1371-$O$1347)</f>
        <v>498.75</v>
      </c>
      <c r="G1405" s="149"/>
      <c r="H1405" s="82" t="str">
        <f t="shared" si="830"/>
        <v>40 percent up in Cambrian Stage 4 international stage</v>
      </c>
      <c r="I1405" s="142" t="str">
        <f t="shared" si="831"/>
        <v>50 percent up in Guzhangian international stage</v>
      </c>
      <c r="J1405" s="7">
        <v>0.4</v>
      </c>
      <c r="K1405" s="129">
        <f t="shared" si="832"/>
        <v>40</v>
      </c>
      <c r="L1405" s="8" t="s">
        <v>1438</v>
      </c>
      <c r="M1405" s="5" t="s">
        <v>82</v>
      </c>
      <c r="N1405" s="5" t="s">
        <v>82</v>
      </c>
      <c r="O1405" s="83"/>
      <c r="P1405" s="20">
        <v>0.5</v>
      </c>
      <c r="Q1405" s="143">
        <f t="shared" si="833"/>
        <v>50</v>
      </c>
      <c r="R1405" s="21" t="s">
        <v>171</v>
      </c>
      <c r="S1405" s="8" t="s">
        <v>248</v>
      </c>
      <c r="T1405" s="7" t="s">
        <v>228</v>
      </c>
    </row>
    <row r="1406" spans="1:20" ht="28">
      <c r="A1406" s="113" t="s">
        <v>1363</v>
      </c>
      <c r="B1406" s="115" t="s">
        <v>1448</v>
      </c>
      <c r="C1406" s="5"/>
      <c r="D1406" s="5" t="s">
        <v>82</v>
      </c>
      <c r="E1406" s="132">
        <f t="shared" si="844"/>
        <v>512.29999999999995</v>
      </c>
      <c r="F1406" s="139">
        <f>$O$1371-P1406*($O$1371-$O$1347)</f>
        <v>499.625</v>
      </c>
      <c r="G1406" s="149"/>
      <c r="H1406" s="82" t="str">
        <f t="shared" si="830"/>
        <v>40 percent up in Cambrian Stage 4 international stage</v>
      </c>
      <c r="I1406" s="142" t="str">
        <f t="shared" si="831"/>
        <v>25 percent up in Guzhangian international stage</v>
      </c>
      <c r="J1406" s="7">
        <v>0.4</v>
      </c>
      <c r="K1406" s="129">
        <f t="shared" si="832"/>
        <v>40</v>
      </c>
      <c r="L1406" s="8" t="s">
        <v>1438</v>
      </c>
      <c r="M1406" s="5" t="s">
        <v>82</v>
      </c>
      <c r="N1406" s="5" t="s">
        <v>82</v>
      </c>
      <c r="O1406" s="83"/>
      <c r="P1406" s="20">
        <v>0.25</v>
      </c>
      <c r="Q1406" s="143">
        <f t="shared" si="833"/>
        <v>25</v>
      </c>
      <c r="R1406" s="21" t="s">
        <v>171</v>
      </c>
      <c r="S1406" s="8" t="s">
        <v>248</v>
      </c>
      <c r="T1406" s="7" t="s">
        <v>228</v>
      </c>
    </row>
    <row r="1407" spans="1:20" ht="28">
      <c r="A1407" s="113" t="s">
        <v>1363</v>
      </c>
      <c r="B1407" s="115" t="s">
        <v>1449</v>
      </c>
      <c r="C1407" s="5"/>
      <c r="D1407" s="5" t="s">
        <v>82</v>
      </c>
      <c r="E1407" s="132">
        <f t="shared" si="844"/>
        <v>512.29999999999995</v>
      </c>
      <c r="F1407" s="139">
        <f>$O$1371-P1407*($O$1371-$O$1347)</f>
        <v>499.625</v>
      </c>
      <c r="G1407" s="149"/>
      <c r="H1407" s="82" t="str">
        <f t="shared" si="830"/>
        <v>40 percent up in Cambrian Stage 4 international stage</v>
      </c>
      <c r="I1407" s="142" t="str">
        <f t="shared" si="831"/>
        <v>25 percent up in Guzhangian international stage</v>
      </c>
      <c r="J1407" s="7">
        <v>0.4</v>
      </c>
      <c r="K1407" s="129">
        <f t="shared" si="832"/>
        <v>40</v>
      </c>
      <c r="L1407" s="8" t="s">
        <v>1438</v>
      </c>
      <c r="M1407" s="5" t="s">
        <v>82</v>
      </c>
      <c r="N1407" s="5" t="s">
        <v>82</v>
      </c>
      <c r="O1407" s="83"/>
      <c r="P1407" s="20">
        <v>0.25</v>
      </c>
      <c r="Q1407" s="143">
        <f t="shared" si="833"/>
        <v>25</v>
      </c>
      <c r="R1407" s="21" t="s">
        <v>171</v>
      </c>
      <c r="S1407" s="8" t="s">
        <v>248</v>
      </c>
      <c r="T1407" s="7" t="s">
        <v>228</v>
      </c>
    </row>
    <row r="1408" spans="1:20" ht="28">
      <c r="A1408" s="113" t="s">
        <v>1363</v>
      </c>
      <c r="B1408" s="115" t="s">
        <v>1450</v>
      </c>
      <c r="C1408" s="5"/>
      <c r="D1408" s="5" t="s">
        <v>266</v>
      </c>
      <c r="E1408" s="132">
        <f t="shared" si="844"/>
        <v>512.29999999999995</v>
      </c>
      <c r="F1408" s="139">
        <f>$O$1371-P1408*($O$1371-$O$1347)</f>
        <v>498.75</v>
      </c>
      <c r="G1408" s="149"/>
      <c r="H1408" s="82" t="str">
        <f t="shared" si="830"/>
        <v>40 percent up in Cambrian Stage 4 international stage</v>
      </c>
      <c r="I1408" s="142" t="str">
        <f t="shared" si="831"/>
        <v>50 percent up in Guzhangian international stage</v>
      </c>
      <c r="J1408" s="7">
        <v>0.4</v>
      </c>
      <c r="K1408" s="129">
        <f t="shared" si="832"/>
        <v>40</v>
      </c>
      <c r="L1408" s="8" t="s">
        <v>1438</v>
      </c>
      <c r="M1408" s="5" t="s">
        <v>82</v>
      </c>
      <c r="N1408" s="5" t="s">
        <v>82</v>
      </c>
      <c r="O1408" s="83"/>
      <c r="P1408" s="20">
        <v>0.5</v>
      </c>
      <c r="Q1408" s="143">
        <f t="shared" si="833"/>
        <v>50</v>
      </c>
      <c r="R1408" s="21" t="s">
        <v>171</v>
      </c>
      <c r="S1408" s="8" t="s">
        <v>248</v>
      </c>
      <c r="T1408" s="7" t="s">
        <v>228</v>
      </c>
    </row>
    <row r="1409" spans="1:20" ht="17">
      <c r="A1409" s="113"/>
      <c r="B1409" s="115" t="s">
        <v>1972</v>
      </c>
      <c r="C1409" s="5"/>
      <c r="D1409" s="5"/>
      <c r="E1409" s="132">
        <f>E1412-0.5*(E1412-F1412)</f>
        <v>511.75</v>
      </c>
      <c r="F1409" s="139">
        <f>F1412</f>
        <v>510.375</v>
      </c>
      <c r="G1409" s="149" t="s">
        <v>1966</v>
      </c>
      <c r="K1409" s="129"/>
      <c r="L1409" s="8"/>
      <c r="M1409" s="5"/>
      <c r="O1409" s="83"/>
      <c r="S1409" s="8"/>
    </row>
    <row r="1410" spans="1:20" ht="17">
      <c r="A1410" s="113"/>
      <c r="B1410" s="115" t="s">
        <v>1973</v>
      </c>
      <c r="C1410" s="5"/>
      <c r="D1410" s="5"/>
      <c r="E1410" s="132">
        <f>E1412-0.35*(E1412-F1412)</f>
        <v>512.16250000000002</v>
      </c>
      <c r="F1410" s="139">
        <f>E1412-0.65*(E1412-F1412)</f>
        <v>511.33749999999998</v>
      </c>
      <c r="G1410" s="149" t="s">
        <v>1968</v>
      </c>
      <c r="K1410" s="129"/>
      <c r="L1410" s="8"/>
      <c r="M1410" s="5"/>
      <c r="O1410" s="83"/>
      <c r="S1410" s="8"/>
    </row>
    <row r="1411" spans="1:20" ht="17">
      <c r="A1411" s="113"/>
      <c r="B1411" s="115" t="s">
        <v>1974</v>
      </c>
      <c r="C1411" s="5"/>
      <c r="D1411" s="5"/>
      <c r="E1411" s="132">
        <f>E1412</f>
        <v>513.125</v>
      </c>
      <c r="F1411" s="139">
        <f>E1412-0.5*(E1412-F1412)</f>
        <v>511.75</v>
      </c>
      <c r="G1411" s="149" t="s">
        <v>1967</v>
      </c>
      <c r="K1411" s="129"/>
      <c r="L1411" s="8"/>
      <c r="M1411" s="5"/>
      <c r="O1411" s="83"/>
      <c r="S1411" s="8"/>
    </row>
    <row r="1412" spans="1:20" ht="28">
      <c r="A1412" s="113" t="s">
        <v>1363</v>
      </c>
      <c r="B1412" s="115" t="s">
        <v>1458</v>
      </c>
      <c r="C1412" s="5"/>
      <c r="D1412" s="5" t="s">
        <v>963</v>
      </c>
      <c r="E1412" s="132">
        <f>$O$1414-J1412*($O$1414-$O$1391)</f>
        <v>513.125</v>
      </c>
      <c r="F1412" s="139">
        <f>$O$1414-P1412*($O$1414-$O$1391)</f>
        <v>510.375</v>
      </c>
      <c r="G1412" s="149" t="s">
        <v>1953</v>
      </c>
      <c r="H1412" s="82" t="str">
        <f>CONCATENATE(K1412," percent up in ",L1412," international stage")</f>
        <v>25 percent up in Cambrian Stage 4 international stage</v>
      </c>
      <c r="I1412" s="142" t="str">
        <f>CONCATENATE(Q1412," percent up in ",R1412," international stage")</f>
        <v>75 percent up in Cambrian Stage 4 international stage</v>
      </c>
      <c r="J1412" s="7">
        <v>0.25</v>
      </c>
      <c r="K1412" s="129">
        <f t="shared" ref="K1412" si="846">ROUND(J1412*100,1)</f>
        <v>25</v>
      </c>
      <c r="L1412" s="8" t="s">
        <v>1438</v>
      </c>
      <c r="M1412" s="5" t="s">
        <v>82</v>
      </c>
      <c r="N1412" s="5" t="s">
        <v>82</v>
      </c>
      <c r="O1412" s="83"/>
      <c r="P1412" s="20">
        <v>0.75</v>
      </c>
      <c r="Q1412" s="143">
        <f>ROUND(P1412*100,1)</f>
        <v>75</v>
      </c>
      <c r="R1412" s="8" t="s">
        <v>1438</v>
      </c>
      <c r="S1412" s="8" t="s">
        <v>248</v>
      </c>
      <c r="T1412" s="7" t="s">
        <v>228</v>
      </c>
    </row>
    <row r="1413" spans="1:20" ht="28">
      <c r="A1413" s="113" t="s">
        <v>1363</v>
      </c>
      <c r="B1413" s="114" t="s">
        <v>1451</v>
      </c>
      <c r="C1413" s="5"/>
      <c r="D1413" s="5" t="s">
        <v>1373</v>
      </c>
      <c r="E1413" s="132">
        <f>$O$1414-J1413*($O$1414-$O$1391)</f>
        <v>514.5</v>
      </c>
      <c r="F1413" s="139">
        <f>$O$1414-P1413*($O$1414-$O$1391)</f>
        <v>509</v>
      </c>
      <c r="G1413" s="149"/>
      <c r="H1413" s="82" t="str">
        <f t="shared" si="830"/>
        <v>0 percent up in Cambrian Stage 4 international stage</v>
      </c>
      <c r="I1413" s="142" t="str">
        <f t="shared" si="831"/>
        <v>100 percent up in Cambrian Stage 4 international stage</v>
      </c>
      <c r="J1413" s="7">
        <v>0</v>
      </c>
      <c r="K1413" s="129">
        <f t="shared" si="832"/>
        <v>0</v>
      </c>
      <c r="L1413" s="8" t="s">
        <v>1438</v>
      </c>
      <c r="M1413" s="5" t="s">
        <v>82</v>
      </c>
      <c r="N1413" s="5" t="s">
        <v>82</v>
      </c>
      <c r="O1413" s="83"/>
      <c r="P1413" s="20">
        <v>1</v>
      </c>
      <c r="Q1413" s="143">
        <f t="shared" si="833"/>
        <v>100</v>
      </c>
      <c r="R1413" s="8" t="s">
        <v>1438</v>
      </c>
      <c r="S1413" s="8" t="s">
        <v>234</v>
      </c>
      <c r="T1413" s="7" t="s">
        <v>228</v>
      </c>
    </row>
    <row r="1414" spans="1:20" ht="28">
      <c r="A1414" s="113" t="s">
        <v>1363</v>
      </c>
      <c r="B1414" s="115" t="s">
        <v>1438</v>
      </c>
      <c r="C1414" s="135"/>
      <c r="D1414" s="135" t="s">
        <v>224</v>
      </c>
      <c r="E1414" s="132">
        <f>$O$1414-J1414*($O$1414-$O$1391)</f>
        <v>514.5</v>
      </c>
      <c r="F1414" s="139">
        <f>$O$1414-P1414*($O$1414-$O$1391)</f>
        <v>509</v>
      </c>
      <c r="G1414" s="149"/>
      <c r="H1414" s="82" t="str">
        <f t="shared" si="830"/>
        <v>0 percent up in Cambrian Stage 4 international stage</v>
      </c>
      <c r="I1414" s="142" t="str">
        <f t="shared" si="831"/>
        <v>100 percent up in Cambrian Stage 4 international stage</v>
      </c>
      <c r="J1414" s="7">
        <v>0</v>
      </c>
      <c r="K1414" s="129">
        <f t="shared" si="832"/>
        <v>0</v>
      </c>
      <c r="L1414" s="8" t="s">
        <v>1438</v>
      </c>
      <c r="M1414" s="5" t="s">
        <v>226</v>
      </c>
      <c r="N1414" s="5" t="s">
        <v>1452</v>
      </c>
      <c r="O1414" s="83">
        <f>Master_Chronostrat!I159</f>
        <v>514.5</v>
      </c>
      <c r="P1414" s="20">
        <v>1</v>
      </c>
      <c r="Q1414" s="143">
        <f t="shared" si="833"/>
        <v>100</v>
      </c>
      <c r="R1414" s="8" t="s">
        <v>1438</v>
      </c>
      <c r="S1414" s="8" t="s">
        <v>226</v>
      </c>
      <c r="T1414" s="7" t="s">
        <v>228</v>
      </c>
    </row>
    <row r="1415" spans="1:20" ht="28">
      <c r="A1415" s="113" t="s">
        <v>1363</v>
      </c>
      <c r="B1415" s="114" t="s">
        <v>1453</v>
      </c>
      <c r="C1415" s="5"/>
      <c r="D1415" s="5" t="s">
        <v>1420</v>
      </c>
      <c r="E1415" s="132">
        <f>$O$1433-J1415*($O$1433-$O$1414)</f>
        <v>515.58333333333337</v>
      </c>
      <c r="F1415" s="139">
        <f>$O$1391-P1415*($O$1391-$O$1380)</f>
        <v>505.69387755102042</v>
      </c>
      <c r="G1415" s="149"/>
      <c r="H1415" s="82" t="str">
        <f t="shared" si="830"/>
        <v>83.3 percent up in Cambrian Stage 3 international stage</v>
      </c>
      <c r="I1415" s="142" t="str">
        <f t="shared" si="831"/>
        <v>73.5 percent up in Wuliuan international stage</v>
      </c>
      <c r="J1415" s="7">
        <v>0.83333333333333337</v>
      </c>
      <c r="K1415" s="129">
        <f t="shared" si="832"/>
        <v>83.3</v>
      </c>
      <c r="L1415" s="8" t="s">
        <v>1454</v>
      </c>
      <c r="M1415" s="5" t="s">
        <v>82</v>
      </c>
      <c r="N1415" s="5" t="s">
        <v>82</v>
      </c>
      <c r="O1415" s="83"/>
      <c r="P1415" s="20">
        <v>0.73469387755101578</v>
      </c>
      <c r="Q1415" s="143">
        <f t="shared" si="833"/>
        <v>73.5</v>
      </c>
      <c r="R1415" s="21" t="s">
        <v>174</v>
      </c>
      <c r="S1415" s="8" t="s">
        <v>248</v>
      </c>
      <c r="T1415" s="7" t="s">
        <v>228</v>
      </c>
    </row>
    <row r="1416" spans="1:20" ht="28">
      <c r="A1416" s="113" t="s">
        <v>1363</v>
      </c>
      <c r="B1416" s="114" t="s">
        <v>1455</v>
      </c>
      <c r="C1416" s="5"/>
      <c r="D1416" s="5" t="s">
        <v>82</v>
      </c>
      <c r="E1416" s="132">
        <f>$O$1433-J1416*($O$1433-$O$1414)</f>
        <v>515.58333333333337</v>
      </c>
      <c r="F1416" s="139">
        <f>$O$1391-P1416*($O$1391-$O$1380)</f>
        <v>505.69387755102042</v>
      </c>
      <c r="G1416" s="149"/>
      <c r="H1416" s="82" t="str">
        <f t="shared" si="830"/>
        <v>83.3 percent up in Cambrian Stage 3 international stage</v>
      </c>
      <c r="I1416" s="142" t="str">
        <f t="shared" si="831"/>
        <v>73.5 percent up in Wuliuan international stage</v>
      </c>
      <c r="J1416" s="7">
        <v>0.83333333333333337</v>
      </c>
      <c r="K1416" s="129">
        <f t="shared" si="832"/>
        <v>83.3</v>
      </c>
      <c r="L1416" s="8" t="s">
        <v>1454</v>
      </c>
      <c r="M1416" s="5" t="s">
        <v>82</v>
      </c>
      <c r="N1416" s="5" t="s">
        <v>82</v>
      </c>
      <c r="O1416" s="83"/>
      <c r="P1416" s="20">
        <v>0.73469387755101578</v>
      </c>
      <c r="Q1416" s="143">
        <f t="shared" si="833"/>
        <v>73.5</v>
      </c>
      <c r="R1416" s="21" t="s">
        <v>174</v>
      </c>
      <c r="S1416" s="8" t="s">
        <v>248</v>
      </c>
      <c r="T1416" s="7" t="s">
        <v>228</v>
      </c>
    </row>
    <row r="1417" spans="1:20" ht="17">
      <c r="A1417" s="113"/>
      <c r="B1417" s="115" t="s">
        <v>1971</v>
      </c>
      <c r="C1417" s="5"/>
      <c r="D1417" s="5"/>
      <c r="E1417" s="132">
        <f>E1420-0.5*(E1420-F1420)</f>
        <v>518.0625</v>
      </c>
      <c r="F1417" s="139">
        <f>F1420</f>
        <v>513.125</v>
      </c>
      <c r="G1417" s="149" t="s">
        <v>1966</v>
      </c>
      <c r="K1417" s="129"/>
      <c r="L1417" s="8"/>
      <c r="M1417" s="5"/>
      <c r="O1417" s="83"/>
      <c r="S1417" s="8"/>
    </row>
    <row r="1418" spans="1:20" ht="17">
      <c r="A1418" s="113"/>
      <c r="B1418" s="160" t="s">
        <v>1970</v>
      </c>
      <c r="C1418" s="5"/>
      <c r="D1418" s="5"/>
      <c r="E1418" s="132">
        <f>E1420-0.35*(E1420-F1420)</f>
        <v>519.54375000000005</v>
      </c>
      <c r="F1418" s="139">
        <f>E1420-0.65*(E1420-F1420)</f>
        <v>516.58124999999995</v>
      </c>
      <c r="G1418" s="149" t="s">
        <v>1968</v>
      </c>
      <c r="K1418" s="129"/>
      <c r="L1418" s="8"/>
      <c r="M1418" s="5"/>
      <c r="O1418" s="83"/>
      <c r="S1418" s="8"/>
    </row>
    <row r="1419" spans="1:20" ht="17">
      <c r="A1419" s="113"/>
      <c r="B1419" s="115" t="s">
        <v>1969</v>
      </c>
      <c r="C1419" s="5"/>
      <c r="D1419" s="5"/>
      <c r="E1419" s="132">
        <f>E1420</f>
        <v>523</v>
      </c>
      <c r="F1419" s="139">
        <f>E1420-0.5*(E1420-F1420)</f>
        <v>518.0625</v>
      </c>
      <c r="G1419" s="149" t="s">
        <v>1967</v>
      </c>
      <c r="K1419" s="129"/>
      <c r="L1419" s="8"/>
      <c r="M1419" s="5"/>
      <c r="O1419" s="83"/>
      <c r="S1419" s="8"/>
    </row>
    <row r="1420" spans="1:20" ht="28">
      <c r="A1420" s="113" t="s">
        <v>1363</v>
      </c>
      <c r="B1420" s="115" t="s">
        <v>1465</v>
      </c>
      <c r="C1420" s="5"/>
      <c r="D1420" s="5" t="s">
        <v>963</v>
      </c>
      <c r="E1420" s="132">
        <f>$O$1445-J1420*($O$1445-$O$1433)</f>
        <v>523</v>
      </c>
      <c r="F1420" s="139">
        <f>$O$1414-P1420*($O$1414-$O$1391)</f>
        <v>513.125</v>
      </c>
      <c r="G1420" s="149" t="s">
        <v>1953</v>
      </c>
      <c r="H1420" s="82" t="str">
        <f>CONCATENATE(K1420," percent up in ",L1420," international stage")</f>
        <v>75 percent up in Cambrian Stage 3 international stage</v>
      </c>
      <c r="I1420" s="142" t="str">
        <f>CONCATENATE(Q1420," percent up in ",R1420," international stage")</f>
        <v>25 percent up in Cambrian Stage 4 international stage</v>
      </c>
      <c r="J1420" s="7">
        <v>0.75</v>
      </c>
      <c r="K1420" s="129">
        <f t="shared" ref="K1420" si="847">ROUND(J1420*100,1)</f>
        <v>75</v>
      </c>
      <c r="L1420" s="8" t="s">
        <v>1454</v>
      </c>
      <c r="M1420" s="5" t="s">
        <v>82</v>
      </c>
      <c r="N1420" s="5" t="s">
        <v>82</v>
      </c>
      <c r="O1420" s="83"/>
      <c r="P1420" s="20">
        <v>0.25</v>
      </c>
      <c r="Q1420" s="143">
        <f>ROUND(P1420*100,1)</f>
        <v>25</v>
      </c>
      <c r="R1420" s="8" t="s">
        <v>1438</v>
      </c>
      <c r="S1420" s="8" t="s">
        <v>248</v>
      </c>
      <c r="T1420" s="7" t="s">
        <v>228</v>
      </c>
    </row>
    <row r="1421" spans="1:20" ht="28">
      <c r="A1421" s="113" t="s">
        <v>1363</v>
      </c>
      <c r="B1421" s="114" t="s">
        <v>1456</v>
      </c>
      <c r="C1421" s="5"/>
      <c r="D1421" s="5" t="s">
        <v>1403</v>
      </c>
      <c r="E1421" s="132">
        <f>$O$1433-J1421*($O$1433-$O$1414)</f>
        <v>516.66666666666663</v>
      </c>
      <c r="F1421" s="139">
        <f>$O$1414-P1421*($O$1414-$O$1391)</f>
        <v>512.29999999999995</v>
      </c>
      <c r="G1421" s="149"/>
      <c r="H1421" s="82" t="str">
        <f t="shared" si="830"/>
        <v>66.7 percent up in Cambrian Stage 3 international stage</v>
      </c>
      <c r="I1421" s="142" t="str">
        <f t="shared" si="831"/>
        <v>40 percent up in Cambrian Stage 4 international stage</v>
      </c>
      <c r="J1421" s="7">
        <v>0.66666666666666674</v>
      </c>
      <c r="K1421" s="129">
        <f t="shared" si="832"/>
        <v>66.7</v>
      </c>
      <c r="L1421" s="8" t="s">
        <v>1454</v>
      </c>
      <c r="M1421" s="5" t="s">
        <v>82</v>
      </c>
      <c r="N1421" s="5" t="s">
        <v>82</v>
      </c>
      <c r="O1421" s="83"/>
      <c r="P1421" s="20">
        <v>0.4</v>
      </c>
      <c r="Q1421" s="143">
        <f t="shared" si="833"/>
        <v>40</v>
      </c>
      <c r="R1421" s="8" t="s">
        <v>1438</v>
      </c>
      <c r="S1421" s="8" t="s">
        <v>248</v>
      </c>
      <c r="T1421" s="7" t="s">
        <v>228</v>
      </c>
    </row>
    <row r="1422" spans="1:20" ht="28">
      <c r="A1422" s="113" t="s">
        <v>1363</v>
      </c>
      <c r="B1422" s="115" t="s">
        <v>1457</v>
      </c>
      <c r="C1422" s="5"/>
      <c r="D1422" s="5" t="s">
        <v>250</v>
      </c>
      <c r="E1422" s="132">
        <f>$O$1433-J1422*($O$1433-$O$1414)</f>
        <v>517.75</v>
      </c>
      <c r="F1422" s="139">
        <f>$O$1414-P1422*($O$1414-$O$1391)</f>
        <v>512.29999999999995</v>
      </c>
      <c r="G1422" s="149"/>
      <c r="H1422" s="82" t="str">
        <f t="shared" si="830"/>
        <v>50 percent up in Cambrian Stage 3 international stage</v>
      </c>
      <c r="I1422" s="142" t="str">
        <f t="shared" si="831"/>
        <v>40 percent up in Cambrian Stage 4 international stage</v>
      </c>
      <c r="J1422" s="7">
        <v>0.5</v>
      </c>
      <c r="K1422" s="129">
        <f t="shared" si="832"/>
        <v>50</v>
      </c>
      <c r="L1422" s="8" t="s">
        <v>1454</v>
      </c>
      <c r="M1422" s="5" t="s">
        <v>82</v>
      </c>
      <c r="N1422" s="5" t="s">
        <v>82</v>
      </c>
      <c r="O1422" s="83"/>
      <c r="P1422" s="20">
        <v>0.4</v>
      </c>
      <c r="Q1422" s="143">
        <f t="shared" si="833"/>
        <v>40</v>
      </c>
      <c r="R1422" s="8" t="s">
        <v>1438</v>
      </c>
      <c r="S1422" s="8" t="s">
        <v>248</v>
      </c>
      <c r="T1422" s="7" t="s">
        <v>228</v>
      </c>
    </row>
    <row r="1423" spans="1:20" ht="28">
      <c r="A1423" s="113" t="s">
        <v>1363</v>
      </c>
      <c r="B1423" s="114" t="s">
        <v>1459</v>
      </c>
      <c r="C1423" s="5"/>
      <c r="D1423" s="5" t="s">
        <v>1420</v>
      </c>
      <c r="E1423" s="132">
        <f>$O$1433-J1423*($O$1433-$O$1414)</f>
        <v>519.375</v>
      </c>
      <c r="F1423" s="139">
        <f>$O$1433-P1423*($O$1433-$O$1414)</f>
        <v>515.58333333333337</v>
      </c>
      <c r="G1423" s="149"/>
      <c r="H1423" s="82" t="str">
        <f>CONCATENATE(K1423," percent up in ",L1423," international stage")</f>
        <v>25 percent up in Cambrian Stage 3 international stage</v>
      </c>
      <c r="I1423" s="142" t="str">
        <f>CONCATENATE(Q1423," percent up in ",R1423," international stage")</f>
        <v>83.3 percent up in Cambrian Stage 3 international stage</v>
      </c>
      <c r="J1423" s="7">
        <v>0.25</v>
      </c>
      <c r="K1423" s="129">
        <f>ROUND(J1423*100,1)</f>
        <v>25</v>
      </c>
      <c r="L1423" s="8" t="s">
        <v>1454</v>
      </c>
      <c r="M1423" s="5" t="s">
        <v>82</v>
      </c>
      <c r="N1423" s="5" t="s">
        <v>82</v>
      </c>
      <c r="O1423" s="83"/>
      <c r="P1423" s="20">
        <v>0.83333333333333337</v>
      </c>
      <c r="Q1423" s="143">
        <f>ROUND(P1423*100,1)</f>
        <v>83.3</v>
      </c>
      <c r="R1423" s="8" t="s">
        <v>1454</v>
      </c>
      <c r="S1423" s="8" t="s">
        <v>261</v>
      </c>
      <c r="T1423" s="7">
        <v>0.5833333333333387</v>
      </c>
    </row>
    <row r="1424" spans="1:20" ht="28">
      <c r="A1424" s="113" t="s">
        <v>1363</v>
      </c>
      <c r="B1424" s="115" t="s">
        <v>1460</v>
      </c>
      <c r="C1424" s="5"/>
      <c r="D1424" s="5" t="s">
        <v>370</v>
      </c>
      <c r="E1424" s="132">
        <f>$O$1433-J1424*($O$1433-$O$1414)</f>
        <v>519.91666666666663</v>
      </c>
      <c r="F1424" s="139">
        <f>$O$1414-P1424*($O$1414-$O$1391)</f>
        <v>509</v>
      </c>
      <c r="G1424" s="149"/>
      <c r="H1424" s="82" t="str">
        <f>CONCATENATE(K1424," percent up in ",L1424," international stage")</f>
        <v>16.7 percent up in Cambrian Stage 3 international stage</v>
      </c>
      <c r="I1424" s="142" t="str">
        <f>CONCATENATE(Q1424," percent up in ",R1424," international stage")</f>
        <v>100 percent up in Cambrian Stage 4 international stage</v>
      </c>
      <c r="J1424" s="7">
        <v>0.16666666666666663</v>
      </c>
      <c r="K1424" s="129">
        <f>ROUND(J1424*100,1)</f>
        <v>16.7</v>
      </c>
      <c r="L1424" s="8" t="s">
        <v>1454</v>
      </c>
      <c r="M1424" s="5" t="s">
        <v>82</v>
      </c>
      <c r="N1424" s="5" t="s">
        <v>82</v>
      </c>
      <c r="O1424" s="83"/>
      <c r="P1424" s="20">
        <v>1</v>
      </c>
      <c r="Q1424" s="143">
        <f>ROUND(P1424*100,1)</f>
        <v>100</v>
      </c>
      <c r="R1424" s="8" t="s">
        <v>1438</v>
      </c>
      <c r="S1424" s="8" t="s">
        <v>248</v>
      </c>
      <c r="T1424" s="7" t="s">
        <v>228</v>
      </c>
    </row>
    <row r="1425" spans="1:20" ht="28">
      <c r="A1425" s="113" t="s">
        <v>1363</v>
      </c>
      <c r="B1425" s="114" t="s">
        <v>1461</v>
      </c>
      <c r="C1425" s="5"/>
      <c r="D1425" s="5" t="s">
        <v>1420</v>
      </c>
      <c r="E1425" s="132">
        <f>$O$1433-J1425*($O$1433-$O$1414)</f>
        <v>521</v>
      </c>
      <c r="F1425" s="139">
        <f>$O$1433-P1425*($O$1433-$O$1414)</f>
        <v>519.375</v>
      </c>
      <c r="G1425" s="149"/>
      <c r="H1425" s="82" t="str">
        <f>CONCATENATE(K1425," percent up in ",L1425," international stage")</f>
        <v>0 percent up in Cambrian Stage 3 international stage</v>
      </c>
      <c r="I1425" s="142" t="str">
        <f>CONCATENATE(Q1425," percent up in ",R1425," international stage")</f>
        <v>25 percent up in Cambrian Stage 3 international stage</v>
      </c>
      <c r="J1425" s="7">
        <v>0</v>
      </c>
      <c r="K1425" s="129">
        <f>ROUND(J1425*100,1)</f>
        <v>0</v>
      </c>
      <c r="L1425" s="8" t="s">
        <v>1454</v>
      </c>
      <c r="M1425" s="5" t="s">
        <v>82</v>
      </c>
      <c r="N1425" s="5" t="s">
        <v>82</v>
      </c>
      <c r="O1425" s="83"/>
      <c r="P1425" s="20">
        <v>0.25</v>
      </c>
      <c r="Q1425" s="143">
        <f>ROUND(P1425*100,1)</f>
        <v>25</v>
      </c>
      <c r="R1425" s="8" t="s">
        <v>1454</v>
      </c>
      <c r="S1425" s="8" t="s">
        <v>232</v>
      </c>
      <c r="T1425" s="7" t="s">
        <v>228</v>
      </c>
    </row>
    <row r="1426" spans="1:20" ht="17">
      <c r="A1426" s="113"/>
      <c r="B1426" s="115" t="s">
        <v>1954</v>
      </c>
      <c r="C1426" s="5"/>
      <c r="D1426" s="5"/>
      <c r="E1426" s="132">
        <f>E1432-0.75*(E1432-F1432)</f>
        <v>522.5</v>
      </c>
      <c r="F1426" s="139">
        <f>F1432</f>
        <v>523</v>
      </c>
      <c r="G1426" s="149" t="s">
        <v>1958</v>
      </c>
      <c r="K1426" s="129"/>
      <c r="L1426" s="8"/>
      <c r="M1426" s="5"/>
      <c r="O1426" s="83"/>
      <c r="R1426" s="8"/>
      <c r="S1426" s="8"/>
    </row>
    <row r="1427" spans="1:20" ht="17">
      <c r="A1427" s="113"/>
      <c r="B1427" s="115" t="s">
        <v>1955</v>
      </c>
      <c r="C1427" s="5"/>
      <c r="D1427" s="5"/>
      <c r="E1427" s="132">
        <f>E1432-0.5*(E1432-F1432)</f>
        <v>522</v>
      </c>
      <c r="F1427" s="139">
        <f>E1432-0.75*(E1432-F1432)</f>
        <v>522.5</v>
      </c>
      <c r="G1427" s="149" t="s">
        <v>1959</v>
      </c>
      <c r="K1427" s="129"/>
      <c r="L1427" s="8"/>
      <c r="M1427" s="5"/>
      <c r="O1427" s="83"/>
      <c r="R1427" s="8"/>
      <c r="S1427" s="8"/>
    </row>
    <row r="1428" spans="1:20" ht="17">
      <c r="A1428" s="113"/>
      <c r="B1428" s="115" t="s">
        <v>1956</v>
      </c>
      <c r="C1428" s="5"/>
      <c r="D1428" s="5"/>
      <c r="E1428" s="132">
        <f>E1432-0.25*(E1432-F1432)</f>
        <v>521.5</v>
      </c>
      <c r="F1428" s="139">
        <f>E1432-0.5*(E1432-F1432)</f>
        <v>522</v>
      </c>
      <c r="G1428" s="149" t="s">
        <v>1960</v>
      </c>
      <c r="K1428" s="129"/>
      <c r="L1428" s="8"/>
      <c r="M1428" s="5"/>
      <c r="O1428" s="83"/>
      <c r="R1428" s="8"/>
      <c r="S1428" s="8"/>
    </row>
    <row r="1429" spans="1:20" ht="17">
      <c r="A1429" s="113"/>
      <c r="B1429" s="115" t="s">
        <v>1957</v>
      </c>
      <c r="C1429" s="5"/>
      <c r="D1429" s="5"/>
      <c r="E1429" s="132">
        <f>E1432</f>
        <v>521</v>
      </c>
      <c r="F1429" s="139">
        <f>E1432-0.25*(E1432-F1432)</f>
        <v>521.5</v>
      </c>
      <c r="G1429" s="149" t="s">
        <v>1961</v>
      </c>
      <c r="K1429" s="129"/>
      <c r="L1429" s="8"/>
      <c r="M1429" s="5"/>
      <c r="O1429" s="83"/>
      <c r="R1429" s="8"/>
      <c r="S1429" s="8"/>
    </row>
    <row r="1430" spans="1:20" ht="28">
      <c r="A1430" s="113"/>
      <c r="B1430" s="115" t="s">
        <v>1815</v>
      </c>
      <c r="C1430" s="5"/>
      <c r="D1430" s="5"/>
      <c r="E1430" s="132">
        <f>E1432-0.5*(E1432-F1432)</f>
        <v>522</v>
      </c>
      <c r="F1430" s="139">
        <f>F1432</f>
        <v>523</v>
      </c>
      <c r="G1430" s="149" t="s">
        <v>1817</v>
      </c>
      <c r="K1430" s="129"/>
      <c r="L1430" s="8"/>
      <c r="M1430" s="5"/>
      <c r="O1430" s="83"/>
      <c r="R1430" s="8"/>
      <c r="S1430" s="151" t="s">
        <v>1817</v>
      </c>
    </row>
    <row r="1431" spans="1:20" ht="28">
      <c r="A1431" s="113"/>
      <c r="B1431" s="115" t="s">
        <v>1816</v>
      </c>
      <c r="C1431" s="5"/>
      <c r="D1431" s="5"/>
      <c r="E1431" s="132">
        <f>E1432</f>
        <v>521</v>
      </c>
      <c r="F1431" s="139">
        <f>E1432-0.5*(E1432-F1432)</f>
        <v>522</v>
      </c>
      <c r="G1431" s="149" t="s">
        <v>1818</v>
      </c>
      <c r="K1431" s="129"/>
      <c r="L1431" s="8"/>
      <c r="M1431" s="5"/>
      <c r="O1431" s="83"/>
      <c r="R1431" s="8"/>
      <c r="S1431" s="151" t="s">
        <v>1818</v>
      </c>
    </row>
    <row r="1432" spans="1:20" ht="28">
      <c r="A1432" s="113" t="s">
        <v>1363</v>
      </c>
      <c r="B1432" s="115" t="s">
        <v>1471</v>
      </c>
      <c r="C1432" s="5"/>
      <c r="D1432" s="5" t="s">
        <v>963</v>
      </c>
      <c r="E1432" s="132">
        <f>$O$1433-J1432*($O$1433-$O$1414)</f>
        <v>521</v>
      </c>
      <c r="F1432" s="139">
        <f>$O$1445-P1432*($O$1445-$O$1433)</f>
        <v>523</v>
      </c>
      <c r="G1432" s="149" t="s">
        <v>1953</v>
      </c>
      <c r="H1432" s="82" t="str">
        <f>CONCATENATE(K1432," percent up in ",L1432," international stage")</f>
        <v>0 percent up in Cambrian Stage 3 international stage</v>
      </c>
      <c r="I1432" s="142" t="str">
        <f>CONCATENATE(Q1432," percent up in ",R1432," international stage")</f>
        <v>75 percent up in Cambrian Stage 3 international stage</v>
      </c>
      <c r="J1432" s="7">
        <v>0</v>
      </c>
      <c r="K1432" s="129">
        <f t="shared" ref="K1432" si="848">ROUND(J1432*100,1)</f>
        <v>0</v>
      </c>
      <c r="L1432" s="8" t="s">
        <v>1454</v>
      </c>
      <c r="M1432" s="5" t="s">
        <v>82</v>
      </c>
      <c r="N1432" s="5" t="s">
        <v>82</v>
      </c>
      <c r="O1432" s="83"/>
      <c r="P1432" s="20">
        <v>0.75</v>
      </c>
      <c r="Q1432" s="143">
        <f>ROUND(P1432*100,1)</f>
        <v>75</v>
      </c>
      <c r="R1432" s="8" t="s">
        <v>1454</v>
      </c>
      <c r="S1432" s="8" t="s">
        <v>248</v>
      </c>
      <c r="T1432" s="7" t="s">
        <v>228</v>
      </c>
    </row>
    <row r="1433" spans="1:20" ht="28">
      <c r="A1433" s="113" t="s">
        <v>1363</v>
      </c>
      <c r="B1433" s="115" t="s">
        <v>1454</v>
      </c>
      <c r="C1433" s="135"/>
      <c r="D1433" s="135" t="s">
        <v>224</v>
      </c>
      <c r="E1433" s="132">
        <f>$O$1433-J1433*($O$1433-$O$1414)</f>
        <v>521</v>
      </c>
      <c r="F1433" s="139">
        <f>$O$1433-P1433*($O$1433-$O$1414)</f>
        <v>514.5</v>
      </c>
      <c r="G1433" s="149"/>
      <c r="H1433" s="82" t="str">
        <f t="shared" si="830"/>
        <v>0 percent up in Cambrian Stage 3 international stage</v>
      </c>
      <c r="I1433" s="142" t="str">
        <f t="shared" si="831"/>
        <v>100 percent up in Cambrian Stage 3 international stage</v>
      </c>
      <c r="J1433" s="7">
        <v>0</v>
      </c>
      <c r="K1433" s="129">
        <f t="shared" si="832"/>
        <v>0</v>
      </c>
      <c r="L1433" s="8" t="s">
        <v>1454</v>
      </c>
      <c r="M1433" s="5" t="s">
        <v>226</v>
      </c>
      <c r="N1433" s="5" t="s">
        <v>1462</v>
      </c>
      <c r="O1433" s="83">
        <f>Master_Chronostrat!I160</f>
        <v>521</v>
      </c>
      <c r="P1433" s="20">
        <v>1</v>
      </c>
      <c r="Q1433" s="143">
        <f t="shared" si="833"/>
        <v>100</v>
      </c>
      <c r="R1433" s="8" t="s">
        <v>1454</v>
      </c>
      <c r="S1433" s="8" t="s">
        <v>226</v>
      </c>
      <c r="T1433" s="7" t="s">
        <v>228</v>
      </c>
    </row>
    <row r="1434" spans="1:20" ht="28">
      <c r="A1434" s="113" t="s">
        <v>1363</v>
      </c>
      <c r="B1434" s="115" t="s">
        <v>1463</v>
      </c>
      <c r="C1434" s="5"/>
      <c r="D1434" s="5" t="s">
        <v>250</v>
      </c>
      <c r="E1434" s="132">
        <f>$O$1445-J1434*($O$1445-$O$1433)</f>
        <v>523.28571428571433</v>
      </c>
      <c r="F1434" s="139">
        <f>$O$1433-P1434*($O$1433-$O$1414)</f>
        <v>517.75</v>
      </c>
      <c r="G1434" s="149"/>
      <c r="H1434" s="82" t="str">
        <f t="shared" si="830"/>
        <v>71.4 percent up in Cambrian Stage 2 international stage</v>
      </c>
      <c r="I1434" s="142" t="str">
        <f t="shared" si="831"/>
        <v>50 percent up in Cambrian Stage 3 international stage</v>
      </c>
      <c r="J1434" s="7">
        <v>0.7142857142857143</v>
      </c>
      <c r="K1434" s="129">
        <f t="shared" si="832"/>
        <v>71.400000000000006</v>
      </c>
      <c r="L1434" s="8" t="s">
        <v>1464</v>
      </c>
      <c r="M1434" s="5" t="s">
        <v>82</v>
      </c>
      <c r="N1434" s="5" t="s">
        <v>82</v>
      </c>
      <c r="O1434" s="83"/>
      <c r="P1434" s="20">
        <v>0.5</v>
      </c>
      <c r="Q1434" s="143">
        <f t="shared" si="833"/>
        <v>50</v>
      </c>
      <c r="R1434" s="8" t="s">
        <v>1454</v>
      </c>
      <c r="S1434" s="8" t="s">
        <v>248</v>
      </c>
      <c r="T1434" s="7" t="s">
        <v>228</v>
      </c>
    </row>
    <row r="1435" spans="1:20" ht="28">
      <c r="A1435" s="113" t="s">
        <v>1363</v>
      </c>
      <c r="B1435" s="115" t="s">
        <v>1466</v>
      </c>
      <c r="C1435" s="5"/>
      <c r="D1435" s="5" t="s">
        <v>82</v>
      </c>
      <c r="E1435" s="132">
        <f>$O$1445-J1435*($O$1445-$O$1433)</f>
        <v>524.42857142857144</v>
      </c>
      <c r="F1435" s="139">
        <f>$O$1414-P1435*($O$1414-$O$1391)</f>
        <v>512.29999999999995</v>
      </c>
      <c r="G1435" s="149"/>
      <c r="H1435" s="82" t="str">
        <f>CONCATENATE(K1435," percent up in ",L1435," international stage")</f>
        <v>57.1 percent up in Cambrian Stage 2 international stage</v>
      </c>
      <c r="I1435" s="142" t="str">
        <f>CONCATENATE(Q1435," percent up in ",R1435," international stage")</f>
        <v>40 percent up in Cambrian Stage 4 international stage</v>
      </c>
      <c r="J1435" s="7">
        <v>0.5714285714285714</v>
      </c>
      <c r="K1435" s="129">
        <f>ROUND(J1435*100,1)</f>
        <v>57.1</v>
      </c>
      <c r="L1435" s="8" t="s">
        <v>1464</v>
      </c>
      <c r="M1435" s="5" t="s">
        <v>82</v>
      </c>
      <c r="N1435" s="5" t="s">
        <v>82</v>
      </c>
      <c r="O1435" s="83"/>
      <c r="P1435" s="20">
        <v>0.4</v>
      </c>
      <c r="Q1435" s="143">
        <f>ROUND(P1435*100,1)</f>
        <v>40</v>
      </c>
      <c r="R1435" s="8" t="s">
        <v>1438</v>
      </c>
      <c r="S1435" s="8" t="s">
        <v>248</v>
      </c>
      <c r="T1435" s="7" t="s">
        <v>228</v>
      </c>
    </row>
    <row r="1436" spans="1:20" ht="28">
      <c r="A1436" s="113" t="s">
        <v>1363</v>
      </c>
      <c r="B1436" s="115" t="s">
        <v>1467</v>
      </c>
      <c r="C1436" s="5"/>
      <c r="D1436" s="5" t="s">
        <v>82</v>
      </c>
      <c r="E1436" s="132">
        <f>$O$1445-J1436*($O$1445-$O$1433)</f>
        <v>525</v>
      </c>
      <c r="F1436" s="139">
        <f>$O$1414-P1436*($O$1414-$O$1391)</f>
        <v>511.2</v>
      </c>
      <c r="G1436" s="149"/>
      <c r="H1436" s="82" t="str">
        <f>CONCATENATE(K1436," percent up in ",L1436," international stage")</f>
        <v>50 percent up in Cambrian Stage 2 international stage</v>
      </c>
      <c r="I1436" s="142" t="str">
        <f>CONCATENATE(Q1436," percent up in ",R1436," international stage")</f>
        <v>60 percent up in Cambrian Stage 4 international stage</v>
      </c>
      <c r="J1436" s="7">
        <v>0.5</v>
      </c>
      <c r="K1436" s="129">
        <f>ROUND(J1436*100,1)</f>
        <v>50</v>
      </c>
      <c r="L1436" s="8" t="s">
        <v>1464</v>
      </c>
      <c r="M1436" s="5" t="s">
        <v>82</v>
      </c>
      <c r="N1436" s="5" t="s">
        <v>82</v>
      </c>
      <c r="O1436" s="83"/>
      <c r="P1436" s="20">
        <v>0.6</v>
      </c>
      <c r="Q1436" s="143">
        <f>ROUND(P1436*100,1)</f>
        <v>60</v>
      </c>
      <c r="R1436" s="8" t="s">
        <v>1438</v>
      </c>
      <c r="S1436" s="8" t="s">
        <v>248</v>
      </c>
      <c r="T1436" s="7" t="s">
        <v>228</v>
      </c>
    </row>
    <row r="1437" spans="1:20" ht="17">
      <c r="A1437" s="113"/>
      <c r="B1437" s="115" t="s">
        <v>1962</v>
      </c>
      <c r="C1437" s="5"/>
      <c r="D1437" s="5"/>
      <c r="E1437" s="132">
        <f>E1443-0.75*(E1443-F1443)</f>
        <v>522</v>
      </c>
      <c r="F1437" s="139">
        <f>F1443</f>
        <v>521</v>
      </c>
      <c r="G1437" s="149" t="s">
        <v>1958</v>
      </c>
      <c r="K1437" s="129"/>
      <c r="L1437" s="8"/>
      <c r="M1437" s="5"/>
      <c r="O1437" s="83"/>
      <c r="R1437" s="8"/>
      <c r="S1437" s="8"/>
    </row>
    <row r="1438" spans="1:20" ht="17">
      <c r="A1438" s="113"/>
      <c r="B1438" s="115" t="s">
        <v>1963</v>
      </c>
      <c r="C1438" s="5"/>
      <c r="D1438" s="5"/>
      <c r="E1438" s="132">
        <f>E1443-0.5*(E1443-F1443)</f>
        <v>523</v>
      </c>
      <c r="F1438" s="139">
        <f>E1443-0.75*(E1443-F1443)</f>
        <v>522</v>
      </c>
      <c r="G1438" s="149" t="s">
        <v>1959</v>
      </c>
      <c r="K1438" s="129"/>
      <c r="L1438" s="8"/>
      <c r="M1438" s="5"/>
      <c r="O1438" s="83"/>
      <c r="R1438" s="8"/>
      <c r="S1438" s="8"/>
    </row>
    <row r="1439" spans="1:20" ht="17">
      <c r="A1439" s="113"/>
      <c r="B1439" s="115" t="s">
        <v>1964</v>
      </c>
      <c r="C1439" s="5"/>
      <c r="D1439" s="5"/>
      <c r="E1439" s="132">
        <f>E1443-0.25*(E1443-F1443)</f>
        <v>524</v>
      </c>
      <c r="F1439" s="139">
        <f>E1443-0.5*(E1443-F1443)</f>
        <v>523</v>
      </c>
      <c r="G1439" s="149" t="s">
        <v>1960</v>
      </c>
      <c r="K1439" s="129"/>
      <c r="L1439" s="8"/>
      <c r="M1439" s="5"/>
      <c r="O1439" s="83"/>
      <c r="R1439" s="8"/>
      <c r="S1439" s="8"/>
    </row>
    <row r="1440" spans="1:20" ht="17">
      <c r="A1440" s="113"/>
      <c r="B1440" s="115" t="s">
        <v>1965</v>
      </c>
      <c r="C1440" s="5"/>
      <c r="D1440" s="5"/>
      <c r="E1440" s="132">
        <f>E1443</f>
        <v>525</v>
      </c>
      <c r="F1440" s="139">
        <f>E1443-0.25*(E1443-F1443)</f>
        <v>524</v>
      </c>
      <c r="G1440" s="149" t="s">
        <v>1961</v>
      </c>
      <c r="K1440" s="129"/>
      <c r="L1440" s="8"/>
      <c r="M1440" s="5"/>
      <c r="O1440" s="83"/>
      <c r="R1440" s="8"/>
      <c r="S1440" s="8"/>
    </row>
    <row r="1441" spans="1:20" ht="28">
      <c r="A1441" s="113"/>
      <c r="B1441" s="115" t="s">
        <v>1819</v>
      </c>
      <c r="C1441" s="5"/>
      <c r="D1441" s="5"/>
      <c r="E1441" s="132">
        <f>E1443-0.5*(E1443-F1443)</f>
        <v>523</v>
      </c>
      <c r="F1441" s="139">
        <f>F1443</f>
        <v>521</v>
      </c>
      <c r="G1441" s="149" t="s">
        <v>1817</v>
      </c>
      <c r="K1441" s="129"/>
      <c r="L1441" s="8"/>
      <c r="M1441" s="5"/>
      <c r="O1441" s="83"/>
      <c r="R1441" s="8"/>
      <c r="S1441" s="151" t="s">
        <v>1817</v>
      </c>
    </row>
    <row r="1442" spans="1:20" ht="28">
      <c r="A1442" s="113"/>
      <c r="B1442" s="115" t="s">
        <v>1820</v>
      </c>
      <c r="C1442" s="5"/>
      <c r="D1442" s="5"/>
      <c r="E1442" s="132">
        <f>E1443</f>
        <v>525</v>
      </c>
      <c r="F1442" s="139">
        <f>E1443-0.5*(E1443-F1443)</f>
        <v>523</v>
      </c>
      <c r="G1442" s="149" t="s">
        <v>1818</v>
      </c>
      <c r="K1442" s="129"/>
      <c r="L1442" s="8"/>
      <c r="M1442" s="5"/>
      <c r="O1442" s="83"/>
      <c r="R1442" s="8"/>
      <c r="S1442" s="151" t="s">
        <v>1818</v>
      </c>
    </row>
    <row r="1443" spans="1:20" ht="28">
      <c r="A1443" s="113" t="s">
        <v>1363</v>
      </c>
      <c r="B1443" s="115" t="s">
        <v>1474</v>
      </c>
      <c r="C1443" s="5"/>
      <c r="D1443" s="5" t="s">
        <v>963</v>
      </c>
      <c r="E1443" s="132">
        <f>$O$1445-J1443*($O$1445-$O$1433)</f>
        <v>525</v>
      </c>
      <c r="F1443" s="139">
        <f>$O$1445-P1443*($O$1445-$O$1433)</f>
        <v>521</v>
      </c>
      <c r="G1443" s="149" t="s">
        <v>1953</v>
      </c>
      <c r="H1443" s="82" t="str">
        <f>CONCATENATE(K1443," percent up in ",L1443," international stage")</f>
        <v>50 percent up in Cambrian Stage 2 international stage</v>
      </c>
      <c r="I1443" s="142" t="str">
        <f>CONCATENATE(Q1443," percent up in ",R1443," international stage")</f>
        <v>100 percent up in Cambrian Stage 2 international stage</v>
      </c>
      <c r="J1443" s="7">
        <v>0.5</v>
      </c>
      <c r="K1443" s="129">
        <f>ROUND(J1443*100,1)</f>
        <v>50</v>
      </c>
      <c r="L1443" s="8" t="s">
        <v>1464</v>
      </c>
      <c r="M1443" s="5" t="s">
        <v>82</v>
      </c>
      <c r="N1443" s="5" t="s">
        <v>82</v>
      </c>
      <c r="O1443" s="83"/>
      <c r="P1443" s="20">
        <v>1</v>
      </c>
      <c r="Q1443" s="143">
        <f>ROUND(P1443*100,1)</f>
        <v>100</v>
      </c>
      <c r="R1443" s="8" t="s">
        <v>1464</v>
      </c>
      <c r="S1443" s="8" t="s">
        <v>261</v>
      </c>
      <c r="T1443" s="7">
        <v>0.28571428571428709</v>
      </c>
    </row>
    <row r="1444" spans="1:20" ht="28">
      <c r="A1444" s="113" t="s">
        <v>1363</v>
      </c>
      <c r="B1444" s="114" t="s">
        <v>1468</v>
      </c>
      <c r="C1444" s="5"/>
      <c r="D1444" s="5" t="s">
        <v>1373</v>
      </c>
      <c r="E1444" s="132">
        <f>$O$1445-J1444*($O$1445-$O$1433)</f>
        <v>529</v>
      </c>
      <c r="F1444" s="139">
        <f>$O$1433-P1444*($O$1433-$O$1414)</f>
        <v>514.5</v>
      </c>
      <c r="G1444" s="149"/>
      <c r="H1444" s="82" t="str">
        <f>CONCATENATE(K1444," percent up in ",L1444," international stage")</f>
        <v>0 percent up in Cambrian Stage 2 international stage</v>
      </c>
      <c r="I1444" s="142" t="str">
        <f>CONCATENATE(Q1444," percent up in ",R1444," international stage")</f>
        <v>100 percent up in Cambrian Stage 3 international stage</v>
      </c>
      <c r="J1444" s="7">
        <v>0</v>
      </c>
      <c r="K1444" s="129">
        <f>ROUND(J1444*100,1)</f>
        <v>0</v>
      </c>
      <c r="L1444" s="8" t="s">
        <v>1464</v>
      </c>
      <c r="M1444" s="5" t="s">
        <v>82</v>
      </c>
      <c r="N1444" s="5" t="s">
        <v>82</v>
      </c>
      <c r="O1444" s="83"/>
      <c r="P1444" s="20">
        <v>1</v>
      </c>
      <c r="Q1444" s="143">
        <f>ROUND(P1444*100,1)</f>
        <v>100</v>
      </c>
      <c r="R1444" s="8" t="s">
        <v>1454</v>
      </c>
      <c r="S1444" s="8" t="s">
        <v>234</v>
      </c>
      <c r="T1444" s="7" t="s">
        <v>228</v>
      </c>
    </row>
    <row r="1445" spans="1:20" ht="28">
      <c r="A1445" s="113" t="s">
        <v>1363</v>
      </c>
      <c r="B1445" s="115" t="s">
        <v>1464</v>
      </c>
      <c r="C1445" s="135"/>
      <c r="D1445" s="135" t="s">
        <v>224</v>
      </c>
      <c r="E1445" s="132">
        <f>$O$1445-J1445*($O$1445-$O$1433)</f>
        <v>529</v>
      </c>
      <c r="F1445" s="139">
        <f>$O$1445-P1445*($O$1445-$O$1433)</f>
        <v>521</v>
      </c>
      <c r="G1445" s="149"/>
      <c r="H1445" s="82" t="str">
        <f>CONCATENATE(K1445," percent up in ",L1445," international stage")</f>
        <v>0 percent up in Cambrian Stage 2 international stage</v>
      </c>
      <c r="I1445" s="142" t="str">
        <f>CONCATENATE(Q1445," percent up in ",R1445," international stage")</f>
        <v>100 percent up in Cambrian Stage 2 international stage</v>
      </c>
      <c r="J1445" s="7">
        <v>0</v>
      </c>
      <c r="K1445" s="129">
        <f>ROUND(J1445*100,1)</f>
        <v>0</v>
      </c>
      <c r="L1445" s="8" t="s">
        <v>1464</v>
      </c>
      <c r="M1445" s="5" t="s">
        <v>226</v>
      </c>
      <c r="N1445" s="5" t="s">
        <v>1469</v>
      </c>
      <c r="O1445" s="83">
        <f>Master_Chronostrat!I161</f>
        <v>529</v>
      </c>
      <c r="P1445" s="20">
        <v>1</v>
      </c>
      <c r="Q1445" s="143">
        <f>ROUND(P1445*100,1)</f>
        <v>100</v>
      </c>
      <c r="R1445" s="8" t="s">
        <v>1464</v>
      </c>
      <c r="S1445" s="8" t="s">
        <v>226</v>
      </c>
      <c r="T1445" s="7" t="s">
        <v>228</v>
      </c>
    </row>
    <row r="1446" spans="1:20" ht="28">
      <c r="A1446" s="113" t="s">
        <v>1363</v>
      </c>
      <c r="B1446" s="115" t="s">
        <v>1470</v>
      </c>
      <c r="C1446" s="5"/>
      <c r="D1446" s="5" t="s">
        <v>82</v>
      </c>
      <c r="E1446" s="132">
        <f t="shared" ref="E1446:E1451" si="849">$O$1468-J1446*($O$1468-$O$1445)</f>
        <v>530.04999999999995</v>
      </c>
      <c r="F1446" s="139">
        <f>$O$1445-P1446*($O$1445-$O$1433)</f>
        <v>525</v>
      </c>
      <c r="G1446" s="149"/>
      <c r="H1446" s="82" t="str">
        <f>CONCATENATE(K1446," percent up in ",L1446," international stage")</f>
        <v>89.3 percent up in Fortunian international stage</v>
      </c>
      <c r="I1446" s="142" t="str">
        <f>CONCATENATE(Q1446," percent up in ",R1446," international stage")</f>
        <v>50 percent up in Cambrian Stage 2 international stage</v>
      </c>
      <c r="J1446" s="7">
        <v>0.8928571428571429</v>
      </c>
      <c r="K1446" s="129">
        <f>ROUND(J1446*100,1)</f>
        <v>89.3</v>
      </c>
      <c r="L1446" s="8" t="s">
        <v>183</v>
      </c>
      <c r="M1446" s="5" t="s">
        <v>82</v>
      </c>
      <c r="N1446" s="5" t="s">
        <v>82</v>
      </c>
      <c r="O1446" s="83"/>
      <c r="P1446" s="20">
        <v>0.5</v>
      </c>
      <c r="Q1446" s="143">
        <f>ROUND(P1446*100,1)</f>
        <v>50</v>
      </c>
      <c r="R1446" s="8" t="s">
        <v>1464</v>
      </c>
      <c r="S1446" s="8" t="s">
        <v>248</v>
      </c>
      <c r="T1446" s="7" t="s">
        <v>228</v>
      </c>
    </row>
    <row r="1447" spans="1:20" ht="28">
      <c r="A1447" s="113" t="s">
        <v>1363</v>
      </c>
      <c r="B1447" s="114" t="s">
        <v>1472</v>
      </c>
      <c r="C1447" s="5"/>
      <c r="D1447" s="5" t="s">
        <v>1373</v>
      </c>
      <c r="E1447" s="132">
        <f t="shared" si="849"/>
        <v>531.79999999999995</v>
      </c>
      <c r="F1447" s="139">
        <f>$O$1414-P1447*($O$1414-$O$1391)</f>
        <v>509</v>
      </c>
      <c r="G1447" s="149"/>
      <c r="H1447" s="82" t="str">
        <f t="shared" si="830"/>
        <v>71.4 percent up in Fortunian international stage</v>
      </c>
      <c r="I1447" s="142" t="str">
        <f t="shared" si="831"/>
        <v>100 percent up in Cambrian Stage 4 international stage</v>
      </c>
      <c r="J1447" s="7">
        <v>0.7142857142857143</v>
      </c>
      <c r="K1447" s="129">
        <f t="shared" si="832"/>
        <v>71.400000000000006</v>
      </c>
      <c r="L1447" s="8" t="s">
        <v>183</v>
      </c>
      <c r="M1447" s="5" t="s">
        <v>82</v>
      </c>
      <c r="N1447" s="5" t="s">
        <v>82</v>
      </c>
      <c r="O1447" s="83"/>
      <c r="P1447" s="20">
        <v>1</v>
      </c>
      <c r="Q1447" s="143">
        <f t="shared" si="833"/>
        <v>100</v>
      </c>
      <c r="R1447" s="8" t="s">
        <v>1438</v>
      </c>
      <c r="S1447" s="8" t="s">
        <v>248</v>
      </c>
      <c r="T1447" s="7" t="s">
        <v>228</v>
      </c>
    </row>
    <row r="1448" spans="1:20" ht="28">
      <c r="A1448" s="113" t="s">
        <v>1363</v>
      </c>
      <c r="B1448" s="115" t="s">
        <v>1473</v>
      </c>
      <c r="C1448" s="5"/>
      <c r="D1448" s="5" t="s">
        <v>250</v>
      </c>
      <c r="E1448" s="132">
        <f t="shared" si="849"/>
        <v>531.79999999999995</v>
      </c>
      <c r="F1448" s="139">
        <f>$O$1445-P1448*($O$1445-$O$1433)</f>
        <v>523.28571428571433</v>
      </c>
      <c r="G1448" s="149"/>
      <c r="H1448" s="82" t="str">
        <f t="shared" si="830"/>
        <v>71.4 percent up in Fortunian international stage</v>
      </c>
      <c r="I1448" s="142" t="str">
        <f t="shared" si="831"/>
        <v>71.4 percent up in Cambrian Stage 2 international stage</v>
      </c>
      <c r="J1448" s="7">
        <v>0.7142857142857143</v>
      </c>
      <c r="K1448" s="129">
        <f t="shared" si="832"/>
        <v>71.400000000000006</v>
      </c>
      <c r="L1448" s="8" t="s">
        <v>183</v>
      </c>
      <c r="M1448" s="5" t="s">
        <v>82</v>
      </c>
      <c r="N1448" s="5" t="s">
        <v>82</v>
      </c>
      <c r="O1448" s="83"/>
      <c r="P1448" s="20">
        <v>0.7142857142857143</v>
      </c>
      <c r="Q1448" s="143">
        <f t="shared" si="833"/>
        <v>71.400000000000006</v>
      </c>
      <c r="R1448" s="8" t="s">
        <v>1464</v>
      </c>
      <c r="S1448" s="8" t="s">
        <v>248</v>
      </c>
      <c r="T1448" s="7" t="s">
        <v>228</v>
      </c>
    </row>
    <row r="1449" spans="1:20" ht="28">
      <c r="A1449" s="113" t="s">
        <v>1363</v>
      </c>
      <c r="B1449" s="114" t="s">
        <v>1475</v>
      </c>
      <c r="C1449" s="5"/>
      <c r="D1449" s="5" t="s">
        <v>1420</v>
      </c>
      <c r="E1449" s="132">
        <f t="shared" si="849"/>
        <v>534.94999999999993</v>
      </c>
      <c r="F1449" s="139">
        <f>$O$1445-P1449*($O$1445-$O$1433)</f>
        <v>521</v>
      </c>
      <c r="G1449" s="149"/>
      <c r="H1449" s="82" t="str">
        <f t="shared" si="830"/>
        <v>39.3 percent up in Fortunian international stage</v>
      </c>
      <c r="I1449" s="142" t="str">
        <f t="shared" si="831"/>
        <v>100 percent up in Cambrian Stage 2 international stage</v>
      </c>
      <c r="J1449" s="7">
        <v>0.3928571428571429</v>
      </c>
      <c r="K1449" s="129">
        <f t="shared" si="832"/>
        <v>39.299999999999997</v>
      </c>
      <c r="L1449" s="8" t="s">
        <v>183</v>
      </c>
      <c r="M1449" s="5" t="s">
        <v>82</v>
      </c>
      <c r="N1449" s="5" t="s">
        <v>82</v>
      </c>
      <c r="O1449" s="83"/>
      <c r="P1449" s="20">
        <v>1</v>
      </c>
      <c r="Q1449" s="143">
        <f t="shared" si="833"/>
        <v>100</v>
      </c>
      <c r="R1449" s="8" t="s">
        <v>1464</v>
      </c>
      <c r="S1449" s="8" t="s">
        <v>248</v>
      </c>
      <c r="T1449" s="7" t="s">
        <v>228</v>
      </c>
    </row>
    <row r="1450" spans="1:20" ht="28">
      <c r="A1450" s="113" t="s">
        <v>1363</v>
      </c>
      <c r="B1450" s="114" t="s">
        <v>1476</v>
      </c>
      <c r="C1450" s="5"/>
      <c r="D1450" s="5" t="s">
        <v>246</v>
      </c>
      <c r="E1450" s="132">
        <f t="shared" si="849"/>
        <v>538.79999999999995</v>
      </c>
      <c r="F1450" s="139">
        <f>$O$1433-P1450*($O$1433-$O$1414)</f>
        <v>520.45833333333337</v>
      </c>
      <c r="G1450" s="149"/>
      <c r="H1450" s="82" t="str">
        <f t="shared" si="830"/>
        <v>0 percent up in Fortunian international stage</v>
      </c>
      <c r="I1450" s="142" t="str">
        <f t="shared" si="831"/>
        <v>8.3 percent up in Cambrian Stage 3 international stage</v>
      </c>
      <c r="J1450" s="7">
        <v>0</v>
      </c>
      <c r="K1450" s="129">
        <f t="shared" si="832"/>
        <v>0</v>
      </c>
      <c r="L1450" s="8" t="s">
        <v>183</v>
      </c>
      <c r="M1450" s="5" t="s">
        <v>82</v>
      </c>
      <c r="N1450" s="5" t="s">
        <v>82</v>
      </c>
      <c r="O1450" s="83"/>
      <c r="P1450" s="20">
        <v>8.3333333333333329E-2</v>
      </c>
      <c r="Q1450" s="143">
        <f t="shared" si="833"/>
        <v>8.3000000000000007</v>
      </c>
      <c r="R1450" s="8" t="s">
        <v>1454</v>
      </c>
      <c r="S1450" s="8" t="s">
        <v>248</v>
      </c>
      <c r="T1450" s="7" t="s">
        <v>228</v>
      </c>
    </row>
    <row r="1451" spans="1:20" ht="28">
      <c r="A1451" s="113" t="s">
        <v>1363</v>
      </c>
      <c r="B1451" s="115" t="s">
        <v>1477</v>
      </c>
      <c r="C1451" s="5"/>
      <c r="D1451" s="5" t="s">
        <v>266</v>
      </c>
      <c r="E1451" s="132">
        <f t="shared" si="849"/>
        <v>538.79999999999995</v>
      </c>
      <c r="F1451" s="139">
        <f>$O$1414-P1451*($O$1414-$O$1391)</f>
        <v>512.29999999999995</v>
      </c>
      <c r="G1451" s="149"/>
      <c r="H1451" s="82" t="str">
        <f t="shared" si="830"/>
        <v>0 percent up in Fortunian international stage</v>
      </c>
      <c r="I1451" s="142" t="str">
        <f t="shared" si="831"/>
        <v>40 percent up in Cambrian Stage 4 international stage</v>
      </c>
      <c r="J1451" s="7">
        <v>0</v>
      </c>
      <c r="K1451" s="129">
        <f t="shared" si="832"/>
        <v>0</v>
      </c>
      <c r="L1451" s="8" t="s">
        <v>183</v>
      </c>
      <c r="M1451" s="5" t="s">
        <v>82</v>
      </c>
      <c r="N1451" s="5" t="s">
        <v>82</v>
      </c>
      <c r="O1451" s="83"/>
      <c r="P1451" s="20">
        <v>0.4</v>
      </c>
      <c r="Q1451" s="143">
        <f t="shared" si="833"/>
        <v>40</v>
      </c>
      <c r="R1451" s="8" t="s">
        <v>1438</v>
      </c>
      <c r="S1451" s="8" t="s">
        <v>248</v>
      </c>
      <c r="T1451" s="7" t="s">
        <v>228</v>
      </c>
    </row>
    <row r="1452" spans="1:20" ht="34">
      <c r="A1452" s="113"/>
      <c r="B1452" s="115" t="s">
        <v>1811</v>
      </c>
      <c r="C1452" s="5"/>
      <c r="D1452" s="5"/>
      <c r="E1452" s="132">
        <f t="shared" ref="E1452" si="850">$O$1433-J1452*($O$1433-$O$1414)</f>
        <v>521</v>
      </c>
      <c r="F1452" s="139">
        <f>$O$1414-P1452*($O$1414-$O$1391)</f>
        <v>512.29999999999995</v>
      </c>
      <c r="G1452" s="149" t="s">
        <v>1813</v>
      </c>
      <c r="H1452" s="82" t="str">
        <f t="shared" si="830"/>
        <v>0 percent up in Cambrian Stage 3 international stage</v>
      </c>
      <c r="I1452" s="142" t="str">
        <f t="shared" si="831"/>
        <v>40 percent up in Cambrian Stage 4 international stage</v>
      </c>
      <c r="J1452" s="7">
        <v>0</v>
      </c>
      <c r="K1452" s="129">
        <f t="shared" ref="K1452" si="851">ROUND(J1452*100,1)</f>
        <v>0</v>
      </c>
      <c r="L1452" s="8" t="s">
        <v>1454</v>
      </c>
      <c r="M1452" s="5"/>
      <c r="O1452" s="83"/>
      <c r="P1452" s="20">
        <v>0.4</v>
      </c>
      <c r="Q1452" s="143">
        <f t="shared" ref="Q1452:Q1453" si="852">ROUND(P1452*100,1)</f>
        <v>40</v>
      </c>
      <c r="R1452" s="8" t="s">
        <v>1438</v>
      </c>
      <c r="S1452" s="8"/>
    </row>
    <row r="1453" spans="1:20" ht="34">
      <c r="A1453" s="113"/>
      <c r="B1453" s="115" t="s">
        <v>1812</v>
      </c>
      <c r="C1453" s="5"/>
      <c r="D1453" s="5"/>
      <c r="E1453" s="132">
        <f t="shared" ref="E1453:E1468" si="853">$O$1468-J1453*($O$1468-$O$1445)</f>
        <v>538.79999999999995</v>
      </c>
      <c r="F1453" s="139">
        <f>$O$1445-P1453*($O$1445-$O$1433)</f>
        <v>521</v>
      </c>
      <c r="G1453" s="149" t="s">
        <v>1814</v>
      </c>
      <c r="H1453" s="82" t="str">
        <f t="shared" ref="H1453" si="854">CONCATENATE(K1453," percent up in ",L1453," international stage")</f>
        <v>0 percent up in Fortunian international stage</v>
      </c>
      <c r="I1453" s="142" t="str">
        <f t="shared" ref="I1453" si="855">CONCATENATE(Q1453," percent up in ",R1453," international stage")</f>
        <v>100 percent up in Cambrian Stage 2 international stage</v>
      </c>
      <c r="J1453" s="7">
        <v>0</v>
      </c>
      <c r="K1453" s="129">
        <f t="shared" ref="K1453" si="856">ROUND(J1453*100,1)</f>
        <v>0</v>
      </c>
      <c r="L1453" s="8" t="s">
        <v>183</v>
      </c>
      <c r="M1453" s="5"/>
      <c r="O1453" s="83"/>
      <c r="P1453" s="20">
        <v>1</v>
      </c>
      <c r="Q1453" s="143">
        <f t="shared" si="852"/>
        <v>100</v>
      </c>
      <c r="R1453" s="8" t="s">
        <v>1464</v>
      </c>
      <c r="S1453" s="8"/>
    </row>
    <row r="1454" spans="1:20" ht="28">
      <c r="A1454" s="113" t="s">
        <v>1363</v>
      </c>
      <c r="B1454" s="115" t="s">
        <v>1478</v>
      </c>
      <c r="C1454" s="5"/>
      <c r="D1454" s="5" t="s">
        <v>82</v>
      </c>
      <c r="E1454" s="132">
        <f t="shared" si="853"/>
        <v>538.79999999999995</v>
      </c>
      <c r="F1454" s="139">
        <f>$O$1414-P1454*($O$1414-$O$1391)</f>
        <v>512.29999999999995</v>
      </c>
      <c r="G1454" s="149"/>
      <c r="H1454" s="82" t="str">
        <f t="shared" si="830"/>
        <v>0 percent up in Fortunian international stage</v>
      </c>
      <c r="I1454" s="142" t="str">
        <f t="shared" si="831"/>
        <v>40 percent up in Cambrian Stage 4 international stage</v>
      </c>
      <c r="J1454" s="7">
        <v>0</v>
      </c>
      <c r="K1454" s="129">
        <f t="shared" si="832"/>
        <v>0</v>
      </c>
      <c r="L1454" s="8" t="s">
        <v>183</v>
      </c>
      <c r="M1454" s="5" t="s">
        <v>82</v>
      </c>
      <c r="N1454" s="5" t="s">
        <v>82</v>
      </c>
      <c r="O1454" s="83"/>
      <c r="P1454" s="20">
        <v>0.4</v>
      </c>
      <c r="Q1454" s="143">
        <f t="shared" si="833"/>
        <v>40</v>
      </c>
      <c r="R1454" s="8" t="s">
        <v>1438</v>
      </c>
      <c r="S1454" s="8" t="s">
        <v>248</v>
      </c>
      <c r="T1454" s="7" t="s">
        <v>228</v>
      </c>
    </row>
    <row r="1455" spans="1:20" ht="28">
      <c r="A1455" s="113" t="s">
        <v>1363</v>
      </c>
      <c r="B1455" s="114" t="s">
        <v>1479</v>
      </c>
      <c r="C1455" s="5"/>
      <c r="D1455" s="5" t="s">
        <v>1373</v>
      </c>
      <c r="E1455" s="132">
        <f t="shared" si="853"/>
        <v>538.79999999999995</v>
      </c>
      <c r="F1455" s="139">
        <f>$O$1468-P1455*($O$1468-$O$1445)</f>
        <v>531.79999999999995</v>
      </c>
      <c r="G1455" s="149"/>
      <c r="H1455" s="82" t="str">
        <f t="shared" si="830"/>
        <v>0 percent up in Fortunian international stage</v>
      </c>
      <c r="I1455" s="142" t="str">
        <f t="shared" si="831"/>
        <v>71.4 percent up in Fortunian international stage</v>
      </c>
      <c r="J1455" s="7">
        <v>0</v>
      </c>
      <c r="K1455" s="129">
        <f t="shared" si="832"/>
        <v>0</v>
      </c>
      <c r="L1455" s="8" t="s">
        <v>183</v>
      </c>
      <c r="M1455" s="5" t="s">
        <v>82</v>
      </c>
      <c r="N1455" s="5" t="s">
        <v>82</v>
      </c>
      <c r="O1455" s="83"/>
      <c r="P1455" s="20">
        <v>0.7142857142857143</v>
      </c>
      <c r="Q1455" s="143">
        <f t="shared" si="833"/>
        <v>71.400000000000006</v>
      </c>
      <c r="R1455" s="21" t="s">
        <v>183</v>
      </c>
      <c r="S1455" s="8" t="s">
        <v>232</v>
      </c>
      <c r="T1455" s="7" t="s">
        <v>228</v>
      </c>
    </row>
    <row r="1456" spans="1:20" ht="28">
      <c r="A1456" s="113" t="s">
        <v>1363</v>
      </c>
      <c r="B1456" s="115" t="s">
        <v>1480</v>
      </c>
      <c r="C1456" s="5"/>
      <c r="D1456" s="5" t="s">
        <v>82</v>
      </c>
      <c r="E1456" s="132">
        <f t="shared" si="853"/>
        <v>538.79999999999995</v>
      </c>
      <c r="F1456" s="139">
        <f>$O$1414-P1456*($O$1414-$O$1391)</f>
        <v>512.29999999999995</v>
      </c>
      <c r="G1456" s="149"/>
      <c r="H1456" s="82" t="str">
        <f t="shared" si="830"/>
        <v>0 percent up in Fortunian international stage</v>
      </c>
      <c r="I1456" s="142" t="str">
        <f t="shared" si="831"/>
        <v>40 percent up in Cambrian Stage 4 international stage</v>
      </c>
      <c r="J1456" s="7">
        <v>0</v>
      </c>
      <c r="K1456" s="129">
        <f t="shared" si="832"/>
        <v>0</v>
      </c>
      <c r="L1456" s="8" t="s">
        <v>183</v>
      </c>
      <c r="M1456" s="5" t="s">
        <v>82</v>
      </c>
      <c r="N1456" s="5" t="s">
        <v>82</v>
      </c>
      <c r="O1456" s="83"/>
      <c r="P1456" s="20">
        <v>0.4</v>
      </c>
      <c r="Q1456" s="143">
        <f t="shared" si="833"/>
        <v>40</v>
      </c>
      <c r="R1456" s="8" t="s">
        <v>1438</v>
      </c>
      <c r="S1456" s="8" t="s">
        <v>248</v>
      </c>
      <c r="T1456" s="7" t="s">
        <v>228</v>
      </c>
    </row>
    <row r="1457" spans="1:20" ht="28">
      <c r="A1457" s="113" t="s">
        <v>1363</v>
      </c>
      <c r="B1457" s="115" t="s">
        <v>1481</v>
      </c>
      <c r="C1457" s="5"/>
      <c r="D1457" s="5" t="s">
        <v>250</v>
      </c>
      <c r="E1457" s="132">
        <f t="shared" si="853"/>
        <v>538.79999999999995</v>
      </c>
      <c r="F1457" s="139">
        <f>$O$1468-P1457*($O$1468-$O$1445)</f>
        <v>531.79999999999995</v>
      </c>
      <c r="G1457" s="149"/>
      <c r="H1457" s="82" t="str">
        <f t="shared" si="830"/>
        <v>0 percent up in Fortunian international stage</v>
      </c>
      <c r="I1457" s="142" t="str">
        <f t="shared" si="831"/>
        <v>71.4 percent up in Fortunian international stage</v>
      </c>
      <c r="J1457" s="7">
        <v>0</v>
      </c>
      <c r="K1457" s="129">
        <f t="shared" si="832"/>
        <v>0</v>
      </c>
      <c r="L1457" s="8" t="s">
        <v>183</v>
      </c>
      <c r="M1457" s="5" t="s">
        <v>82</v>
      </c>
      <c r="N1457" s="5" t="s">
        <v>82</v>
      </c>
      <c r="O1457" s="83"/>
      <c r="P1457" s="20">
        <v>0.7142857142857143</v>
      </c>
      <c r="Q1457" s="143">
        <f t="shared" si="833"/>
        <v>71.400000000000006</v>
      </c>
      <c r="R1457" s="21" t="s">
        <v>183</v>
      </c>
      <c r="S1457" s="8" t="s">
        <v>232</v>
      </c>
      <c r="T1457" s="7" t="s">
        <v>228</v>
      </c>
    </row>
    <row r="1458" spans="1:20" ht="28">
      <c r="A1458" s="113" t="s">
        <v>1363</v>
      </c>
      <c r="B1458" s="114" t="s">
        <v>1482</v>
      </c>
      <c r="C1458" s="5"/>
      <c r="D1458" s="5" t="s">
        <v>1373</v>
      </c>
      <c r="E1458" s="132">
        <f t="shared" si="853"/>
        <v>538.79999999999995</v>
      </c>
      <c r="F1458" s="139">
        <f>$O$1445-P1458*($O$1445-$O$1433)</f>
        <v>521</v>
      </c>
      <c r="G1458" s="149"/>
      <c r="H1458" s="82" t="str">
        <f t="shared" si="830"/>
        <v>0 percent up in Fortunian international stage</v>
      </c>
      <c r="I1458" s="142" t="str">
        <f t="shared" si="831"/>
        <v>100 percent up in Cambrian Stage 2 international stage</v>
      </c>
      <c r="J1458" s="7">
        <v>0</v>
      </c>
      <c r="K1458" s="129">
        <f t="shared" si="832"/>
        <v>0</v>
      </c>
      <c r="L1458" s="8" t="s">
        <v>183</v>
      </c>
      <c r="M1458" s="5" t="s">
        <v>82</v>
      </c>
      <c r="N1458" s="5" t="s">
        <v>82</v>
      </c>
      <c r="O1458" s="83"/>
      <c r="P1458" s="20">
        <v>1</v>
      </c>
      <c r="Q1458" s="143">
        <f t="shared" si="833"/>
        <v>100</v>
      </c>
      <c r="R1458" s="8" t="s">
        <v>1464</v>
      </c>
      <c r="S1458" s="8" t="s">
        <v>234</v>
      </c>
      <c r="T1458" s="7" t="s">
        <v>228</v>
      </c>
    </row>
    <row r="1459" spans="1:20" ht="28">
      <c r="A1459" s="113" t="s">
        <v>1363</v>
      </c>
      <c r="B1459" s="115" t="s">
        <v>1483</v>
      </c>
      <c r="C1459" s="5"/>
      <c r="D1459" s="5" t="s">
        <v>246</v>
      </c>
      <c r="E1459" s="132">
        <f t="shared" si="853"/>
        <v>538.79999999999995</v>
      </c>
      <c r="F1459" s="139">
        <f>$O$1414-P1459*($O$1414-$O$1391)</f>
        <v>512.29999999999995</v>
      </c>
      <c r="G1459" s="149"/>
      <c r="H1459" s="82" t="str">
        <f t="shared" si="830"/>
        <v>0 percent up in Fortunian international stage</v>
      </c>
      <c r="I1459" s="142" t="str">
        <f t="shared" si="831"/>
        <v>40 percent up in Cambrian Stage 4 international stage</v>
      </c>
      <c r="J1459" s="7">
        <v>0</v>
      </c>
      <c r="K1459" s="129">
        <f t="shared" si="832"/>
        <v>0</v>
      </c>
      <c r="L1459" s="8" t="s">
        <v>183</v>
      </c>
      <c r="M1459" s="5" t="s">
        <v>82</v>
      </c>
      <c r="N1459" s="5" t="s">
        <v>82</v>
      </c>
      <c r="O1459" s="83"/>
      <c r="P1459" s="20">
        <v>0.4</v>
      </c>
      <c r="Q1459" s="143">
        <f t="shared" si="833"/>
        <v>40</v>
      </c>
      <c r="R1459" s="8" t="s">
        <v>1438</v>
      </c>
      <c r="S1459" s="8" t="s">
        <v>248</v>
      </c>
      <c r="T1459" s="7" t="s">
        <v>228</v>
      </c>
    </row>
    <row r="1460" spans="1:20" ht="28">
      <c r="A1460" s="113" t="s">
        <v>1363</v>
      </c>
      <c r="B1460" s="115" t="s">
        <v>1484</v>
      </c>
      <c r="C1460" s="5"/>
      <c r="D1460" s="5" t="s">
        <v>963</v>
      </c>
      <c r="E1460" s="132">
        <f t="shared" si="853"/>
        <v>538.79999999999995</v>
      </c>
      <c r="F1460" s="139">
        <f>$O$1445-P1460*($O$1445-$O$1433)</f>
        <v>525</v>
      </c>
      <c r="G1460" s="149" t="s">
        <v>1953</v>
      </c>
      <c r="H1460" s="82" t="str">
        <f t="shared" si="830"/>
        <v>0 percent up in Fortunian international stage</v>
      </c>
      <c r="I1460" s="142" t="str">
        <f t="shared" si="831"/>
        <v>50 percent up in Cambrian Stage 2 international stage</v>
      </c>
      <c r="J1460" s="7">
        <v>0</v>
      </c>
      <c r="K1460" s="129">
        <f t="shared" si="832"/>
        <v>0</v>
      </c>
      <c r="L1460" s="8" t="s">
        <v>183</v>
      </c>
      <c r="M1460" s="5" t="s">
        <v>82</v>
      </c>
      <c r="N1460" s="5" t="s">
        <v>82</v>
      </c>
      <c r="O1460" s="83"/>
      <c r="P1460" s="20">
        <v>0.5</v>
      </c>
      <c r="Q1460" s="143">
        <f>ROUND(P1460*100,1)</f>
        <v>50</v>
      </c>
      <c r="R1460" s="8" t="s">
        <v>1464</v>
      </c>
      <c r="S1460" s="8" t="s">
        <v>232</v>
      </c>
      <c r="T1460" s="7" t="s">
        <v>228</v>
      </c>
    </row>
    <row r="1461" spans="1:20" ht="28">
      <c r="A1461" s="113" t="s">
        <v>1363</v>
      </c>
      <c r="B1461" s="115" t="s">
        <v>1485</v>
      </c>
      <c r="C1461" s="5"/>
      <c r="D1461" s="5" t="s">
        <v>272</v>
      </c>
      <c r="E1461" s="132">
        <f t="shared" si="853"/>
        <v>538.79999999999995</v>
      </c>
      <c r="F1461" s="139">
        <f>$O$1468-P1461*($O$1468-$O$1445)</f>
        <v>533.19999999999993</v>
      </c>
      <c r="G1461" s="149"/>
      <c r="H1461" s="82" t="str">
        <f t="shared" si="830"/>
        <v>0 percent up in Fortunian international stage</v>
      </c>
      <c r="I1461" s="142" t="str">
        <f t="shared" si="831"/>
        <v>57.1 percent up in Fortunian international stage</v>
      </c>
      <c r="J1461" s="7">
        <v>0</v>
      </c>
      <c r="K1461" s="129">
        <f t="shared" si="832"/>
        <v>0</v>
      </c>
      <c r="L1461" s="8" t="s">
        <v>183</v>
      </c>
      <c r="M1461" s="5" t="s">
        <v>82</v>
      </c>
      <c r="N1461" s="5" t="s">
        <v>82</v>
      </c>
      <c r="O1461" s="83"/>
      <c r="P1461" s="20">
        <v>0.5714285714285714</v>
      </c>
      <c r="Q1461" s="143">
        <f t="shared" si="833"/>
        <v>57.1</v>
      </c>
      <c r="R1461" s="21" t="s">
        <v>183</v>
      </c>
      <c r="S1461" s="8" t="s">
        <v>232</v>
      </c>
      <c r="T1461" s="7" t="s">
        <v>228</v>
      </c>
    </row>
    <row r="1462" spans="1:20" ht="28">
      <c r="A1462" s="113" t="s">
        <v>1363</v>
      </c>
      <c r="B1462" s="114" t="s">
        <v>1486</v>
      </c>
      <c r="C1462" s="5"/>
      <c r="D1462" s="5" t="s">
        <v>1403</v>
      </c>
      <c r="E1462" s="132">
        <f t="shared" si="853"/>
        <v>538.79999999999995</v>
      </c>
      <c r="F1462" s="139">
        <f>$O$1433-P1462*($O$1433-$O$1414)</f>
        <v>516.66666666666663</v>
      </c>
      <c r="G1462" s="149"/>
      <c r="H1462" s="82" t="str">
        <f t="shared" si="830"/>
        <v>0 percent up in Fortunian international stage</v>
      </c>
      <c r="I1462" s="142" t="str">
        <f t="shared" si="831"/>
        <v>66.7 percent up in Cambrian Stage 3 international stage</v>
      </c>
      <c r="J1462" s="7">
        <v>0</v>
      </c>
      <c r="K1462" s="129">
        <f t="shared" si="832"/>
        <v>0</v>
      </c>
      <c r="L1462" s="8" t="s">
        <v>183</v>
      </c>
      <c r="M1462" s="5" t="s">
        <v>82</v>
      </c>
      <c r="N1462" s="5" t="s">
        <v>82</v>
      </c>
      <c r="O1462" s="83"/>
      <c r="P1462" s="20">
        <v>0.66666666666666663</v>
      </c>
      <c r="Q1462" s="143">
        <f t="shared" si="833"/>
        <v>66.7</v>
      </c>
      <c r="R1462" s="8" t="s">
        <v>1454</v>
      </c>
      <c r="S1462" s="8" t="s">
        <v>248</v>
      </c>
      <c r="T1462" s="7" t="s">
        <v>228</v>
      </c>
    </row>
    <row r="1463" spans="1:20" ht="28">
      <c r="A1463" s="113" t="s">
        <v>1363</v>
      </c>
      <c r="B1463" s="122" t="s">
        <v>1487</v>
      </c>
      <c r="C1463" s="5"/>
      <c r="D1463" s="5" t="s">
        <v>82</v>
      </c>
      <c r="E1463" s="132">
        <f t="shared" si="853"/>
        <v>538.79999999999995</v>
      </c>
      <c r="F1463" s="139">
        <f>$O$698-P1463*($O$698-$O$688)</f>
        <v>251.9</v>
      </c>
      <c r="G1463" s="149"/>
      <c r="H1463" s="82" t="str">
        <f t="shared" si="830"/>
        <v>0 percent up in Fortunian international stage</v>
      </c>
      <c r="I1463" s="142" t="str">
        <f t="shared" si="831"/>
        <v>100 percent up in Changhsingian international stage</v>
      </c>
      <c r="J1463" s="7">
        <v>0</v>
      </c>
      <c r="K1463" s="129">
        <f t="shared" si="832"/>
        <v>0</v>
      </c>
      <c r="L1463" s="8" t="s">
        <v>183</v>
      </c>
      <c r="M1463" s="5" t="s">
        <v>82</v>
      </c>
      <c r="N1463" s="5" t="s">
        <v>82</v>
      </c>
      <c r="O1463" s="83"/>
      <c r="P1463" s="20">
        <v>1</v>
      </c>
      <c r="Q1463" s="143">
        <f t="shared" si="833"/>
        <v>100</v>
      </c>
      <c r="R1463" s="21" t="s">
        <v>107</v>
      </c>
      <c r="S1463" s="8" t="s">
        <v>234</v>
      </c>
      <c r="T1463" s="7" t="s">
        <v>228</v>
      </c>
    </row>
    <row r="1464" spans="1:20" ht="28">
      <c r="A1464" s="113" t="s">
        <v>1363</v>
      </c>
      <c r="B1464" s="115" t="s">
        <v>183</v>
      </c>
      <c r="C1464" s="135"/>
      <c r="D1464" s="135" t="s">
        <v>224</v>
      </c>
      <c r="E1464" s="132">
        <f t="shared" si="853"/>
        <v>538.79999999999995</v>
      </c>
      <c r="F1464" s="139">
        <f>$O$1468-P1464*($O$1468-$O$1445)</f>
        <v>529</v>
      </c>
      <c r="G1464" s="149"/>
      <c r="H1464" s="82" t="str">
        <f t="shared" si="830"/>
        <v>0 percent up in Fortunian international stage</v>
      </c>
      <c r="I1464" s="142" t="str">
        <f t="shared" si="831"/>
        <v>100 percent up in Fortunian international stage</v>
      </c>
      <c r="J1464" s="7">
        <v>0</v>
      </c>
      <c r="K1464" s="129">
        <f t="shared" si="832"/>
        <v>0</v>
      </c>
      <c r="L1464" s="8" t="s">
        <v>183</v>
      </c>
      <c r="M1464" s="5" t="s">
        <v>226</v>
      </c>
      <c r="N1464" s="5" t="s">
        <v>1488</v>
      </c>
      <c r="O1464" s="83">
        <f>Master_Chronostrat!I162</f>
        <v>538.79999999999995</v>
      </c>
      <c r="P1464" s="20">
        <v>1</v>
      </c>
      <c r="Q1464" s="143">
        <f t="shared" si="833"/>
        <v>100</v>
      </c>
      <c r="R1464" s="21" t="s">
        <v>183</v>
      </c>
      <c r="S1464" s="8" t="s">
        <v>226</v>
      </c>
      <c r="T1464" s="7" t="s">
        <v>228</v>
      </c>
    </row>
    <row r="1465" spans="1:20" ht="28">
      <c r="A1465" s="113" t="s">
        <v>1363</v>
      </c>
      <c r="B1465" s="115" t="s">
        <v>182</v>
      </c>
      <c r="C1465" s="135"/>
      <c r="D1465" s="135" t="s">
        <v>224</v>
      </c>
      <c r="E1465" s="132">
        <f t="shared" si="853"/>
        <v>538.79999999999995</v>
      </c>
      <c r="F1465" s="139">
        <f>$O$1445-P1465*($O$1445-$O$1433)</f>
        <v>521</v>
      </c>
      <c r="G1465" s="149"/>
      <c r="H1465" s="82" t="str">
        <f t="shared" si="830"/>
        <v>0 percent up in Fortunian international stage</v>
      </c>
      <c r="I1465" s="142" t="str">
        <f t="shared" si="831"/>
        <v>100 percent up in Cambrian Stage 2 international stage</v>
      </c>
      <c r="J1465" s="7">
        <v>0</v>
      </c>
      <c r="K1465" s="129">
        <f t="shared" si="832"/>
        <v>0</v>
      </c>
      <c r="L1465" s="8" t="s">
        <v>183</v>
      </c>
      <c r="M1465" s="5" t="s">
        <v>226</v>
      </c>
      <c r="N1465" s="5" t="s">
        <v>1489</v>
      </c>
      <c r="O1465" s="83">
        <f>Master_Chronostrat!I162</f>
        <v>538.79999999999995</v>
      </c>
      <c r="P1465" s="20">
        <v>1</v>
      </c>
      <c r="Q1465" s="143">
        <f t="shared" si="833"/>
        <v>100</v>
      </c>
      <c r="R1465" s="8" t="s">
        <v>1464</v>
      </c>
      <c r="S1465" s="8" t="s">
        <v>241</v>
      </c>
      <c r="T1465" s="7" t="s">
        <v>228</v>
      </c>
    </row>
    <row r="1466" spans="1:20" ht="28">
      <c r="A1466" s="113" t="s">
        <v>1363</v>
      </c>
      <c r="B1466" s="115" t="s">
        <v>181</v>
      </c>
      <c r="C1466" s="135"/>
      <c r="D1466" s="135" t="s">
        <v>224</v>
      </c>
      <c r="E1466" s="132">
        <f t="shared" si="853"/>
        <v>538.79999999999995</v>
      </c>
      <c r="F1466" s="139">
        <f>$O$1327-P1466*($O$1327-$O$1318)</f>
        <v>486.85</v>
      </c>
      <c r="G1466" s="149"/>
      <c r="H1466" s="82" t="str">
        <f t="shared" si="830"/>
        <v>0 percent up in Fortunian international stage</v>
      </c>
      <c r="I1466" s="142" t="str">
        <f t="shared" si="831"/>
        <v>100 percent up in Cambrian Stage 10 international stage</v>
      </c>
      <c r="J1466" s="7">
        <v>0</v>
      </c>
      <c r="K1466" s="129">
        <f t="shared" si="832"/>
        <v>0</v>
      </c>
      <c r="L1466" s="8" t="s">
        <v>183</v>
      </c>
      <c r="M1466" s="5" t="s">
        <v>226</v>
      </c>
      <c r="N1466" s="5" t="s">
        <v>1490</v>
      </c>
      <c r="O1466" s="83">
        <f>Master_Chronostrat!I162</f>
        <v>538.79999999999995</v>
      </c>
      <c r="P1466" s="20">
        <v>1</v>
      </c>
      <c r="Q1466" s="143">
        <f t="shared" si="833"/>
        <v>100</v>
      </c>
      <c r="R1466" s="21" t="s">
        <v>1365</v>
      </c>
      <c r="S1466" s="8" t="s">
        <v>241</v>
      </c>
      <c r="T1466" s="7" t="s">
        <v>228</v>
      </c>
    </row>
    <row r="1467" spans="1:20" ht="28">
      <c r="A1467" s="113" t="s">
        <v>1363</v>
      </c>
      <c r="B1467" s="122" t="s">
        <v>180</v>
      </c>
      <c r="C1467" s="135"/>
      <c r="D1467" s="135" t="s">
        <v>224</v>
      </c>
      <c r="E1467" s="132">
        <f t="shared" si="853"/>
        <v>538.79999999999995</v>
      </c>
      <c r="F1467" s="139">
        <f>$O$698-P1467*($O$698-$O$688)</f>
        <v>251.9</v>
      </c>
      <c r="G1467" s="149"/>
      <c r="H1467" s="82" t="str">
        <f t="shared" si="830"/>
        <v>0 percent up in Fortunian international stage</v>
      </c>
      <c r="I1467" s="142" t="str">
        <f t="shared" si="831"/>
        <v>100 percent up in Changhsingian international stage</v>
      </c>
      <c r="J1467" s="7">
        <v>0</v>
      </c>
      <c r="K1467" s="129">
        <f t="shared" si="832"/>
        <v>0</v>
      </c>
      <c r="L1467" s="8" t="s">
        <v>183</v>
      </c>
      <c r="M1467" s="5" t="s">
        <v>226</v>
      </c>
      <c r="N1467" s="5" t="s">
        <v>1491</v>
      </c>
      <c r="O1467" s="83">
        <f>Master_Chronostrat!I162</f>
        <v>538.79999999999995</v>
      </c>
      <c r="P1467" s="20">
        <v>1</v>
      </c>
      <c r="Q1467" s="143">
        <f t="shared" si="833"/>
        <v>100</v>
      </c>
      <c r="R1467" s="21" t="s">
        <v>107</v>
      </c>
      <c r="S1467" s="8" t="s">
        <v>241</v>
      </c>
      <c r="T1467" s="7" t="s">
        <v>228</v>
      </c>
    </row>
    <row r="1468" spans="1:20" ht="28">
      <c r="A1468" s="113" t="s">
        <v>1363</v>
      </c>
      <c r="B1468" s="123" t="s">
        <v>179</v>
      </c>
      <c r="C1468" s="135"/>
      <c r="D1468" s="135" t="s">
        <v>224</v>
      </c>
      <c r="E1468" s="132">
        <f t="shared" si="853"/>
        <v>538.79999999999995</v>
      </c>
      <c r="F1468" s="139">
        <f>$O$4-P1468*($O$4-$O$3)</f>
        <v>0</v>
      </c>
      <c r="G1468" s="149"/>
      <c r="H1468" s="82" t="str">
        <f t="shared" si="830"/>
        <v>0 percent up in Fortunian international stage</v>
      </c>
      <c r="I1468" s="142" t="str">
        <f t="shared" si="831"/>
        <v>100 percent up in Meghalayan international stage</v>
      </c>
      <c r="J1468" s="7">
        <v>0</v>
      </c>
      <c r="K1468" s="129">
        <f t="shared" si="832"/>
        <v>0</v>
      </c>
      <c r="L1468" s="8" t="s">
        <v>183</v>
      </c>
      <c r="M1468" s="5" t="s">
        <v>226</v>
      </c>
      <c r="N1468" s="5" t="s">
        <v>1492</v>
      </c>
      <c r="O1468" s="83">
        <f>Master_Chronostrat!I162</f>
        <v>538.79999999999995</v>
      </c>
      <c r="P1468" s="20">
        <v>1</v>
      </c>
      <c r="Q1468" s="143">
        <f t="shared" si="833"/>
        <v>100</v>
      </c>
      <c r="R1468" s="21" t="s">
        <v>13</v>
      </c>
      <c r="S1468" s="8" t="s">
        <v>241</v>
      </c>
      <c r="T1468" s="7" t="s">
        <v>228</v>
      </c>
    </row>
    <row r="1469" spans="1:20" ht="28">
      <c r="A1469" s="10" t="s">
        <v>1493</v>
      </c>
      <c r="B1469" s="14" t="s">
        <v>1494</v>
      </c>
      <c r="C1469" s="5"/>
      <c r="D1469" s="5" t="s">
        <v>82</v>
      </c>
      <c r="E1469" s="132">
        <f t="shared" ref="E1469:E1475" si="857">$O$1475-J1469*($O$1475-$O$1468)</f>
        <v>569.40909090909088</v>
      </c>
      <c r="F1469" s="139">
        <f t="shared" ref="F1469:F1475" si="858">$O$1475-P1469*($O$1475-$O$1468)</f>
        <v>538.79999999999995</v>
      </c>
      <c r="G1469" s="149"/>
      <c r="H1469" s="82" t="str">
        <f t="shared" si="830"/>
        <v>68.2 percent up in Ediacaran international stage</v>
      </c>
      <c r="I1469" s="142" t="str">
        <f t="shared" si="831"/>
        <v>100 percent up in Ediacaran international stage</v>
      </c>
      <c r="J1469" s="7">
        <v>0.68181818181818188</v>
      </c>
      <c r="K1469" s="129">
        <f t="shared" si="832"/>
        <v>68.2</v>
      </c>
      <c r="L1469" s="82" t="s">
        <v>184</v>
      </c>
      <c r="M1469" s="5" t="s">
        <v>82</v>
      </c>
      <c r="N1469" s="5" t="s">
        <v>82</v>
      </c>
      <c r="O1469" s="83"/>
      <c r="P1469" s="20">
        <v>1</v>
      </c>
      <c r="Q1469" s="143">
        <f t="shared" si="833"/>
        <v>100</v>
      </c>
      <c r="R1469" s="21" t="s">
        <v>184</v>
      </c>
      <c r="S1469" s="8" t="s">
        <v>274</v>
      </c>
      <c r="T1469" s="7" t="s">
        <v>228</v>
      </c>
    </row>
    <row r="1470" spans="1:20" ht="28">
      <c r="A1470" s="10" t="s">
        <v>1493</v>
      </c>
      <c r="B1470" s="14" t="s">
        <v>1495</v>
      </c>
      <c r="C1470" s="5"/>
      <c r="D1470" s="5" t="s">
        <v>82</v>
      </c>
      <c r="E1470" s="132">
        <f t="shared" si="857"/>
        <v>602.2045454545455</v>
      </c>
      <c r="F1470" s="139">
        <f t="shared" si="858"/>
        <v>538.79999999999995</v>
      </c>
      <c r="G1470" s="149"/>
      <c r="H1470" s="82" t="str">
        <f t="shared" si="830"/>
        <v>34.1 percent up in Ediacaran international stage</v>
      </c>
      <c r="I1470" s="142" t="str">
        <f t="shared" si="831"/>
        <v>100 percent up in Ediacaran international stage</v>
      </c>
      <c r="J1470" s="7">
        <v>0.34090909090909094</v>
      </c>
      <c r="K1470" s="129">
        <f t="shared" si="832"/>
        <v>34.1</v>
      </c>
      <c r="L1470" s="82" t="s">
        <v>184</v>
      </c>
      <c r="M1470" s="5" t="s">
        <v>82</v>
      </c>
      <c r="N1470" s="5" t="s">
        <v>82</v>
      </c>
      <c r="O1470" s="83"/>
      <c r="P1470" s="20">
        <v>1</v>
      </c>
      <c r="Q1470" s="143">
        <f t="shared" si="833"/>
        <v>100</v>
      </c>
      <c r="R1470" s="21" t="s">
        <v>184</v>
      </c>
      <c r="S1470" s="8" t="s">
        <v>274</v>
      </c>
      <c r="T1470" s="7" t="s">
        <v>228</v>
      </c>
    </row>
    <row r="1471" spans="1:20" ht="28">
      <c r="A1471" s="10" t="s">
        <v>1493</v>
      </c>
      <c r="B1471" s="14" t="s">
        <v>1496</v>
      </c>
      <c r="C1471" s="5"/>
      <c r="D1471" s="5" t="s">
        <v>82</v>
      </c>
      <c r="E1471" s="132">
        <f t="shared" si="857"/>
        <v>635</v>
      </c>
      <c r="F1471" s="139">
        <f t="shared" si="858"/>
        <v>538.79999999999995</v>
      </c>
      <c r="G1471" s="149"/>
      <c r="H1471" s="82" t="str">
        <f t="shared" si="830"/>
        <v>0 percent up in Ediacaran international stage</v>
      </c>
      <c r="I1471" s="142" t="str">
        <f t="shared" si="831"/>
        <v>100 percent up in Ediacaran international stage</v>
      </c>
      <c r="J1471" s="7">
        <v>0</v>
      </c>
      <c r="K1471" s="129">
        <f t="shared" si="832"/>
        <v>0</v>
      </c>
      <c r="L1471" s="82" t="s">
        <v>184</v>
      </c>
      <c r="M1471" s="5" t="s">
        <v>82</v>
      </c>
      <c r="N1471" s="5" t="s">
        <v>82</v>
      </c>
      <c r="O1471" s="83"/>
      <c r="P1471" s="20">
        <v>1</v>
      </c>
      <c r="Q1471" s="143">
        <f t="shared" si="833"/>
        <v>100</v>
      </c>
      <c r="R1471" s="21" t="s">
        <v>184</v>
      </c>
      <c r="S1471" s="8" t="s">
        <v>234</v>
      </c>
      <c r="T1471" s="7" t="s">
        <v>228</v>
      </c>
    </row>
    <row r="1472" spans="1:20" ht="28">
      <c r="A1472" s="10" t="s">
        <v>1493</v>
      </c>
      <c r="B1472" s="14" t="s">
        <v>1497</v>
      </c>
      <c r="C1472" s="5"/>
      <c r="D1472" s="5" t="s">
        <v>82</v>
      </c>
      <c r="E1472" s="132">
        <f t="shared" si="857"/>
        <v>635</v>
      </c>
      <c r="F1472" s="139">
        <f t="shared" si="858"/>
        <v>538.79999999999995</v>
      </c>
      <c r="G1472" s="149"/>
      <c r="H1472" s="82" t="str">
        <f t="shared" si="830"/>
        <v>0 percent up in Ediacaran international stage</v>
      </c>
      <c r="I1472" s="142" t="str">
        <f t="shared" si="831"/>
        <v>100 percent up in Ediacaran international stage</v>
      </c>
      <c r="J1472" s="7">
        <v>0</v>
      </c>
      <c r="K1472" s="129">
        <f t="shared" si="832"/>
        <v>0</v>
      </c>
      <c r="L1472" s="82" t="s">
        <v>184</v>
      </c>
      <c r="M1472" s="5" t="s">
        <v>82</v>
      </c>
      <c r="N1472" s="5" t="s">
        <v>82</v>
      </c>
      <c r="O1472" s="83"/>
      <c r="P1472" s="20">
        <v>1</v>
      </c>
      <c r="Q1472" s="143">
        <f t="shared" si="833"/>
        <v>100</v>
      </c>
      <c r="R1472" s="21" t="s">
        <v>184</v>
      </c>
      <c r="S1472" s="8" t="s">
        <v>234</v>
      </c>
      <c r="T1472" s="7" t="s">
        <v>228</v>
      </c>
    </row>
    <row r="1473" spans="1:20" ht="28">
      <c r="A1473" s="10" t="s">
        <v>1493</v>
      </c>
      <c r="B1473" s="14" t="s">
        <v>1498</v>
      </c>
      <c r="C1473" s="5"/>
      <c r="D1473" s="5" t="s">
        <v>82</v>
      </c>
      <c r="E1473" s="132">
        <f t="shared" si="857"/>
        <v>635</v>
      </c>
      <c r="F1473" s="139">
        <f t="shared" si="858"/>
        <v>569.40909090909088</v>
      </c>
      <c r="G1473" s="149"/>
      <c r="H1473" s="82" t="str">
        <f t="shared" si="830"/>
        <v>0 percent up in Ediacaran international stage</v>
      </c>
      <c r="I1473" s="142" t="str">
        <f t="shared" si="831"/>
        <v>68.2 percent up in Ediacaran international stage</v>
      </c>
      <c r="J1473" s="7">
        <v>0</v>
      </c>
      <c r="K1473" s="129">
        <f t="shared" si="832"/>
        <v>0</v>
      </c>
      <c r="L1473" s="82" t="s">
        <v>184</v>
      </c>
      <c r="M1473" s="5" t="s">
        <v>82</v>
      </c>
      <c r="N1473" s="5" t="s">
        <v>82</v>
      </c>
      <c r="O1473" s="83"/>
      <c r="P1473" s="20">
        <v>0.68181818181818177</v>
      </c>
      <c r="Q1473" s="143">
        <f t="shared" si="833"/>
        <v>68.2</v>
      </c>
      <c r="R1473" s="21" t="s">
        <v>184</v>
      </c>
      <c r="S1473" s="8" t="s">
        <v>232</v>
      </c>
      <c r="T1473" s="7" t="s">
        <v>228</v>
      </c>
    </row>
    <row r="1474" spans="1:20" ht="28">
      <c r="A1474" s="10" t="s">
        <v>1493</v>
      </c>
      <c r="B1474" s="14" t="s">
        <v>1499</v>
      </c>
      <c r="C1474" s="5"/>
      <c r="D1474" s="5" t="s">
        <v>82</v>
      </c>
      <c r="E1474" s="132">
        <f t="shared" si="857"/>
        <v>635</v>
      </c>
      <c r="F1474" s="139">
        <f t="shared" si="858"/>
        <v>569.40909090909088</v>
      </c>
      <c r="G1474" s="149"/>
      <c r="H1474" s="82" t="str">
        <f t="shared" si="830"/>
        <v>0 percent up in Ediacaran international stage</v>
      </c>
      <c r="I1474" s="142" t="str">
        <f t="shared" si="831"/>
        <v>68.2 percent up in Ediacaran international stage</v>
      </c>
      <c r="J1474" s="7">
        <v>0</v>
      </c>
      <c r="K1474" s="129">
        <f t="shared" si="832"/>
        <v>0</v>
      </c>
      <c r="L1474" s="82" t="s">
        <v>184</v>
      </c>
      <c r="M1474" s="5" t="s">
        <v>82</v>
      </c>
      <c r="N1474" s="5" t="s">
        <v>82</v>
      </c>
      <c r="O1474" s="83"/>
      <c r="P1474" s="20">
        <v>0.68181818181818177</v>
      </c>
      <c r="Q1474" s="143">
        <f t="shared" si="833"/>
        <v>68.2</v>
      </c>
      <c r="R1474" s="21" t="s">
        <v>184</v>
      </c>
      <c r="S1474" s="8" t="s">
        <v>232</v>
      </c>
      <c r="T1474" s="7" t="s">
        <v>228</v>
      </c>
    </row>
    <row r="1475" spans="1:20" ht="28">
      <c r="A1475" s="10" t="s">
        <v>1493</v>
      </c>
      <c r="B1475" s="14" t="s">
        <v>184</v>
      </c>
      <c r="C1475" s="135"/>
      <c r="D1475" s="135" t="s">
        <v>224</v>
      </c>
      <c r="E1475" s="132">
        <f t="shared" si="857"/>
        <v>635</v>
      </c>
      <c r="F1475" s="139">
        <f t="shared" si="858"/>
        <v>538.79999999999995</v>
      </c>
      <c r="G1475" s="149"/>
      <c r="H1475" s="82" t="str">
        <f t="shared" si="830"/>
        <v>0 percent up in Ediacaran international stage</v>
      </c>
      <c r="I1475" s="142" t="str">
        <f t="shared" si="831"/>
        <v>100 percent up in Ediacaran international stage</v>
      </c>
      <c r="J1475" s="7">
        <v>0</v>
      </c>
      <c r="K1475" s="129">
        <f t="shared" si="832"/>
        <v>0</v>
      </c>
      <c r="L1475" s="82" t="s">
        <v>184</v>
      </c>
      <c r="M1475" s="5" t="s">
        <v>226</v>
      </c>
      <c r="N1475" s="5" t="s">
        <v>1500</v>
      </c>
      <c r="O1475" s="125">
        <f>Master_Chronostrat!I163</f>
        <v>635</v>
      </c>
      <c r="P1475" s="20">
        <v>1</v>
      </c>
      <c r="Q1475" s="143">
        <f t="shared" si="833"/>
        <v>100</v>
      </c>
      <c r="R1475" s="21" t="s">
        <v>184</v>
      </c>
      <c r="S1475" s="8" t="s">
        <v>226</v>
      </c>
      <c r="T1475" s="7" t="s">
        <v>228</v>
      </c>
    </row>
    <row r="1476" spans="1:20" ht="28">
      <c r="A1476" s="10" t="s">
        <v>1493</v>
      </c>
      <c r="B1476" s="14" t="s">
        <v>1501</v>
      </c>
      <c r="C1476" s="5"/>
      <c r="D1476" s="5" t="s">
        <v>82</v>
      </c>
      <c r="E1476" s="132">
        <f t="shared" ref="E1476:E1486" si="859">$O$1486-J1476*($O$1486-$O$1475)</f>
        <v>638.86363636363637</v>
      </c>
      <c r="F1476" s="139">
        <f>$O$1486-P1476*($O$1486-$O$1475)</f>
        <v>635</v>
      </c>
      <c r="G1476" s="149"/>
      <c r="H1476" s="82" t="str">
        <f t="shared" si="830"/>
        <v>95.5 percent up in Cryogenian international stage</v>
      </c>
      <c r="I1476" s="142" t="str">
        <f t="shared" si="831"/>
        <v>100 percent up in Cryogenian international stage</v>
      </c>
      <c r="J1476" s="7">
        <v>0.95454545454545459</v>
      </c>
      <c r="K1476" s="129">
        <f t="shared" si="832"/>
        <v>95.5</v>
      </c>
      <c r="L1476" s="8" t="s">
        <v>185</v>
      </c>
      <c r="M1476" s="5" t="s">
        <v>82</v>
      </c>
      <c r="N1476" s="5" t="s">
        <v>82</v>
      </c>
      <c r="O1476" s="83"/>
      <c r="P1476" s="20">
        <v>1</v>
      </c>
      <c r="Q1476" s="143">
        <f t="shared" si="833"/>
        <v>100</v>
      </c>
      <c r="R1476" s="21" t="s">
        <v>185</v>
      </c>
      <c r="S1476" s="8" t="s">
        <v>274</v>
      </c>
      <c r="T1476" s="7" t="s">
        <v>228</v>
      </c>
    </row>
    <row r="1477" spans="1:20" ht="28">
      <c r="A1477" s="10" t="s">
        <v>1493</v>
      </c>
      <c r="B1477" s="14" t="s">
        <v>1502</v>
      </c>
      <c r="C1477" s="5"/>
      <c r="D1477" s="5" t="s">
        <v>82</v>
      </c>
      <c r="E1477" s="132">
        <f t="shared" si="859"/>
        <v>642.72727272727275</v>
      </c>
      <c r="F1477" s="139">
        <f>$O$1486-P1477*($O$1486-$O$1475)</f>
        <v>638.86363636363637</v>
      </c>
      <c r="G1477" s="149"/>
      <c r="H1477" s="82" t="str">
        <f t="shared" si="830"/>
        <v>90.9 percent up in Cryogenian international stage</v>
      </c>
      <c r="I1477" s="142" t="str">
        <f t="shared" si="831"/>
        <v>95.5 percent up in Cryogenian international stage</v>
      </c>
      <c r="J1477" s="7">
        <v>0.90909090909090906</v>
      </c>
      <c r="K1477" s="129">
        <f t="shared" si="832"/>
        <v>90.9</v>
      </c>
      <c r="L1477" s="8" t="s">
        <v>185</v>
      </c>
      <c r="M1477" s="5" t="s">
        <v>82</v>
      </c>
      <c r="N1477" s="5" t="s">
        <v>82</v>
      </c>
      <c r="O1477" s="83"/>
      <c r="P1477" s="20">
        <v>0.95454545454545459</v>
      </c>
      <c r="Q1477" s="143">
        <f t="shared" si="833"/>
        <v>95.5</v>
      </c>
      <c r="R1477" s="21" t="s">
        <v>185</v>
      </c>
      <c r="S1477" s="8" t="s">
        <v>261</v>
      </c>
      <c r="T1477" s="7">
        <v>4.5454545454545574E-2</v>
      </c>
    </row>
    <row r="1478" spans="1:20" ht="28">
      <c r="A1478" s="10" t="s">
        <v>1493</v>
      </c>
      <c r="B1478" s="14" t="s">
        <v>1503</v>
      </c>
      <c r="C1478" s="5"/>
      <c r="D1478" s="5" t="s">
        <v>82</v>
      </c>
      <c r="E1478" s="132">
        <f t="shared" si="859"/>
        <v>642.72727272727275</v>
      </c>
      <c r="F1478" s="139">
        <f>$O$1486-P1478*($O$1486-$O$1475)</f>
        <v>635</v>
      </c>
      <c r="G1478" s="149"/>
      <c r="H1478" s="82" t="str">
        <f t="shared" si="830"/>
        <v>90.9 percent up in Cryogenian international stage</v>
      </c>
      <c r="I1478" s="142" t="str">
        <f t="shared" si="831"/>
        <v>100 percent up in Cryogenian international stage</v>
      </c>
      <c r="J1478" s="7">
        <v>0.90909090909090906</v>
      </c>
      <c r="K1478" s="129">
        <f t="shared" si="832"/>
        <v>90.9</v>
      </c>
      <c r="L1478" s="8" t="s">
        <v>185</v>
      </c>
      <c r="M1478" s="5" t="s">
        <v>82</v>
      </c>
      <c r="N1478" s="5" t="s">
        <v>82</v>
      </c>
      <c r="O1478" s="83"/>
      <c r="P1478" s="20">
        <v>1</v>
      </c>
      <c r="Q1478" s="143">
        <f t="shared" si="833"/>
        <v>100</v>
      </c>
      <c r="R1478" s="21" t="s">
        <v>185</v>
      </c>
      <c r="S1478" s="8" t="s">
        <v>274</v>
      </c>
      <c r="T1478" s="7" t="s">
        <v>228</v>
      </c>
    </row>
    <row r="1479" spans="1:20" ht="28">
      <c r="A1479" s="10" t="s">
        <v>1493</v>
      </c>
      <c r="B1479" s="14" t="s">
        <v>1504</v>
      </c>
      <c r="C1479" s="5"/>
      <c r="D1479" s="5" t="s">
        <v>82</v>
      </c>
      <c r="E1479" s="132">
        <f t="shared" si="859"/>
        <v>642.72727272727275</v>
      </c>
      <c r="F1479" s="139">
        <f>$O$1486-P1479*($O$1486-$O$1475)</f>
        <v>635</v>
      </c>
      <c r="G1479" s="149"/>
      <c r="H1479" s="82" t="str">
        <f t="shared" si="830"/>
        <v>90.9 percent up in Cryogenian international stage</v>
      </c>
      <c r="I1479" s="142" t="str">
        <f t="shared" si="831"/>
        <v>100 percent up in Cryogenian international stage</v>
      </c>
      <c r="J1479" s="7">
        <v>0.90909090909090906</v>
      </c>
      <c r="K1479" s="129">
        <f t="shared" si="832"/>
        <v>90.9</v>
      </c>
      <c r="L1479" s="8" t="s">
        <v>185</v>
      </c>
      <c r="M1479" s="5" t="s">
        <v>82</v>
      </c>
      <c r="N1479" s="5" t="s">
        <v>82</v>
      </c>
      <c r="O1479" s="83"/>
      <c r="P1479" s="20">
        <v>1</v>
      </c>
      <c r="Q1479" s="143">
        <f t="shared" si="833"/>
        <v>100</v>
      </c>
      <c r="R1479" s="21" t="s">
        <v>185</v>
      </c>
      <c r="S1479" s="8" t="s">
        <v>274</v>
      </c>
      <c r="T1479" s="7" t="s">
        <v>228</v>
      </c>
    </row>
    <row r="1480" spans="1:20" ht="28">
      <c r="A1480" s="10" t="s">
        <v>1493</v>
      </c>
      <c r="B1480" s="14" t="s">
        <v>1505</v>
      </c>
      <c r="C1480" s="5"/>
      <c r="D1480" s="5" t="s">
        <v>82</v>
      </c>
      <c r="E1480" s="132">
        <f t="shared" si="859"/>
        <v>642.72727272727275</v>
      </c>
      <c r="F1480" s="139">
        <f>$O$1475-P1480*($O$1475-$O$1468)</f>
        <v>538.79999999999995</v>
      </c>
      <c r="G1480" s="149"/>
      <c r="H1480" s="82" t="str">
        <f t="shared" si="830"/>
        <v>90.9 percent up in Cryogenian international stage</v>
      </c>
      <c r="I1480" s="142" t="str">
        <f t="shared" si="831"/>
        <v>100 percent up in Ediacaran international stage</v>
      </c>
      <c r="J1480" s="7">
        <v>0.90909090909090906</v>
      </c>
      <c r="K1480" s="129">
        <f t="shared" si="832"/>
        <v>90.9</v>
      </c>
      <c r="L1480" s="8" t="s">
        <v>185</v>
      </c>
      <c r="M1480" s="5" t="s">
        <v>82</v>
      </c>
      <c r="N1480" s="5" t="s">
        <v>82</v>
      </c>
      <c r="O1480" s="83"/>
      <c r="P1480" s="20">
        <v>1</v>
      </c>
      <c r="Q1480" s="143">
        <f t="shared" si="833"/>
        <v>100</v>
      </c>
      <c r="R1480" s="21" t="s">
        <v>184</v>
      </c>
      <c r="S1480" s="8" t="s">
        <v>248</v>
      </c>
      <c r="T1480" s="7" t="s">
        <v>228</v>
      </c>
    </row>
    <row r="1481" spans="1:20" ht="28">
      <c r="A1481" s="10" t="s">
        <v>1493</v>
      </c>
      <c r="B1481" s="14" t="s">
        <v>1506</v>
      </c>
      <c r="C1481" s="5"/>
      <c r="D1481" s="5" t="s">
        <v>82</v>
      </c>
      <c r="E1481" s="132">
        <f t="shared" si="859"/>
        <v>662.0454545454545</v>
      </c>
      <c r="F1481" s="139">
        <f>$O$1475-P1481*($O$1475-$O$1468)</f>
        <v>538.79999999999995</v>
      </c>
      <c r="G1481" s="149"/>
      <c r="H1481" s="82" t="str">
        <f t="shared" ref="H1481:H1543" si="860">CONCATENATE(K1481," percent up in ",L1481," international stage")</f>
        <v>68.2 percent up in Cryogenian international stage</v>
      </c>
      <c r="I1481" s="142" t="str">
        <f t="shared" ref="I1481:I1543" si="861">CONCATENATE(Q1481," percent up in ",R1481," international stage")</f>
        <v>100 percent up in Ediacaran international stage</v>
      </c>
      <c r="J1481" s="7">
        <v>0.68181818181818188</v>
      </c>
      <c r="K1481" s="129">
        <f t="shared" ref="K1481:K1543" si="862">ROUND(J1481*100,1)</f>
        <v>68.2</v>
      </c>
      <c r="L1481" s="8" t="s">
        <v>185</v>
      </c>
      <c r="M1481" s="5" t="s">
        <v>82</v>
      </c>
      <c r="N1481" s="5" t="s">
        <v>82</v>
      </c>
      <c r="O1481" s="83"/>
      <c r="P1481" s="20">
        <v>1</v>
      </c>
      <c r="Q1481" s="143">
        <f t="shared" ref="Q1481:Q1543" si="863">ROUND(P1481*100,1)</f>
        <v>100</v>
      </c>
      <c r="R1481" s="21" t="s">
        <v>184</v>
      </c>
      <c r="S1481" s="8" t="s">
        <v>248</v>
      </c>
      <c r="T1481" s="7" t="s">
        <v>228</v>
      </c>
    </row>
    <row r="1482" spans="1:20" ht="28">
      <c r="A1482" s="10" t="s">
        <v>1493</v>
      </c>
      <c r="B1482" s="14" t="s">
        <v>1507</v>
      </c>
      <c r="C1482" s="5"/>
      <c r="D1482" s="5" t="s">
        <v>250</v>
      </c>
      <c r="E1482" s="132">
        <f t="shared" si="859"/>
        <v>700.68181818181813</v>
      </c>
      <c r="F1482" s="139">
        <f>$O$1475-P1482*($O$1475-$O$1468)</f>
        <v>538.79999999999995</v>
      </c>
      <c r="G1482" s="149"/>
      <c r="H1482" s="82" t="str">
        <f t="shared" si="860"/>
        <v>22.7 percent up in Cryogenian international stage</v>
      </c>
      <c r="I1482" s="142" t="str">
        <f t="shared" si="861"/>
        <v>100 percent up in Ediacaran international stage</v>
      </c>
      <c r="J1482" s="7">
        <v>0.22727272727272729</v>
      </c>
      <c r="K1482" s="129">
        <f t="shared" si="862"/>
        <v>22.7</v>
      </c>
      <c r="L1482" s="8" t="s">
        <v>185</v>
      </c>
      <c r="M1482" s="5" t="s">
        <v>82</v>
      </c>
      <c r="N1482" s="5" t="s">
        <v>82</v>
      </c>
      <c r="O1482" s="83"/>
      <c r="P1482" s="20">
        <v>1</v>
      </c>
      <c r="Q1482" s="143">
        <f t="shared" si="863"/>
        <v>100</v>
      </c>
      <c r="R1482" s="21" t="s">
        <v>184</v>
      </c>
      <c r="S1482" s="8" t="s">
        <v>248</v>
      </c>
      <c r="T1482" s="7" t="s">
        <v>228</v>
      </c>
    </row>
    <row r="1483" spans="1:20" ht="28">
      <c r="A1483" s="10" t="s">
        <v>1493</v>
      </c>
      <c r="B1483" s="14" t="s">
        <v>1508</v>
      </c>
      <c r="C1483" s="5"/>
      <c r="D1483" s="5" t="s">
        <v>82</v>
      </c>
      <c r="E1483" s="132">
        <f t="shared" si="859"/>
        <v>700.68181818181813</v>
      </c>
      <c r="F1483" s="139">
        <f>$O$1486-P1483*($O$1486-$O$1475)</f>
        <v>642.72727272727275</v>
      </c>
      <c r="G1483" s="149"/>
      <c r="H1483" s="82" t="str">
        <f t="shared" si="860"/>
        <v>22.7 percent up in Cryogenian international stage</v>
      </c>
      <c r="I1483" s="142" t="str">
        <f t="shared" si="861"/>
        <v>90.9 percent up in Cryogenian international stage</v>
      </c>
      <c r="J1483" s="7">
        <v>0.22727272727272729</v>
      </c>
      <c r="K1483" s="129">
        <f t="shared" si="862"/>
        <v>22.7</v>
      </c>
      <c r="L1483" s="8" t="s">
        <v>185</v>
      </c>
      <c r="M1483" s="5" t="s">
        <v>82</v>
      </c>
      <c r="N1483" s="5" t="s">
        <v>82</v>
      </c>
      <c r="O1483" s="83"/>
      <c r="P1483" s="20">
        <v>0.90909090909090906</v>
      </c>
      <c r="Q1483" s="143">
        <f t="shared" si="863"/>
        <v>90.9</v>
      </c>
      <c r="R1483" s="21" t="s">
        <v>185</v>
      </c>
      <c r="S1483" s="8" t="s">
        <v>261</v>
      </c>
      <c r="T1483" s="7">
        <v>0.68181818181818099</v>
      </c>
    </row>
    <row r="1484" spans="1:20" ht="28">
      <c r="A1484" s="10" t="s">
        <v>1493</v>
      </c>
      <c r="B1484" s="16" t="s">
        <v>1509</v>
      </c>
      <c r="C1484" s="5"/>
      <c r="D1484" s="5" t="s">
        <v>1219</v>
      </c>
      <c r="E1484" s="132">
        <f t="shared" si="859"/>
        <v>720</v>
      </c>
      <c r="F1484" s="139">
        <f>$O$1486-P1484*($O$1486-$O$1475)</f>
        <v>640.93023255813955</v>
      </c>
      <c r="G1484" s="149"/>
      <c r="H1484" s="82" t="str">
        <f t="shared" si="860"/>
        <v>0 percent up in Cryogenian international stage</v>
      </c>
      <c r="I1484" s="142" t="str">
        <f t="shared" si="861"/>
        <v>93 percent up in Cryogenian international stage</v>
      </c>
      <c r="J1484" s="7">
        <v>0</v>
      </c>
      <c r="K1484" s="129">
        <f t="shared" si="862"/>
        <v>0</v>
      </c>
      <c r="L1484" s="8" t="s">
        <v>185</v>
      </c>
      <c r="M1484" s="5" t="s">
        <v>82</v>
      </c>
      <c r="N1484" s="5" t="s">
        <v>82</v>
      </c>
      <c r="O1484" s="83"/>
      <c r="P1484" s="20">
        <v>0.93023255813953476</v>
      </c>
      <c r="Q1484" s="143">
        <f t="shared" si="863"/>
        <v>93</v>
      </c>
      <c r="R1484" s="21" t="s">
        <v>185</v>
      </c>
      <c r="S1484" s="8" t="s">
        <v>232</v>
      </c>
      <c r="T1484" s="7" t="s">
        <v>228</v>
      </c>
    </row>
    <row r="1485" spans="1:20" ht="28">
      <c r="A1485" s="10" t="s">
        <v>1493</v>
      </c>
      <c r="B1485" s="14" t="s">
        <v>1510</v>
      </c>
      <c r="C1485" s="5"/>
      <c r="D1485" s="5" t="s">
        <v>246</v>
      </c>
      <c r="E1485" s="132">
        <f t="shared" si="859"/>
        <v>720</v>
      </c>
      <c r="F1485" s="139">
        <f>$O$1475-P1485*($O$1475-$O$1468)</f>
        <v>538.79999999999995</v>
      </c>
      <c r="G1485" s="149"/>
      <c r="H1485" s="82" t="str">
        <f t="shared" si="860"/>
        <v>0 percent up in Cryogenian international stage</v>
      </c>
      <c r="I1485" s="142" t="str">
        <f t="shared" si="861"/>
        <v>100 percent up in Ediacaran international stage</v>
      </c>
      <c r="J1485" s="7">
        <v>0</v>
      </c>
      <c r="K1485" s="129">
        <f t="shared" si="862"/>
        <v>0</v>
      </c>
      <c r="L1485" s="8" t="s">
        <v>185</v>
      </c>
      <c r="M1485" s="5" t="s">
        <v>82</v>
      </c>
      <c r="N1485" s="5" t="s">
        <v>82</v>
      </c>
      <c r="O1485" s="83"/>
      <c r="P1485" s="20">
        <v>1</v>
      </c>
      <c r="Q1485" s="143">
        <f t="shared" si="863"/>
        <v>100</v>
      </c>
      <c r="R1485" s="21" t="s">
        <v>184</v>
      </c>
      <c r="S1485" s="8" t="s">
        <v>234</v>
      </c>
      <c r="T1485" s="7" t="s">
        <v>228</v>
      </c>
    </row>
    <row r="1486" spans="1:20" ht="28">
      <c r="A1486" s="10" t="s">
        <v>1493</v>
      </c>
      <c r="B1486" s="14" t="s">
        <v>185</v>
      </c>
      <c r="C1486" s="135"/>
      <c r="D1486" s="135" t="s">
        <v>224</v>
      </c>
      <c r="E1486" s="132">
        <f t="shared" si="859"/>
        <v>720</v>
      </c>
      <c r="F1486" s="139">
        <f>$O$1486-P1486*($O$1486-$O$1475)</f>
        <v>635</v>
      </c>
      <c r="G1486" s="149"/>
      <c r="H1486" s="82" t="str">
        <f t="shared" si="860"/>
        <v>0 percent up in Cryogenian international stage</v>
      </c>
      <c r="I1486" s="142" t="str">
        <f t="shared" si="861"/>
        <v>100 percent up in Cryogenian international stage</v>
      </c>
      <c r="J1486" s="7">
        <v>0</v>
      </c>
      <c r="K1486" s="129">
        <f t="shared" si="862"/>
        <v>0</v>
      </c>
      <c r="L1486" s="8" t="s">
        <v>185</v>
      </c>
      <c r="M1486" s="5" t="s">
        <v>226</v>
      </c>
      <c r="N1486" s="5" t="s">
        <v>1511</v>
      </c>
      <c r="O1486" s="125">
        <f>Master_Chronostrat!I164</f>
        <v>720</v>
      </c>
      <c r="P1486" s="20">
        <v>1</v>
      </c>
      <c r="Q1486" s="143">
        <f t="shared" si="863"/>
        <v>100</v>
      </c>
      <c r="R1486" s="21" t="s">
        <v>185</v>
      </c>
      <c r="S1486" s="8" t="s">
        <v>226</v>
      </c>
      <c r="T1486" s="7" t="s">
        <v>228</v>
      </c>
    </row>
    <row r="1487" spans="1:20" ht="28">
      <c r="A1487" s="10" t="s">
        <v>1493</v>
      </c>
      <c r="B1487" s="14" t="s">
        <v>1512</v>
      </c>
      <c r="C1487" s="5"/>
      <c r="D1487" s="5" t="s">
        <v>1513</v>
      </c>
      <c r="E1487" s="132">
        <f>$O$1489-J1487*($O$1489-$O$1486)</f>
        <v>813.33333333333326</v>
      </c>
      <c r="F1487" s="139">
        <f>$O$1475-P1487*($O$1475-$O$1468)</f>
        <v>538.79999999999995</v>
      </c>
      <c r="G1487" s="149"/>
      <c r="H1487" s="82" t="str">
        <f t="shared" si="860"/>
        <v>66.7 percent up in Tonian international stage</v>
      </c>
      <c r="I1487" s="142" t="str">
        <f t="shared" si="861"/>
        <v>100 percent up in Ediacaran international stage</v>
      </c>
      <c r="J1487" s="7">
        <v>0.66666666666666674</v>
      </c>
      <c r="K1487" s="129">
        <f t="shared" si="862"/>
        <v>66.7</v>
      </c>
      <c r="L1487" s="8" t="s">
        <v>187</v>
      </c>
      <c r="M1487" s="5" t="s">
        <v>82</v>
      </c>
      <c r="N1487" s="5" t="s">
        <v>82</v>
      </c>
      <c r="O1487" s="83"/>
      <c r="P1487" s="20">
        <v>1</v>
      </c>
      <c r="Q1487" s="143">
        <f t="shared" si="863"/>
        <v>100</v>
      </c>
      <c r="R1487" s="21" t="s">
        <v>184</v>
      </c>
      <c r="S1487" s="8" t="s">
        <v>248</v>
      </c>
      <c r="T1487" s="7" t="s">
        <v>228</v>
      </c>
    </row>
    <row r="1488" spans="1:20" ht="28">
      <c r="A1488" s="10" t="s">
        <v>1493</v>
      </c>
      <c r="B1488" s="14" t="s">
        <v>187</v>
      </c>
      <c r="C1488" s="135"/>
      <c r="D1488" s="135" t="s">
        <v>224</v>
      </c>
      <c r="E1488" s="132">
        <f>$O$1489-J1488*($O$1489-$O$1486)</f>
        <v>1000</v>
      </c>
      <c r="F1488" s="139">
        <f>$O$1489-P1488*($O$1489-$O$1486)</f>
        <v>720</v>
      </c>
      <c r="G1488" s="149"/>
      <c r="H1488" s="82" t="str">
        <f t="shared" si="860"/>
        <v>0 percent up in Tonian international stage</v>
      </c>
      <c r="I1488" s="142" t="str">
        <f t="shared" si="861"/>
        <v>100 percent up in Tonian international stage</v>
      </c>
      <c r="J1488" s="7">
        <v>0</v>
      </c>
      <c r="K1488" s="129">
        <f t="shared" si="862"/>
        <v>0</v>
      </c>
      <c r="L1488" s="8" t="s">
        <v>187</v>
      </c>
      <c r="M1488" s="5" t="s">
        <v>226</v>
      </c>
      <c r="N1488" s="5" t="s">
        <v>1514</v>
      </c>
      <c r="O1488" s="125">
        <f>Master_Chronostrat!I165</f>
        <v>1000</v>
      </c>
      <c r="P1488" s="20">
        <v>1</v>
      </c>
      <c r="Q1488" s="143">
        <f t="shared" si="863"/>
        <v>100</v>
      </c>
      <c r="R1488" s="21" t="s">
        <v>187</v>
      </c>
      <c r="S1488" s="8" t="s">
        <v>226</v>
      </c>
      <c r="T1488" s="7" t="s">
        <v>228</v>
      </c>
    </row>
    <row r="1489" spans="1:20" ht="28">
      <c r="A1489" s="11" t="s">
        <v>1493</v>
      </c>
      <c r="B1489" s="15" t="s">
        <v>186</v>
      </c>
      <c r="C1489" s="135"/>
      <c r="D1489" s="135" t="s">
        <v>224</v>
      </c>
      <c r="E1489" s="132">
        <f>$O$1489-J1489*($O$1489-$O$1486)</f>
        <v>1000</v>
      </c>
      <c r="F1489" s="139">
        <f>$O$1475-P1489*($O$1475-$O$1468)</f>
        <v>538.79999999999995</v>
      </c>
      <c r="G1489" s="149"/>
      <c r="H1489" s="82" t="str">
        <f t="shared" si="860"/>
        <v>0 percent up in Tonian international stage</v>
      </c>
      <c r="I1489" s="142" t="str">
        <f t="shared" si="861"/>
        <v>100 percent up in Ediacaran international stage</v>
      </c>
      <c r="J1489" s="7">
        <v>0</v>
      </c>
      <c r="K1489" s="129">
        <f t="shared" si="862"/>
        <v>0</v>
      </c>
      <c r="L1489" s="8" t="s">
        <v>187</v>
      </c>
      <c r="M1489" s="5" t="s">
        <v>226</v>
      </c>
      <c r="N1489" s="5" t="s">
        <v>1515</v>
      </c>
      <c r="O1489" s="125">
        <f>Master_Chronostrat!I165</f>
        <v>1000</v>
      </c>
      <c r="P1489" s="20">
        <v>1</v>
      </c>
      <c r="Q1489" s="143">
        <f t="shared" si="863"/>
        <v>100</v>
      </c>
      <c r="R1489" s="21" t="s">
        <v>184</v>
      </c>
      <c r="S1489" s="8" t="s">
        <v>241</v>
      </c>
      <c r="T1489" s="7" t="s">
        <v>228</v>
      </c>
    </row>
    <row r="1490" spans="1:20" ht="28">
      <c r="A1490" s="10" t="s">
        <v>1493</v>
      </c>
      <c r="B1490" s="14" t="s">
        <v>1516</v>
      </c>
      <c r="C1490" s="5"/>
      <c r="D1490" s="5" t="s">
        <v>82</v>
      </c>
      <c r="E1490" s="132">
        <f>$O$1492-J1490*($O$1492-$O$1489)</f>
        <v>1100</v>
      </c>
      <c r="F1490" s="139">
        <f>$O$1486-P1490*($O$1486-$O$1475)</f>
        <v>700.68181818181813</v>
      </c>
      <c r="G1490" s="149"/>
      <c r="H1490" s="82" t="str">
        <f t="shared" si="860"/>
        <v>50 percent up in Stenian international stage</v>
      </c>
      <c r="I1490" s="142" t="str">
        <f t="shared" si="861"/>
        <v>22.7 percent up in Cryogenian international stage</v>
      </c>
      <c r="J1490" s="7">
        <v>0.5</v>
      </c>
      <c r="K1490" s="129">
        <f t="shared" si="862"/>
        <v>50</v>
      </c>
      <c r="L1490" s="8" t="s">
        <v>188</v>
      </c>
      <c r="M1490" s="5" t="s">
        <v>82</v>
      </c>
      <c r="N1490" s="5" t="s">
        <v>82</v>
      </c>
      <c r="O1490" s="83"/>
      <c r="P1490" s="20">
        <v>0.22727272727272727</v>
      </c>
      <c r="Q1490" s="143">
        <f t="shared" si="863"/>
        <v>22.7</v>
      </c>
      <c r="R1490" s="21" t="s">
        <v>185</v>
      </c>
      <c r="S1490" s="8" t="s">
        <v>248</v>
      </c>
      <c r="T1490" s="7" t="s">
        <v>228</v>
      </c>
    </row>
    <row r="1491" spans="1:20" ht="28">
      <c r="A1491" s="10" t="s">
        <v>1493</v>
      </c>
      <c r="B1491" s="16" t="s">
        <v>1517</v>
      </c>
      <c r="C1491" s="5"/>
      <c r="D1491" s="5" t="s">
        <v>1219</v>
      </c>
      <c r="E1491" s="132">
        <f>$O$1492-J1491*($O$1492-$O$1489)</f>
        <v>1100</v>
      </c>
      <c r="F1491" s="139">
        <f>$O$1489-P1491*($O$1489-$O$1486)</f>
        <v>720</v>
      </c>
      <c r="G1491" s="149"/>
      <c r="H1491" s="82" t="str">
        <f t="shared" si="860"/>
        <v>50 percent up in Stenian international stage</v>
      </c>
      <c r="I1491" s="142" t="str">
        <f t="shared" si="861"/>
        <v>100 percent up in Tonian international stage</v>
      </c>
      <c r="J1491" s="7">
        <v>0.5</v>
      </c>
      <c r="K1491" s="129">
        <f t="shared" si="862"/>
        <v>50</v>
      </c>
      <c r="L1491" s="8" t="s">
        <v>188</v>
      </c>
      <c r="M1491" s="5" t="s">
        <v>82</v>
      </c>
      <c r="N1491" s="5" t="s">
        <v>82</v>
      </c>
      <c r="O1491" s="83"/>
      <c r="P1491" s="20">
        <v>1</v>
      </c>
      <c r="Q1491" s="143">
        <f t="shared" si="863"/>
        <v>100</v>
      </c>
      <c r="R1491" s="21" t="s">
        <v>187</v>
      </c>
      <c r="S1491" s="8" t="s">
        <v>248</v>
      </c>
      <c r="T1491" s="7" t="s">
        <v>228</v>
      </c>
    </row>
    <row r="1492" spans="1:20" ht="28">
      <c r="A1492" s="10" t="s">
        <v>1493</v>
      </c>
      <c r="B1492" s="14" t="s">
        <v>188</v>
      </c>
      <c r="C1492" s="135"/>
      <c r="D1492" s="135" t="s">
        <v>224</v>
      </c>
      <c r="E1492" s="132">
        <f>$O$1492-J1492*($O$1492-$O$1489)</f>
        <v>1200</v>
      </c>
      <c r="F1492" s="139">
        <f>$O$1492-P1492*($O$1492-$O$1489)</f>
        <v>1000</v>
      </c>
      <c r="G1492" s="149"/>
      <c r="H1492" s="82" t="str">
        <f t="shared" si="860"/>
        <v>0 percent up in Stenian international stage</v>
      </c>
      <c r="I1492" s="142" t="str">
        <f t="shared" si="861"/>
        <v>100 percent up in Stenian international stage</v>
      </c>
      <c r="J1492" s="7">
        <v>0</v>
      </c>
      <c r="K1492" s="129">
        <f t="shared" si="862"/>
        <v>0</v>
      </c>
      <c r="L1492" s="8" t="s">
        <v>188</v>
      </c>
      <c r="M1492" s="5" t="s">
        <v>226</v>
      </c>
      <c r="N1492" s="5" t="s">
        <v>1518</v>
      </c>
      <c r="O1492" s="125">
        <f>Master_Chronostrat!I166</f>
        <v>1200</v>
      </c>
      <c r="P1492" s="20">
        <v>1</v>
      </c>
      <c r="Q1492" s="143">
        <f t="shared" si="863"/>
        <v>100</v>
      </c>
      <c r="R1492" s="21" t="s">
        <v>188</v>
      </c>
      <c r="S1492" s="8" t="s">
        <v>226</v>
      </c>
      <c r="T1492" s="7" t="s">
        <v>228</v>
      </c>
    </row>
    <row r="1493" spans="1:20" ht="28">
      <c r="A1493" s="10" t="s">
        <v>1493</v>
      </c>
      <c r="B1493" s="14" t="s">
        <v>1519</v>
      </c>
      <c r="C1493" s="5"/>
      <c r="D1493" s="5" t="s">
        <v>370</v>
      </c>
      <c r="E1493" s="132">
        <f t="shared" ref="E1493:E1498" si="864">$O$1498-J1493*($O$1498-$O$1492)</f>
        <v>1300</v>
      </c>
      <c r="F1493" s="139">
        <f>$O$1475-P1493*($O$1475-$O$1468)</f>
        <v>538.79999999999995</v>
      </c>
      <c r="G1493" s="149"/>
      <c r="H1493" s="82" t="str">
        <f t="shared" si="860"/>
        <v>50 percent up in Ectasian international stage</v>
      </c>
      <c r="I1493" s="142" t="str">
        <f t="shared" si="861"/>
        <v>100 percent up in Ediacaran international stage</v>
      </c>
      <c r="J1493" s="7">
        <v>0.5</v>
      </c>
      <c r="K1493" s="129">
        <f t="shared" si="862"/>
        <v>50</v>
      </c>
      <c r="L1493" s="8" t="s">
        <v>189</v>
      </c>
      <c r="M1493" s="5" t="s">
        <v>82</v>
      </c>
      <c r="N1493" s="5" t="s">
        <v>82</v>
      </c>
      <c r="O1493" s="83"/>
      <c r="P1493" s="20">
        <v>1</v>
      </c>
      <c r="Q1493" s="143">
        <f t="shared" si="863"/>
        <v>100</v>
      </c>
      <c r="R1493" s="21" t="s">
        <v>184</v>
      </c>
      <c r="S1493" s="8" t="s">
        <v>248</v>
      </c>
      <c r="T1493" s="7" t="s">
        <v>228</v>
      </c>
    </row>
    <row r="1494" spans="1:20" ht="28">
      <c r="A1494" s="10" t="s">
        <v>1493</v>
      </c>
      <c r="B1494" s="14" t="s">
        <v>1520</v>
      </c>
      <c r="C1494" s="5"/>
      <c r="D1494" s="5" t="s">
        <v>82</v>
      </c>
      <c r="E1494" s="132">
        <f t="shared" si="864"/>
        <v>1375</v>
      </c>
      <c r="F1494" s="139">
        <f>$O$1492-P1494*($O$1492-$O$1489)</f>
        <v>1100</v>
      </c>
      <c r="G1494" s="149"/>
      <c r="H1494" s="82" t="str">
        <f t="shared" si="860"/>
        <v>12.5 percent up in Ectasian international stage</v>
      </c>
      <c r="I1494" s="142" t="str">
        <f t="shared" si="861"/>
        <v>50 percent up in Stenian international stage</v>
      </c>
      <c r="J1494" s="7">
        <v>0.125</v>
      </c>
      <c r="K1494" s="129">
        <f t="shared" si="862"/>
        <v>12.5</v>
      </c>
      <c r="L1494" s="8" t="s">
        <v>189</v>
      </c>
      <c r="M1494" s="5" t="s">
        <v>82</v>
      </c>
      <c r="N1494" s="5" t="s">
        <v>82</v>
      </c>
      <c r="O1494" s="83"/>
      <c r="P1494" s="20">
        <v>0.5</v>
      </c>
      <c r="Q1494" s="143">
        <f t="shared" si="863"/>
        <v>50</v>
      </c>
      <c r="R1494" s="21" t="s">
        <v>188</v>
      </c>
      <c r="S1494" s="8" t="s">
        <v>248</v>
      </c>
      <c r="T1494" s="7" t="s">
        <v>228</v>
      </c>
    </row>
    <row r="1495" spans="1:20" ht="28">
      <c r="A1495" s="10" t="s">
        <v>1493</v>
      </c>
      <c r="B1495" s="14" t="s">
        <v>1521</v>
      </c>
      <c r="C1495" s="5"/>
      <c r="D1495" s="5" t="s">
        <v>82</v>
      </c>
      <c r="E1495" s="132">
        <f t="shared" si="864"/>
        <v>1400</v>
      </c>
      <c r="F1495" s="139">
        <f>$O$1475-P1495*($O$1475-$O$1468)</f>
        <v>538.79999999999995</v>
      </c>
      <c r="G1495" s="149"/>
      <c r="H1495" s="82" t="str">
        <f t="shared" si="860"/>
        <v>0 percent up in Ectasian international stage</v>
      </c>
      <c r="I1495" s="142" t="str">
        <f t="shared" si="861"/>
        <v>100 percent up in Ediacaran international stage</v>
      </c>
      <c r="J1495" s="7">
        <v>0</v>
      </c>
      <c r="K1495" s="129">
        <f t="shared" si="862"/>
        <v>0</v>
      </c>
      <c r="L1495" s="8" t="s">
        <v>189</v>
      </c>
      <c r="M1495" s="5" t="s">
        <v>82</v>
      </c>
      <c r="N1495" s="5" t="s">
        <v>82</v>
      </c>
      <c r="O1495" s="83"/>
      <c r="P1495" s="20">
        <v>1</v>
      </c>
      <c r="Q1495" s="143">
        <f t="shared" si="863"/>
        <v>100</v>
      </c>
      <c r="R1495" s="21" t="s">
        <v>184</v>
      </c>
      <c r="S1495" s="8" t="s">
        <v>234</v>
      </c>
      <c r="T1495" s="7" t="s">
        <v>228</v>
      </c>
    </row>
    <row r="1496" spans="1:20" ht="28">
      <c r="A1496" s="10" t="s">
        <v>1493</v>
      </c>
      <c r="B1496" s="14" t="s">
        <v>1522</v>
      </c>
      <c r="C1496" s="5"/>
      <c r="D1496" s="5" t="s">
        <v>82</v>
      </c>
      <c r="E1496" s="132">
        <f t="shared" si="864"/>
        <v>1400</v>
      </c>
      <c r="F1496" s="139">
        <f>$O$1498-P1496*($O$1498-$O$1492)</f>
        <v>1375</v>
      </c>
      <c r="G1496" s="149"/>
      <c r="H1496" s="82" t="str">
        <f t="shared" si="860"/>
        <v>0 percent up in Ectasian international stage</v>
      </c>
      <c r="I1496" s="142" t="str">
        <f t="shared" si="861"/>
        <v>12.5 percent up in Ectasian international stage</v>
      </c>
      <c r="J1496" s="7">
        <v>0</v>
      </c>
      <c r="K1496" s="129">
        <f t="shared" si="862"/>
        <v>0</v>
      </c>
      <c r="L1496" s="8" t="s">
        <v>189</v>
      </c>
      <c r="M1496" s="5" t="s">
        <v>82</v>
      </c>
      <c r="N1496" s="5" t="s">
        <v>82</v>
      </c>
      <c r="O1496" s="83"/>
      <c r="P1496" s="20">
        <v>0.125</v>
      </c>
      <c r="Q1496" s="143">
        <f t="shared" si="863"/>
        <v>12.5</v>
      </c>
      <c r="R1496" s="21" t="s">
        <v>189</v>
      </c>
      <c r="S1496" s="8" t="s">
        <v>232</v>
      </c>
      <c r="T1496" s="7" t="s">
        <v>228</v>
      </c>
    </row>
    <row r="1497" spans="1:20" ht="28">
      <c r="A1497" s="10" t="s">
        <v>1493</v>
      </c>
      <c r="B1497" s="14" t="s">
        <v>1523</v>
      </c>
      <c r="C1497" s="5"/>
      <c r="D1497" s="5" t="s">
        <v>82</v>
      </c>
      <c r="E1497" s="132">
        <f t="shared" si="864"/>
        <v>1400</v>
      </c>
      <c r="F1497" s="139">
        <f>$O$1486-P1497*($O$1486-$O$1475)</f>
        <v>700.68181818181813</v>
      </c>
      <c r="G1497" s="149"/>
      <c r="H1497" s="82" t="str">
        <f t="shared" si="860"/>
        <v>0 percent up in Ectasian international stage</v>
      </c>
      <c r="I1497" s="142" t="str">
        <f t="shared" si="861"/>
        <v>22.7 percent up in Cryogenian international stage</v>
      </c>
      <c r="J1497" s="7">
        <v>0</v>
      </c>
      <c r="K1497" s="129">
        <f t="shared" si="862"/>
        <v>0</v>
      </c>
      <c r="L1497" s="8" t="s">
        <v>189</v>
      </c>
      <c r="M1497" s="5" t="s">
        <v>82</v>
      </c>
      <c r="N1497" s="5" t="s">
        <v>82</v>
      </c>
      <c r="O1497" s="83"/>
      <c r="P1497" s="20">
        <v>0.22727272727272727</v>
      </c>
      <c r="Q1497" s="143">
        <f t="shared" si="863"/>
        <v>22.7</v>
      </c>
      <c r="R1497" s="21" t="s">
        <v>185</v>
      </c>
      <c r="S1497" s="8" t="s">
        <v>248</v>
      </c>
      <c r="T1497" s="7" t="s">
        <v>228</v>
      </c>
    </row>
    <row r="1498" spans="1:20" ht="28">
      <c r="A1498" s="10" t="s">
        <v>1493</v>
      </c>
      <c r="B1498" s="14" t="s">
        <v>189</v>
      </c>
      <c r="C1498" s="135"/>
      <c r="D1498" s="135" t="s">
        <v>224</v>
      </c>
      <c r="E1498" s="132">
        <f t="shared" si="864"/>
        <v>1400</v>
      </c>
      <c r="F1498" s="139">
        <f>$O$1498-P1498*($O$1498-$O$1492)</f>
        <v>1200</v>
      </c>
      <c r="G1498" s="149"/>
      <c r="H1498" s="82" t="str">
        <f t="shared" si="860"/>
        <v>0 percent up in Ectasian international stage</v>
      </c>
      <c r="I1498" s="142" t="str">
        <f t="shared" si="861"/>
        <v>100 percent up in Ectasian international stage</v>
      </c>
      <c r="J1498" s="7">
        <v>0</v>
      </c>
      <c r="K1498" s="129">
        <f t="shared" si="862"/>
        <v>0</v>
      </c>
      <c r="L1498" s="8" t="s">
        <v>189</v>
      </c>
      <c r="M1498" s="5" t="s">
        <v>226</v>
      </c>
      <c r="N1498" s="5" t="s">
        <v>1524</v>
      </c>
      <c r="O1498" s="125">
        <f>Master_Chronostrat!I167</f>
        <v>1400</v>
      </c>
      <c r="P1498" s="20">
        <v>1</v>
      </c>
      <c r="Q1498" s="143">
        <f t="shared" si="863"/>
        <v>100</v>
      </c>
      <c r="R1498" s="21" t="s">
        <v>189</v>
      </c>
      <c r="S1498" s="8" t="s">
        <v>226</v>
      </c>
      <c r="T1498" s="7" t="s">
        <v>228</v>
      </c>
    </row>
    <row r="1499" spans="1:20" ht="28">
      <c r="A1499" s="10" t="s">
        <v>1493</v>
      </c>
      <c r="B1499" s="14" t="s">
        <v>1525</v>
      </c>
      <c r="C1499" s="5"/>
      <c r="D1499" s="5" t="s">
        <v>246</v>
      </c>
      <c r="E1499" s="132">
        <f>$O$1501-J1499*($O$1501-$O$1498)</f>
        <v>1600</v>
      </c>
      <c r="F1499" s="139">
        <f>$O$1489-P1499*($O$1489-$O$1486)</f>
        <v>720</v>
      </c>
      <c r="G1499" s="149"/>
      <c r="H1499" s="82" t="str">
        <f t="shared" si="860"/>
        <v>0 percent up in Calymmian international stage</v>
      </c>
      <c r="I1499" s="142" t="str">
        <f t="shared" si="861"/>
        <v>100 percent up in Tonian international stage</v>
      </c>
      <c r="J1499" s="7">
        <v>0</v>
      </c>
      <c r="K1499" s="129">
        <f t="shared" si="862"/>
        <v>0</v>
      </c>
      <c r="L1499" s="8" t="s">
        <v>191</v>
      </c>
      <c r="M1499" s="5" t="s">
        <v>82</v>
      </c>
      <c r="N1499" s="5" t="s">
        <v>82</v>
      </c>
      <c r="O1499" s="83"/>
      <c r="P1499" s="20">
        <v>1</v>
      </c>
      <c r="Q1499" s="143">
        <f t="shared" si="863"/>
        <v>100</v>
      </c>
      <c r="R1499" s="21" t="s">
        <v>187</v>
      </c>
      <c r="S1499" s="8" t="s">
        <v>234</v>
      </c>
      <c r="T1499" s="7" t="s">
        <v>228</v>
      </c>
    </row>
    <row r="1500" spans="1:20" ht="28">
      <c r="A1500" s="10" t="s">
        <v>1493</v>
      </c>
      <c r="B1500" s="14" t="s">
        <v>191</v>
      </c>
      <c r="C1500" s="135"/>
      <c r="D1500" s="135" t="s">
        <v>224</v>
      </c>
      <c r="E1500" s="132">
        <f>$O$1501-J1500*($O$1501-$O$1498)</f>
        <v>1600</v>
      </c>
      <c r="F1500" s="139">
        <f>$O$1501-P1500*($O$1501-$O$1498)</f>
        <v>1400</v>
      </c>
      <c r="G1500" s="149"/>
      <c r="H1500" s="82" t="str">
        <f t="shared" si="860"/>
        <v>0 percent up in Calymmian international stage</v>
      </c>
      <c r="I1500" s="142" t="str">
        <f t="shared" si="861"/>
        <v>100 percent up in Calymmian international stage</v>
      </c>
      <c r="J1500" s="7">
        <v>0</v>
      </c>
      <c r="K1500" s="129">
        <f t="shared" si="862"/>
        <v>0</v>
      </c>
      <c r="L1500" s="8" t="s">
        <v>191</v>
      </c>
      <c r="M1500" s="5" t="s">
        <v>226</v>
      </c>
      <c r="N1500" s="5" t="s">
        <v>1526</v>
      </c>
      <c r="O1500" s="125">
        <f>Master_Chronostrat!I168</f>
        <v>1600</v>
      </c>
      <c r="P1500" s="20">
        <v>1</v>
      </c>
      <c r="Q1500" s="143">
        <f t="shared" si="863"/>
        <v>100</v>
      </c>
      <c r="R1500" s="21" t="s">
        <v>191</v>
      </c>
      <c r="S1500" s="8" t="s">
        <v>226</v>
      </c>
      <c r="T1500" s="7" t="s">
        <v>228</v>
      </c>
    </row>
    <row r="1501" spans="1:20" ht="28">
      <c r="A1501" s="11" t="s">
        <v>1493</v>
      </c>
      <c r="B1501" s="15" t="s">
        <v>190</v>
      </c>
      <c r="C1501" s="135"/>
      <c r="D1501" s="135" t="s">
        <v>224</v>
      </c>
      <c r="E1501" s="132">
        <f>$O$1501-J1501*($O$1501-$O$1498)</f>
        <v>1600</v>
      </c>
      <c r="F1501" s="139">
        <f>$O$1492-P1501*($O$1492-$O$1489)</f>
        <v>1000</v>
      </c>
      <c r="G1501" s="149"/>
      <c r="H1501" s="82" t="str">
        <f t="shared" si="860"/>
        <v>0 percent up in Calymmian international stage</v>
      </c>
      <c r="I1501" s="142" t="str">
        <f t="shared" si="861"/>
        <v>100 percent up in Stenian international stage</v>
      </c>
      <c r="J1501" s="7">
        <v>0</v>
      </c>
      <c r="K1501" s="129">
        <f t="shared" si="862"/>
        <v>0</v>
      </c>
      <c r="L1501" s="8" t="s">
        <v>191</v>
      </c>
      <c r="M1501" s="5" t="s">
        <v>226</v>
      </c>
      <c r="N1501" s="5" t="s">
        <v>1527</v>
      </c>
      <c r="O1501" s="125">
        <f>Master_Chronostrat!I168</f>
        <v>1600</v>
      </c>
      <c r="P1501" s="20">
        <v>1</v>
      </c>
      <c r="Q1501" s="143">
        <f t="shared" si="863"/>
        <v>100</v>
      </c>
      <c r="R1501" s="21" t="s">
        <v>188</v>
      </c>
      <c r="S1501" s="8" t="s">
        <v>241</v>
      </c>
      <c r="T1501" s="7" t="s">
        <v>228</v>
      </c>
    </row>
    <row r="1502" spans="1:20" ht="28">
      <c r="A1502" s="10" t="s">
        <v>1493</v>
      </c>
      <c r="B1502" s="14" t="s">
        <v>1528</v>
      </c>
      <c r="C1502" s="5"/>
      <c r="D1502" s="5" t="s">
        <v>250</v>
      </c>
      <c r="E1502" s="132">
        <f>$O$1504-J1502*($O$1504-$O$1501)</f>
        <v>1750</v>
      </c>
      <c r="F1502" s="139">
        <f>$O$1486-P1502*($O$1486-$O$1475)</f>
        <v>700.68181818181813</v>
      </c>
      <c r="G1502" s="149"/>
      <c r="H1502" s="82" t="str">
        <f t="shared" si="860"/>
        <v>25 percent up in Statherian international stage</v>
      </c>
      <c r="I1502" s="142" t="str">
        <f t="shared" si="861"/>
        <v>22.7 percent up in Cryogenian international stage</v>
      </c>
      <c r="J1502" s="7">
        <v>0.25</v>
      </c>
      <c r="K1502" s="129">
        <f t="shared" si="862"/>
        <v>25</v>
      </c>
      <c r="L1502" s="8" t="s">
        <v>192</v>
      </c>
      <c r="M1502" s="5" t="s">
        <v>82</v>
      </c>
      <c r="N1502" s="5" t="s">
        <v>82</v>
      </c>
      <c r="O1502" s="83"/>
      <c r="P1502" s="20">
        <v>0.22727272727272727</v>
      </c>
      <c r="Q1502" s="143">
        <f t="shared" si="863"/>
        <v>22.7</v>
      </c>
      <c r="R1502" s="21" t="s">
        <v>185</v>
      </c>
      <c r="S1502" s="8" t="s">
        <v>248</v>
      </c>
      <c r="T1502" s="7" t="s">
        <v>228</v>
      </c>
    </row>
    <row r="1503" spans="1:20" ht="28">
      <c r="A1503" s="10" t="s">
        <v>1493</v>
      </c>
      <c r="B1503" s="14" t="s">
        <v>1529</v>
      </c>
      <c r="C1503" s="5"/>
      <c r="D1503" s="5" t="s">
        <v>370</v>
      </c>
      <c r="E1503" s="132">
        <f>$O$1504-J1503*($O$1504-$O$1501)</f>
        <v>1800</v>
      </c>
      <c r="F1503" s="139">
        <f>$O$1498-P1503*($O$1498-$O$1492)</f>
        <v>1300</v>
      </c>
      <c r="G1503" s="149"/>
      <c r="H1503" s="82" t="str">
        <f t="shared" si="860"/>
        <v>0 percent up in Statherian international stage</v>
      </c>
      <c r="I1503" s="142" t="str">
        <f t="shared" si="861"/>
        <v>50 percent up in Ectasian international stage</v>
      </c>
      <c r="J1503" s="7">
        <v>0</v>
      </c>
      <c r="K1503" s="129">
        <f t="shared" si="862"/>
        <v>0</v>
      </c>
      <c r="L1503" s="8" t="s">
        <v>192</v>
      </c>
      <c r="M1503" s="5" t="s">
        <v>82</v>
      </c>
      <c r="N1503" s="5" t="s">
        <v>82</v>
      </c>
      <c r="O1503" s="83"/>
      <c r="P1503" s="20">
        <v>0.5</v>
      </c>
      <c r="Q1503" s="143">
        <f t="shared" si="863"/>
        <v>50</v>
      </c>
      <c r="R1503" s="21" t="s">
        <v>189</v>
      </c>
      <c r="S1503" s="8" t="s">
        <v>248</v>
      </c>
      <c r="T1503" s="7" t="s">
        <v>228</v>
      </c>
    </row>
    <row r="1504" spans="1:20" ht="28">
      <c r="A1504" s="10" t="s">
        <v>1493</v>
      </c>
      <c r="B1504" s="14" t="s">
        <v>192</v>
      </c>
      <c r="C1504" s="135"/>
      <c r="D1504" s="135" t="s">
        <v>224</v>
      </c>
      <c r="E1504" s="132">
        <f>$O$1504-J1504*($O$1504-$O$1501)</f>
        <v>1800</v>
      </c>
      <c r="F1504" s="139">
        <f>$O$1504-P1504*($O$1504-$O$1501)</f>
        <v>1600</v>
      </c>
      <c r="G1504" s="149"/>
      <c r="H1504" s="82" t="str">
        <f t="shared" si="860"/>
        <v>0 percent up in Statherian international stage</v>
      </c>
      <c r="I1504" s="142" t="str">
        <f t="shared" si="861"/>
        <v>100 percent up in Statherian international stage</v>
      </c>
      <c r="J1504" s="7">
        <v>0</v>
      </c>
      <c r="K1504" s="129">
        <f t="shared" si="862"/>
        <v>0</v>
      </c>
      <c r="L1504" s="8" t="s">
        <v>192</v>
      </c>
      <c r="M1504" s="5" t="s">
        <v>226</v>
      </c>
      <c r="N1504" s="5" t="s">
        <v>1530</v>
      </c>
      <c r="O1504" s="125">
        <f>Master_Chronostrat!I169</f>
        <v>1800</v>
      </c>
      <c r="P1504" s="20">
        <v>1</v>
      </c>
      <c r="Q1504" s="143">
        <f t="shared" si="863"/>
        <v>100</v>
      </c>
      <c r="R1504" s="21" t="s">
        <v>192</v>
      </c>
      <c r="S1504" s="8" t="s">
        <v>226</v>
      </c>
      <c r="T1504" s="7" t="s">
        <v>228</v>
      </c>
    </row>
    <row r="1505" spans="1:20" ht="28">
      <c r="A1505" s="10" t="s">
        <v>1493</v>
      </c>
      <c r="B1505" s="14" t="s">
        <v>1531</v>
      </c>
      <c r="C1505" s="5"/>
      <c r="D1505" s="5" t="s">
        <v>82</v>
      </c>
      <c r="E1505" s="132">
        <f>$O$1507-J1505*($O$1507-$O$1504)</f>
        <v>2000</v>
      </c>
      <c r="F1505" s="139">
        <f>$O$1501-P1505*($O$1501-$O$1498)</f>
        <v>1400</v>
      </c>
      <c r="G1505" s="149"/>
      <c r="H1505" s="82" t="str">
        <f t="shared" si="860"/>
        <v>20 percent up in Orosirian international stage</v>
      </c>
      <c r="I1505" s="142" t="str">
        <f t="shared" si="861"/>
        <v>100 percent up in Calymmian international stage</v>
      </c>
      <c r="J1505" s="7">
        <v>0.19999999999999996</v>
      </c>
      <c r="K1505" s="129">
        <f t="shared" si="862"/>
        <v>20</v>
      </c>
      <c r="L1505" s="8" t="s">
        <v>193</v>
      </c>
      <c r="M1505" s="5" t="s">
        <v>82</v>
      </c>
      <c r="N1505" s="5" t="s">
        <v>82</v>
      </c>
      <c r="O1505" s="83"/>
      <c r="P1505" s="20">
        <v>1</v>
      </c>
      <c r="Q1505" s="143">
        <f t="shared" si="863"/>
        <v>100</v>
      </c>
      <c r="R1505" s="21" t="s">
        <v>191</v>
      </c>
      <c r="S1505" s="8" t="s">
        <v>248</v>
      </c>
      <c r="T1505" s="7" t="s">
        <v>228</v>
      </c>
    </row>
    <row r="1506" spans="1:20" ht="28">
      <c r="A1506" s="10" t="s">
        <v>1493</v>
      </c>
      <c r="B1506" s="14" t="s">
        <v>1532</v>
      </c>
      <c r="C1506" s="5"/>
      <c r="D1506" s="5" t="s">
        <v>1513</v>
      </c>
      <c r="E1506" s="132">
        <f>$O$1507-J1506*($O$1507-$O$1504)</f>
        <v>2050</v>
      </c>
      <c r="F1506" s="139">
        <f>$O$1489-P1506*($O$1489-$O$1486)</f>
        <v>813.33333333333337</v>
      </c>
      <c r="G1506" s="149"/>
      <c r="H1506" s="82" t="str">
        <f t="shared" si="860"/>
        <v>0 percent up in Orosirian international stage</v>
      </c>
      <c r="I1506" s="142" t="str">
        <f t="shared" si="861"/>
        <v>66.7 percent up in Tonian international stage</v>
      </c>
      <c r="J1506" s="7">
        <v>0</v>
      </c>
      <c r="K1506" s="129">
        <f t="shared" si="862"/>
        <v>0</v>
      </c>
      <c r="L1506" s="8" t="s">
        <v>193</v>
      </c>
      <c r="M1506" s="5" t="s">
        <v>82</v>
      </c>
      <c r="N1506" s="5" t="s">
        <v>82</v>
      </c>
      <c r="O1506" s="83"/>
      <c r="P1506" s="20">
        <v>0.66666666666666663</v>
      </c>
      <c r="Q1506" s="143">
        <f t="shared" si="863"/>
        <v>66.7</v>
      </c>
      <c r="R1506" s="21" t="s">
        <v>187</v>
      </c>
      <c r="S1506" s="8" t="s">
        <v>248</v>
      </c>
      <c r="T1506" s="7" t="s">
        <v>228</v>
      </c>
    </row>
    <row r="1507" spans="1:20" ht="28">
      <c r="A1507" s="10" t="s">
        <v>1493</v>
      </c>
      <c r="B1507" s="14" t="s">
        <v>193</v>
      </c>
      <c r="C1507" s="135"/>
      <c r="D1507" s="135" t="s">
        <v>224</v>
      </c>
      <c r="E1507" s="132">
        <f>$O$1507-J1507*($O$1507-$O$1504)</f>
        <v>2050</v>
      </c>
      <c r="F1507" s="139">
        <f>$O$1507-P1507*($O$1507-$O$1504)</f>
        <v>1800</v>
      </c>
      <c r="G1507" s="149"/>
      <c r="H1507" s="82" t="str">
        <f t="shared" si="860"/>
        <v>0 percent up in Orosirian international stage</v>
      </c>
      <c r="I1507" s="142" t="str">
        <f t="shared" si="861"/>
        <v>100 percent up in Orosirian international stage</v>
      </c>
      <c r="J1507" s="7">
        <v>0</v>
      </c>
      <c r="K1507" s="129">
        <f t="shared" si="862"/>
        <v>0</v>
      </c>
      <c r="L1507" s="8" t="s">
        <v>193</v>
      </c>
      <c r="M1507" s="5" t="s">
        <v>226</v>
      </c>
      <c r="N1507" s="5" t="s">
        <v>1533</v>
      </c>
      <c r="O1507" s="125">
        <f>Master_Chronostrat!I170</f>
        <v>2050</v>
      </c>
      <c r="P1507" s="20">
        <v>1</v>
      </c>
      <c r="Q1507" s="143">
        <f t="shared" si="863"/>
        <v>100</v>
      </c>
      <c r="R1507" s="21" t="s">
        <v>193</v>
      </c>
      <c r="S1507" s="8" t="s">
        <v>226</v>
      </c>
      <c r="T1507" s="7" t="s">
        <v>228</v>
      </c>
    </row>
    <row r="1508" spans="1:20" ht="28">
      <c r="A1508" s="10" t="s">
        <v>1493</v>
      </c>
      <c r="B1508" s="14" t="s">
        <v>1534</v>
      </c>
      <c r="C1508" s="5"/>
      <c r="D1508" s="5" t="s">
        <v>82</v>
      </c>
      <c r="E1508" s="132">
        <f>$O$1509-J1508*($O$1509-$O$1507)</f>
        <v>2225</v>
      </c>
      <c r="F1508" s="139">
        <f>$O$1501-P1508*($O$1501-$O$1498)</f>
        <v>1400</v>
      </c>
      <c r="G1508" s="149"/>
      <c r="H1508" s="82" t="str">
        <f t="shared" si="860"/>
        <v>30 percent up in Rhyacian international stage</v>
      </c>
      <c r="I1508" s="142" t="str">
        <f t="shared" si="861"/>
        <v>100 percent up in Calymmian international stage</v>
      </c>
      <c r="J1508" s="7">
        <v>0.30000000000000004</v>
      </c>
      <c r="K1508" s="129">
        <f t="shared" si="862"/>
        <v>30</v>
      </c>
      <c r="L1508" s="8" t="s">
        <v>194</v>
      </c>
      <c r="M1508" s="5" t="s">
        <v>82</v>
      </c>
      <c r="N1508" s="5" t="s">
        <v>82</v>
      </c>
      <c r="O1508" s="83"/>
      <c r="P1508" s="20">
        <v>1</v>
      </c>
      <c r="Q1508" s="143">
        <f t="shared" si="863"/>
        <v>100</v>
      </c>
      <c r="R1508" s="21" t="s">
        <v>191</v>
      </c>
      <c r="S1508" s="8" t="s">
        <v>248</v>
      </c>
      <c r="T1508" s="7" t="s">
        <v>228</v>
      </c>
    </row>
    <row r="1509" spans="1:20" ht="28">
      <c r="A1509" s="10" t="s">
        <v>1493</v>
      </c>
      <c r="B1509" s="14" t="s">
        <v>194</v>
      </c>
      <c r="C1509" s="135"/>
      <c r="D1509" s="135" t="s">
        <v>224</v>
      </c>
      <c r="E1509" s="132">
        <f>$O$1509-J1509*($O$1509-$O$1507)</f>
        <v>2300</v>
      </c>
      <c r="F1509" s="139">
        <f>$O$1509-P1509*($O$1509-$O$1507)</f>
        <v>2050</v>
      </c>
      <c r="G1509" s="149"/>
      <c r="H1509" s="82" t="str">
        <f t="shared" si="860"/>
        <v>0 percent up in Rhyacian international stage</v>
      </c>
      <c r="I1509" s="142" t="str">
        <f t="shared" si="861"/>
        <v>100 percent up in Rhyacian international stage</v>
      </c>
      <c r="J1509" s="7">
        <v>0</v>
      </c>
      <c r="K1509" s="129">
        <f t="shared" si="862"/>
        <v>0</v>
      </c>
      <c r="L1509" s="8" t="s">
        <v>194</v>
      </c>
      <c r="M1509" s="5" t="s">
        <v>226</v>
      </c>
      <c r="N1509" s="5" t="s">
        <v>1535</v>
      </c>
      <c r="O1509" s="125">
        <f>Master_Chronostrat!I171</f>
        <v>2300</v>
      </c>
      <c r="P1509" s="20">
        <v>1</v>
      </c>
      <c r="Q1509" s="143">
        <f t="shared" si="863"/>
        <v>100</v>
      </c>
      <c r="R1509" s="21" t="s">
        <v>194</v>
      </c>
      <c r="S1509" s="8" t="s">
        <v>226</v>
      </c>
      <c r="T1509" s="7" t="s">
        <v>228</v>
      </c>
    </row>
    <row r="1510" spans="1:20" ht="28">
      <c r="A1510" s="10" t="s">
        <v>1493</v>
      </c>
      <c r="B1510" s="14" t="s">
        <v>1536</v>
      </c>
      <c r="C1510" s="5"/>
      <c r="D1510" s="5" t="s">
        <v>250</v>
      </c>
      <c r="E1510" s="132">
        <f t="shared" ref="E1510:E1520" si="865">$O$1520-J1510*($O$1520-$O$1509)</f>
        <v>2350</v>
      </c>
      <c r="F1510" s="139">
        <f>$O$1504-P1510*($O$1504-$O$1501)</f>
        <v>1750</v>
      </c>
      <c r="G1510" s="149"/>
      <c r="H1510" s="82" t="str">
        <f t="shared" si="860"/>
        <v>75 percent up in Siderian international stage</v>
      </c>
      <c r="I1510" s="142" t="str">
        <f t="shared" si="861"/>
        <v>25 percent up in Statherian international stage</v>
      </c>
      <c r="J1510" s="7">
        <v>0.75</v>
      </c>
      <c r="K1510" s="129">
        <f t="shared" si="862"/>
        <v>75</v>
      </c>
      <c r="L1510" s="8" t="s">
        <v>197</v>
      </c>
      <c r="M1510" s="5" t="s">
        <v>82</v>
      </c>
      <c r="N1510" s="5" t="s">
        <v>82</v>
      </c>
      <c r="O1510" s="83"/>
      <c r="P1510" s="20">
        <v>0.25</v>
      </c>
      <c r="Q1510" s="143">
        <f t="shared" si="863"/>
        <v>25</v>
      </c>
      <c r="R1510" s="21" t="s">
        <v>192</v>
      </c>
      <c r="S1510" s="8" t="s">
        <v>248</v>
      </c>
      <c r="T1510" s="7" t="s">
        <v>228</v>
      </c>
    </row>
    <row r="1511" spans="1:20" ht="28">
      <c r="A1511" s="10" t="s">
        <v>1493</v>
      </c>
      <c r="B1511" s="14" t="s">
        <v>1537</v>
      </c>
      <c r="C1511" s="5"/>
      <c r="D1511" s="5" t="s">
        <v>82</v>
      </c>
      <c r="E1511" s="132">
        <f t="shared" si="865"/>
        <v>2500</v>
      </c>
      <c r="F1511" s="139">
        <f>$O$1475-P1511*($O$1475-$O$1468)</f>
        <v>538.79999999999995</v>
      </c>
      <c r="G1511" s="149"/>
      <c r="H1511" s="82" t="str">
        <f t="shared" si="860"/>
        <v>0 percent up in Siderian international stage</v>
      </c>
      <c r="I1511" s="142" t="str">
        <f t="shared" si="861"/>
        <v>100 percent up in Ediacaran international stage</v>
      </c>
      <c r="J1511" s="7">
        <v>0</v>
      </c>
      <c r="K1511" s="129">
        <f t="shared" si="862"/>
        <v>0</v>
      </c>
      <c r="L1511" s="8" t="s">
        <v>197</v>
      </c>
      <c r="M1511" s="5" t="s">
        <v>82</v>
      </c>
      <c r="N1511" s="5" t="s">
        <v>82</v>
      </c>
      <c r="O1511" s="83"/>
      <c r="P1511" s="20">
        <v>1</v>
      </c>
      <c r="Q1511" s="143">
        <f t="shared" si="863"/>
        <v>100</v>
      </c>
      <c r="R1511" s="21" t="s">
        <v>184</v>
      </c>
      <c r="S1511" s="8" t="s">
        <v>234</v>
      </c>
      <c r="T1511" s="7" t="s">
        <v>228</v>
      </c>
    </row>
    <row r="1512" spans="1:20" ht="28">
      <c r="A1512" s="10" t="s">
        <v>1493</v>
      </c>
      <c r="B1512" s="14" t="s">
        <v>1538</v>
      </c>
      <c r="C1512" s="5"/>
      <c r="D1512" s="5" t="s">
        <v>246</v>
      </c>
      <c r="E1512" s="132">
        <f t="shared" si="865"/>
        <v>2500</v>
      </c>
      <c r="F1512" s="139">
        <f>$O$1504-P1512*($O$1504-$O$1501)</f>
        <v>1600</v>
      </c>
      <c r="G1512" s="149"/>
      <c r="H1512" s="82" t="str">
        <f t="shared" si="860"/>
        <v>0 percent up in Siderian international stage</v>
      </c>
      <c r="I1512" s="142" t="str">
        <f t="shared" si="861"/>
        <v>100 percent up in Statherian international stage</v>
      </c>
      <c r="J1512" s="7">
        <v>0</v>
      </c>
      <c r="K1512" s="129">
        <f t="shared" si="862"/>
        <v>0</v>
      </c>
      <c r="L1512" s="8" t="s">
        <v>197</v>
      </c>
      <c r="M1512" s="5" t="s">
        <v>82</v>
      </c>
      <c r="N1512" s="5" t="s">
        <v>82</v>
      </c>
      <c r="O1512" s="83"/>
      <c r="P1512" s="20">
        <v>1</v>
      </c>
      <c r="Q1512" s="143">
        <f t="shared" si="863"/>
        <v>100</v>
      </c>
      <c r="R1512" s="21" t="s">
        <v>192</v>
      </c>
      <c r="S1512" s="8" t="s">
        <v>234</v>
      </c>
      <c r="T1512" s="7" t="s">
        <v>228</v>
      </c>
    </row>
    <row r="1513" spans="1:20" ht="28">
      <c r="A1513" s="10" t="s">
        <v>1493</v>
      </c>
      <c r="B1513" s="14" t="s">
        <v>1539</v>
      </c>
      <c r="C1513" s="5"/>
      <c r="D1513" s="5" t="s">
        <v>82</v>
      </c>
      <c r="E1513" s="132">
        <f t="shared" si="865"/>
        <v>2500</v>
      </c>
      <c r="F1513" s="139">
        <f>$O$1504-P1513*($O$1504-$O$1501)</f>
        <v>1600</v>
      </c>
      <c r="G1513" s="149"/>
      <c r="H1513" s="82" t="str">
        <f t="shared" si="860"/>
        <v>0 percent up in Siderian international stage</v>
      </c>
      <c r="I1513" s="142" t="str">
        <f t="shared" si="861"/>
        <v>100 percent up in Statherian international stage</v>
      </c>
      <c r="J1513" s="7">
        <v>0</v>
      </c>
      <c r="K1513" s="129">
        <f t="shared" si="862"/>
        <v>0</v>
      </c>
      <c r="L1513" s="8" t="s">
        <v>197</v>
      </c>
      <c r="M1513" s="5" t="s">
        <v>82</v>
      </c>
      <c r="N1513" s="5" t="s">
        <v>82</v>
      </c>
      <c r="O1513" s="83"/>
      <c r="P1513" s="20">
        <v>1</v>
      </c>
      <c r="Q1513" s="143">
        <f t="shared" si="863"/>
        <v>100</v>
      </c>
      <c r="R1513" s="21" t="s">
        <v>192</v>
      </c>
      <c r="S1513" s="8" t="s">
        <v>234</v>
      </c>
      <c r="T1513" s="7" t="s">
        <v>228</v>
      </c>
    </row>
    <row r="1514" spans="1:20" ht="28">
      <c r="A1514" s="10" t="s">
        <v>1493</v>
      </c>
      <c r="B1514" s="14" t="s">
        <v>1540</v>
      </c>
      <c r="C1514" s="5"/>
      <c r="D1514" s="5" t="s">
        <v>82</v>
      </c>
      <c r="E1514" s="132">
        <f t="shared" si="865"/>
        <v>2500</v>
      </c>
      <c r="F1514" s="139">
        <f>$O$1501-P1514*($O$1501-$O$1498)</f>
        <v>1400</v>
      </c>
      <c r="G1514" s="149"/>
      <c r="H1514" s="82" t="str">
        <f t="shared" si="860"/>
        <v>0 percent up in Siderian international stage</v>
      </c>
      <c r="I1514" s="142" t="str">
        <f t="shared" si="861"/>
        <v>100 percent up in Calymmian international stage</v>
      </c>
      <c r="J1514" s="7">
        <v>0</v>
      </c>
      <c r="K1514" s="129">
        <f t="shared" si="862"/>
        <v>0</v>
      </c>
      <c r="L1514" s="8" t="s">
        <v>197</v>
      </c>
      <c r="M1514" s="5" t="s">
        <v>82</v>
      </c>
      <c r="N1514" s="5" t="s">
        <v>82</v>
      </c>
      <c r="O1514" s="83"/>
      <c r="P1514" s="20">
        <v>1</v>
      </c>
      <c r="Q1514" s="143">
        <f t="shared" si="863"/>
        <v>100</v>
      </c>
      <c r="R1514" s="21" t="s">
        <v>191</v>
      </c>
      <c r="S1514" s="8" t="s">
        <v>234</v>
      </c>
      <c r="T1514" s="7" t="s">
        <v>228</v>
      </c>
    </row>
    <row r="1515" spans="1:20" ht="28">
      <c r="A1515" s="10" t="s">
        <v>1493</v>
      </c>
      <c r="B1515" s="14" t="s">
        <v>1541</v>
      </c>
      <c r="C1515" s="5"/>
      <c r="D1515" s="5" t="s">
        <v>82</v>
      </c>
      <c r="E1515" s="132">
        <f t="shared" si="865"/>
        <v>2500</v>
      </c>
      <c r="F1515" s="139">
        <f>$O$1504-P1515*($O$1504-$O$1501)</f>
        <v>1600</v>
      </c>
      <c r="G1515" s="149"/>
      <c r="H1515" s="82" t="str">
        <f t="shared" si="860"/>
        <v>0 percent up in Siderian international stage</v>
      </c>
      <c r="I1515" s="142" t="str">
        <f t="shared" si="861"/>
        <v>100 percent up in Statherian international stage</v>
      </c>
      <c r="J1515" s="7">
        <v>0</v>
      </c>
      <c r="K1515" s="129">
        <f t="shared" si="862"/>
        <v>0</v>
      </c>
      <c r="L1515" s="8" t="s">
        <v>197</v>
      </c>
      <c r="M1515" s="5" t="s">
        <v>82</v>
      </c>
      <c r="N1515" s="5" t="s">
        <v>82</v>
      </c>
      <c r="O1515" s="83"/>
      <c r="P1515" s="20">
        <v>1</v>
      </c>
      <c r="Q1515" s="143">
        <f t="shared" si="863"/>
        <v>100</v>
      </c>
      <c r="R1515" s="21" t="s">
        <v>192</v>
      </c>
      <c r="S1515" s="8" t="s">
        <v>234</v>
      </c>
      <c r="T1515" s="7" t="s">
        <v>228</v>
      </c>
    </row>
    <row r="1516" spans="1:20" ht="28">
      <c r="A1516" s="10" t="s">
        <v>1493</v>
      </c>
      <c r="B1516" s="14" t="s">
        <v>1542</v>
      </c>
      <c r="C1516" s="5"/>
      <c r="D1516" s="5" t="s">
        <v>370</v>
      </c>
      <c r="E1516" s="132">
        <f t="shared" si="865"/>
        <v>2500</v>
      </c>
      <c r="F1516" s="139">
        <f>$O$1507-P1516*($O$1507-$O$1504)</f>
        <v>1800</v>
      </c>
      <c r="G1516" s="149"/>
      <c r="H1516" s="82" t="str">
        <f t="shared" si="860"/>
        <v>0 percent up in Siderian international stage</v>
      </c>
      <c r="I1516" s="142" t="str">
        <f t="shared" si="861"/>
        <v>100 percent up in Orosirian international stage</v>
      </c>
      <c r="J1516" s="7">
        <v>0</v>
      </c>
      <c r="K1516" s="129">
        <f t="shared" si="862"/>
        <v>0</v>
      </c>
      <c r="L1516" s="8" t="s">
        <v>197</v>
      </c>
      <c r="M1516" s="5" t="s">
        <v>82</v>
      </c>
      <c r="N1516" s="5" t="s">
        <v>82</v>
      </c>
      <c r="O1516" s="83"/>
      <c r="P1516" s="20">
        <v>1</v>
      </c>
      <c r="Q1516" s="143">
        <f t="shared" si="863"/>
        <v>100</v>
      </c>
      <c r="R1516" s="21" t="s">
        <v>193</v>
      </c>
      <c r="S1516" s="8" t="s">
        <v>234</v>
      </c>
      <c r="T1516" s="7" t="s">
        <v>228</v>
      </c>
    </row>
    <row r="1517" spans="1:20" ht="28">
      <c r="A1517" s="10" t="s">
        <v>1493</v>
      </c>
      <c r="B1517" s="14" t="s">
        <v>1543</v>
      </c>
      <c r="C1517" s="5"/>
      <c r="D1517" s="5" t="s">
        <v>1513</v>
      </c>
      <c r="E1517" s="132">
        <f t="shared" si="865"/>
        <v>2500</v>
      </c>
      <c r="F1517" s="139">
        <f>$O$1509-P1517*($O$1509-$O$1507)</f>
        <v>2050</v>
      </c>
      <c r="G1517" s="149"/>
      <c r="H1517" s="82" t="str">
        <f t="shared" si="860"/>
        <v>0 percent up in Siderian international stage</v>
      </c>
      <c r="I1517" s="142" t="str">
        <f t="shared" si="861"/>
        <v>100 percent up in Rhyacian international stage</v>
      </c>
      <c r="J1517" s="7">
        <v>0</v>
      </c>
      <c r="K1517" s="129">
        <f t="shared" si="862"/>
        <v>0</v>
      </c>
      <c r="L1517" s="8" t="s">
        <v>197</v>
      </c>
      <c r="M1517" s="5" t="s">
        <v>82</v>
      </c>
      <c r="N1517" s="5" t="s">
        <v>82</v>
      </c>
      <c r="O1517" s="83"/>
      <c r="P1517" s="20">
        <v>1</v>
      </c>
      <c r="Q1517" s="143">
        <f t="shared" si="863"/>
        <v>100</v>
      </c>
      <c r="R1517" s="21" t="s">
        <v>194</v>
      </c>
      <c r="S1517" s="8" t="s">
        <v>234</v>
      </c>
      <c r="T1517" s="7" t="s">
        <v>228</v>
      </c>
    </row>
    <row r="1518" spans="1:20" ht="28">
      <c r="A1518" s="10" t="s">
        <v>1493</v>
      </c>
      <c r="B1518" s="14" t="s">
        <v>197</v>
      </c>
      <c r="C1518" s="135"/>
      <c r="D1518" s="135" t="s">
        <v>224</v>
      </c>
      <c r="E1518" s="132">
        <f t="shared" si="865"/>
        <v>2500</v>
      </c>
      <c r="F1518" s="139">
        <f>$O$1520-P1518*($O$1520-$O$1509)</f>
        <v>2300</v>
      </c>
      <c r="G1518" s="149"/>
      <c r="H1518" s="82" t="str">
        <f t="shared" si="860"/>
        <v>0 percent up in Siderian international stage</v>
      </c>
      <c r="I1518" s="142" t="str">
        <f t="shared" si="861"/>
        <v>100 percent up in Siderian international stage</v>
      </c>
      <c r="J1518" s="7">
        <v>0</v>
      </c>
      <c r="K1518" s="129">
        <f t="shared" si="862"/>
        <v>0</v>
      </c>
      <c r="L1518" s="8" t="s">
        <v>197</v>
      </c>
      <c r="M1518" s="5" t="s">
        <v>226</v>
      </c>
      <c r="N1518" s="5" t="s">
        <v>1544</v>
      </c>
      <c r="O1518" s="125">
        <f>Master_Chronostrat!I172</f>
        <v>2500</v>
      </c>
      <c r="P1518" s="20">
        <v>1</v>
      </c>
      <c r="Q1518" s="143">
        <f t="shared" si="863"/>
        <v>100</v>
      </c>
      <c r="R1518" s="21" t="s">
        <v>197</v>
      </c>
      <c r="S1518" s="8" t="s">
        <v>226</v>
      </c>
      <c r="T1518" s="7" t="s">
        <v>228</v>
      </c>
    </row>
    <row r="1519" spans="1:20" ht="28">
      <c r="A1519" s="11" t="s">
        <v>1493</v>
      </c>
      <c r="B1519" s="15" t="s">
        <v>196</v>
      </c>
      <c r="C1519" s="135"/>
      <c r="D1519" s="135" t="s">
        <v>224</v>
      </c>
      <c r="E1519" s="132">
        <f t="shared" si="865"/>
        <v>2500</v>
      </c>
      <c r="F1519" s="139">
        <f>$O$1504-P1519*($O$1504-$O$1501)</f>
        <v>1600</v>
      </c>
      <c r="G1519" s="149"/>
      <c r="H1519" s="82" t="str">
        <f t="shared" si="860"/>
        <v>0 percent up in Siderian international stage</v>
      </c>
      <c r="I1519" s="142" t="str">
        <f t="shared" si="861"/>
        <v>100 percent up in Statherian international stage</v>
      </c>
      <c r="J1519" s="7">
        <v>0</v>
      </c>
      <c r="K1519" s="129">
        <f t="shared" si="862"/>
        <v>0</v>
      </c>
      <c r="L1519" s="8" t="s">
        <v>197</v>
      </c>
      <c r="M1519" s="5" t="s">
        <v>226</v>
      </c>
      <c r="N1519" s="5" t="s">
        <v>1545</v>
      </c>
      <c r="O1519" s="125">
        <f>Master_Chronostrat!I172</f>
        <v>2500</v>
      </c>
      <c r="P1519" s="20">
        <v>1</v>
      </c>
      <c r="Q1519" s="143">
        <f t="shared" si="863"/>
        <v>100</v>
      </c>
      <c r="R1519" s="21" t="s">
        <v>192</v>
      </c>
      <c r="S1519" s="8" t="s">
        <v>241</v>
      </c>
      <c r="T1519" s="7" t="s">
        <v>228</v>
      </c>
    </row>
    <row r="1520" spans="1:20" ht="28">
      <c r="A1520" s="11" t="s">
        <v>1493</v>
      </c>
      <c r="B1520" s="15" t="s">
        <v>195</v>
      </c>
      <c r="C1520" s="135"/>
      <c r="D1520" s="135" t="s">
        <v>224</v>
      </c>
      <c r="E1520" s="132">
        <f t="shared" si="865"/>
        <v>2500</v>
      </c>
      <c r="F1520" s="139">
        <f>$O$1475-P1520*($O$1475-$O$1468)</f>
        <v>538.79999999999995</v>
      </c>
      <c r="G1520" s="149"/>
      <c r="H1520" s="82" t="str">
        <f t="shared" si="860"/>
        <v>0 percent up in Siderian international stage</v>
      </c>
      <c r="I1520" s="142" t="str">
        <f t="shared" si="861"/>
        <v>100 percent up in Ediacaran international stage</v>
      </c>
      <c r="J1520" s="7">
        <v>0</v>
      </c>
      <c r="K1520" s="129">
        <f t="shared" si="862"/>
        <v>0</v>
      </c>
      <c r="L1520" s="8" t="s">
        <v>197</v>
      </c>
      <c r="M1520" s="5" t="s">
        <v>226</v>
      </c>
      <c r="N1520" s="5" t="s">
        <v>1546</v>
      </c>
      <c r="O1520" s="125">
        <f>Master_Chronostrat!I172</f>
        <v>2500</v>
      </c>
      <c r="P1520" s="20">
        <v>1</v>
      </c>
      <c r="Q1520" s="143">
        <f t="shared" si="863"/>
        <v>100</v>
      </c>
      <c r="R1520" s="21" t="s">
        <v>184</v>
      </c>
      <c r="S1520" s="8" t="s">
        <v>241</v>
      </c>
      <c r="T1520" s="7" t="s">
        <v>228</v>
      </c>
    </row>
    <row r="1521" spans="1:20" ht="28">
      <c r="A1521" s="10" t="s">
        <v>1493</v>
      </c>
      <c r="B1521" s="14" t="s">
        <v>1547</v>
      </c>
      <c r="C1521" s="5"/>
      <c r="D1521" s="5" t="s">
        <v>250</v>
      </c>
      <c r="E1521" s="132">
        <f>$O$1522-J1521*($O$1522-$O$1520)</f>
        <v>2600</v>
      </c>
      <c r="F1521" s="139">
        <f>$O$1520-P1521*($O$1520-$O$1509)</f>
        <v>2350</v>
      </c>
      <c r="G1521" s="149"/>
      <c r="H1521" s="82" t="str">
        <f t="shared" si="860"/>
        <v>66.7 percent up in Neoarchean international stage</v>
      </c>
      <c r="I1521" s="142" t="str">
        <f t="shared" si="861"/>
        <v>75 percent up in Siderian international stage</v>
      </c>
      <c r="J1521" s="7">
        <v>0.66666666666666674</v>
      </c>
      <c r="K1521" s="129">
        <f t="shared" si="862"/>
        <v>66.7</v>
      </c>
      <c r="L1521" s="8" t="s">
        <v>198</v>
      </c>
      <c r="M1521" s="5" t="s">
        <v>82</v>
      </c>
      <c r="N1521" s="5" t="s">
        <v>82</v>
      </c>
      <c r="O1521" s="83"/>
      <c r="P1521" s="20">
        <v>0.75</v>
      </c>
      <c r="Q1521" s="143">
        <f t="shared" si="863"/>
        <v>75</v>
      </c>
      <c r="R1521" s="21" t="s">
        <v>197</v>
      </c>
      <c r="S1521" s="8" t="s">
        <v>248</v>
      </c>
      <c r="T1521" s="7" t="s">
        <v>228</v>
      </c>
    </row>
    <row r="1522" spans="1:20" ht="28">
      <c r="A1522" s="10" t="s">
        <v>1548</v>
      </c>
      <c r="B1522" s="14" t="s">
        <v>198</v>
      </c>
      <c r="C1522" s="135"/>
      <c r="D1522" s="135" t="s">
        <v>224</v>
      </c>
      <c r="E1522" s="132">
        <f>$O$1522-J1522*($O$1522-$O$1520)</f>
        <v>2800</v>
      </c>
      <c r="F1522" s="139">
        <f>$O$1522-P1522*($O$1522-$O$1520)</f>
        <v>2500</v>
      </c>
      <c r="G1522" s="149"/>
      <c r="H1522" s="82" t="str">
        <f t="shared" si="860"/>
        <v>0 percent up in Neoarchean international stage</v>
      </c>
      <c r="I1522" s="142" t="str">
        <f t="shared" si="861"/>
        <v>100 percent up in Neoarchean international stage</v>
      </c>
      <c r="J1522" s="7">
        <v>0</v>
      </c>
      <c r="K1522" s="129">
        <f t="shared" si="862"/>
        <v>0</v>
      </c>
      <c r="L1522" s="8" t="s">
        <v>198</v>
      </c>
      <c r="M1522" s="5" t="s">
        <v>226</v>
      </c>
      <c r="N1522" s="5" t="s">
        <v>1549</v>
      </c>
      <c r="O1522" s="125">
        <f>Master_Chronostrat!I173</f>
        <v>2800</v>
      </c>
      <c r="P1522" s="20">
        <v>1</v>
      </c>
      <c r="Q1522" s="143">
        <f t="shared" si="863"/>
        <v>100</v>
      </c>
      <c r="R1522" s="21" t="s">
        <v>198</v>
      </c>
      <c r="S1522" s="8" t="s">
        <v>226</v>
      </c>
      <c r="T1522" s="7" t="s">
        <v>228</v>
      </c>
    </row>
    <row r="1523" spans="1:20" ht="28">
      <c r="A1523" s="10" t="s">
        <v>1548</v>
      </c>
      <c r="B1523" s="14" t="s">
        <v>1550</v>
      </c>
      <c r="C1523" s="5"/>
      <c r="D1523" s="5" t="s">
        <v>82</v>
      </c>
      <c r="E1523" s="132">
        <f>$O$1526-J1523*($O$1526-$O$1522)</f>
        <v>3000</v>
      </c>
      <c r="F1523" s="139">
        <f>$O$1522-P1523*($O$1522-$O$1520)</f>
        <v>2500</v>
      </c>
      <c r="G1523" s="149"/>
      <c r="H1523" s="82" t="str">
        <f t="shared" si="860"/>
        <v>50 percent up in Mesoarchean international stage</v>
      </c>
      <c r="I1523" s="142" t="str">
        <f t="shared" si="861"/>
        <v>100 percent up in Neoarchean international stage</v>
      </c>
      <c r="J1523" s="7">
        <v>0.5</v>
      </c>
      <c r="K1523" s="129">
        <f t="shared" si="862"/>
        <v>50</v>
      </c>
      <c r="L1523" s="8" t="s">
        <v>199</v>
      </c>
      <c r="M1523" s="5" t="s">
        <v>82</v>
      </c>
      <c r="N1523" s="5" t="s">
        <v>82</v>
      </c>
      <c r="O1523" s="83"/>
      <c r="P1523" s="20">
        <v>1</v>
      </c>
      <c r="Q1523" s="143">
        <f t="shared" si="863"/>
        <v>100</v>
      </c>
      <c r="R1523" s="21" t="s">
        <v>198</v>
      </c>
      <c r="S1523" s="8" t="s">
        <v>248</v>
      </c>
      <c r="T1523" s="7" t="s">
        <v>228</v>
      </c>
    </row>
    <row r="1524" spans="1:20" ht="28">
      <c r="A1524" s="10" t="s">
        <v>1548</v>
      </c>
      <c r="B1524" s="14" t="s">
        <v>1551</v>
      </c>
      <c r="C1524" s="5"/>
      <c r="D1524" s="5" t="s">
        <v>1513</v>
      </c>
      <c r="E1524" s="132">
        <f>$O$1526-J1524*($O$1526-$O$1522)</f>
        <v>3000</v>
      </c>
      <c r="F1524" s="139">
        <f>$O$1522-P1524*($O$1522-$O$1520)</f>
        <v>2500</v>
      </c>
      <c r="G1524" s="149"/>
      <c r="H1524" s="82" t="str">
        <f t="shared" si="860"/>
        <v>50 percent up in Mesoarchean international stage</v>
      </c>
      <c r="I1524" s="142" t="str">
        <f t="shared" si="861"/>
        <v>100 percent up in Neoarchean international stage</v>
      </c>
      <c r="J1524" s="7">
        <v>0.5</v>
      </c>
      <c r="K1524" s="129">
        <f t="shared" si="862"/>
        <v>50</v>
      </c>
      <c r="L1524" s="8" t="s">
        <v>199</v>
      </c>
      <c r="M1524" s="5" t="s">
        <v>82</v>
      </c>
      <c r="N1524" s="5" t="s">
        <v>82</v>
      </c>
      <c r="O1524" s="83"/>
      <c r="P1524" s="20">
        <v>1</v>
      </c>
      <c r="Q1524" s="143">
        <f t="shared" si="863"/>
        <v>100</v>
      </c>
      <c r="R1524" s="21" t="s">
        <v>198</v>
      </c>
      <c r="S1524" s="8" t="s">
        <v>248</v>
      </c>
      <c r="T1524" s="7" t="s">
        <v>228</v>
      </c>
    </row>
    <row r="1525" spans="1:20" ht="28">
      <c r="A1525" s="10" t="s">
        <v>1548</v>
      </c>
      <c r="B1525" s="14" t="s">
        <v>1552</v>
      </c>
      <c r="C1525" s="5"/>
      <c r="D1525" s="5" t="s">
        <v>250</v>
      </c>
      <c r="E1525" s="132">
        <f>$O$1526-J1525*($O$1526-$O$1522)</f>
        <v>3100</v>
      </c>
      <c r="F1525" s="139">
        <f>$O$1522-P1525*($O$1522-$O$1520)</f>
        <v>2600</v>
      </c>
      <c r="G1525" s="149"/>
      <c r="H1525" s="82" t="str">
        <f t="shared" si="860"/>
        <v>25 percent up in Mesoarchean international stage</v>
      </c>
      <c r="I1525" s="142" t="str">
        <f t="shared" si="861"/>
        <v>66.7 percent up in Neoarchean international stage</v>
      </c>
      <c r="J1525" s="7">
        <v>0.25</v>
      </c>
      <c r="K1525" s="129">
        <f t="shared" si="862"/>
        <v>25</v>
      </c>
      <c r="L1525" s="8" t="s">
        <v>199</v>
      </c>
      <c r="M1525" s="5" t="s">
        <v>82</v>
      </c>
      <c r="N1525" s="5" t="s">
        <v>82</v>
      </c>
      <c r="O1525" s="83"/>
      <c r="P1525" s="20">
        <v>0.66666666666666663</v>
      </c>
      <c r="Q1525" s="143">
        <f t="shared" si="863"/>
        <v>66.7</v>
      </c>
      <c r="R1525" s="21" t="s">
        <v>198</v>
      </c>
      <c r="S1525" s="8" t="s">
        <v>248</v>
      </c>
      <c r="T1525" s="7" t="s">
        <v>228</v>
      </c>
    </row>
    <row r="1526" spans="1:20" ht="28">
      <c r="A1526" s="10" t="s">
        <v>1548</v>
      </c>
      <c r="B1526" s="14" t="s">
        <v>199</v>
      </c>
      <c r="C1526" s="135"/>
      <c r="D1526" s="135" t="s">
        <v>224</v>
      </c>
      <c r="E1526" s="132">
        <f>$O$1526-J1526*($O$1526-$O$1522)</f>
        <v>3200</v>
      </c>
      <c r="F1526" s="139">
        <f>$O$1526-P1526*($O$1526-$O$1522)</f>
        <v>2800</v>
      </c>
      <c r="G1526" s="149"/>
      <c r="H1526" s="82" t="str">
        <f t="shared" si="860"/>
        <v>0 percent up in Mesoarchean international stage</v>
      </c>
      <c r="I1526" s="142" t="str">
        <f t="shared" si="861"/>
        <v>100 percent up in Mesoarchean international stage</v>
      </c>
      <c r="J1526" s="7">
        <v>0</v>
      </c>
      <c r="K1526" s="129">
        <f t="shared" si="862"/>
        <v>0</v>
      </c>
      <c r="L1526" s="8" t="s">
        <v>199</v>
      </c>
      <c r="M1526" s="5" t="s">
        <v>226</v>
      </c>
      <c r="N1526" s="5" t="s">
        <v>1553</v>
      </c>
      <c r="O1526" s="125">
        <f>Master_Chronostrat!I174</f>
        <v>3200</v>
      </c>
      <c r="P1526" s="20">
        <v>1</v>
      </c>
      <c r="Q1526" s="143">
        <f t="shared" si="863"/>
        <v>100</v>
      </c>
      <c r="R1526" s="21" t="s">
        <v>199</v>
      </c>
      <c r="S1526" s="8" t="s">
        <v>226</v>
      </c>
      <c r="T1526" s="7" t="s">
        <v>228</v>
      </c>
    </row>
    <row r="1527" spans="1:20" ht="28">
      <c r="A1527" s="10" t="s">
        <v>1548</v>
      </c>
      <c r="B1527" s="14" t="s">
        <v>200</v>
      </c>
      <c r="C1527" s="135"/>
      <c r="D1527" s="135" t="s">
        <v>224</v>
      </c>
      <c r="E1527" s="132">
        <f>$O$1527-J1527*($O$1527-$O$1526)</f>
        <v>3600</v>
      </c>
      <c r="F1527" s="139">
        <f>$O$1527-P1527*($O$1527-$O$1526)</f>
        <v>3200</v>
      </c>
      <c r="G1527" s="149"/>
      <c r="H1527" s="82" t="str">
        <f t="shared" si="860"/>
        <v>0 percent up in Paleoarchean international stage</v>
      </c>
      <c r="I1527" s="142" t="str">
        <f t="shared" si="861"/>
        <v>100 percent up in Paleoarchean international stage</v>
      </c>
      <c r="J1527" s="7">
        <v>0</v>
      </c>
      <c r="K1527" s="129">
        <f t="shared" si="862"/>
        <v>0</v>
      </c>
      <c r="L1527" s="8" t="s">
        <v>200</v>
      </c>
      <c r="M1527" s="5" t="s">
        <v>226</v>
      </c>
      <c r="N1527" s="5" t="s">
        <v>1554</v>
      </c>
      <c r="O1527" s="125">
        <f>Master_Chronostrat!I175</f>
        <v>3600</v>
      </c>
      <c r="P1527" s="20">
        <v>1</v>
      </c>
      <c r="Q1527" s="143">
        <f t="shared" si="863"/>
        <v>100</v>
      </c>
      <c r="R1527" s="21" t="s">
        <v>200</v>
      </c>
      <c r="S1527" s="8" t="s">
        <v>226</v>
      </c>
      <c r="T1527" s="7" t="s">
        <v>228</v>
      </c>
    </row>
    <row r="1528" spans="1:20" ht="28">
      <c r="A1528" s="10" t="s">
        <v>1548</v>
      </c>
      <c r="B1528" s="14" t="s">
        <v>1555</v>
      </c>
      <c r="C1528" s="5"/>
      <c r="D1528" s="5" t="s">
        <v>82</v>
      </c>
      <c r="E1528" s="132">
        <f>$O$1532-J1528*($O$1532-$O$1527)</f>
        <v>4000</v>
      </c>
      <c r="F1528" s="139">
        <f>$O$1522-P1528*($O$1522-$O$1520)</f>
        <v>2500</v>
      </c>
      <c r="G1528" s="149"/>
      <c r="H1528" s="82" t="str">
        <f t="shared" si="860"/>
        <v>0 percent up in Eoarchean international stage</v>
      </c>
      <c r="I1528" s="142" t="str">
        <f t="shared" si="861"/>
        <v>100 percent up in Neoarchean international stage</v>
      </c>
      <c r="J1528" s="7">
        <v>0</v>
      </c>
      <c r="K1528" s="129">
        <f t="shared" si="862"/>
        <v>0</v>
      </c>
      <c r="L1528" s="8" t="s">
        <v>202</v>
      </c>
      <c r="M1528" s="5" t="s">
        <v>82</v>
      </c>
      <c r="N1528" s="5" t="s">
        <v>82</v>
      </c>
      <c r="O1528" s="83"/>
      <c r="P1528" s="20">
        <v>1</v>
      </c>
      <c r="Q1528" s="143">
        <f t="shared" si="863"/>
        <v>100</v>
      </c>
      <c r="R1528" s="21" t="s">
        <v>198</v>
      </c>
      <c r="S1528" s="8" t="s">
        <v>234</v>
      </c>
      <c r="T1528" s="7" t="s">
        <v>228</v>
      </c>
    </row>
    <row r="1529" spans="1:20" ht="28">
      <c r="A1529" s="10" t="s">
        <v>1548</v>
      </c>
      <c r="B1529" s="14" t="s">
        <v>1556</v>
      </c>
      <c r="C1529" s="5"/>
      <c r="D1529" s="5" t="s">
        <v>82</v>
      </c>
      <c r="E1529" s="132">
        <f>$O$1532-J1529*($O$1532-$O$1527)</f>
        <v>4000</v>
      </c>
      <c r="F1529" s="139">
        <f>$O$1527-P1529*($O$1527-$O$1526)</f>
        <v>3500</v>
      </c>
      <c r="G1529" s="149"/>
      <c r="H1529" s="82" t="str">
        <f t="shared" si="860"/>
        <v>0 percent up in Eoarchean international stage</v>
      </c>
      <c r="I1529" s="142" t="str">
        <f t="shared" si="861"/>
        <v>25 percent up in Paleoarchean international stage</v>
      </c>
      <c r="J1529" s="7">
        <v>0</v>
      </c>
      <c r="K1529" s="129">
        <f t="shared" si="862"/>
        <v>0</v>
      </c>
      <c r="L1529" s="8" t="s">
        <v>202</v>
      </c>
      <c r="M1529" s="5" t="s">
        <v>82</v>
      </c>
      <c r="N1529" s="5" t="s">
        <v>82</v>
      </c>
      <c r="O1529" s="83"/>
      <c r="P1529" s="20">
        <v>0.25</v>
      </c>
      <c r="Q1529" s="143">
        <f t="shared" si="863"/>
        <v>25</v>
      </c>
      <c r="R1529" s="21" t="s">
        <v>200</v>
      </c>
      <c r="S1529" s="8" t="s">
        <v>248</v>
      </c>
      <c r="T1529" s="7" t="s">
        <v>228</v>
      </c>
    </row>
    <row r="1530" spans="1:20" ht="28">
      <c r="A1530" s="10" t="s">
        <v>1548</v>
      </c>
      <c r="B1530" s="14" t="s">
        <v>1557</v>
      </c>
      <c r="C1530" s="5"/>
      <c r="D1530" s="5" t="s">
        <v>250</v>
      </c>
      <c r="E1530" s="132">
        <f>$O$1532-J1530*($O$1532-$O$1527)</f>
        <v>4000</v>
      </c>
      <c r="F1530" s="139">
        <f>$O$1527-P1530*($O$1527-$O$1526)</f>
        <v>3400</v>
      </c>
      <c r="G1530" s="149"/>
      <c r="H1530" s="82" t="str">
        <f t="shared" si="860"/>
        <v>0 percent up in Eoarchean international stage</v>
      </c>
      <c r="I1530" s="142" t="str">
        <f t="shared" si="861"/>
        <v>50 percent up in Paleoarchean international stage</v>
      </c>
      <c r="J1530" s="7">
        <v>0</v>
      </c>
      <c r="K1530" s="129">
        <f t="shared" si="862"/>
        <v>0</v>
      </c>
      <c r="L1530" s="8" t="s">
        <v>202</v>
      </c>
      <c r="M1530" s="5" t="s">
        <v>82</v>
      </c>
      <c r="N1530" s="5" t="s">
        <v>82</v>
      </c>
      <c r="O1530" s="83"/>
      <c r="P1530" s="20">
        <v>0.5</v>
      </c>
      <c r="Q1530" s="143">
        <f t="shared" si="863"/>
        <v>50</v>
      </c>
      <c r="R1530" s="21" t="s">
        <v>200</v>
      </c>
      <c r="S1530" s="8" t="s">
        <v>248</v>
      </c>
      <c r="T1530" s="7" t="s">
        <v>228</v>
      </c>
    </row>
    <row r="1531" spans="1:20" ht="28">
      <c r="A1531" s="10" t="s">
        <v>1548</v>
      </c>
      <c r="B1531" s="14" t="s">
        <v>202</v>
      </c>
      <c r="C1531" s="135"/>
      <c r="D1531" s="135" t="s">
        <v>224</v>
      </c>
      <c r="E1531" s="132">
        <f>$O$1532-J1531*($O$1532-$O$1527)</f>
        <v>4000</v>
      </c>
      <c r="F1531" s="139">
        <f>$O$1532-P1531*($O$1532-$O$1527)</f>
        <v>3600</v>
      </c>
      <c r="G1531" s="149"/>
      <c r="H1531" s="82" t="str">
        <f t="shared" si="860"/>
        <v>0 percent up in Eoarchean international stage</v>
      </c>
      <c r="I1531" s="142" t="str">
        <f t="shared" si="861"/>
        <v>100 percent up in Eoarchean international stage</v>
      </c>
      <c r="J1531" s="7">
        <v>0</v>
      </c>
      <c r="K1531" s="129">
        <f t="shared" si="862"/>
        <v>0</v>
      </c>
      <c r="L1531" s="8" t="s">
        <v>202</v>
      </c>
      <c r="M1531" s="5" t="s">
        <v>226</v>
      </c>
      <c r="N1531" s="5" t="s">
        <v>1558</v>
      </c>
      <c r="O1531" s="125">
        <f>Master_Chronostrat!I176</f>
        <v>4000</v>
      </c>
      <c r="P1531" s="20">
        <v>1</v>
      </c>
      <c r="Q1531" s="143">
        <f t="shared" si="863"/>
        <v>100</v>
      </c>
      <c r="R1531" s="21" t="s">
        <v>202</v>
      </c>
      <c r="S1531" s="8" t="s">
        <v>226</v>
      </c>
      <c r="T1531" s="7" t="s">
        <v>228</v>
      </c>
    </row>
    <row r="1532" spans="1:20" ht="28">
      <c r="A1532" s="11" t="s">
        <v>1548</v>
      </c>
      <c r="B1532" s="15" t="s">
        <v>201</v>
      </c>
      <c r="C1532" s="135"/>
      <c r="D1532" s="135" t="s">
        <v>224</v>
      </c>
      <c r="E1532" s="132">
        <f>$O$1532-J1532*($O$1532-$O$1527)</f>
        <v>4000</v>
      </c>
      <c r="F1532" s="139">
        <f>$O$1522-P1532*($O$1522-$O$1520)</f>
        <v>2500</v>
      </c>
      <c r="G1532" s="149"/>
      <c r="H1532" s="82" t="str">
        <f t="shared" si="860"/>
        <v>0 percent up in Eoarchean international stage</v>
      </c>
      <c r="I1532" s="142" t="str">
        <f t="shared" si="861"/>
        <v>100 percent up in Neoarchean international stage</v>
      </c>
      <c r="J1532" s="7">
        <v>0</v>
      </c>
      <c r="K1532" s="129">
        <f t="shared" si="862"/>
        <v>0</v>
      </c>
      <c r="L1532" s="8" t="s">
        <v>202</v>
      </c>
      <c r="M1532" s="5" t="s">
        <v>226</v>
      </c>
      <c r="N1532" s="5" t="s">
        <v>1559</v>
      </c>
      <c r="O1532" s="125">
        <f>Master_Chronostrat!I176</f>
        <v>4000</v>
      </c>
      <c r="P1532" s="20">
        <v>1</v>
      </c>
      <c r="Q1532" s="143">
        <f t="shared" si="863"/>
        <v>100</v>
      </c>
      <c r="R1532" s="21" t="s">
        <v>198</v>
      </c>
      <c r="S1532" s="8" t="s">
        <v>241</v>
      </c>
      <c r="T1532" s="7" t="s">
        <v>228</v>
      </c>
    </row>
    <row r="1533" spans="1:20" ht="28">
      <c r="A1533" s="10" t="s">
        <v>1493</v>
      </c>
      <c r="B1533" s="14" t="s">
        <v>1560</v>
      </c>
      <c r="C1533" s="5"/>
      <c r="D1533" s="5" t="s">
        <v>82</v>
      </c>
      <c r="E1533" s="132">
        <f t="shared" ref="E1533:E1543" si="866">$O$1543-J1533*($O$1543-$O$1532)</f>
        <v>4073.9079995307429</v>
      </c>
      <c r="F1533" s="139">
        <f>$O$1527-P1533*($O$1527-$O$1526)</f>
        <v>3200</v>
      </c>
      <c r="G1533" s="149"/>
      <c r="H1533" s="82" t="str">
        <f t="shared" si="860"/>
        <v>87 percent up in Hadean international stage</v>
      </c>
      <c r="I1533" s="142" t="str">
        <f t="shared" si="861"/>
        <v>100 percent up in Paleoarchean international stage</v>
      </c>
      <c r="J1533" s="7">
        <v>0.86965079447840765</v>
      </c>
      <c r="K1533" s="129">
        <f t="shared" si="862"/>
        <v>87</v>
      </c>
      <c r="L1533" s="8" t="s">
        <v>203</v>
      </c>
      <c r="M1533" s="5" t="s">
        <v>82</v>
      </c>
      <c r="N1533" s="5" t="s">
        <v>82</v>
      </c>
      <c r="O1533" s="83"/>
      <c r="P1533" s="20">
        <v>1</v>
      </c>
      <c r="Q1533" s="143">
        <f t="shared" si="863"/>
        <v>100</v>
      </c>
      <c r="R1533" s="21" t="s">
        <v>200</v>
      </c>
      <c r="S1533" s="8" t="s">
        <v>248</v>
      </c>
      <c r="T1533" s="7" t="s">
        <v>228</v>
      </c>
    </row>
    <row r="1534" spans="1:20" ht="28">
      <c r="A1534" s="10" t="s">
        <v>1548</v>
      </c>
      <c r="B1534" s="14" t="s">
        <v>1561</v>
      </c>
      <c r="C1534" s="5"/>
      <c r="D1534" s="5" t="s">
        <v>82</v>
      </c>
      <c r="E1534" s="132">
        <f t="shared" si="866"/>
        <v>4129.3389991787999</v>
      </c>
      <c r="F1534" s="139">
        <f>$O$1543-P1534*($O$1543-$O$1532)</f>
        <v>4073.9079995307429</v>
      </c>
      <c r="G1534" s="149"/>
      <c r="H1534" s="82" t="str">
        <f t="shared" si="860"/>
        <v>77.2 percent up in Hadean international stage</v>
      </c>
      <c r="I1534" s="142" t="str">
        <f t="shared" si="861"/>
        <v>87 percent up in Hadean international stage</v>
      </c>
      <c r="J1534" s="7">
        <v>0.77188889033721342</v>
      </c>
      <c r="K1534" s="129">
        <f t="shared" si="862"/>
        <v>77.2</v>
      </c>
      <c r="L1534" s="8" t="s">
        <v>203</v>
      </c>
      <c r="M1534" s="5" t="s">
        <v>82</v>
      </c>
      <c r="N1534" s="5" t="s">
        <v>82</v>
      </c>
      <c r="O1534" s="83"/>
      <c r="P1534" s="20">
        <v>0.86965079447840765</v>
      </c>
      <c r="Q1534" s="143">
        <f t="shared" si="863"/>
        <v>87</v>
      </c>
      <c r="R1534" s="21" t="s">
        <v>203</v>
      </c>
      <c r="S1534" s="8" t="s">
        <v>261</v>
      </c>
      <c r="T1534" s="7">
        <v>9.7761904141194317E-2</v>
      </c>
    </row>
    <row r="1535" spans="1:20" ht="28">
      <c r="A1535" s="10" t="s">
        <v>1548</v>
      </c>
      <c r="B1535" s="14" t="s">
        <v>1562</v>
      </c>
      <c r="C1535" s="5"/>
      <c r="D1535" s="5" t="s">
        <v>1513</v>
      </c>
      <c r="E1535" s="132">
        <f t="shared" si="866"/>
        <v>4147.8159990614859</v>
      </c>
      <c r="F1535" s="139">
        <f>$O$1526-P1535*($O$1526-$O$1522)</f>
        <v>3000</v>
      </c>
      <c r="G1535" s="149"/>
      <c r="H1535" s="82" t="str">
        <f t="shared" si="860"/>
        <v>73.9 percent up in Hadean international stage</v>
      </c>
      <c r="I1535" s="142" t="str">
        <f t="shared" si="861"/>
        <v>50 percent up in Mesoarchean international stage</v>
      </c>
      <c r="J1535" s="7">
        <v>0.7393015889568153</v>
      </c>
      <c r="K1535" s="129">
        <f t="shared" si="862"/>
        <v>73.900000000000006</v>
      </c>
      <c r="L1535" s="8" t="s">
        <v>203</v>
      </c>
      <c r="M1535" s="5" t="s">
        <v>82</v>
      </c>
      <c r="N1535" s="5" t="s">
        <v>82</v>
      </c>
      <c r="O1535" s="83"/>
      <c r="P1535" s="20">
        <v>0.5</v>
      </c>
      <c r="Q1535" s="143">
        <f t="shared" si="863"/>
        <v>50</v>
      </c>
      <c r="R1535" s="21" t="s">
        <v>199</v>
      </c>
      <c r="S1535" s="8" t="s">
        <v>248</v>
      </c>
      <c r="T1535" s="7" t="s">
        <v>228</v>
      </c>
    </row>
    <row r="1536" spans="1:20" ht="28">
      <c r="A1536" s="10" t="s">
        <v>1548</v>
      </c>
      <c r="B1536" s="14" t="s">
        <v>1563</v>
      </c>
      <c r="C1536" s="5"/>
      <c r="D1536" s="5" t="s">
        <v>82</v>
      </c>
      <c r="E1536" s="132">
        <f t="shared" si="866"/>
        <v>4258.6779983575998</v>
      </c>
      <c r="F1536" s="139">
        <f>$O$1543-P1536*($O$1543-$O$1532)</f>
        <v>4129.3389991787999</v>
      </c>
      <c r="G1536" s="149"/>
      <c r="H1536" s="82" t="str">
        <f t="shared" si="860"/>
        <v>54.4 percent up in Hadean international stage</v>
      </c>
      <c r="I1536" s="142" t="str">
        <f t="shared" si="861"/>
        <v>77.2 percent up in Hadean international stage</v>
      </c>
      <c r="J1536" s="7">
        <v>0.54377778067442684</v>
      </c>
      <c r="K1536" s="129">
        <f t="shared" si="862"/>
        <v>54.4</v>
      </c>
      <c r="L1536" s="8" t="s">
        <v>203</v>
      </c>
      <c r="M1536" s="5" t="s">
        <v>82</v>
      </c>
      <c r="N1536" s="5" t="s">
        <v>82</v>
      </c>
      <c r="O1536" s="83"/>
      <c r="P1536" s="20">
        <v>0.77188889033721342</v>
      </c>
      <c r="Q1536" s="143">
        <f t="shared" si="863"/>
        <v>77.2</v>
      </c>
      <c r="R1536" s="21" t="s">
        <v>203</v>
      </c>
      <c r="S1536" s="8" t="s">
        <v>261</v>
      </c>
      <c r="T1536" s="7">
        <v>0.22811110966278647</v>
      </c>
    </row>
    <row r="1537" spans="1:20" ht="28">
      <c r="A1537" s="10" t="s">
        <v>1548</v>
      </c>
      <c r="B1537" s="14" t="s">
        <v>1564</v>
      </c>
      <c r="C1537" s="5"/>
      <c r="D1537" s="5" t="s">
        <v>82</v>
      </c>
      <c r="E1537" s="132">
        <f t="shared" si="866"/>
        <v>4567</v>
      </c>
      <c r="F1537" s="139">
        <f>$O$1543-P1537*($O$1543-$O$1532)</f>
        <v>4000</v>
      </c>
      <c r="G1537" s="149"/>
      <c r="H1537" s="82" t="str">
        <f t="shared" si="860"/>
        <v>0 percent up in Hadean international stage</v>
      </c>
      <c r="I1537" s="142" t="str">
        <f t="shared" si="861"/>
        <v>100 percent up in Hadean international stage</v>
      </c>
      <c r="J1537" s="7">
        <v>0</v>
      </c>
      <c r="K1537" s="129">
        <f t="shared" si="862"/>
        <v>0</v>
      </c>
      <c r="L1537" s="8" t="s">
        <v>203</v>
      </c>
      <c r="M1537" s="5" t="s">
        <v>82</v>
      </c>
      <c r="N1537" s="5" t="s">
        <v>82</v>
      </c>
      <c r="O1537" s="83"/>
      <c r="P1537" s="20">
        <v>1</v>
      </c>
      <c r="Q1537" s="143">
        <f t="shared" si="863"/>
        <v>100</v>
      </c>
      <c r="R1537" s="21" t="s">
        <v>203</v>
      </c>
      <c r="S1537" s="8" t="s">
        <v>234</v>
      </c>
      <c r="T1537" s="7" t="s">
        <v>228</v>
      </c>
    </row>
    <row r="1538" spans="1:20" ht="28">
      <c r="A1538" s="10" t="s">
        <v>1548</v>
      </c>
      <c r="B1538" s="14" t="s">
        <v>1565</v>
      </c>
      <c r="C1538" s="5"/>
      <c r="D1538" s="5" t="s">
        <v>82</v>
      </c>
      <c r="E1538" s="132">
        <f t="shared" si="866"/>
        <v>4567</v>
      </c>
      <c r="F1538" s="139">
        <f>$O$1543-P1538*($O$1543-$O$1532)</f>
        <v>4258.6779983575998</v>
      </c>
      <c r="G1538" s="149"/>
      <c r="H1538" s="82" t="str">
        <f t="shared" si="860"/>
        <v>0 percent up in Hadean international stage</v>
      </c>
      <c r="I1538" s="142" t="str">
        <f t="shared" si="861"/>
        <v>54.4 percent up in Hadean international stage</v>
      </c>
      <c r="J1538" s="7">
        <v>0</v>
      </c>
      <c r="K1538" s="129">
        <f t="shared" si="862"/>
        <v>0</v>
      </c>
      <c r="L1538" s="8" t="s">
        <v>203</v>
      </c>
      <c r="M1538" s="5" t="s">
        <v>82</v>
      </c>
      <c r="N1538" s="5" t="s">
        <v>82</v>
      </c>
      <c r="O1538" s="83"/>
      <c r="P1538" s="20">
        <v>0.54377778067442684</v>
      </c>
      <c r="Q1538" s="143">
        <f t="shared" si="863"/>
        <v>54.4</v>
      </c>
      <c r="R1538" s="21" t="s">
        <v>203</v>
      </c>
      <c r="S1538" s="8" t="s">
        <v>232</v>
      </c>
      <c r="T1538" s="7" t="s">
        <v>228</v>
      </c>
    </row>
    <row r="1539" spans="1:20" ht="28">
      <c r="A1539" s="10" t="s">
        <v>1548</v>
      </c>
      <c r="B1539" s="14" t="s">
        <v>1566</v>
      </c>
      <c r="C1539" s="5"/>
      <c r="D1539" s="5" t="s">
        <v>82</v>
      </c>
      <c r="E1539" s="132">
        <f t="shared" si="866"/>
        <v>4567</v>
      </c>
      <c r="F1539" s="139">
        <f>$O$1475-P1539*($O$1475-$O$1468)</f>
        <v>538.79999999999995</v>
      </c>
      <c r="G1539" s="149"/>
      <c r="H1539" s="82" t="str">
        <f t="shared" si="860"/>
        <v>0 percent up in Hadean international stage</v>
      </c>
      <c r="I1539" s="142" t="str">
        <f t="shared" si="861"/>
        <v>100 percent up in Ediacaran international stage</v>
      </c>
      <c r="J1539" s="7">
        <v>0</v>
      </c>
      <c r="K1539" s="129">
        <f t="shared" si="862"/>
        <v>0</v>
      </c>
      <c r="L1539" s="8" t="s">
        <v>203</v>
      </c>
      <c r="M1539" s="5" t="s">
        <v>82</v>
      </c>
      <c r="N1539" s="5" t="s">
        <v>82</v>
      </c>
      <c r="O1539" s="83"/>
      <c r="P1539" s="20">
        <v>1</v>
      </c>
      <c r="Q1539" s="143">
        <f t="shared" si="863"/>
        <v>100</v>
      </c>
      <c r="R1539" s="21" t="s">
        <v>184</v>
      </c>
      <c r="S1539" s="8" t="s">
        <v>234</v>
      </c>
      <c r="T1539" s="7" t="s">
        <v>228</v>
      </c>
    </row>
    <row r="1540" spans="1:20" ht="28">
      <c r="A1540" s="10" t="s">
        <v>1548</v>
      </c>
      <c r="B1540" s="14" t="s">
        <v>1567</v>
      </c>
      <c r="C1540" s="5"/>
      <c r="D1540" s="5" t="s">
        <v>82</v>
      </c>
      <c r="E1540" s="132">
        <f t="shared" si="866"/>
        <v>4567</v>
      </c>
      <c r="F1540" s="139">
        <f>$O$1475-P1540*($O$1475-$O$1468)</f>
        <v>538.79999999999995</v>
      </c>
      <c r="G1540" s="149"/>
      <c r="H1540" s="82" t="str">
        <f t="shared" si="860"/>
        <v>0 percent up in Hadean international stage</v>
      </c>
      <c r="I1540" s="142" t="str">
        <f t="shared" si="861"/>
        <v>100 percent up in Ediacaran international stage</v>
      </c>
      <c r="J1540" s="7">
        <v>0</v>
      </c>
      <c r="K1540" s="129">
        <f t="shared" si="862"/>
        <v>0</v>
      </c>
      <c r="L1540" s="8" t="s">
        <v>203</v>
      </c>
      <c r="M1540" s="5" t="s">
        <v>82</v>
      </c>
      <c r="N1540" s="5" t="s">
        <v>82</v>
      </c>
      <c r="O1540" s="83"/>
      <c r="P1540" s="20">
        <v>1</v>
      </c>
      <c r="Q1540" s="143">
        <f t="shared" si="863"/>
        <v>100</v>
      </c>
      <c r="R1540" s="21" t="s">
        <v>184</v>
      </c>
      <c r="S1540" s="8" t="s">
        <v>234</v>
      </c>
      <c r="T1540" s="7" t="s">
        <v>228</v>
      </c>
    </row>
    <row r="1541" spans="1:20" ht="28">
      <c r="A1541" s="10" t="s">
        <v>1548</v>
      </c>
      <c r="B1541" s="14" t="s">
        <v>1568</v>
      </c>
      <c r="C1541" s="5"/>
      <c r="D1541" s="5" t="s">
        <v>82</v>
      </c>
      <c r="E1541" s="132">
        <f t="shared" si="866"/>
        <v>4567</v>
      </c>
      <c r="F1541" s="139">
        <f>$O$1543-P1541*($O$1543-$O$1532)</f>
        <v>4000</v>
      </c>
      <c r="G1541" s="149"/>
      <c r="H1541" s="82" t="str">
        <f t="shared" si="860"/>
        <v>0 percent up in Hadean international stage</v>
      </c>
      <c r="I1541" s="142" t="str">
        <f t="shared" si="861"/>
        <v>100 percent up in Hadean international stage</v>
      </c>
      <c r="J1541" s="7">
        <v>0</v>
      </c>
      <c r="K1541" s="129">
        <f t="shared" si="862"/>
        <v>0</v>
      </c>
      <c r="L1541" s="8" t="s">
        <v>203</v>
      </c>
      <c r="M1541" s="5" t="s">
        <v>82</v>
      </c>
      <c r="N1541" s="5" t="s">
        <v>82</v>
      </c>
      <c r="O1541" s="83"/>
      <c r="P1541" s="20">
        <v>1</v>
      </c>
      <c r="Q1541" s="143">
        <f t="shared" si="863"/>
        <v>100</v>
      </c>
      <c r="R1541" s="21" t="s">
        <v>203</v>
      </c>
      <c r="S1541" s="8" t="s">
        <v>234</v>
      </c>
      <c r="T1541" s="7" t="s">
        <v>228</v>
      </c>
    </row>
    <row r="1542" spans="1:20" ht="28">
      <c r="A1542" s="11" t="s">
        <v>1548</v>
      </c>
      <c r="B1542" s="15" t="s">
        <v>1569</v>
      </c>
      <c r="C1542" s="135"/>
      <c r="D1542" s="135" t="s">
        <v>224</v>
      </c>
      <c r="E1542" s="132">
        <f t="shared" si="866"/>
        <v>4567</v>
      </c>
      <c r="F1542" s="139">
        <f>$O$1475-P1542*($O$1475-$O$1468)</f>
        <v>538.79999999999995</v>
      </c>
      <c r="G1542" s="149"/>
      <c r="H1542" s="82" t="str">
        <f t="shared" si="860"/>
        <v>0 percent up in Hadean international stage</v>
      </c>
      <c r="I1542" s="142" t="str">
        <f t="shared" si="861"/>
        <v>100 percent up in Ediacaran international stage</v>
      </c>
      <c r="J1542" s="7">
        <v>0</v>
      </c>
      <c r="K1542" s="129">
        <f t="shared" si="862"/>
        <v>0</v>
      </c>
      <c r="L1542" s="8" t="s">
        <v>203</v>
      </c>
      <c r="M1542" s="5" t="s">
        <v>226</v>
      </c>
      <c r="N1542" s="5" t="s">
        <v>1570</v>
      </c>
      <c r="O1542" s="83"/>
      <c r="P1542" s="20">
        <v>1</v>
      </c>
      <c r="Q1542" s="143">
        <f t="shared" si="863"/>
        <v>100</v>
      </c>
      <c r="R1542" s="21" t="s">
        <v>184</v>
      </c>
      <c r="S1542" s="8" t="s">
        <v>241</v>
      </c>
      <c r="T1542" s="7" t="s">
        <v>228</v>
      </c>
    </row>
    <row r="1543" spans="1:20" ht="28">
      <c r="A1543" s="10" t="s">
        <v>1548</v>
      </c>
      <c r="B1543" s="14" t="s">
        <v>203</v>
      </c>
      <c r="C1543" s="135"/>
      <c r="D1543" s="135" t="s">
        <v>224</v>
      </c>
      <c r="E1543" s="132">
        <f t="shared" si="866"/>
        <v>4567</v>
      </c>
      <c r="F1543" s="139">
        <f>$O$1543-P1543*($O$1543-$O$1532)</f>
        <v>4000</v>
      </c>
      <c r="G1543" s="149"/>
      <c r="H1543" s="82" t="str">
        <f t="shared" si="860"/>
        <v>0 percent up in Hadean international stage</v>
      </c>
      <c r="I1543" s="142" t="str">
        <f t="shared" si="861"/>
        <v>100 percent up in Hadean international stage</v>
      </c>
      <c r="J1543" s="7">
        <v>0</v>
      </c>
      <c r="K1543" s="129">
        <f t="shared" si="862"/>
        <v>0</v>
      </c>
      <c r="L1543" s="8" t="s">
        <v>203</v>
      </c>
      <c r="M1543" s="5" t="s">
        <v>226</v>
      </c>
      <c r="N1543" s="5" t="s">
        <v>1571</v>
      </c>
      <c r="O1543" s="125">
        <f>Master_Chronostrat!I177</f>
        <v>4567</v>
      </c>
      <c r="P1543" s="20">
        <v>1</v>
      </c>
      <c r="Q1543" s="143">
        <f t="shared" si="863"/>
        <v>100</v>
      </c>
      <c r="R1543" s="21" t="s">
        <v>203</v>
      </c>
      <c r="S1543" s="8" t="s">
        <v>226</v>
      </c>
      <c r="T1543" s="7" t="s">
        <v>228</v>
      </c>
    </row>
    <row r="1544" spans="1:20">
      <c r="C1544" s="5"/>
      <c r="D1544" s="5"/>
      <c r="E1544" s="132"/>
      <c r="F1544" s="139"/>
      <c r="G1544" s="149"/>
      <c r="L1544" s="8"/>
      <c r="M1544" s="5"/>
      <c r="O1544" s="83"/>
      <c r="S1544" s="8"/>
    </row>
    <row r="1545" spans="1:20">
      <c r="M1545" s="5"/>
    </row>
    <row r="1546" spans="1:20">
      <c r="M1546" s="5"/>
    </row>
    <row r="1547" spans="1:20">
      <c r="M1547" s="5"/>
    </row>
    <row r="1548" spans="1:20">
      <c r="M1548" s="5"/>
    </row>
    <row r="1549" spans="1:20">
      <c r="M1549" s="5"/>
    </row>
    <row r="1550" spans="1:20">
      <c r="M1550" s="5"/>
    </row>
    <row r="1551" spans="1:20">
      <c r="M1551" s="5"/>
    </row>
    <row r="1552" spans="1:20">
      <c r="M1552" s="5"/>
    </row>
    <row r="1553" spans="2:20">
      <c r="M1553" s="5"/>
    </row>
    <row r="1554" spans="2:20">
      <c r="M1554" s="5"/>
    </row>
    <row r="1555" spans="2:20">
      <c r="M1555" s="5"/>
    </row>
    <row r="1556" spans="2:20">
      <c r="M1556" s="5"/>
    </row>
    <row r="1557" spans="2:20">
      <c r="M1557" s="5"/>
    </row>
    <row r="1558" spans="2:20">
      <c r="M1558" s="5"/>
    </row>
    <row r="1559" spans="2:20" ht="13">
      <c r="B1559" s="8"/>
      <c r="C1559" s="8"/>
      <c r="D1559" s="8"/>
      <c r="E1559" s="132"/>
      <c r="F1559" s="139"/>
      <c r="G1559" s="149"/>
      <c r="J1559" s="8"/>
      <c r="L1559" s="8"/>
      <c r="M1559" s="5"/>
      <c r="N1559" s="8"/>
      <c r="O1559" s="8"/>
      <c r="P1559" s="8"/>
      <c r="R1559" s="8"/>
      <c r="S1559" s="8"/>
      <c r="T1559" s="8"/>
    </row>
    <row r="1560" spans="2:20" ht="13">
      <c r="B1560" s="8"/>
      <c r="C1560" s="8"/>
      <c r="D1560" s="8"/>
      <c r="E1560" s="132"/>
      <c r="F1560" s="139"/>
      <c r="G1560" s="149"/>
      <c r="J1560" s="8"/>
      <c r="L1560" s="8"/>
      <c r="M1560" s="5"/>
      <c r="N1560" s="8"/>
      <c r="O1560" s="8"/>
      <c r="P1560" s="8"/>
      <c r="R1560" s="8"/>
      <c r="S1560" s="8"/>
      <c r="T1560" s="8"/>
    </row>
    <row r="1561" spans="2:20" ht="13">
      <c r="B1561" s="8"/>
      <c r="C1561" s="8"/>
      <c r="D1561" s="8"/>
      <c r="E1561" s="132"/>
      <c r="F1561" s="139"/>
      <c r="G1561" s="149"/>
      <c r="J1561" s="8"/>
      <c r="L1561" s="8"/>
      <c r="M1561" s="5"/>
      <c r="N1561" s="8"/>
      <c r="O1561" s="8"/>
      <c r="P1561" s="8"/>
      <c r="R1561" s="8"/>
      <c r="S1561" s="8"/>
      <c r="T1561" s="8"/>
    </row>
    <row r="1562" spans="2:20" ht="13">
      <c r="B1562" s="8"/>
      <c r="C1562" s="8"/>
      <c r="D1562" s="8"/>
      <c r="E1562" s="132"/>
      <c r="F1562" s="139"/>
      <c r="G1562" s="149"/>
      <c r="J1562" s="8"/>
      <c r="L1562" s="8"/>
      <c r="M1562" s="5"/>
      <c r="N1562" s="8"/>
      <c r="O1562" s="8"/>
      <c r="P1562" s="8"/>
      <c r="R1562" s="8"/>
      <c r="S1562" s="8"/>
      <c r="T1562" s="8"/>
    </row>
    <row r="1563" spans="2:20" ht="13">
      <c r="B1563" s="8"/>
      <c r="C1563" s="8"/>
      <c r="D1563" s="8"/>
      <c r="E1563" s="132"/>
      <c r="F1563" s="139"/>
      <c r="G1563" s="149"/>
      <c r="J1563" s="8"/>
      <c r="L1563" s="8"/>
      <c r="M1563" s="5"/>
      <c r="N1563" s="8"/>
      <c r="O1563" s="8"/>
      <c r="P1563" s="8"/>
      <c r="R1563" s="8"/>
      <c r="S1563" s="8"/>
      <c r="T1563" s="8"/>
    </row>
    <row r="1564" spans="2:20" ht="13">
      <c r="B1564" s="8"/>
      <c r="C1564" s="8"/>
      <c r="D1564" s="8"/>
      <c r="E1564" s="132"/>
      <c r="F1564" s="139"/>
      <c r="G1564" s="149"/>
      <c r="J1564" s="8"/>
      <c r="L1564" s="8"/>
      <c r="M1564" s="5"/>
      <c r="N1564" s="8"/>
      <c r="O1564" s="8"/>
      <c r="P1564" s="8"/>
      <c r="R1564" s="8"/>
      <c r="S1564" s="8"/>
      <c r="T1564" s="8"/>
    </row>
    <row r="1565" spans="2:20" ht="13">
      <c r="B1565" s="8"/>
      <c r="C1565" s="8"/>
      <c r="D1565" s="8"/>
      <c r="E1565" s="132"/>
      <c r="F1565" s="139"/>
      <c r="G1565" s="149"/>
      <c r="J1565" s="8"/>
      <c r="L1565" s="8"/>
      <c r="M1565" s="5"/>
      <c r="N1565" s="8"/>
      <c r="O1565" s="8"/>
      <c r="P1565" s="8"/>
      <c r="R1565" s="8"/>
      <c r="S1565" s="8"/>
      <c r="T1565" s="8"/>
    </row>
    <row r="1566" spans="2:20" ht="13">
      <c r="B1566" s="8"/>
      <c r="C1566" s="8"/>
      <c r="D1566" s="8"/>
      <c r="E1566" s="132"/>
      <c r="F1566" s="139"/>
      <c r="G1566" s="149"/>
      <c r="J1566" s="8"/>
      <c r="L1566" s="8"/>
      <c r="M1566" s="5"/>
      <c r="N1566" s="8"/>
      <c r="O1566" s="8"/>
      <c r="P1566" s="8"/>
      <c r="R1566" s="8"/>
      <c r="S1566" s="8"/>
      <c r="T1566" s="8"/>
    </row>
    <row r="1567" spans="2:20" ht="13">
      <c r="B1567" s="8"/>
      <c r="C1567" s="8"/>
      <c r="D1567" s="8"/>
      <c r="E1567" s="132"/>
      <c r="F1567" s="139"/>
      <c r="G1567" s="149"/>
      <c r="J1567" s="8"/>
      <c r="L1567" s="8"/>
      <c r="M1567" s="5"/>
      <c r="N1567" s="8"/>
      <c r="O1567" s="8"/>
      <c r="P1567" s="8"/>
      <c r="R1567" s="8"/>
      <c r="S1567" s="8"/>
      <c r="T1567" s="8"/>
    </row>
    <row r="1568" spans="2:20" ht="13">
      <c r="B1568" s="8"/>
      <c r="C1568" s="8"/>
      <c r="D1568" s="8"/>
      <c r="E1568" s="132"/>
      <c r="F1568" s="139"/>
      <c r="G1568" s="149"/>
      <c r="J1568" s="8"/>
      <c r="L1568" s="8"/>
      <c r="M1568" s="5"/>
      <c r="N1568" s="8"/>
      <c r="O1568" s="8"/>
      <c r="P1568" s="8"/>
      <c r="R1568" s="8"/>
      <c r="S1568" s="8"/>
      <c r="T1568" s="8"/>
    </row>
    <row r="1569" spans="2:20" ht="13">
      <c r="B1569" s="8"/>
      <c r="C1569" s="8"/>
      <c r="D1569" s="8"/>
      <c r="E1569" s="132"/>
      <c r="F1569" s="139"/>
      <c r="G1569" s="149"/>
      <c r="J1569" s="8"/>
      <c r="L1569" s="8"/>
      <c r="M1569" s="5"/>
      <c r="N1569" s="8"/>
      <c r="O1569" s="8"/>
      <c r="P1569" s="8"/>
      <c r="R1569" s="8"/>
      <c r="S1569" s="8"/>
      <c r="T1569" s="8"/>
    </row>
    <row r="1570" spans="2:20" ht="13">
      <c r="B1570" s="8"/>
      <c r="C1570" s="8"/>
      <c r="D1570" s="8"/>
      <c r="E1570" s="132"/>
      <c r="F1570" s="139"/>
      <c r="G1570" s="149"/>
      <c r="J1570" s="8"/>
      <c r="L1570" s="8"/>
      <c r="M1570" s="5"/>
      <c r="N1570" s="8"/>
      <c r="O1570" s="8"/>
      <c r="P1570" s="8"/>
      <c r="R1570" s="8"/>
      <c r="S1570" s="8"/>
      <c r="T1570" s="8"/>
    </row>
    <row r="1571" spans="2:20" ht="13">
      <c r="B1571" s="8"/>
      <c r="C1571" s="8"/>
      <c r="D1571" s="8"/>
      <c r="E1571" s="132"/>
      <c r="F1571" s="139"/>
      <c r="G1571" s="149"/>
      <c r="J1571" s="8"/>
      <c r="L1571" s="8"/>
      <c r="M1571" s="5"/>
      <c r="N1571" s="8"/>
      <c r="O1571" s="8"/>
      <c r="P1571" s="8"/>
      <c r="R1571" s="8"/>
      <c r="S1571" s="8"/>
      <c r="T1571" s="8"/>
    </row>
    <row r="1572" spans="2:20" ht="13">
      <c r="B1572" s="8"/>
      <c r="C1572" s="8"/>
      <c r="D1572" s="8"/>
      <c r="E1572" s="132"/>
      <c r="F1572" s="139"/>
      <c r="G1572" s="149"/>
      <c r="J1572" s="8"/>
      <c r="L1572" s="8"/>
      <c r="M1572" s="5"/>
      <c r="N1572" s="8"/>
      <c r="O1572" s="8"/>
      <c r="P1572" s="8"/>
      <c r="R1572" s="8"/>
      <c r="S1572" s="8"/>
      <c r="T1572" s="8"/>
    </row>
    <row r="1573" spans="2:20" ht="13">
      <c r="B1573" s="8"/>
      <c r="C1573" s="8"/>
      <c r="D1573" s="8"/>
      <c r="E1573" s="132"/>
      <c r="F1573" s="139"/>
      <c r="G1573" s="149"/>
      <c r="J1573" s="8"/>
      <c r="L1573" s="8"/>
      <c r="M1573" s="5"/>
      <c r="N1573" s="8"/>
      <c r="O1573" s="8"/>
      <c r="P1573" s="8"/>
      <c r="R1573" s="8"/>
      <c r="S1573" s="8"/>
      <c r="T1573" s="8"/>
    </row>
    <row r="1574" spans="2:20" ht="13">
      <c r="B1574" s="8"/>
      <c r="C1574" s="8"/>
      <c r="D1574" s="8"/>
      <c r="E1574" s="132"/>
      <c r="F1574" s="139"/>
      <c r="G1574" s="149"/>
      <c r="J1574" s="8"/>
      <c r="L1574" s="8"/>
      <c r="M1574" s="5"/>
      <c r="N1574" s="8"/>
      <c r="O1574" s="8"/>
      <c r="P1574" s="8"/>
      <c r="R1574" s="8"/>
      <c r="S1574" s="8"/>
      <c r="T1574" s="8"/>
    </row>
    <row r="1575" spans="2:20" ht="13">
      <c r="B1575" s="8"/>
      <c r="C1575" s="8"/>
      <c r="D1575" s="8"/>
      <c r="E1575" s="132"/>
      <c r="F1575" s="139"/>
      <c r="G1575" s="149"/>
      <c r="J1575" s="8"/>
      <c r="L1575" s="8"/>
      <c r="M1575" s="5"/>
      <c r="N1575" s="8"/>
      <c r="O1575" s="8"/>
      <c r="P1575" s="8"/>
      <c r="R1575" s="8"/>
      <c r="S1575" s="8"/>
      <c r="T1575" s="8"/>
    </row>
    <row r="1576" spans="2:20" ht="13">
      <c r="B1576" s="8"/>
      <c r="C1576" s="8"/>
      <c r="D1576" s="8"/>
      <c r="E1576" s="132"/>
      <c r="F1576" s="139"/>
      <c r="G1576" s="149"/>
      <c r="J1576" s="8"/>
      <c r="L1576" s="8"/>
      <c r="M1576" s="5"/>
      <c r="N1576" s="8"/>
      <c r="O1576" s="8"/>
      <c r="P1576" s="8"/>
      <c r="R1576" s="8"/>
      <c r="S1576" s="8"/>
      <c r="T1576" s="8"/>
    </row>
    <row r="1577" spans="2:20" ht="13">
      <c r="B1577" s="8"/>
      <c r="C1577" s="8"/>
      <c r="D1577" s="8"/>
      <c r="E1577" s="132"/>
      <c r="F1577" s="139"/>
      <c r="G1577" s="149"/>
      <c r="J1577" s="8"/>
      <c r="L1577" s="8"/>
      <c r="M1577" s="5"/>
      <c r="N1577" s="8"/>
      <c r="O1577" s="8"/>
      <c r="P1577" s="8"/>
      <c r="R1577" s="8"/>
      <c r="S1577" s="8"/>
      <c r="T1577" s="8"/>
    </row>
    <row r="1578" spans="2:20" ht="13">
      <c r="B1578" s="8"/>
      <c r="C1578" s="8"/>
      <c r="D1578" s="8"/>
      <c r="E1578" s="132"/>
      <c r="F1578" s="139"/>
      <c r="G1578" s="149"/>
      <c r="J1578" s="8"/>
      <c r="L1578" s="8"/>
      <c r="M1578" s="5"/>
      <c r="N1578" s="8"/>
      <c r="O1578" s="8"/>
      <c r="P1578" s="8"/>
      <c r="R1578" s="8"/>
      <c r="S1578" s="8"/>
      <c r="T1578" s="8"/>
    </row>
    <row r="1579" spans="2:20" ht="13">
      <c r="B1579" s="8"/>
      <c r="C1579" s="8"/>
      <c r="D1579" s="8"/>
      <c r="E1579" s="132"/>
      <c r="F1579" s="139"/>
      <c r="G1579" s="149"/>
      <c r="J1579" s="8"/>
      <c r="L1579" s="8"/>
      <c r="M1579" s="5"/>
      <c r="N1579" s="8"/>
      <c r="O1579" s="8"/>
      <c r="P1579" s="8"/>
      <c r="R1579" s="8"/>
      <c r="S1579" s="8"/>
      <c r="T1579" s="8"/>
    </row>
    <row r="1580" spans="2:20" ht="13">
      <c r="B1580" s="8"/>
      <c r="C1580" s="8"/>
      <c r="D1580" s="8"/>
      <c r="E1580" s="132"/>
      <c r="F1580" s="139"/>
      <c r="G1580" s="149"/>
      <c r="J1580" s="8"/>
      <c r="L1580" s="8"/>
      <c r="M1580" s="5"/>
      <c r="N1580" s="8"/>
      <c r="O1580" s="8"/>
      <c r="P1580" s="8"/>
      <c r="R1580" s="8"/>
      <c r="S1580" s="8"/>
      <c r="T1580" s="8"/>
    </row>
    <row r="1581" spans="2:20" ht="13">
      <c r="B1581" s="8"/>
      <c r="C1581" s="8"/>
      <c r="D1581" s="8"/>
      <c r="E1581" s="132"/>
      <c r="F1581" s="139"/>
      <c r="G1581" s="149"/>
      <c r="J1581" s="8"/>
      <c r="L1581" s="8"/>
      <c r="M1581" s="5"/>
      <c r="N1581" s="8"/>
      <c r="O1581" s="8"/>
      <c r="P1581" s="8"/>
      <c r="R1581" s="8"/>
      <c r="S1581" s="8"/>
      <c r="T1581" s="8"/>
    </row>
    <row r="1582" spans="2:20" ht="13">
      <c r="B1582" s="8"/>
      <c r="C1582" s="8"/>
      <c r="D1582" s="8"/>
      <c r="E1582" s="132"/>
      <c r="F1582" s="139"/>
      <c r="G1582" s="149"/>
      <c r="J1582" s="8"/>
      <c r="L1582" s="8"/>
      <c r="M1582" s="5"/>
      <c r="N1582" s="8"/>
      <c r="O1582" s="8"/>
      <c r="P1582" s="8"/>
      <c r="R1582" s="8"/>
      <c r="S1582" s="8"/>
      <c r="T1582" s="8"/>
    </row>
    <row r="1583" spans="2:20" ht="13">
      <c r="B1583" s="8"/>
      <c r="C1583" s="8"/>
      <c r="D1583" s="8"/>
      <c r="E1583" s="132"/>
      <c r="F1583" s="139"/>
      <c r="G1583" s="149"/>
      <c r="J1583" s="8"/>
      <c r="L1583" s="8"/>
      <c r="M1583" s="5"/>
      <c r="N1583" s="8"/>
      <c r="O1583" s="8"/>
      <c r="P1583" s="8"/>
      <c r="R1583" s="8"/>
      <c r="S1583" s="8"/>
      <c r="T1583" s="8"/>
    </row>
    <row r="1584" spans="2:20" ht="13">
      <c r="B1584" s="8"/>
      <c r="C1584" s="8"/>
      <c r="D1584" s="8"/>
      <c r="E1584" s="132"/>
      <c r="F1584" s="139"/>
      <c r="G1584" s="149"/>
      <c r="J1584" s="8"/>
      <c r="L1584" s="8"/>
      <c r="M1584" s="5"/>
      <c r="N1584" s="8"/>
      <c r="O1584" s="8"/>
      <c r="P1584" s="8"/>
      <c r="R1584" s="8"/>
      <c r="S1584" s="8"/>
      <c r="T1584" s="8"/>
    </row>
    <row r="1585" spans="2:20" ht="13">
      <c r="B1585" s="8"/>
      <c r="C1585" s="8"/>
      <c r="D1585" s="8"/>
      <c r="E1585" s="132"/>
      <c r="F1585" s="139"/>
      <c r="G1585" s="149"/>
      <c r="J1585" s="8"/>
      <c r="L1585" s="8"/>
      <c r="M1585" s="5"/>
      <c r="N1585" s="8"/>
      <c r="O1585" s="8"/>
      <c r="P1585" s="8"/>
      <c r="R1585" s="8"/>
      <c r="S1585" s="8"/>
      <c r="T1585" s="8"/>
    </row>
    <row r="1586" spans="2:20" ht="13">
      <c r="B1586" s="8"/>
      <c r="C1586" s="8"/>
      <c r="D1586" s="8"/>
      <c r="E1586" s="132"/>
      <c r="F1586" s="139"/>
      <c r="G1586" s="149"/>
      <c r="J1586" s="8"/>
      <c r="L1586" s="8"/>
      <c r="M1586" s="5"/>
      <c r="N1586" s="8"/>
      <c r="O1586" s="8"/>
      <c r="P1586" s="8"/>
      <c r="R1586" s="8"/>
      <c r="S1586" s="8"/>
      <c r="T1586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Microsoft Office User</cp:lastModifiedBy>
  <cp:revision/>
  <dcterms:created xsi:type="dcterms:W3CDTF">2005-06-09T08:35:08Z</dcterms:created>
  <dcterms:modified xsi:type="dcterms:W3CDTF">2024-11-20T16:00:15Z</dcterms:modified>
  <cp:category/>
  <cp:contentStatus/>
</cp:coreProperties>
</file>