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23EAEE6F-CE6B-2C46-B50C-709A8A897E3E}" xr6:coauthVersionLast="47" xr6:coauthVersionMax="47" xr10:uidLastSave="{00000000-0000-0000-0000-000000000000}"/>
  <bookViews>
    <workbookView xWindow="-38160" yWindow="-6800" windowWidth="32420" windowHeight="1890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31" i="15" l="1"/>
  <c r="E1431" i="15"/>
  <c r="F1430" i="15"/>
  <c r="E1430" i="15"/>
  <c r="Q1412" i="15"/>
  <c r="K1412" i="15"/>
  <c r="H1412" i="15" s="1"/>
  <c r="Q1327" i="15"/>
  <c r="I1327" i="15" s="1"/>
  <c r="K1327" i="15"/>
  <c r="H1327" i="15" s="1"/>
  <c r="Q1438" i="15"/>
  <c r="I1438" i="15" s="1"/>
  <c r="K1438" i="15"/>
  <c r="H1438" i="15" s="1"/>
  <c r="K1428" i="15"/>
  <c r="K1427" i="15"/>
  <c r="H1427" i="15" s="1"/>
  <c r="K1426" i="15"/>
  <c r="H1426" i="15" s="1"/>
  <c r="K1460" i="15"/>
  <c r="K1458" i="15"/>
  <c r="K1457" i="15"/>
  <c r="H1457" i="15" s="1"/>
  <c r="K1456" i="15"/>
  <c r="H1456" i="15" s="1"/>
  <c r="Q1474" i="15"/>
  <c r="Q1477" i="15"/>
  <c r="Q1476" i="15"/>
  <c r="I1476" i="15" s="1"/>
  <c r="K1476" i="15"/>
  <c r="H1476" i="15" s="1"/>
  <c r="Q1359" i="15"/>
  <c r="I1359" i="15" s="1"/>
  <c r="K1359" i="15"/>
  <c r="H1359" i="15" s="1"/>
  <c r="Q1381" i="15"/>
  <c r="I1381" i="15" s="1"/>
  <c r="K1381" i="15"/>
  <c r="H1381" i="15" s="1"/>
  <c r="Q1393" i="15"/>
  <c r="I1393" i="15" s="1"/>
  <c r="K1393" i="15"/>
  <c r="H1393" i="15" s="1"/>
  <c r="Q1416" i="15"/>
  <c r="I1416" i="15" s="1"/>
  <c r="K1416" i="15"/>
  <c r="H1416" i="15" s="1"/>
  <c r="Q1457" i="15"/>
  <c r="I1457" i="15" s="1"/>
  <c r="Q1426" i="15"/>
  <c r="I1426" i="15" s="1"/>
  <c r="Q1427" i="15"/>
  <c r="I1427" i="15" s="1"/>
  <c r="Q1456" i="15"/>
  <c r="I1456" i="15" s="1"/>
  <c r="Q1451" i="15"/>
  <c r="I1451" i="15" s="1"/>
  <c r="K1451" i="15"/>
  <c r="H1451" i="15" s="1"/>
  <c r="Q1461" i="15"/>
  <c r="I1461" i="15" s="1"/>
  <c r="K1461" i="15"/>
  <c r="H1461" i="15" s="1"/>
  <c r="Q1454" i="15"/>
  <c r="I1454" i="15" s="1"/>
  <c r="K1454" i="15"/>
  <c r="H1454" i="15" s="1"/>
  <c r="Q1388" i="15"/>
  <c r="I1388" i="15" s="1"/>
  <c r="Q1387" i="15"/>
  <c r="I1387" i="15" s="1"/>
  <c r="K1388" i="15"/>
  <c r="H1388" i="15" s="1"/>
  <c r="K1387" i="15"/>
  <c r="H1387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2" i="15"/>
  <c r="I1292" i="15" s="1"/>
  <c r="Q1291" i="15"/>
  <c r="I1291" i="15" s="1"/>
  <c r="K1292" i="15"/>
  <c r="H1292" i="15" s="1"/>
  <c r="K1291" i="15"/>
  <c r="H1291" i="15" s="1"/>
  <c r="Q1266" i="15"/>
  <c r="I1266" i="15" s="1"/>
  <c r="Q1265" i="15"/>
  <c r="I1265" i="15" s="1"/>
  <c r="K1266" i="15"/>
  <c r="H1266" i="15" s="1"/>
  <c r="K1265" i="15"/>
  <c r="H1265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86" i="15"/>
  <c r="Q1471" i="15"/>
  <c r="Q1450" i="15"/>
  <c r="K1471" i="15"/>
  <c r="K1450" i="15"/>
  <c r="K1439" i="15"/>
  <c r="K1425" i="15"/>
  <c r="Q1409" i="15"/>
  <c r="K1386" i="15"/>
  <c r="Q1351" i="15"/>
  <c r="K1348" i="15"/>
  <c r="H1348" i="15" s="1"/>
  <c r="Q1315" i="15"/>
  <c r="I1315" i="15" s="1"/>
  <c r="K1315" i="15"/>
  <c r="H1315" i="15" s="1"/>
  <c r="Q1290" i="15"/>
  <c r="I1290" i="15" s="1"/>
  <c r="K1290" i="15"/>
  <c r="H1290" i="15" s="1"/>
  <c r="Q1311" i="15"/>
  <c r="I1311" i="15" s="1"/>
  <c r="K1311" i="15"/>
  <c r="H1311" i="15" s="1"/>
  <c r="Q1313" i="15"/>
  <c r="I1313" i="15" s="1"/>
  <c r="K1313" i="15"/>
  <c r="H1313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83" i="15"/>
  <c r="I1383" i="15" s="1"/>
  <c r="K1383" i="15"/>
  <c r="H1383" i="15" s="1"/>
  <c r="Q1279" i="15"/>
  <c r="I1279" i="15" s="1"/>
  <c r="K1279" i="15"/>
  <c r="H1279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82" i="15"/>
  <c r="I1482" i="15" s="1"/>
  <c r="K1481" i="15"/>
  <c r="H1481" i="15" s="1"/>
  <c r="Q1481" i="15"/>
  <c r="I1481" i="15" s="1"/>
  <c r="K1482" i="15"/>
  <c r="H1482" i="15" s="1"/>
  <c r="Q1406" i="15"/>
  <c r="I1406" i="15" s="1"/>
  <c r="K1406" i="15"/>
  <c r="H1406" i="15" s="1"/>
  <c r="Q1407" i="15"/>
  <c r="I1407" i="15" s="1"/>
  <c r="K1407" i="15"/>
  <c r="H1407" i="15" s="1"/>
  <c r="Q1413" i="15"/>
  <c r="I1413" i="15" s="1"/>
  <c r="K1411" i="15"/>
  <c r="H1411" i="15" s="1"/>
  <c r="K1413" i="15"/>
  <c r="H1413" i="15" s="1"/>
  <c r="Q1411" i="15"/>
  <c r="I1411" i="15" s="1"/>
  <c r="Q1353" i="15"/>
  <c r="I1353" i="15" s="1"/>
  <c r="K1352" i="15"/>
  <c r="H1352" i="15" s="1"/>
  <c r="Q1352" i="15"/>
  <c r="I1352" i="15" s="1"/>
  <c r="K1353" i="15"/>
  <c r="H1353" i="15" s="1"/>
  <c r="Q1357" i="15"/>
  <c r="I1357" i="15" s="1"/>
  <c r="Q1356" i="15"/>
  <c r="I1356" i="15" s="1"/>
  <c r="K1357" i="15"/>
  <c r="H1357" i="15" s="1"/>
  <c r="K1356" i="15"/>
  <c r="H1356" i="15" s="1"/>
  <c r="Q1312" i="15"/>
  <c r="I1312" i="15" s="1"/>
  <c r="K1312" i="15"/>
  <c r="H1312" i="15" s="1"/>
  <c r="Q1310" i="15"/>
  <c r="I1310" i="15" s="1"/>
  <c r="K1310" i="15"/>
  <c r="H1310" i="15" s="1"/>
  <c r="Q1280" i="15"/>
  <c r="I1280" i="15" s="1"/>
  <c r="K1280" i="15"/>
  <c r="H1280" i="15" s="1"/>
  <c r="Q1278" i="15"/>
  <c r="I1278" i="15" s="1"/>
  <c r="K1278" i="15"/>
  <c r="H1278" i="15" s="1"/>
  <c r="Q1253" i="15"/>
  <c r="I1253" i="15" s="1"/>
  <c r="K1253" i="15"/>
  <c r="H1253" i="15" s="1"/>
  <c r="Q1254" i="15"/>
  <c r="I1254" i="15" s="1"/>
  <c r="K1254" i="15"/>
  <c r="H1254" i="15" s="1"/>
  <c r="Q1255" i="15"/>
  <c r="I1255" i="15" s="1"/>
  <c r="K1255" i="15"/>
  <c r="H1255" i="15" s="1"/>
  <c r="Q1256" i="15"/>
  <c r="I1256" i="15" s="1"/>
  <c r="K1256" i="15"/>
  <c r="H1256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Q1496" i="15"/>
  <c r="I1496" i="15" s="1"/>
  <c r="Q1495" i="15"/>
  <c r="I1495" i="15" s="1"/>
  <c r="Q1494" i="15"/>
  <c r="I1494" i="15" s="1"/>
  <c r="Q1493" i="15"/>
  <c r="I1493" i="15" s="1"/>
  <c r="Q1492" i="15"/>
  <c r="I1492" i="15" s="1"/>
  <c r="Q1491" i="15"/>
  <c r="I1491" i="15" s="1"/>
  <c r="Q1490" i="15"/>
  <c r="I1490" i="15" s="1"/>
  <c r="Q1489" i="15"/>
  <c r="I1489" i="15" s="1"/>
  <c r="Q1488" i="15"/>
  <c r="I1488" i="15" s="1"/>
  <c r="Q1487" i="15"/>
  <c r="I1487" i="15" s="1"/>
  <c r="I1486" i="15"/>
  <c r="Q1485" i="15"/>
  <c r="I1485" i="15" s="1"/>
  <c r="Q1475" i="15"/>
  <c r="I1475" i="15" s="1"/>
  <c r="I1474" i="15"/>
  <c r="Q1484" i="15"/>
  <c r="I1484" i="15" s="1"/>
  <c r="I1477" i="15"/>
  <c r="Q1483" i="15"/>
  <c r="I1483" i="15" s="1"/>
  <c r="Q1480" i="15"/>
  <c r="I1480" i="15" s="1"/>
  <c r="Q1479" i="15"/>
  <c r="I1479" i="15" s="1"/>
  <c r="Q1478" i="15"/>
  <c r="I1478" i="15" s="1"/>
  <c r="I1471" i="15"/>
  <c r="Q1458" i="15"/>
  <c r="I1458" i="15" s="1"/>
  <c r="Q1460" i="15"/>
  <c r="I1460" i="15" s="1"/>
  <c r="I1450" i="15"/>
  <c r="Q1473" i="15"/>
  <c r="I1473" i="15" s="1"/>
  <c r="Q1472" i="15"/>
  <c r="I1472" i="15" s="1"/>
  <c r="Q1459" i="15"/>
  <c r="I1459" i="15" s="1"/>
  <c r="Q1464" i="15"/>
  <c r="I1464" i="15" s="1"/>
  <c r="Q1463" i="15"/>
  <c r="I1463" i="15" s="1"/>
  <c r="Q1439" i="15"/>
  <c r="I1439" i="15" s="1"/>
  <c r="Q1455" i="15"/>
  <c r="I1455" i="15" s="1"/>
  <c r="Q1462" i="15"/>
  <c r="I1462" i="15" s="1"/>
  <c r="Q1443" i="15"/>
  <c r="I1443" i="15" s="1"/>
  <c r="Q1442" i="15"/>
  <c r="I1442" i="15" s="1"/>
  <c r="Q1441" i="15"/>
  <c r="I1441" i="15" s="1"/>
  <c r="Q1425" i="15"/>
  <c r="I1425" i="15" s="1"/>
  <c r="Q1428" i="15"/>
  <c r="I1428" i="15" s="1"/>
  <c r="Q1440" i="15"/>
  <c r="I1440" i="15" s="1"/>
  <c r="Q1434" i="15"/>
  <c r="I1434" i="15" s="1"/>
  <c r="Q1433" i="15"/>
  <c r="I1433" i="15" s="1"/>
  <c r="Q1432" i="15"/>
  <c r="I1432" i="15" s="1"/>
  <c r="Q1429" i="15"/>
  <c r="I1429" i="15" s="1"/>
  <c r="Q1421" i="15"/>
  <c r="I1421" i="15" s="1"/>
  <c r="Q1420" i="15"/>
  <c r="I1420" i="15" s="1"/>
  <c r="Q1419" i="15"/>
  <c r="I1419" i="15" s="1"/>
  <c r="Q1418" i="15"/>
  <c r="I1418" i="15" s="1"/>
  <c r="Q1417" i="15"/>
  <c r="I1417" i="15" s="1"/>
  <c r="Q1415" i="15"/>
  <c r="I1415" i="15" s="1"/>
  <c r="Q1414" i="15"/>
  <c r="I1414" i="15" s="1"/>
  <c r="I1409" i="15"/>
  <c r="Q1408" i="15"/>
  <c r="I1408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400" i="15"/>
  <c r="I1400" i="15" s="1"/>
  <c r="Q1399" i="15"/>
  <c r="I1399" i="15" s="1"/>
  <c r="Q1398" i="15"/>
  <c r="I1398" i="15" s="1"/>
  <c r="Q1397" i="15"/>
  <c r="I1397" i="15" s="1"/>
  <c r="Q1396" i="15"/>
  <c r="I1396" i="15" s="1"/>
  <c r="Q1395" i="15"/>
  <c r="I1395" i="15" s="1"/>
  <c r="Q1394" i="15"/>
  <c r="I1394" i="15" s="1"/>
  <c r="Q1392" i="15"/>
  <c r="I1392" i="15" s="1"/>
  <c r="Q1391" i="15"/>
  <c r="I1391" i="15" s="1"/>
  <c r="Q1390" i="15"/>
  <c r="I1390" i="15" s="1"/>
  <c r="Q1389" i="15"/>
  <c r="I1389" i="15" s="1"/>
  <c r="Q1385" i="15"/>
  <c r="I1385" i="15" s="1"/>
  <c r="Q1384" i="15"/>
  <c r="I1384" i="15" s="1"/>
  <c r="Q1382" i="15"/>
  <c r="I1382" i="15" s="1"/>
  <c r="Q1380" i="15"/>
  <c r="I1380" i="15" s="1"/>
  <c r="Q1379" i="15"/>
  <c r="I1379" i="15" s="1"/>
  <c r="Q1378" i="15"/>
  <c r="I1378" i="15" s="1"/>
  <c r="Q1377" i="15"/>
  <c r="I1377" i="15" s="1"/>
  <c r="Q1376" i="15"/>
  <c r="I1376" i="15" s="1"/>
  <c r="Q1375" i="15"/>
  <c r="I1375" i="15" s="1"/>
  <c r="Q1374" i="15"/>
  <c r="I1374" i="15" s="1"/>
  <c r="Q1386" i="15"/>
  <c r="I1386" i="15" s="1"/>
  <c r="Q1373" i="15"/>
  <c r="I1373" i="15" s="1"/>
  <c r="Q1372" i="15"/>
  <c r="I1372" i="15" s="1"/>
  <c r="Q1371" i="15"/>
  <c r="I1371" i="15" s="1"/>
  <c r="Q1370" i="15"/>
  <c r="I1370" i="15" s="1"/>
  <c r="Q1369" i="15"/>
  <c r="I1369" i="15" s="1"/>
  <c r="Q1368" i="15"/>
  <c r="I1368" i="15" s="1"/>
  <c r="Q1365" i="15"/>
  <c r="I1365" i="15" s="1"/>
  <c r="Q1364" i="15"/>
  <c r="I1364" i="15" s="1"/>
  <c r="Q1363" i="15"/>
  <c r="I1363" i="15" s="1"/>
  <c r="Q1362" i="15"/>
  <c r="I1362" i="15" s="1"/>
  <c r="Q1361" i="15"/>
  <c r="I1361" i="15" s="1"/>
  <c r="Q1360" i="15"/>
  <c r="I1360" i="15" s="1"/>
  <c r="Q1358" i="15"/>
  <c r="I1358" i="15" s="1"/>
  <c r="Q1355" i="15"/>
  <c r="I1355" i="15" s="1"/>
  <c r="Q1354" i="15"/>
  <c r="I1354" i="15" s="1"/>
  <c r="I1351" i="15"/>
  <c r="Q1350" i="15"/>
  <c r="I1350" i="15" s="1"/>
  <c r="Q1349" i="15"/>
  <c r="I1349" i="15" s="1"/>
  <c r="Q1347" i="15"/>
  <c r="I1347" i="15" s="1"/>
  <c r="Q1346" i="15"/>
  <c r="I1346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48" i="15"/>
  <c r="I1348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4" i="15"/>
  <c r="I1314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4" i="15"/>
  <c r="H1314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6" i="15"/>
  <c r="H1346" i="15" s="1"/>
  <c r="K1347" i="15"/>
  <c r="H1347" i="15" s="1"/>
  <c r="K1349" i="15"/>
  <c r="H1349" i="15" s="1"/>
  <c r="K1350" i="15"/>
  <c r="H1350" i="15" s="1"/>
  <c r="K1351" i="15"/>
  <c r="H1351" i="15" s="1"/>
  <c r="K1354" i="15"/>
  <c r="H1354" i="15" s="1"/>
  <c r="K1355" i="15"/>
  <c r="H1355" i="15" s="1"/>
  <c r="K1358" i="15"/>
  <c r="H1358" i="15" s="1"/>
  <c r="K1360" i="15"/>
  <c r="H1360" i="15" s="1"/>
  <c r="K1361" i="15"/>
  <c r="H1361" i="15" s="1"/>
  <c r="K1362" i="15"/>
  <c r="H1362" i="15" s="1"/>
  <c r="K1363" i="15"/>
  <c r="H1363" i="15" s="1"/>
  <c r="K1364" i="15"/>
  <c r="H1364" i="15" s="1"/>
  <c r="K1365" i="15"/>
  <c r="H1365" i="15" s="1"/>
  <c r="K1368" i="15"/>
  <c r="H1368" i="15" s="1"/>
  <c r="K1369" i="15"/>
  <c r="H1369" i="15" s="1"/>
  <c r="K1370" i="15"/>
  <c r="H1370" i="15" s="1"/>
  <c r="K1371" i="15"/>
  <c r="H1371" i="15" s="1"/>
  <c r="K1372" i="15"/>
  <c r="H1372" i="15" s="1"/>
  <c r="K1373" i="15"/>
  <c r="H1373" i="15" s="1"/>
  <c r="H1386" i="15"/>
  <c r="K1374" i="15"/>
  <c r="H1374" i="15" s="1"/>
  <c r="K1375" i="15"/>
  <c r="H1375" i="15" s="1"/>
  <c r="K1376" i="15"/>
  <c r="H1376" i="15" s="1"/>
  <c r="K1377" i="15"/>
  <c r="H1377" i="15" s="1"/>
  <c r="K1378" i="15"/>
  <c r="H1378" i="15" s="1"/>
  <c r="K1379" i="15"/>
  <c r="H1379" i="15" s="1"/>
  <c r="K1380" i="15"/>
  <c r="H1380" i="15" s="1"/>
  <c r="K1382" i="15"/>
  <c r="H1382" i="15" s="1"/>
  <c r="K1384" i="15"/>
  <c r="H1384" i="15" s="1"/>
  <c r="K1385" i="15"/>
  <c r="H1385" i="15" s="1"/>
  <c r="K1389" i="15"/>
  <c r="H1389" i="15" s="1"/>
  <c r="K1390" i="15"/>
  <c r="H1390" i="15" s="1"/>
  <c r="K1391" i="15"/>
  <c r="H1391" i="15" s="1"/>
  <c r="K1392" i="15"/>
  <c r="H1392" i="15" s="1"/>
  <c r="K1394" i="15"/>
  <c r="H1394" i="15" s="1"/>
  <c r="K1395" i="15"/>
  <c r="H1395" i="15" s="1"/>
  <c r="K1396" i="15"/>
  <c r="H1396" i="15" s="1"/>
  <c r="K1397" i="15"/>
  <c r="H1397" i="15" s="1"/>
  <c r="K1398" i="15"/>
  <c r="H1398" i="15" s="1"/>
  <c r="K1399" i="15"/>
  <c r="H1399" i="15" s="1"/>
  <c r="K1400" i="15"/>
  <c r="H1400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8" i="15"/>
  <c r="H1408" i="15" s="1"/>
  <c r="K1409" i="15"/>
  <c r="H1409" i="15" s="1"/>
  <c r="K1414" i="15"/>
  <c r="H1414" i="15" s="1"/>
  <c r="K1415" i="15"/>
  <c r="H1415" i="15" s="1"/>
  <c r="K1417" i="15"/>
  <c r="H1417" i="15" s="1"/>
  <c r="K1418" i="15"/>
  <c r="H1418" i="15" s="1"/>
  <c r="K1419" i="15"/>
  <c r="H1419" i="15" s="1"/>
  <c r="K1420" i="15"/>
  <c r="H1420" i="15" s="1"/>
  <c r="K1421" i="15"/>
  <c r="H1421" i="15" s="1"/>
  <c r="K1429" i="15"/>
  <c r="H1429" i="15" s="1"/>
  <c r="K1432" i="15"/>
  <c r="H1432" i="15" s="1"/>
  <c r="K1433" i="15"/>
  <c r="H1433" i="15" s="1"/>
  <c r="K1434" i="15"/>
  <c r="H1434" i="15" s="1"/>
  <c r="K1440" i="15"/>
  <c r="H1440" i="15" s="1"/>
  <c r="H1428" i="15"/>
  <c r="H1425" i="15"/>
  <c r="K1441" i="15"/>
  <c r="H1441" i="15" s="1"/>
  <c r="K1442" i="15"/>
  <c r="H1442" i="15" s="1"/>
  <c r="K1443" i="15"/>
  <c r="H1443" i="15" s="1"/>
  <c r="K1462" i="15"/>
  <c r="H1462" i="15" s="1"/>
  <c r="K1455" i="15"/>
  <c r="H1455" i="15" s="1"/>
  <c r="H1439" i="15"/>
  <c r="K1463" i="15"/>
  <c r="H1463" i="15" s="1"/>
  <c r="K1464" i="15"/>
  <c r="H1464" i="15" s="1"/>
  <c r="K1459" i="15"/>
  <c r="H1459" i="15" s="1"/>
  <c r="K1472" i="15"/>
  <c r="H1472" i="15" s="1"/>
  <c r="K1473" i="15"/>
  <c r="H1473" i="15" s="1"/>
  <c r="H1450" i="15"/>
  <c r="H1460" i="15"/>
  <c r="H1458" i="15"/>
  <c r="H1471" i="15"/>
  <c r="K1478" i="15"/>
  <c r="H1478" i="15" s="1"/>
  <c r="K1479" i="15"/>
  <c r="H1479" i="15" s="1"/>
  <c r="K1480" i="15"/>
  <c r="H1480" i="15" s="1"/>
  <c r="K1483" i="15"/>
  <c r="H1483" i="15" s="1"/>
  <c r="K1477" i="15"/>
  <c r="H1477" i="15" s="1"/>
  <c r="K1484" i="15"/>
  <c r="H1484" i="15" s="1"/>
  <c r="K1474" i="15"/>
  <c r="H1474" i="15" s="1"/>
  <c r="K1475" i="15"/>
  <c r="H1475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1490" i="15"/>
  <c r="H1490" i="15" s="1"/>
  <c r="K1491" i="15"/>
  <c r="H1491" i="15" s="1"/>
  <c r="K1492" i="15"/>
  <c r="H1492" i="15" s="1"/>
  <c r="K1493" i="15"/>
  <c r="H1493" i="15" s="1"/>
  <c r="K1494" i="15"/>
  <c r="H1494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4" i="15"/>
  <c r="H4" i="15" s="1"/>
  <c r="O1553" i="15"/>
  <c r="O1552" i="15"/>
  <c r="O1558" i="15"/>
  <c r="O1548" i="15"/>
  <c r="O1546" i="15"/>
  <c r="O1569" i="15"/>
  <c r="O1501" i="15"/>
  <c r="O1494" i="15"/>
  <c r="O1535" i="15"/>
  <c r="O1533" i="15"/>
  <c r="O1530" i="15"/>
  <c r="O1527" i="15"/>
  <c r="O1524" i="15"/>
  <c r="O1512" i="15"/>
  <c r="O1518" i="15"/>
  <c r="O1515" i="15"/>
  <c r="O698" i="15"/>
  <c r="O688" i="15"/>
  <c r="O1328" i="15"/>
  <c r="O1318" i="15"/>
  <c r="O1462" i="15"/>
  <c r="O1432" i="15"/>
  <c r="O1472" i="15"/>
  <c r="O1401" i="15"/>
  <c r="O1389" i="15"/>
  <c r="O1377" i="15"/>
  <c r="O1350" i="15"/>
  <c r="O1340" i="15"/>
  <c r="O1293" i="15"/>
  <c r="O1144" i="15"/>
  <c r="O1138" i="15"/>
  <c r="O1244" i="15"/>
  <c r="O1222" i="15"/>
  <c r="O1268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57" i="15"/>
  <c r="O1545" i="15"/>
  <c r="O1544" i="15"/>
  <c r="O1526" i="15"/>
  <c r="O1514" i="15"/>
  <c r="O1493" i="15"/>
  <c r="O1492" i="15"/>
  <c r="O1491" i="15"/>
  <c r="O1490" i="15"/>
  <c r="O1400" i="15"/>
  <c r="O1349" i="15"/>
  <c r="O1317" i="15"/>
  <c r="O1316" i="15"/>
  <c r="O1267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F1412" i="15" l="1"/>
  <c r="E1412" i="15"/>
  <c r="F1438" i="15"/>
  <c r="E1327" i="15"/>
  <c r="F1327" i="15"/>
  <c r="E1438" i="15"/>
  <c r="F1451" i="15"/>
  <c r="E1428" i="15"/>
  <c r="F1455" i="15"/>
  <c r="E1427" i="15"/>
  <c r="F1454" i="15"/>
  <c r="F1452" i="15" s="1"/>
  <c r="E1426" i="15"/>
  <c r="E1455" i="15"/>
  <c r="F1457" i="15"/>
  <c r="E1454" i="15"/>
  <c r="F1456" i="15"/>
  <c r="E1451" i="15"/>
  <c r="F1458" i="15"/>
  <c r="E1460" i="15"/>
  <c r="E1456" i="15"/>
  <c r="E1459" i="15"/>
  <c r="E1458" i="15"/>
  <c r="E1457" i="15"/>
  <c r="F1474" i="15"/>
  <c r="E1476" i="15"/>
  <c r="F1476" i="15"/>
  <c r="E1359" i="15"/>
  <c r="E1416" i="15"/>
  <c r="F1359" i="15"/>
  <c r="F1381" i="15"/>
  <c r="E1381" i="15"/>
  <c r="F1416" i="15"/>
  <c r="E1393" i="15"/>
  <c r="F1393" i="15"/>
  <c r="F1427" i="15"/>
  <c r="F1426" i="15"/>
  <c r="F1461" i="15"/>
  <c r="E1461" i="15"/>
  <c r="F1387" i="15"/>
  <c r="E1387" i="15"/>
  <c r="F1388" i="15"/>
  <c r="E1388" i="15"/>
  <c r="E745" i="15"/>
  <c r="F745" i="15"/>
  <c r="F974" i="15"/>
  <c r="E974" i="15"/>
  <c r="E947" i="15"/>
  <c r="F947" i="15"/>
  <c r="F941" i="15"/>
  <c r="E941" i="15"/>
  <c r="F998" i="15"/>
  <c r="E998" i="15"/>
  <c r="F1292" i="15"/>
  <c r="F1291" i="15"/>
  <c r="E1292" i="15"/>
  <c r="E1291" i="15"/>
  <c r="F1266" i="15"/>
  <c r="F1265" i="15"/>
  <c r="E1266" i="15"/>
  <c r="E1265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86" i="15"/>
  <c r="E1471" i="15"/>
  <c r="F1471" i="15"/>
  <c r="F1465" i="15" s="1"/>
  <c r="E1450" i="15"/>
  <c r="E1425" i="15"/>
  <c r="F1439" i="15"/>
  <c r="F1435" i="15" s="1"/>
  <c r="F1409" i="15"/>
  <c r="E1348" i="15"/>
  <c r="F1351" i="15"/>
  <c r="E1386" i="15"/>
  <c r="F1315" i="15"/>
  <c r="E1315" i="15"/>
  <c r="F1290" i="15"/>
  <c r="E1290" i="15"/>
  <c r="E1311" i="15"/>
  <c r="F1313" i="15"/>
  <c r="E1313" i="15"/>
  <c r="F1311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41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83" i="15"/>
  <c r="F1383" i="15"/>
  <c r="E1279" i="15"/>
  <c r="F1279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81" i="15"/>
  <c r="F1482" i="15"/>
  <c r="F1481" i="15"/>
  <c r="E1406" i="15"/>
  <c r="E1482" i="15"/>
  <c r="F1406" i="15"/>
  <c r="F1413" i="15"/>
  <c r="F1407" i="15"/>
  <c r="E1413" i="15"/>
  <c r="E1407" i="15"/>
  <c r="F1411" i="15"/>
  <c r="F1410" i="15" s="1"/>
  <c r="E1411" i="15"/>
  <c r="F1352" i="15"/>
  <c r="E1353" i="15"/>
  <c r="F1353" i="15"/>
  <c r="E1352" i="15"/>
  <c r="F1356" i="15"/>
  <c r="E1356" i="15"/>
  <c r="F1373" i="15"/>
  <c r="E1373" i="15"/>
  <c r="F1357" i="15"/>
  <c r="E1357" i="15"/>
  <c r="F1312" i="15"/>
  <c r="E1312" i="15"/>
  <c r="F1310" i="15"/>
  <c r="E1310" i="15"/>
  <c r="F1280" i="15"/>
  <c r="E1280" i="15"/>
  <c r="F1278" i="15"/>
  <c r="E1278" i="15"/>
  <c r="E1256" i="15"/>
  <c r="E1255" i="15"/>
  <c r="F1255" i="15"/>
  <c r="F1267" i="15"/>
  <c r="F1245" i="15"/>
  <c r="F1256" i="15"/>
  <c r="F1246" i="15"/>
  <c r="F1259" i="15"/>
  <c r="F1247" i="15"/>
  <c r="F1260" i="15"/>
  <c r="F1254" i="15"/>
  <c r="E1254" i="15"/>
  <c r="F1253" i="15"/>
  <c r="E1253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72" i="15"/>
  <c r="E452" i="15"/>
  <c r="E176" i="15"/>
  <c r="E502" i="15"/>
  <c r="E169" i="15"/>
  <c r="E204" i="15"/>
  <c r="E548" i="15"/>
  <c r="E1203" i="15"/>
  <c r="E713" i="15"/>
  <c r="E1521" i="15"/>
  <c r="E1554" i="15"/>
  <c r="E46" i="15"/>
  <c r="E813" i="15"/>
  <c r="E396" i="15"/>
  <c r="E116" i="15"/>
  <c r="E837" i="15"/>
  <c r="E871" i="15"/>
  <c r="E491" i="15"/>
  <c r="F491" i="15"/>
  <c r="E1539" i="15"/>
  <c r="E188" i="15"/>
  <c r="E492" i="15"/>
  <c r="E212" i="15"/>
  <c r="E161" i="15"/>
  <c r="E329" i="15"/>
  <c r="F211" i="15"/>
  <c r="E1543" i="15"/>
  <c r="E461" i="15"/>
  <c r="E92" i="15"/>
  <c r="E1187" i="15"/>
  <c r="E1537" i="15"/>
  <c r="E1545" i="15"/>
  <c r="E265" i="15"/>
  <c r="E368" i="15"/>
  <c r="E124" i="15"/>
  <c r="E466" i="15"/>
  <c r="E626" i="15"/>
  <c r="F703" i="15"/>
  <c r="E1081" i="15"/>
  <c r="E1464" i="15"/>
  <c r="E1338" i="15"/>
  <c r="E1523" i="15"/>
  <c r="E1555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522" i="15"/>
  <c r="E1556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24" i="15"/>
  <c r="E1557" i="15"/>
  <c r="F182" i="15"/>
  <c r="E254" i="15"/>
  <c r="E392" i="15"/>
  <c r="E621" i="15"/>
  <c r="E824" i="15"/>
  <c r="F1338" i="15"/>
  <c r="E1391" i="15"/>
  <c r="F1302" i="15"/>
  <c r="E1517" i="15"/>
  <c r="E1526" i="15"/>
  <c r="E1485" i="15"/>
  <c r="E1547" i="15"/>
  <c r="E918" i="15"/>
  <c r="E1136" i="15"/>
  <c r="E1378" i="15"/>
  <c r="E1433" i="15"/>
  <c r="E690" i="15"/>
  <c r="E1510" i="15"/>
  <c r="E1561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1" i="15"/>
  <c r="E1520" i="15"/>
  <c r="E1558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5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0" i="15"/>
  <c r="E1380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89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2" i="15"/>
  <c r="E1332" i="15"/>
  <c r="E1339" i="15"/>
  <c r="E1384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29" i="15"/>
  <c r="E1336" i="15"/>
  <c r="F287" i="15"/>
  <c r="F827" i="15"/>
  <c r="E686" i="15"/>
  <c r="F837" i="15"/>
  <c r="E817" i="15"/>
  <c r="E830" i="15"/>
  <c r="E840" i="15"/>
  <c r="E910" i="15"/>
  <c r="E1333" i="15"/>
  <c r="E1340" i="15"/>
  <c r="F456" i="15"/>
  <c r="E1415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30" i="15"/>
  <c r="E1334" i="15"/>
  <c r="E1337" i="15"/>
  <c r="E1400" i="15"/>
  <c r="E1519" i="15"/>
  <c r="F174" i="15"/>
  <c r="F177" i="15"/>
  <c r="F222" i="15"/>
  <c r="F428" i="15"/>
  <c r="F338" i="15"/>
  <c r="F449" i="15"/>
  <c r="F777" i="15"/>
  <c r="E1099" i="15"/>
  <c r="E1211" i="15"/>
  <c r="E1237" i="15"/>
  <c r="E1281" i="15"/>
  <c r="F749" i="15"/>
  <c r="E721" i="15"/>
  <c r="F1321" i="15"/>
  <c r="E1318" i="15"/>
  <c r="E1297" i="15"/>
  <c r="F1297" i="15"/>
  <c r="E1326" i="15"/>
  <c r="E1305" i="15"/>
  <c r="E261" i="15"/>
  <c r="E281" i="15"/>
  <c r="E344" i="15"/>
  <c r="E352" i="15"/>
  <c r="E357" i="15"/>
  <c r="E481" i="15"/>
  <c r="E504" i="15"/>
  <c r="E518" i="15"/>
  <c r="E1117" i="15"/>
  <c r="E1154" i="15"/>
  <c r="E1191" i="15"/>
  <c r="E1289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1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42" i="15"/>
  <c r="F494" i="15"/>
  <c r="E498" i="15"/>
  <c r="E729" i="15"/>
  <c r="E1374" i="15"/>
  <c r="E1342" i="15"/>
  <c r="E1361" i="15"/>
  <c r="E338" i="15"/>
  <c r="E354" i="15"/>
  <c r="E494" i="15"/>
  <c r="E1349" i="15"/>
  <c r="F496" i="15"/>
  <c r="E490" i="15"/>
  <c r="E485" i="15"/>
  <c r="F1262" i="15"/>
  <c r="E1244" i="15"/>
  <c r="E1223" i="15"/>
  <c r="E1231" i="15"/>
  <c r="E1420" i="15"/>
  <c r="E1442" i="15"/>
  <c r="E1405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0" i="15"/>
  <c r="E1309" i="15"/>
  <c r="E1371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4" i="15"/>
  <c r="E1252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7" i="15"/>
  <c r="E1276" i="15"/>
  <c r="E1283" i="15"/>
  <c r="E1272" i="15"/>
  <c r="E1432" i="15"/>
  <c r="E1419" i="15"/>
  <c r="E1414" i="15"/>
  <c r="E1404" i="15"/>
  <c r="E1443" i="15"/>
  <c r="E1440" i="15"/>
  <c r="E1421" i="15"/>
  <c r="E1417" i="15"/>
  <c r="E1408" i="15"/>
  <c r="E1402" i="15"/>
  <c r="F690" i="15"/>
  <c r="F719" i="15"/>
  <c r="E1060" i="15"/>
  <c r="E1058" i="15"/>
  <c r="F1084" i="15"/>
  <c r="E1070" i="15"/>
  <c r="F1098" i="15"/>
  <c r="E1077" i="15"/>
  <c r="E1534" i="15"/>
  <c r="E1532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5" i="15"/>
  <c r="E1299" i="15"/>
  <c r="E1307" i="15"/>
  <c r="E1320" i="15"/>
  <c r="E1354" i="15"/>
  <c r="E1403" i="15"/>
  <c r="E1418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6" i="15"/>
  <c r="F1318" i="15"/>
  <c r="E1174" i="15"/>
  <c r="E1158" i="15"/>
  <c r="E1166" i="15"/>
  <c r="E1146" i="15"/>
  <c r="F1088" i="15"/>
  <c r="E1097" i="15"/>
  <c r="E1082" i="15"/>
  <c r="E1091" i="15"/>
  <c r="E1376" i="15"/>
  <c r="E1369" i="15"/>
  <c r="E1358" i="15"/>
  <c r="E1347" i="15"/>
  <c r="E1341" i="15"/>
  <c r="E1363" i="15"/>
  <c r="E1350" i="15"/>
  <c r="E1343" i="15"/>
  <c r="E1513" i="15"/>
  <c r="F576" i="15"/>
  <c r="E994" i="15"/>
  <c r="F985" i="15"/>
  <c r="E986" i="15"/>
  <c r="F1299" i="15"/>
  <c r="F1484" i="15"/>
  <c r="E1398" i="15"/>
  <c r="E1394" i="15"/>
  <c r="F1320" i="15"/>
  <c r="F1361" i="15"/>
  <c r="F1322" i="15"/>
  <c r="F1306" i="15"/>
  <c r="F1301" i="15"/>
  <c r="E1325" i="15"/>
  <c r="E1321" i="15"/>
  <c r="E1317" i="15"/>
  <c r="E1308" i="15"/>
  <c r="E1304" i="15"/>
  <c r="E1300" i="15"/>
  <c r="E1296" i="15"/>
  <c r="F1304" i="15"/>
  <c r="F1319" i="15"/>
  <c r="E1328" i="15"/>
  <c r="E1323" i="15"/>
  <c r="E1319" i="15"/>
  <c r="E1314" i="15"/>
  <c r="E1306" i="15"/>
  <c r="E1302" i="15"/>
  <c r="E1298" i="15"/>
  <c r="E1294" i="15"/>
  <c r="E1500" i="15"/>
  <c r="E1496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4" i="15"/>
  <c r="E1295" i="15"/>
  <c r="E1303" i="15"/>
  <c r="E1316" i="15"/>
  <c r="E1324" i="15"/>
  <c r="E1346" i="15"/>
  <c r="E1365" i="15"/>
  <c r="E1396" i="15"/>
  <c r="E1409" i="15"/>
  <c r="E1429" i="15"/>
  <c r="E1462" i="15"/>
  <c r="E1502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5" i="15"/>
  <c r="E1268" i="15"/>
  <c r="E1258" i="15"/>
  <c r="E1246" i="15"/>
  <c r="E1235" i="15"/>
  <c r="E1225" i="15"/>
  <c r="E1262" i="15"/>
  <c r="E1250" i="15"/>
  <c r="E1239" i="15"/>
  <c r="E1229" i="15"/>
  <c r="F1360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405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509" i="15"/>
  <c r="E1504" i="15"/>
  <c r="E1512" i="15"/>
  <c r="E1505" i="15"/>
  <c r="E1508" i="15"/>
  <c r="E1551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80" i="15"/>
  <c r="E1565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91" i="15"/>
  <c r="F1398" i="15"/>
  <c r="E1399" i="15"/>
  <c r="E1395" i="15"/>
  <c r="E1390" i="15"/>
  <c r="E1382" i="15"/>
  <c r="E1401" i="15"/>
  <c r="E1397" i="15"/>
  <c r="E1392" i="15"/>
  <c r="E1385" i="15"/>
  <c r="E1379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514" i="15"/>
  <c r="E1518" i="15"/>
  <c r="E1516" i="15"/>
  <c r="E1530" i="15"/>
  <c r="E1528" i="15"/>
  <c r="E1498" i="15"/>
  <c r="E1491" i="15"/>
  <c r="E1474" i="15"/>
  <c r="F1519" i="15"/>
  <c r="E1497" i="15"/>
  <c r="E1487" i="15"/>
  <c r="E1478" i="15"/>
  <c r="F1477" i="15"/>
  <c r="E1501" i="15"/>
  <c r="E1493" i="15"/>
  <c r="E1477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489" i="15"/>
  <c r="E1506" i="15"/>
  <c r="F1516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7" i="15"/>
  <c r="F1272" i="15"/>
  <c r="E1288" i="15"/>
  <c r="E1284" i="15"/>
  <c r="E1277" i="15"/>
  <c r="E1273" i="15"/>
  <c r="E1269" i="15"/>
  <c r="E1263" i="15"/>
  <c r="E1259" i="15"/>
  <c r="E1251" i="15"/>
  <c r="E1247" i="15"/>
  <c r="F1288" i="15"/>
  <c r="E1293" i="15"/>
  <c r="E1286" i="15"/>
  <c r="E1282" i="15"/>
  <c r="E1275" i="15"/>
  <c r="E1271" i="15"/>
  <c r="E1267" i="15"/>
  <c r="E1261" i="15"/>
  <c r="E1257" i="15"/>
  <c r="E1249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77" i="15"/>
  <c r="E1370" i="15"/>
  <c r="E1364" i="15"/>
  <c r="E1360" i="15"/>
  <c r="E1351" i="15"/>
  <c r="E1375" i="15"/>
  <c r="E1372" i="15"/>
  <c r="E1368" i="15"/>
  <c r="E1362" i="15"/>
  <c r="E1355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F1443" i="15"/>
  <c r="E1441" i="15"/>
  <c r="E1434" i="15"/>
  <c r="F1493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494" i="15"/>
  <c r="E1439" i="15"/>
  <c r="F1365" i="15"/>
  <c r="F1329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4" i="15"/>
  <c r="F1298" i="15"/>
  <c r="F1303" i="15"/>
  <c r="F1565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59" i="15"/>
  <c r="E1567" i="15"/>
  <c r="F1494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63" i="15"/>
  <c r="F1355" i="15"/>
  <c r="F1331" i="15"/>
  <c r="F1370" i="15"/>
  <c r="F1326" i="15"/>
  <c r="F1335" i="15"/>
  <c r="F1350" i="15"/>
  <c r="F1333" i="15"/>
  <c r="F1517" i="15"/>
  <c r="F1514" i="15"/>
  <c r="F1532" i="15"/>
  <c r="F1525" i="15"/>
  <c r="E1515" i="15"/>
  <c r="E1527" i="15"/>
  <c r="E1529" i="15"/>
  <c r="E1525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67" i="15"/>
  <c r="F1562" i="15"/>
  <c r="F1564" i="15"/>
  <c r="E1568" i="15"/>
  <c r="E1564" i="15"/>
  <c r="E1560" i="15"/>
  <c r="E1566" i="15"/>
  <c r="E1562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49" i="15"/>
  <c r="E1569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53" i="15"/>
  <c r="E1563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7" i="15"/>
  <c r="F1282" i="15"/>
  <c r="F1293" i="15"/>
  <c r="F1269" i="15"/>
  <c r="F1275" i="15"/>
  <c r="F1286" i="15"/>
  <c r="F1271" i="15"/>
  <c r="F1273" i="15"/>
  <c r="F1295" i="15"/>
  <c r="F1284" i="15"/>
  <c r="F1264" i="15"/>
  <c r="F1235" i="15"/>
  <c r="F1194" i="15"/>
  <c r="F1258" i="15"/>
  <c r="F1229" i="15"/>
  <c r="F1244" i="15"/>
  <c r="F1224" i="15"/>
  <c r="F1184" i="15"/>
  <c r="F1268" i="15"/>
  <c r="F1252" i="15"/>
  <c r="F1239" i="15"/>
  <c r="F1214" i="15"/>
  <c r="F1170" i="15"/>
  <c r="F1178" i="15"/>
  <c r="F1185" i="15"/>
  <c r="F1362" i="15"/>
  <c r="F1358" i="15"/>
  <c r="F1340" i="15"/>
  <c r="F1372" i="15"/>
  <c r="F1336" i="15"/>
  <c r="F1346" i="15"/>
  <c r="F1344" i="15" s="1"/>
  <c r="F1368" i="15"/>
  <c r="F1366" i="15" s="1"/>
  <c r="F1349" i="15"/>
  <c r="F1375" i="15"/>
  <c r="F1342" i="15"/>
  <c r="F1488" i="15"/>
  <c r="F1462" i="15"/>
  <c r="F1523" i="15"/>
  <c r="F1510" i="15"/>
  <c r="F1512" i="15"/>
  <c r="E1511" i="15"/>
  <c r="E1507" i="15"/>
  <c r="E1503" i="15"/>
  <c r="E1535" i="15"/>
  <c r="E1531" i="15"/>
  <c r="E1533" i="15"/>
  <c r="E1499" i="15"/>
  <c r="E1495" i="15"/>
  <c r="F1499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402" i="15"/>
  <c r="F1415" i="15"/>
  <c r="F1378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63" i="15"/>
  <c r="F451" i="15"/>
  <c r="F459" i="15"/>
  <c r="F531" i="15"/>
  <c r="F994" i="15"/>
  <c r="F1489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54" i="15"/>
  <c r="F1558" i="15"/>
  <c r="F1547" i="15"/>
  <c r="F1548" i="15"/>
  <c r="F1549" i="15"/>
  <c r="F1544" i="15"/>
  <c r="F1551" i="15"/>
  <c r="F1552" i="15"/>
  <c r="F1561" i="15"/>
  <c r="F1553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79" i="15"/>
  <c r="E1484" i="15"/>
  <c r="E1486" i="15"/>
  <c r="E1490" i="15"/>
  <c r="E1538" i="15"/>
  <c r="E1542" i="15"/>
  <c r="E1546" i="15"/>
  <c r="E1550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27" i="15"/>
  <c r="F1529" i="15"/>
  <c r="F1520" i="15"/>
  <c r="F1524" i="15"/>
  <c r="F1518" i="15"/>
  <c r="F1539" i="15"/>
  <c r="F1531" i="15"/>
  <c r="F1530" i="15"/>
  <c r="F1526" i="15"/>
  <c r="F1541" i="15"/>
  <c r="F1540" i="15"/>
  <c r="F1538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50" i="15"/>
  <c r="F1472" i="15"/>
  <c r="F1490" i="15"/>
  <c r="F1478" i="15"/>
  <c r="F1487" i="15"/>
  <c r="F1475" i="15"/>
  <c r="F1491" i="15"/>
  <c r="F1473" i="15"/>
  <c r="F1556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08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63" i="15"/>
  <c r="E1473" i="15"/>
  <c r="E1483" i="15"/>
  <c r="E1475" i="15"/>
  <c r="E1488" i="15"/>
  <c r="E1492" i="15"/>
  <c r="E1536" i="15"/>
  <c r="E1540" i="15"/>
  <c r="E1544" i="15"/>
  <c r="E1548" i="15"/>
  <c r="E1552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34" i="15"/>
  <c r="F1535" i="15"/>
  <c r="F1533" i="15"/>
  <c r="F1543" i="15"/>
  <c r="F1542" i="15"/>
  <c r="F1546" i="15"/>
  <c r="F1515" i="15"/>
  <c r="F1509" i="15"/>
  <c r="F1496" i="15"/>
  <c r="F1500" i="15"/>
  <c r="F1566" i="15"/>
  <c r="F1521" i="15"/>
  <c r="F1507" i="15"/>
  <c r="F1505" i="15"/>
  <c r="F1511" i="15"/>
  <c r="F1498" i="15"/>
  <c r="F1495" i="15"/>
  <c r="F1568" i="15"/>
  <c r="F1504" i="15"/>
  <c r="F1497" i="15"/>
  <c r="F1528" i="15"/>
  <c r="F1513" i="15"/>
  <c r="F1502" i="15"/>
  <c r="F1501" i="15"/>
  <c r="F1508" i="15"/>
  <c r="F1537" i="15"/>
  <c r="F1506" i="15"/>
  <c r="F842" i="15"/>
  <c r="F846" i="15"/>
  <c r="F852" i="15"/>
  <c r="F829" i="15"/>
  <c r="F833" i="15"/>
  <c r="F957" i="15"/>
  <c r="F1062" i="15"/>
  <c r="F1056" i="15"/>
  <c r="F1059" i="15"/>
  <c r="F1404" i="15"/>
  <c r="F1414" i="15"/>
  <c r="F1403" i="15"/>
  <c r="F1390" i="15"/>
  <c r="F1395" i="15"/>
  <c r="F1377" i="15"/>
  <c r="F1374" i="15"/>
  <c r="F1420" i="15"/>
  <c r="F1408" i="15"/>
  <c r="F1385" i="15"/>
  <c r="F1392" i="15"/>
  <c r="F1397" i="15"/>
  <c r="F1379" i="15"/>
  <c r="F1376" i="15"/>
  <c r="F1418" i="15"/>
  <c r="F1394" i="15"/>
  <c r="F1386" i="15"/>
  <c r="F1421" i="15"/>
  <c r="F1389" i="15"/>
  <c r="F1384" i="15"/>
  <c r="F1545" i="15"/>
  <c r="F1550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49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82" i="15"/>
  <c r="F1401" i="15"/>
  <c r="F1419" i="15"/>
  <c r="F1399" i="15"/>
  <c r="F1433" i="15"/>
  <c r="F1417" i="15"/>
  <c r="F1396" i="15"/>
  <c r="F1434" i="15"/>
  <c r="F1425" i="15"/>
  <c r="F1422" i="15" s="1"/>
  <c r="F1432" i="15"/>
  <c r="F1400" i="15"/>
  <c r="F1099" i="15"/>
  <c r="F1112" i="15"/>
  <c r="F1251" i="15"/>
  <c r="F1263" i="15"/>
  <c r="F1250" i="15"/>
  <c r="F1230" i="15"/>
  <c r="F1236" i="15"/>
  <c r="F1240" i="15"/>
  <c r="F1257" i="15"/>
  <c r="F1261" i="15"/>
  <c r="F1228" i="15"/>
  <c r="F1232" i="15"/>
  <c r="F1238" i="15"/>
  <c r="F1226" i="15"/>
  <c r="F1464" i="15"/>
  <c r="F1440" i="15"/>
  <c r="F1485" i="15"/>
  <c r="F1483" i="15"/>
  <c r="F1441" i="15"/>
  <c r="F1428" i="15"/>
  <c r="F1429" i="15"/>
  <c r="F1369" i="15"/>
  <c r="F1339" i="15"/>
  <c r="F1343" i="15"/>
  <c r="F1348" i="15"/>
  <c r="F1325" i="15"/>
  <c r="F1330" i="15"/>
  <c r="F1334" i="15"/>
  <c r="F1364" i="15"/>
  <c r="F1337" i="15"/>
  <c r="F1341" i="15"/>
  <c r="F1347" i="15"/>
  <c r="F1354" i="15"/>
  <c r="F1328" i="15"/>
  <c r="F1332" i="15"/>
  <c r="F1324" i="15"/>
  <c r="F1559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09" i="15"/>
  <c r="F1276" i="15"/>
  <c r="F1283" i="15"/>
  <c r="F1287" i="15"/>
  <c r="F1294" i="15"/>
  <c r="F1300" i="15"/>
  <c r="F1323" i="15"/>
  <c r="F1274" i="15"/>
  <c r="F1281" i="15"/>
  <c r="F1285" i="15"/>
  <c r="F1289" i="15"/>
  <c r="F1296" i="15"/>
  <c r="F1270" i="15"/>
  <c r="F1307" i="15"/>
  <c r="F1371" i="15"/>
  <c r="F1380" i="15"/>
  <c r="F1460" i="15"/>
  <c r="F1480" i="15"/>
  <c r="F1492" i="15"/>
  <c r="F1522" i="15"/>
  <c r="F1560" i="15"/>
  <c r="F1557" i="15"/>
  <c r="F1563" i="15"/>
  <c r="F1569" i="15"/>
  <c r="F1459" i="15"/>
  <c r="F1479" i="15"/>
  <c r="F1503" i="15"/>
  <c r="F1536" i="15"/>
  <c r="F1555" i="15"/>
  <c r="F1367" i="15" l="1"/>
  <c r="E1367" i="15"/>
  <c r="E1366" i="15"/>
  <c r="E1453" i="15"/>
  <c r="F1453" i="15"/>
  <c r="E1452" i="15"/>
  <c r="E1410" i="15"/>
  <c r="E1344" i="15"/>
  <c r="F1345" i="15"/>
  <c r="E1345" i="15"/>
  <c r="F1424" i="15"/>
  <c r="E1424" i="15"/>
  <c r="E1422" i="15"/>
  <c r="F1423" i="15"/>
  <c r="E1423" i="15"/>
  <c r="E1436" i="15"/>
  <c r="E1437" i="15"/>
  <c r="F1436" i="15"/>
  <c r="F1437" i="15"/>
  <c r="E1435" i="15"/>
  <c r="E1470" i="15"/>
  <c r="F1468" i="15"/>
  <c r="F1466" i="15"/>
  <c r="E1465" i="15"/>
  <c r="E1468" i="15"/>
  <c r="E1466" i="15"/>
  <c r="E1467" i="15"/>
  <c r="F1467" i="15"/>
  <c r="E1446" i="15"/>
  <c r="F1446" i="15"/>
  <c r="E1447" i="15"/>
  <c r="E1444" i="15"/>
  <c r="E1445" i="15"/>
  <c r="F1447" i="15"/>
  <c r="E1448" i="15"/>
  <c r="F1445" i="15"/>
  <c r="F1448" i="15"/>
  <c r="F1444" i="15"/>
  <c r="E1469" i="15"/>
  <c r="F1470" i="15"/>
  <c r="F1469" i="15"/>
  <c r="F1449" i="15"/>
  <c r="E1449" i="15"/>
</calcChain>
</file>

<file path=xl/sharedStrings.xml><?xml version="1.0" encoding="utf-8"?>
<sst xmlns="http://schemas.openxmlformats.org/spreadsheetml/2006/main" count="13233" uniqueCount="2056">
  <si>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</si>
  <si>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</si>
  <si>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</si>
  <si>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</si>
  <si>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</si>
  <si>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</si>
  <si>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</si>
  <si>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</si>
  <si>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</si>
  <si>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</si>
  <si>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</si>
  <si>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</si>
  <si>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</si>
  <si>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</si>
  <si>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</si>
  <si>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</si>
  <si>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</si>
  <si>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</si>
  <si>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</si>
  <si>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</si>
  <si>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</si>
  <si>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</si>
  <si>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</si>
  <si>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</si>
  <si>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</si>
  <si>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</si>
  <si>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</si>
  <si>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</si>
  <si>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</si>
  <si>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</si>
  <si>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</si>
  <si>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</si>
  <si>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</si>
  <si>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</si>
  <si>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</si>
  <si>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</si>
  <si>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</si>
  <si>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</si>
  <si>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</si>
  <si>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</si>
  <si>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</si>
  <si>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</si>
  <si>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</si>
  <si>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</si>
  <si>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</si>
  <si>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</si>
  <si>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</si>
  <si>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</si>
  <si>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</si>
  <si>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</si>
  <si>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</si>
  <si>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</si>
  <si>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</si>
  <si>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</si>
  <si>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</si>
  <si>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</si>
  <si>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</si>
  <si>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</si>
  <si>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</si>
  <si>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</si>
  <si>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</si>
  <si>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</si>
  <si>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</si>
  <si>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</si>
  <si>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</si>
  <si>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</si>
  <si>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</si>
  <si>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</si>
  <si>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</si>
  <si>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</si>
  <si>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</si>
  <si>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</si>
  <si>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</si>
  <si>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</si>
  <si>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</si>
  <si>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</si>
  <si>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</si>
  <si>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</si>
  <si>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</si>
  <si>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</si>
  <si>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</si>
  <si>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</si>
  <si>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</si>
  <si>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</si>
  <si>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</si>
  <si>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</si>
  <si>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</si>
  <si>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</si>
  <si>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</si>
  <si>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</si>
  <si>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</si>
  <si>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</si>
  <si>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</si>
  <si>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</si>
  <si>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</si>
  <si>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</si>
  <si>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</si>
  <si>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</si>
  <si>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</si>
  <si>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</si>
  <si>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</si>
  <si>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</si>
  <si>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</si>
  <si>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</si>
  <si>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</si>
  <si>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</si>
  <si>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</si>
  <si>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</si>
  <si>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</si>
  <si>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</si>
  <si>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</si>
  <si>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</si>
  <si>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</si>
  <si>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</si>
  <si>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</si>
  <si>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</si>
  <si>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</si>
  <si>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</si>
  <si>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</si>
  <si>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</si>
  <si>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</si>
  <si>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</si>
  <si>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</si>
  <si>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</si>
  <si>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</si>
  <si>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</si>
  <si>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</si>
  <si>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</si>
  <si>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</si>
  <si>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</si>
  <si>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</si>
  <si>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</si>
  <si>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</si>
  <si>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</si>
  <si>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</si>
  <si>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</si>
  <si>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</si>
  <si>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</si>
  <si>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</si>
  <si>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</si>
  <si>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</si>
  <si>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</si>
  <si>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</si>
  <si>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</si>
  <si>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</si>
  <si>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</si>
  <si>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</si>
  <si>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</si>
  <si>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</si>
  <si>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</si>
  <si>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</si>
  <si>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</si>
  <si>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</si>
  <si>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</si>
  <si>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</si>
  <si>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</si>
  <si>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</si>
  <si>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</si>
  <si>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</si>
  <si>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</si>
  <si>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</si>
  <si>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</si>
  <si>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</si>
  <si>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</si>
  <si>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</si>
  <si>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</si>
  <si>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</si>
  <si>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</si>
  <si>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</si>
  <si>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</si>
  <si>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</si>
  <si>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</si>
  <si>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</si>
  <si>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</si>
  <si>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</si>
  <si>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</si>
  <si>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</si>
  <si>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</si>
  <si>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</si>
  <si>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</si>
  <si>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</si>
  <si>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</si>
  <si>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</si>
  <si>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</si>
  <si>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</si>
  <si>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</si>
  <si>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</si>
  <si>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</si>
  <si>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</si>
  <si>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</si>
  <si>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</si>
  <si>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</si>
  <si>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</si>
  <si>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</si>
  <si>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</si>
  <si>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</si>
  <si>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</si>
  <si>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</si>
  <si>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</si>
  <si>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</si>
  <si>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</si>
  <si>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</si>
  <si>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</si>
  <si>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</si>
  <si>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</si>
  <si>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</si>
  <si>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</si>
  <si>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</si>
  <si>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</si>
  <si>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</si>
  <si>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</si>
  <si>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</si>
  <si>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</si>
  <si>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</si>
  <si>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</si>
  <si>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</si>
  <si>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</si>
  <si>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</si>
  <si>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</si>
  <si>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</si>
  <si>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</si>
  <si>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</si>
  <si>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</si>
  <si>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</si>
  <si>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</si>
  <si>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</si>
  <si>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</si>
  <si>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</si>
  <si>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</si>
  <si>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</si>
  <si>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</si>
  <si>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</si>
  <si>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</si>
  <si>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</si>
  <si>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</si>
  <si>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</si>
  <si>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</si>
  <si>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</si>
  <si>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</si>
  <si>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</si>
  <si>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</si>
  <si>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</si>
  <si>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</si>
  <si>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</si>
  <si>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</si>
  <si>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</si>
  <si>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</si>
  <si>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</si>
  <si>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</si>
  <si>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</si>
  <si>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</si>
  <si>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</si>
  <si>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</si>
  <si>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</si>
  <si>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</si>
  <si>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</si>
  <si>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</si>
  <si>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</si>
  <si>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</si>
  <si>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</si>
  <si>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</si>
  <si>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</si>
  <si>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</si>
  <si>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</si>
  <si>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</si>
  <si>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</si>
  <si>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</si>
  <si>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</si>
  <si>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</si>
  <si>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</si>
  <si>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</si>
  <si>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</si>
  <si>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</si>
  <si>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</si>
  <si>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</si>
  <si>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</si>
  <si>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</si>
  <si>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</si>
  <si>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</si>
  <si>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</si>
  <si>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</si>
  <si>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</si>
  <si>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</si>
  <si>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</si>
  <si>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</si>
  <si>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</si>
  <si>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</si>
  <si>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</si>
  <si>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</si>
  <si>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</si>
  <si>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</si>
  <si>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</si>
  <si>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</si>
  <si>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</si>
  <si>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</si>
  <si>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</si>
  <si>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</si>
  <si>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</si>
  <si>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</si>
  <si>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</si>
  <si>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</si>
  <si>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</si>
  <si>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</si>
  <si>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</si>
  <si>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</si>
  <si>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</si>
  <si>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</si>
  <si>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</si>
  <si>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</si>
  <si>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</si>
  <si>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</si>
  <si>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</si>
  <si>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</si>
  <si>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</si>
  <si>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</si>
  <si>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</si>
  <si>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</si>
  <si>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</si>
  <si>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</si>
  <si>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</si>
  <si>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</si>
  <si>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</si>
  <si>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</si>
  <si>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</si>
  <si>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</si>
  <si>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</si>
  <si>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</si>
  <si>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</si>
  <si>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</si>
  <si>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</si>
  <si>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</si>
  <si>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</si>
  <si>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</si>
  <si>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</si>
  <si>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</si>
  <si>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</si>
  <si>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</si>
  <si>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</si>
  <si>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</si>
  <si>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</si>
  <si>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</si>
  <si>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</si>
  <si>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</si>
  <si>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</si>
  <si>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</si>
  <si>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</si>
  <si>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</si>
  <si>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</si>
  <si>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</si>
  <si>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</si>
  <si>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</si>
  <si>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</si>
  <si>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</si>
  <si>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</si>
  <si>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</si>
  <si>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</si>
  <si>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</si>
  <si>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</si>
  <si>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</si>
  <si>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</si>
  <si>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</si>
  <si>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</si>
  <si>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</si>
  <si>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</si>
  <si>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</si>
  <si>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</si>
  <si>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</si>
  <si>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</si>
  <si>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</si>
  <si>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</si>
  <si>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</si>
  <si>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</si>
  <si>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</si>
  <si>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</si>
  <si>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</si>
  <si>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</si>
  <si>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</si>
  <si>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</si>
  <si>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</si>
  <si>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</si>
  <si>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</si>
  <si>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</si>
  <si>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</si>
  <si>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</si>
  <si>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</si>
  <si>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</si>
  <si>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</si>
  <si>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</si>
  <si>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</si>
  <si>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</si>
  <si>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</si>
  <si>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</si>
  <si>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</si>
  <si>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</si>
  <si>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</si>
  <si>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</si>
  <si>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</si>
  <si>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</si>
  <si>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</si>
  <si>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</si>
  <si>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</si>
  <si>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</si>
  <si>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</si>
  <si>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</si>
  <si>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</si>
  <si>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</si>
  <si>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</si>
  <si>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</si>
  <si>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</si>
  <si>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</si>
  <si>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</si>
  <si>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</si>
  <si>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</si>
  <si>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</si>
  <si>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</si>
  <si>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</si>
  <si>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</si>
  <si>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</si>
  <si>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</si>
  <si>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</si>
  <si>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</si>
  <si>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</si>
  <si>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</si>
  <si>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</si>
  <si>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</si>
  <si>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</si>
  <si>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</si>
  <si>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</si>
  <si>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</si>
  <si>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</si>
  <si>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</si>
  <si>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</si>
  <si>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</si>
  <si>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</si>
  <si>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</si>
  <si>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</si>
  <si>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</si>
  <si>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</si>
  <si>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</si>
  <si>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</si>
  <si>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</si>
  <si>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</si>
  <si>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</si>
  <si>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</si>
  <si>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</si>
  <si>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</si>
  <si>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</si>
  <si>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</si>
  <si>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</si>
  <si>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</si>
  <si>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</si>
  <si>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</si>
  <si>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</si>
  <si>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</si>
  <si>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</si>
  <si>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</si>
  <si>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</si>
  <si>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</si>
  <si>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</si>
  <si>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</si>
  <si>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</si>
  <si>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</si>
  <si>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</si>
  <si>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</si>
  <si>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</si>
  <si>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</si>
  <si>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</si>
  <si>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</si>
  <si>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</si>
  <si>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</si>
  <si>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</si>
  <si>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</si>
  <si>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</si>
  <si>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</si>
  <si>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</si>
  <si>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</si>
  <si>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</si>
  <si>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</si>
  <si>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</si>
  <si>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</si>
  <si>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</si>
  <si>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</si>
  <si>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</si>
  <si>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</si>
  <si>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</si>
  <si>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</si>
  <si>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</si>
  <si>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</si>
  <si>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</si>
  <si>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</si>
  <si>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</si>
  <si>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</si>
  <si>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</si>
  <si>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</si>
  <si>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</si>
  <si>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</si>
  <si>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</si>
  <si>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</si>
  <si>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</si>
  <si>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</si>
  <si>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</si>
  <si>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</si>
  <si>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</si>
  <si>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</si>
  <si>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</si>
  <si>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</si>
  <si>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</si>
  <si>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</si>
  <si>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</si>
  <si>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</si>
  <si>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</si>
  <si>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</si>
  <si>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</si>
  <si>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</si>
  <si>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</si>
  <si>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</si>
  <si>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</si>
  <si>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</si>
  <si>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</si>
  <si>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</si>
  <si>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</si>
  <si>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</si>
  <si>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</si>
  <si>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</si>
  <si>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</si>
  <si>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</si>
  <si>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</si>
  <si>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</si>
  <si>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</si>
  <si>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</si>
  <si>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</si>
  <si>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</si>
  <si>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</si>
  <si>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</si>
  <si>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</si>
  <si>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</si>
  <si>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</si>
  <si>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</si>
  <si>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</si>
  <si>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</si>
  <si>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</si>
  <si>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</si>
  <si>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</si>
  <si>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</si>
  <si>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</si>
  <si>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</si>
  <si>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</si>
  <si>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</si>
  <si>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</si>
  <si>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</si>
  <si>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</si>
  <si>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</si>
  <si>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</si>
  <si>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</si>
  <si>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</si>
  <si>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</si>
  <si>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</si>
  <si>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</si>
  <si>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</si>
  <si>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</si>
  <si>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</si>
  <si>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</si>
  <si>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</si>
  <si>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</si>
  <si>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</si>
  <si>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</si>
  <si>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</si>
  <si>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</si>
  <si>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</si>
  <si>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</si>
  <si>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</si>
  <si>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</si>
  <si>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</si>
  <si>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</si>
  <si>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</si>
  <si>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</si>
  <si>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</si>
  <si>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</si>
  <si>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</si>
  <si>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</si>
  <si>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</si>
  <si>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</si>
  <si>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</si>
  <si>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</si>
  <si>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</si>
  <si>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</si>
  <si>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</si>
  <si>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</si>
  <si>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</si>
  <si>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</si>
  <si>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</si>
  <si>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</si>
  <si>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</si>
  <si>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</si>
  <si>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</si>
  <si>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</si>
  <si>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</si>
  <si>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</si>
  <si>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</si>
  <si>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</si>
  <si>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</si>
  <si>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</si>
  <si>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</si>
  <si>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</si>
  <si>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</si>
  <si>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</si>
  <si>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</si>
  <si>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</si>
  <si>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</si>
  <si>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</si>
  <si>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</si>
  <si>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</si>
  <si>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</si>
  <si>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</si>
  <si>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</si>
  <si>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</si>
  <si>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</si>
  <si>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</si>
  <si>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</si>
  <si>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</si>
  <si>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</si>
  <si>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</si>
  <si>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</si>
  <si>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</si>
  <si>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</si>
  <si>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</si>
  <si>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</si>
  <si>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</si>
  <si>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</si>
  <si>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</si>
  <si>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</si>
  <si>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</si>
  <si>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</si>
  <si>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</si>
  <si>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</si>
  <si>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</si>
  <si>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</si>
  <si>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</si>
  <si>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</si>
  <si>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</si>
  <si>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</si>
  <si>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</si>
  <si>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</si>
  <si>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</si>
  <si>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</si>
  <si>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</si>
  <si>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</si>
  <si>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</si>
  <si>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</si>
  <si>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</si>
  <si>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</si>
  <si>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</si>
  <si>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</si>
  <si>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</si>
  <si>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</si>
  <si>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</si>
  <si>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</si>
  <si>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</si>
  <si>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</si>
  <si>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</si>
  <si>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</si>
  <si>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</si>
  <si>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</si>
  <si>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</si>
  <si>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</si>
  <si>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</si>
  <si>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</si>
  <si>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</si>
  <si>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</si>
  <si>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</si>
  <si>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</si>
  <si>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</si>
  <si>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</si>
  <si>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</si>
  <si>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</si>
  <si>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</si>
  <si>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</si>
  <si>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</si>
  <si>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</si>
  <si>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</si>
  <si>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</si>
  <si>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</si>
  <si>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</si>
  <si>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</si>
  <si>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</si>
  <si>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</si>
  <si>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</si>
  <si>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</si>
  <si>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</si>
  <si>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</si>
  <si>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</si>
  <si>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</si>
  <si>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</si>
  <si>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</si>
  <si>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</si>
  <si>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</si>
  <si>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</si>
  <si>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</si>
  <si>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</si>
  <si>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</si>
  <si>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</si>
  <si>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</si>
  <si>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</si>
  <si>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</si>
  <si>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</si>
  <si>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</si>
  <si>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</si>
  <si>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</si>
  <si>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</si>
  <si>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</si>
  <si>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</si>
  <si>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</si>
  <si>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</si>
  <si>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</si>
  <si>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</si>
  <si>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</si>
  <si>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</si>
  <si>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</si>
  <si>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</si>
  <si>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</si>
  <si>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</si>
  <si>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</si>
  <si>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</si>
  <si>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</si>
  <si>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</si>
  <si>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</si>
  <si>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</si>
  <si>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</si>
  <si>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</si>
  <si>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</si>
  <si>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</si>
  <si>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</si>
  <si>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</si>
  <si>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</si>
  <si>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</si>
  <si>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</si>
  <si>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</si>
  <si>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</si>
  <si>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</si>
  <si>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</si>
  <si>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</si>
  <si>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</si>
  <si>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</si>
  <si>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</si>
  <si>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</si>
  <si>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</si>
  <si>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</si>
  <si>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</si>
  <si>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</si>
  <si>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</si>
  <si>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</si>
  <si>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</si>
  <si>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</si>
  <si>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</si>
  <si>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</si>
  <si>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</si>
  <si>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</si>
  <si>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</si>
  <si>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</si>
  <si>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</si>
  <si>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</si>
  <si>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</si>
  <si>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</si>
  <si>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</si>
  <si>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</si>
  <si>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</si>
  <si>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</si>
  <si>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</si>
  <si>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</si>
  <si>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</si>
  <si>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</si>
  <si>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</si>
  <si>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</si>
  <si>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</si>
  <si>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</si>
  <si>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</si>
  <si>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</si>
  <si>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</si>
  <si>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</si>
  <si>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</si>
  <si>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</si>
  <si>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</si>
  <si>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</si>
  <si>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</si>
  <si>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</si>
  <si>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</si>
  <si>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</si>
  <si>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</si>
  <si>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</si>
  <si>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</si>
  <si>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</si>
  <si>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</si>
  <si>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</si>
  <si>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</si>
  <si>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</si>
  <si>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</si>
  <si>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</si>
  <si>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</si>
  <si>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</si>
  <si>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</si>
  <si>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</si>
  <si>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</si>
  <si>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</si>
  <si>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</si>
  <si>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</si>
  <si>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</si>
  <si>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</si>
  <si>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</si>
  <si>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</si>
  <si>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</si>
  <si>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</si>
  <si>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</si>
  <si>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</si>
  <si>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</si>
  <si>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</si>
  <si>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</si>
  <si>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</si>
  <si>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</si>
  <si>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</si>
  <si>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</si>
  <si>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</si>
  <si>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</si>
  <si>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</si>
  <si>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</si>
  <si>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</si>
  <si>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</si>
  <si>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</si>
  <si>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</si>
  <si>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</si>
  <si>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</si>
  <si>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</si>
  <si>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</si>
  <si>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</si>
  <si>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</si>
  <si>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</si>
  <si>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</si>
  <si>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</si>
  <si>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</si>
  <si>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</si>
  <si>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</si>
  <si>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</si>
  <si>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</si>
  <si>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</si>
  <si>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</si>
  <si>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</si>
  <si>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</si>
  <si>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</si>
  <si>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</si>
  <si>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</si>
  <si>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</si>
  <si>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</si>
  <si>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</si>
  <si>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</si>
  <si>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</si>
  <si>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</si>
  <si>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</si>
  <si>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</si>
  <si>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</si>
  <si>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</si>
  <si>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</si>
  <si>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</si>
  <si>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</si>
  <si>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</si>
  <si>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</si>
  <si>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</si>
  <si>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</si>
  <si>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</si>
  <si>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</si>
  <si>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</si>
  <si>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</si>
  <si>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</si>
  <si>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</si>
  <si>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</si>
  <si>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</si>
  <si>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</si>
  <si>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</si>
  <si>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</si>
  <si>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</si>
  <si>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</si>
  <si>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</si>
  <si>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</si>
  <si>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</si>
  <si>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</si>
  <si>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</si>
  <si>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</si>
  <si>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</si>
  <si>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</si>
  <si>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</si>
  <si>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</si>
  <si>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</si>
  <si>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</si>
  <si>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</si>
  <si>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</si>
  <si>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</si>
  <si>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</si>
  <si>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</si>
  <si>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</si>
  <si>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</si>
  <si>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</si>
  <si>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</si>
  <si>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</si>
  <si>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</si>
  <si>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</si>
  <si>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</si>
  <si>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</si>
  <si>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</si>
  <si>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</si>
  <si>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</si>
  <si>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</si>
  <si>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</si>
  <si>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</si>
  <si>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</si>
  <si>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</si>
  <si>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</si>
  <si>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</si>
  <si>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</si>
  <si>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</si>
  <si>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</si>
  <si>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</si>
  <si>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</si>
  <si>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</si>
  <si>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</si>
  <si>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</si>
  <si>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</si>
  <si>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</si>
  <si>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</si>
  <si>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</si>
  <si>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</si>
  <si>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</si>
  <si>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</si>
  <si>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</si>
  <si>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</si>
  <si>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</si>
  <si>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</si>
  <si>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</si>
  <si>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</si>
  <si>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</si>
  <si>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</si>
  <si>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</si>
  <si>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</si>
  <si>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</si>
  <si>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</si>
  <si>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</si>
  <si>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</si>
  <si>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</si>
  <si>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</si>
  <si>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</si>
  <si>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</si>
  <si>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</si>
  <si>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</si>
  <si>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</si>
  <si>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</si>
  <si>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</si>
  <si>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</si>
  <si>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</si>
  <si>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</si>
  <si>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</si>
  <si>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</si>
  <si>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</si>
  <si>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</si>
  <si>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</si>
  <si>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</si>
  <si>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</si>
  <si>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</si>
  <si>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</si>
  <si>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</si>
  <si>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</si>
  <si>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</si>
  <si>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</si>
  <si>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</si>
  <si>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</si>
  <si>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</si>
  <si>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</si>
  <si>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</si>
  <si>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</si>
  <si>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</si>
  <si>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</si>
  <si>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</si>
  <si>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</si>
  <si>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</si>
  <si>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</si>
  <si>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</si>
  <si>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</si>
  <si>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</si>
  <si>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</si>
  <si>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</si>
  <si>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</si>
  <si>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</si>
  <si>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</si>
  <si>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</si>
  <si>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</si>
  <si>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</si>
  <si>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</si>
  <si>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</si>
  <si>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</si>
  <si>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</si>
  <si>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</si>
  <si>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</si>
  <si>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</si>
  <si>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</si>
  <si>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</si>
  <si>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</si>
  <si>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</si>
  <si>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</si>
  <si>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</si>
  <si>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</si>
  <si>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</si>
  <si>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</si>
  <si>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</si>
  <si>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</si>
  <si>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</si>
  <si>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</si>
  <si>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</si>
  <si>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</si>
  <si>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</si>
  <si>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</si>
  <si>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</si>
  <si>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</si>
  <si>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</si>
  <si>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</si>
  <si>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</si>
  <si>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</si>
  <si>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</si>
  <si>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</si>
  <si>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</si>
  <si>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</si>
  <si>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</si>
  <si>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</si>
  <si>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</si>
  <si>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</si>
  <si>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</si>
  <si>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</si>
  <si>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</si>
  <si>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</si>
  <si>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</si>
  <si>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</si>
  <si>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</si>
  <si>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</si>
  <si>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</si>
  <si>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</si>
  <si>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</si>
  <si>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</si>
  <si>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</si>
  <si>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</si>
  <si>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</si>
  <si>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</si>
  <si>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</si>
  <si>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</si>
  <si>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</si>
  <si>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</si>
  <si>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</si>
  <si>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</si>
  <si>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</si>
  <si>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</si>
  <si>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</si>
  <si>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</si>
  <si>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</si>
  <si>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</si>
  <si>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</si>
  <si>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</si>
  <si>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</si>
  <si>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</si>
  <si>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</si>
  <si>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</si>
  <si>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</si>
  <si>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</si>
  <si>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</si>
  <si>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</si>
  <si>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</si>
  <si>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</si>
  <si>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</si>
  <si>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</si>
  <si>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</si>
  <si>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</si>
  <si>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</si>
  <si>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</si>
  <si>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</si>
  <si>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</si>
  <si>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</si>
  <si>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</si>
  <si>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</si>
  <si>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</si>
  <si>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</si>
  <si>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</si>
  <si>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</si>
  <si>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</si>
  <si>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</si>
  <si>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</si>
  <si>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</si>
  <si>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</si>
  <si>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</si>
  <si>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</si>
  <si>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</si>
  <si>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</si>
  <si>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</si>
  <si>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</si>
  <si>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</si>
  <si>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</si>
  <si>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</si>
  <si>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</si>
  <si>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</si>
  <si>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</si>
  <si>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</si>
  <si>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</si>
  <si>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</si>
  <si>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</si>
  <si>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</si>
  <si>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</si>
  <si>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</si>
  <si>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</si>
  <si>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</si>
  <si>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</si>
  <si>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</si>
  <si>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</si>
  <si>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</si>
  <si>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</si>
  <si>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</si>
  <si>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</si>
  <si>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</si>
  <si>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</si>
  <si>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</si>
  <si>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</si>
  <si>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</si>
  <si>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</si>
  <si>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</si>
  <si>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</si>
  <si>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</si>
  <si>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</si>
  <si>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</si>
  <si>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</si>
  <si>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</si>
  <si>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</si>
  <si>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</si>
  <si>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</si>
  <si>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</si>
  <si>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</si>
  <si>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</si>
  <si>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</si>
  <si>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</si>
  <si>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</si>
  <si>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</si>
  <si>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</si>
  <si>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</si>
  <si>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</si>
  <si>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</si>
  <si>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</si>
  <si>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</si>
  <si>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</si>
  <si>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</si>
  <si>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</si>
  <si>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</si>
  <si>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</si>
  <si>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</si>
  <si>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</si>
  <si>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</si>
  <si>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</si>
  <si>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</si>
  <si>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</si>
  <si>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</si>
  <si>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</si>
  <si>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</si>
  <si>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</si>
  <si>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</si>
  <si>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</si>
  <si>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</si>
  <si>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</si>
  <si>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</si>
  <si>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</si>
  <si>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</si>
  <si>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</si>
  <si>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</si>
  <si>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</si>
  <si>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</si>
  <si>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</si>
  <si>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</si>
  <si>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</si>
  <si>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</si>
  <si>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</si>
  <si>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</si>
  <si>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</si>
  <si>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</si>
  <si>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</si>
  <si>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</si>
  <si>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</si>
  <si>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</si>
  <si>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</si>
  <si>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</si>
  <si>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</si>
  <si>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</si>
  <si>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</si>
  <si>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</si>
  <si>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</si>
  <si>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</si>
  <si>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</si>
  <si>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</si>
  <si>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</si>
  <si>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</si>
  <si>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</si>
  <si>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</si>
  <si>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</si>
  <si>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</si>
  <si>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</si>
  <si>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</si>
  <si>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</si>
  <si>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</si>
  <si>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</si>
  <si>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</si>
  <si>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</si>
  <si>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</si>
  <si>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</si>
  <si>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</si>
  <si>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</si>
  <si>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</si>
  <si>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</si>
  <si>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</si>
  <si>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</si>
  <si>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</si>
  <si>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</si>
  <si>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</si>
  <si>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</si>
  <si>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</si>
  <si>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</si>
  <si>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</si>
  <si>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</si>
  <si>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</si>
  <si>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</si>
  <si>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</si>
  <si>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</si>
  <si>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</si>
  <si>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</si>
  <si>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</si>
  <si>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</si>
  <si>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</si>
  <si>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</si>
  <si>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</si>
  <si>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</si>
  <si>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</si>
  <si>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</si>
  <si>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</si>
  <si>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</si>
  <si>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</si>
  <si>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</si>
  <si>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</si>
  <si>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</si>
  <si>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</si>
  <si>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</si>
  <si>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</si>
  <si>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</si>
  <si>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</si>
  <si>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</si>
  <si>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</si>
  <si>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</si>
  <si>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</si>
  <si>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</si>
  <si>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</si>
  <si>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</si>
  <si>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</si>
  <si>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</si>
  <si>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</si>
  <si>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</si>
  <si>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</si>
  <si>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</si>
  <si>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</si>
  <si>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</si>
  <si>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</si>
  <si>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</si>
  <si>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</si>
  <si>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</si>
  <si>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</si>
  <si>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</si>
  <si>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</si>
  <si>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</si>
  <si>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</si>
  <si>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</si>
  <si>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</si>
  <si>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</si>
  <si>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</si>
  <si>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</si>
  <si>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</si>
  <si>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</si>
  <si>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</si>
  <si>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</si>
  <si>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</si>
  <si>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</si>
  <si>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</si>
  <si>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</si>
  <si>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</si>
  <si>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</si>
  <si>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</si>
  <si>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</si>
  <si>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</si>
  <si>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</si>
  <si>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</si>
  <si>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</si>
  <si>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</si>
  <si>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</si>
  <si>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</si>
  <si>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</si>
  <si>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</si>
  <si>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</si>
  <si>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</si>
  <si>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</si>
  <si>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</si>
  <si>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</si>
  <si>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</si>
  <si>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</si>
  <si>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</si>
  <si>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</si>
  <si>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</si>
  <si>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</si>
  <si>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</si>
  <si>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</si>
  <si>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</si>
  <si>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</si>
  <si>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</si>
  <si>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</si>
  <si>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</si>
  <si>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</si>
  <si>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</si>
  <si>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</si>
  <si>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</si>
  <si>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</si>
  <si>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</si>
  <si>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</si>
  <si>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</si>
  <si>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</si>
  <si>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</si>
  <si>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</si>
  <si>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</si>
  <si>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</si>
  <si>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</si>
  <si>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</si>
  <si>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</si>
  <si>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</si>
  <si>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</si>
  <si>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</si>
  <si>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</si>
  <si>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</si>
  <si>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</si>
  <si>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</si>
  <si>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</si>
  <si>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</si>
  <si>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</si>
  <si>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</si>
  <si>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</si>
  <si>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</si>
  <si>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</si>
  <si>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</si>
  <si>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</si>
  <si>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</si>
  <si>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</si>
  <si>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</si>
  <si>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</si>
  <si>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</si>
  <si>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</si>
  <si>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</si>
  <si>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</si>
  <si>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</si>
  <si>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</si>
  <si>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</si>
  <si>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</si>
  <si>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</si>
  <si>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</si>
  <si>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</si>
  <si>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</si>
  <si>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</si>
  <si>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</si>
  <si>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</si>
  <si>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</si>
  <si>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</si>
  <si>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</si>
  <si>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</si>
  <si>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</si>
  <si>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</si>
  <si>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</si>
  <si>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</si>
  <si>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</si>
  <si>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</si>
  <si>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</si>
  <si>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</si>
  <si>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</si>
  <si>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</si>
  <si>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</si>
  <si>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</si>
  <si>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</si>
  <si>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</si>
  <si>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</si>
  <si>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</si>
  <si>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</si>
  <si>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</si>
  <si>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</si>
  <si>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</si>
  <si>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</si>
  <si>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</si>
  <si>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</si>
  <si>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</si>
  <si>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</si>
  <si>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</si>
  <si>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</si>
  <si>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</si>
  <si>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</si>
  <si>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</si>
  <si>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</si>
  <si>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</si>
  <si>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</si>
  <si>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</si>
  <si>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</si>
  <si>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</si>
  <si>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</si>
  <si>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</si>
  <si>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</si>
  <si>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</si>
  <si>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</si>
  <si>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</si>
  <si>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</si>
  <si>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</si>
  <si>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</si>
  <si>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</si>
  <si>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</si>
  <si>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</si>
  <si>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</si>
  <si>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</si>
  <si>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</si>
  <si>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</si>
  <si>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</si>
  <si>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</si>
  <si>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</si>
  <si>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</si>
  <si>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</si>
  <si>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</si>
  <si>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</si>
  <si>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</si>
  <si>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</si>
  <si>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</si>
  <si>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</si>
  <si>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</si>
  <si>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</si>
  <si>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</si>
  <si>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</si>
  <si>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</si>
  <si>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</si>
  <si>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</si>
  <si>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</si>
  <si>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</si>
  <si>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</si>
  <si>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</si>
  <si>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</si>
  <si>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</si>
  <si>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</si>
  <si>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</si>
  <si>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</si>
  <si>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</si>
  <si>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</si>
  <si>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</si>
  <si>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</si>
  <si>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</si>
  <si>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</si>
  <si>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</si>
  <si>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</si>
  <si>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</si>
  <si>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</si>
  <si>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</si>
  <si>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</si>
  <si>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</si>
  <si>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</si>
  <si>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</si>
  <si>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</si>
  <si>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</si>
  <si>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</si>
  <si>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</si>
  <si>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</si>
  <si>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</si>
  <si>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</si>
  <si>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</si>
  <si>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</si>
  <si>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</si>
  <si>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</si>
  <si>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</si>
  <si>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</si>
  <si>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</si>
  <si>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</si>
  <si>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</si>
  <si>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</si>
  <si>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</si>
  <si>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</si>
  <si>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</si>
  <si>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</si>
  <si>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</si>
  <si>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</si>
  <si>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</si>
  <si>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</si>
  <si>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</si>
  <si>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</si>
  <si>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</si>
  <si>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</si>
  <si>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</si>
  <si>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</si>
  <si>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</si>
  <si>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</si>
  <si>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</si>
  <si>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</si>
  <si>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</si>
  <si>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</si>
  <si>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</si>
  <si>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</si>
  <si>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</si>
  <si>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</si>
  <si>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</si>
  <si>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</si>
  <si>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</si>
  <si>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</si>
  <si>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</si>
  <si>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</si>
  <si>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</si>
  <si>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</si>
  <si>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</si>
  <si>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</si>
  <si>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</si>
  <si>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</si>
  <si>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</si>
  <si>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</si>
  <si>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</si>
  <si>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</si>
  <si>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</si>
  <si>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</si>
  <si>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</si>
  <si>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</si>
  <si>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</si>
  <si>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</si>
  <si>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</si>
  <si>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</si>
  <si>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</si>
  <si>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</si>
  <si>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</si>
  <si>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</si>
  <si>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</si>
  <si>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</si>
  <si>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</si>
  <si>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</si>
  <si>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</si>
  <si>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</si>
  <si>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</si>
  <si>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</si>
  <si>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</si>
  <si>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</si>
  <si>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</si>
  <si>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</si>
  <si>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</si>
  <si>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</si>
  <si>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</si>
  <si>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</si>
  <si>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</si>
  <si>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</si>
  <si>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</si>
  <si>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</si>
  <si>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</si>
  <si>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</si>
  <si>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</si>
  <si>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</si>
  <si>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</si>
  <si>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</si>
  <si>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</si>
  <si>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</si>
  <si>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</si>
  <si>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</si>
  <si>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</si>
  <si>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</si>
  <si>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</si>
  <si>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</si>
  <si>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</si>
  <si>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</si>
  <si>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</si>
  <si>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</si>
  <si>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</si>
  <si>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</si>
  <si>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</si>
  <si>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</si>
  <si>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</si>
  <si>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</si>
  <si>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</si>
  <si>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</si>
  <si>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</si>
  <si>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</si>
  <si>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</si>
  <si>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</si>
  <si>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</si>
  <si>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</si>
  <si>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</si>
  <si>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</si>
  <si>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</si>
  <si>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</si>
  <si>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</si>
  <si>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</si>
  <si>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</si>
  <si>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</si>
  <si>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</si>
  <si>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</si>
  <si>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</si>
  <si>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</si>
  <si>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</si>
  <si>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</si>
  <si>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</si>
  <si>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</si>
  <si>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</si>
  <si>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</si>
  <si>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</si>
  <si>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</si>
  <si>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</si>
  <si>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</si>
  <si>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</si>
  <si>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</si>
  <si>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</si>
  <si>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</si>
  <si>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</si>
  <si>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</si>
  <si>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</si>
  <si>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</si>
  <si>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</si>
  <si>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</si>
  <si>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</si>
  <si>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</si>
  <si>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</si>
  <si>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</si>
  <si>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</si>
  <si>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</si>
  <si>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</si>
  <si>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</si>
  <si>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</si>
  <si>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</si>
  <si>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</si>
  <si>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</si>
  <si>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</si>
  <si>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</si>
  <si>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</si>
  <si>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</si>
  <si>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</si>
  <si>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</si>
  <si>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</si>
  <si>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</si>
  <si>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</si>
  <si>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</si>
  <si>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</si>
  <si>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</si>
  <si>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</si>
  <si>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</si>
  <si>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</si>
  <si>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</si>
  <si>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</si>
  <si>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</si>
  <si>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</si>
  <si>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</si>
  <si>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</si>
  <si>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</si>
  <si>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</si>
  <si>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</si>
  <si>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</si>
  <si>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</si>
  <si>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</si>
  <si>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</si>
  <si>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</si>
  <si>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</si>
  <si>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</si>
  <si>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</si>
  <si>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</si>
  <si>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</si>
  <si>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</si>
  <si>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</si>
  <si>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</si>
  <si>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</si>
  <si>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</si>
  <si>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</si>
  <si>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</si>
  <si>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</si>
  <si>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</si>
  <si>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</si>
  <si>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</si>
  <si>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</si>
  <si>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</si>
  <si>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</si>
  <si>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</si>
  <si>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</si>
  <si>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</si>
  <si>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</si>
  <si>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</si>
  <si>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</si>
  <si>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</si>
  <si>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</si>
  <si>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</si>
  <si>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</si>
  <si>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</si>
  <si>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</si>
  <si>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</si>
  <si>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</si>
  <si>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</si>
  <si>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</si>
  <si>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</si>
  <si>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</si>
  <si>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</si>
  <si>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</si>
  <si>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</si>
  <si>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</si>
  <si>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</si>
  <si>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</si>
  <si>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</si>
  <si>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</si>
  <si>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</si>
  <si>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</si>
  <si>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</si>
  <si>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</si>
  <si>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</si>
  <si>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</si>
  <si>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</si>
  <si>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</si>
  <si>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</si>
  <si>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</si>
  <si>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</si>
  <si>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</si>
  <si>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</si>
  <si>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</si>
  <si>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</si>
  <si>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</si>
  <si>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</si>
  <si>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</si>
  <si>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</si>
  <si>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</si>
  <si>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</si>
  <si>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</si>
  <si>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</si>
  <si>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</si>
  <si>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</si>
  <si>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</si>
  <si>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</si>
  <si>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</si>
  <si>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</si>
  <si>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</si>
  <si>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</si>
  <si>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</si>
  <si>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</si>
  <si>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</si>
  <si>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</si>
  <si>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</si>
  <si>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</si>
  <si>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</si>
  <si>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</si>
  <si>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</si>
  <si>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</si>
  <si>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</si>
  <si>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</si>
  <si>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</si>
  <si>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</si>
  <si>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</si>
  <si>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</si>
  <si>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</si>
  <si>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</si>
  <si>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</si>
  <si>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</si>
  <si>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</si>
  <si>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</si>
  <si>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</si>
  <si>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</si>
  <si>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</si>
  <si>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</si>
  <si>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</si>
  <si>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</si>
  <si>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</si>
  <si>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</si>
  <si>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</si>
  <si>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</si>
  <si>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</si>
  <si>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</si>
  <si>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</si>
  <si>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</si>
  <si>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</si>
  <si>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</si>
  <si>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</si>
  <si>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</si>
  <si>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</si>
  <si>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</si>
  <si>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</si>
  <si>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</si>
  <si>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</si>
  <si>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</si>
  <si>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</si>
  <si>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</si>
  <si>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</si>
  <si>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</si>
  <si>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</si>
  <si>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</si>
  <si>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</si>
  <si>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</si>
  <si>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</si>
  <si>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</si>
  <si>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</si>
  <si>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</si>
  <si>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</si>
  <si>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</si>
  <si>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</si>
  <si>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</si>
  <si>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</si>
  <si>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</si>
  <si>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</si>
  <si>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</si>
  <si>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</si>
  <si>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</si>
  <si>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</si>
  <si>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</si>
  <si>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</si>
  <si>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</si>
  <si>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</si>
  <si>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</si>
  <si>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</si>
  <si>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</si>
  <si>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</si>
  <si>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</si>
  <si>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</si>
  <si>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</si>
  <si>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</si>
  <si>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</si>
  <si>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</si>
  <si>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</si>
  <si>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</si>
  <si>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</si>
  <si>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</si>
  <si>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</si>
  <si>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</si>
  <si>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</si>
  <si>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</si>
  <si>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</si>
  <si>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</si>
  <si>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</si>
  <si>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</si>
  <si>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</si>
  <si>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</si>
  <si>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</si>
  <si>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</si>
  <si>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</si>
  <si>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</si>
  <si>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</si>
  <si>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</si>
  <si>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</si>
  <si>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</si>
  <si>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</si>
  <si>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</si>
  <si>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</si>
  <si>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</si>
  <si>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</si>
  <si>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</si>
  <si>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</si>
  <si>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</si>
  <si>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</si>
  <si>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</si>
  <si>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</si>
  <si>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</si>
  <si>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</si>
  <si>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</si>
  <si>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</si>
  <si>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</si>
  <si>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</si>
  <si>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</si>
  <si>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</si>
  <si>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</si>
  <si>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</si>
  <si>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</si>
  <si>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</si>
  <si>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</si>
  <si>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</si>
  <si>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</si>
  <si>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</si>
  <si>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</si>
  <si>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</si>
  <si>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</si>
  <si>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</si>
  <si>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</si>
  <si>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</si>
  <si>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</si>
  <si>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</si>
  <si>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</si>
  <si>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</si>
  <si>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</si>
  <si>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</si>
  <si>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</si>
  <si>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</si>
  <si>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</si>
  <si>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</si>
  <si>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</si>
  <si>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</si>
  <si>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</si>
  <si>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</si>
  <si>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</si>
  <si>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</si>
  <si>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</si>
  <si>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</si>
  <si>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</si>
  <si>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</si>
  <si>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</si>
  <si>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</si>
  <si>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</si>
  <si>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</si>
  <si>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</si>
  <si>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</si>
  <si>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</si>
  <si>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</si>
  <si>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</si>
  <si>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</si>
  <si>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</si>
  <si>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</si>
  <si>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</si>
  <si>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</si>
  <si>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</si>
  <si>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</si>
  <si>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</si>
  <si>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</si>
  <si>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</si>
  <si>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</si>
  <si>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</si>
  <si>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</si>
  <si>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</si>
  <si>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</si>
  <si>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</si>
  <si>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</si>
  <si>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</si>
  <si>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</si>
  <si>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</si>
  <si>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</si>
  <si>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</si>
  <si>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</si>
  <si>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</si>
  <si>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</si>
  <si>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</si>
  <si>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</si>
  <si>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</si>
  <si>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</si>
  <si>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</si>
  <si>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</si>
  <si>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</si>
  <si>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</si>
  <si>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</si>
  <si>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</si>
  <si>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</si>
  <si>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</si>
  <si>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</si>
  <si>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</si>
  <si>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</si>
  <si>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</si>
  <si>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</si>
  <si>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</si>
  <si>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</si>
  <si>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</si>
  <si>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</si>
  <si>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</si>
  <si>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</si>
  <si>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</si>
  <si>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</si>
  <si>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</si>
  <si>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</si>
  <si>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</si>
  <si>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</si>
  <si>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</si>
  <si>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</si>
  <si>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</si>
  <si>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</si>
  <si>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</si>
  <si>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</si>
  <si>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</si>
  <si>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</si>
  <si>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</si>
  <si>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</si>
  <si>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</si>
  <si>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</si>
  <si>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</si>
  <si>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</si>
  <si>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</si>
  <si>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</si>
  <si>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</si>
  <si>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</si>
  <si>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</si>
  <si>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</si>
  <si>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</si>
  <si>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</si>
  <si>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</si>
  <si>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</si>
  <si>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</si>
  <si>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</si>
  <si>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</si>
  <si>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</si>
  <si>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</si>
  <si>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</si>
  <si>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</si>
  <si>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</si>
  <si>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</si>
  <si>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</si>
  <si>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</si>
  <si>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</si>
  <si>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</si>
  <si>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</si>
  <si>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</si>
  <si>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</si>
  <si>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</si>
  <si>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</si>
  <si>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</si>
  <si>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</si>
  <si>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</si>
  <si>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</si>
  <si>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</si>
  <si>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</si>
  <si>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</si>
  <si>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</si>
  <si>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</si>
  <si>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</si>
  <si>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</si>
  <si>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</si>
  <si>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</si>
  <si>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</si>
  <si>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</si>
  <si>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</si>
  <si>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</si>
  <si>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</si>
  <si>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</si>
  <si>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</si>
  <si>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 xml:space="preserve">Qiongzhusian 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</si>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</sst>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12"/>
  <sheetViews>
    <sheetView tabSelected="1" topLeftCell="B2" zoomScale="110" zoomScaleNormal="110" workbookViewId="0">
      <pane ySplit="2100" topLeftCell="A1426" activePane="bottomLeft"/>
      <selection activeCell="B2" sqref="A1:XFD1048576"/>
      <selection pane="bottomLeft" activeCell="D1430" sqref="D1430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42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42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1975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1977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1976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42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42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34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42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42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42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42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42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42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42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42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34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42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34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42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34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42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34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34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42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42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42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42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42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42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42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42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42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42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42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42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42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42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42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42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42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42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56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42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42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42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56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42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42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42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$O$748-P740*($O$748-$O$735)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42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1607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34">
      <c r="A745" s="101"/>
      <c r="B745" s="154" t="s">
        <v>2005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2006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883</v>
      </c>
      <c r="B746" s="154" t="s">
        <v>113</v>
      </c>
      <c r="C746" s="135"/>
      <c r="D746" s="135" t="s">
        <v>224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226</v>
      </c>
      <c r="N746" s="5" t="s">
        <v>921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226</v>
      </c>
      <c r="T746" s="7" t="s">
        <v>228</v>
      </c>
    </row>
    <row r="747" spans="1:20" ht="42">
      <c r="A747" s="101"/>
      <c r="B747" s="154" t="s">
        <v>1865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1866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234</v>
      </c>
    </row>
    <row r="748" spans="1:20" ht="28">
      <c r="A748" s="101" t="s">
        <v>883</v>
      </c>
      <c r="B748" s="154" t="s">
        <v>112</v>
      </c>
      <c r="C748" s="135"/>
      <c r="D748" s="135" t="s">
        <v>224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226</v>
      </c>
      <c r="N748" s="5" t="s">
        <v>922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241</v>
      </c>
      <c r="T748" s="7" t="s">
        <v>228</v>
      </c>
    </row>
    <row r="749" spans="1:20" ht="28">
      <c r="A749" s="101" t="s">
        <v>883</v>
      </c>
      <c r="B749" s="154" t="s">
        <v>920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1867</v>
      </c>
      <c r="T749" s="7" t="s">
        <v>228</v>
      </c>
    </row>
    <row r="750" spans="1:20" ht="28">
      <c r="A750" s="101" t="s">
        <v>883</v>
      </c>
      <c r="B750" s="155" t="s">
        <v>923</v>
      </c>
      <c r="C750" s="5"/>
      <c r="D750" s="5" t="s">
        <v>250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248</v>
      </c>
      <c r="T750" s="7" t="s">
        <v>228</v>
      </c>
    </row>
    <row r="751" spans="1:20" ht="28">
      <c r="A751" s="101" t="s">
        <v>883</v>
      </c>
      <c r="B751" s="154" t="s">
        <v>928</v>
      </c>
      <c r="C751" s="5"/>
      <c r="D751" s="5" t="s">
        <v>890</v>
      </c>
      <c r="E751" s="132">
        <f t="shared" si="341"/>
        <v>276.15600000000001</v>
      </c>
      <c r="F751" s="139">
        <f>$O$761-P751*($O$761-$O$748)</f>
        <v>274.37</v>
      </c>
      <c r="G751" s="153" t="s">
        <v>1922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1911</v>
      </c>
      <c r="T751" s="7" t="s">
        <v>228</v>
      </c>
    </row>
    <row r="752" spans="1:20" ht="42">
      <c r="A752" s="101" t="s">
        <v>883</v>
      </c>
      <c r="B752" s="154" t="s">
        <v>919</v>
      </c>
      <c r="C752" s="5"/>
      <c r="D752" s="5" t="s">
        <v>890</v>
      </c>
      <c r="E752" s="132">
        <f t="shared" si="341"/>
        <v>276.15600000000001</v>
      </c>
      <c r="F752" s="139">
        <f>$O$761-P752*($O$761-$O$748)</f>
        <v>274.37</v>
      </c>
      <c r="G752" s="153" t="s">
        <v>1921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1911</v>
      </c>
      <c r="T752" s="7" t="s">
        <v>228</v>
      </c>
    </row>
    <row r="753" spans="1:20" ht="28">
      <c r="A753" s="101" t="s">
        <v>883</v>
      </c>
      <c r="B753" s="155" t="s">
        <v>924</v>
      </c>
      <c r="C753" s="5"/>
      <c r="D753" s="5" t="s">
        <v>246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274</v>
      </c>
      <c r="T753" s="7" t="s">
        <v>228</v>
      </c>
    </row>
    <row r="754" spans="1:20" ht="42">
      <c r="A754" s="101" t="s">
        <v>883</v>
      </c>
      <c r="B754" s="154" t="s">
        <v>925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234</v>
      </c>
      <c r="T754" s="7" t="s">
        <v>228</v>
      </c>
    </row>
    <row r="755" spans="1:20" ht="28">
      <c r="A755" s="101" t="s">
        <v>883</v>
      </c>
      <c r="B755" s="155" t="s">
        <v>926</v>
      </c>
      <c r="C755" s="5"/>
      <c r="D755" s="5" t="s">
        <v>907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234</v>
      </c>
      <c r="T755" s="7" t="s">
        <v>228</v>
      </c>
    </row>
    <row r="756" spans="1:20" ht="42">
      <c r="A756" s="101" t="s">
        <v>883</v>
      </c>
      <c r="B756" s="154" t="s">
        <v>927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1923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1911</v>
      </c>
      <c r="T756" s="7" t="s">
        <v>228</v>
      </c>
    </row>
    <row r="757" spans="1:20" ht="28">
      <c r="A757" s="101" t="s">
        <v>883</v>
      </c>
      <c r="B757" s="155" t="s">
        <v>929</v>
      </c>
      <c r="C757" s="5"/>
      <c r="D757" s="5" t="s">
        <v>250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232</v>
      </c>
      <c r="T757" s="7" t="s">
        <v>228</v>
      </c>
    </row>
    <row r="758" spans="1:20" ht="28">
      <c r="A758" s="101" t="s">
        <v>883</v>
      </c>
      <c r="B758" s="155" t="s">
        <v>930</v>
      </c>
      <c r="C758" s="5"/>
      <c r="D758" s="5" t="s">
        <v>250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234</v>
      </c>
      <c r="T758" s="7" t="s">
        <v>228</v>
      </c>
    </row>
    <row r="759" spans="1:20" ht="28">
      <c r="A759" s="101"/>
      <c r="B759" s="155" t="s">
        <v>1665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1607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1607</v>
      </c>
    </row>
    <row r="760" spans="1:20" ht="28">
      <c r="A760" s="101"/>
      <c r="B760" s="155" t="s">
        <v>1666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1608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1608</v>
      </c>
    </row>
    <row r="761" spans="1:20" ht="28">
      <c r="A761" s="101" t="s">
        <v>883</v>
      </c>
      <c r="B761" s="154" t="s">
        <v>114</v>
      </c>
      <c r="C761" s="135"/>
      <c r="D761" s="135" t="s">
        <v>224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226</v>
      </c>
      <c r="N761" s="5" t="s">
        <v>931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226</v>
      </c>
      <c r="T761" s="7" t="s">
        <v>228</v>
      </c>
    </row>
    <row r="762" spans="1:20" ht="28">
      <c r="A762" s="101" t="s">
        <v>883</v>
      </c>
      <c r="B762" s="154" t="s">
        <v>932</v>
      </c>
      <c r="C762" s="5"/>
      <c r="D762" s="5" t="s">
        <v>238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4" t="s">
        <v>933</v>
      </c>
      <c r="C763" s="5"/>
      <c r="D763" s="5" t="s">
        <v>246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248</v>
      </c>
      <c r="T763" s="7" t="s">
        <v>228</v>
      </c>
    </row>
    <row r="764" spans="1:20" ht="28">
      <c r="A764" s="101" t="s">
        <v>883</v>
      </c>
      <c r="B764" s="155" t="s">
        <v>934</v>
      </c>
      <c r="C764" s="5"/>
      <c r="D764" s="5" t="s">
        <v>907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274</v>
      </c>
      <c r="T764" s="7" t="s">
        <v>228</v>
      </c>
    </row>
    <row r="765" spans="1:20" ht="28">
      <c r="A765" s="101" t="s">
        <v>883</v>
      </c>
      <c r="B765" s="154" t="s">
        <v>935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4" t="s">
        <v>936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234</v>
      </c>
      <c r="T766" s="7" t="s">
        <v>228</v>
      </c>
    </row>
    <row r="767" spans="1:20" ht="28">
      <c r="A767" s="101" t="s">
        <v>883</v>
      </c>
      <c r="B767" s="155" t="s">
        <v>937</v>
      </c>
      <c r="C767" s="5"/>
      <c r="D767" s="5" t="s">
        <v>246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248</v>
      </c>
      <c r="T767" s="7" t="s">
        <v>228</v>
      </c>
    </row>
    <row r="768" spans="1:20" ht="28">
      <c r="A768" s="101" t="s">
        <v>883</v>
      </c>
      <c r="B768" s="155" t="s">
        <v>938</v>
      </c>
      <c r="C768" s="5"/>
      <c r="D768" s="5" t="s">
        <v>250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234</v>
      </c>
      <c r="T768" s="7" t="s">
        <v>228</v>
      </c>
    </row>
    <row r="769" spans="1:20" ht="56">
      <c r="A769" s="101"/>
      <c r="B769" s="155" t="s">
        <v>1664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1667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1667</v>
      </c>
    </row>
    <row r="770" spans="1:20" ht="28">
      <c r="A770" s="101"/>
      <c r="B770" s="155" t="s">
        <v>1871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1673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1673</v>
      </c>
    </row>
    <row r="771" spans="1:20" ht="28">
      <c r="A771" s="101"/>
      <c r="B771" s="155" t="s">
        <v>1872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1674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1674</v>
      </c>
    </row>
    <row r="772" spans="1:20" ht="28">
      <c r="A772" s="101"/>
      <c r="B772" s="155" t="s">
        <v>1672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1675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1675</v>
      </c>
    </row>
    <row r="773" spans="1:20" ht="28">
      <c r="A773" s="101" t="s">
        <v>883</v>
      </c>
      <c r="B773" s="154" t="s">
        <v>115</v>
      </c>
      <c r="C773" s="135"/>
      <c r="D773" s="135" t="s">
        <v>224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226</v>
      </c>
      <c r="N773" s="5" t="s">
        <v>939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226</v>
      </c>
      <c r="T773" s="7" t="s">
        <v>228</v>
      </c>
    </row>
    <row r="774" spans="1:20" ht="28">
      <c r="A774" s="101" t="s">
        <v>883</v>
      </c>
      <c r="B774" s="154" t="s">
        <v>940</v>
      </c>
      <c r="C774" s="5"/>
      <c r="D774" s="5" t="s">
        <v>238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248</v>
      </c>
      <c r="T774" s="7" t="s">
        <v>228</v>
      </c>
    </row>
    <row r="775" spans="1:20" ht="28">
      <c r="A775" s="101" t="s">
        <v>883</v>
      </c>
      <c r="B775" s="155" t="s">
        <v>941</v>
      </c>
      <c r="C775" s="5"/>
      <c r="D775" s="5" t="s">
        <v>246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 t="s">
        <v>883</v>
      </c>
      <c r="B776" s="157" t="s">
        <v>942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943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 t="s">
        <v>883</v>
      </c>
      <c r="B778" s="154" t="s">
        <v>944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234</v>
      </c>
      <c r="T778" s="7" t="s">
        <v>228</v>
      </c>
    </row>
    <row r="779" spans="1:20" ht="28">
      <c r="A779" s="101"/>
      <c r="B779" s="154" t="s">
        <v>1670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1607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1607</v>
      </c>
    </row>
    <row r="780" spans="1:20" ht="28">
      <c r="A780" s="101"/>
      <c r="B780" s="154" t="s">
        <v>1671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1608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1608</v>
      </c>
    </row>
    <row r="781" spans="1:20" ht="28">
      <c r="A781" s="101" t="s">
        <v>883</v>
      </c>
      <c r="B781" s="154" t="s">
        <v>116</v>
      </c>
      <c r="C781" s="135"/>
      <c r="D781" s="135" t="s">
        <v>224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226</v>
      </c>
      <c r="N781" s="5" t="s">
        <v>945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226</v>
      </c>
      <c r="T781" s="7" t="s">
        <v>228</v>
      </c>
    </row>
    <row r="782" spans="1:20" ht="28">
      <c r="A782" s="101" t="s">
        <v>883</v>
      </c>
      <c r="B782" s="155" t="s">
        <v>946</v>
      </c>
      <c r="C782" s="5"/>
      <c r="D782" s="5" t="s">
        <v>246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274</v>
      </c>
      <c r="T782" s="7" t="s">
        <v>228</v>
      </c>
    </row>
    <row r="783" spans="1:20" ht="28">
      <c r="A783" s="101" t="s">
        <v>883</v>
      </c>
      <c r="B783" s="154" t="s">
        <v>947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948</v>
      </c>
      <c r="C784" s="5"/>
      <c r="D784" s="5" t="s">
        <v>250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234</v>
      </c>
      <c r="T784" s="7" t="s">
        <v>228</v>
      </c>
    </row>
    <row r="785" spans="1:20" ht="28">
      <c r="A785" s="101" t="s">
        <v>883</v>
      </c>
      <c r="B785" s="155" t="s">
        <v>949</v>
      </c>
      <c r="C785" s="5"/>
      <c r="D785" s="5" t="s">
        <v>250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950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234</v>
      </c>
      <c r="T786" s="7" t="s">
        <v>228</v>
      </c>
    </row>
    <row r="787" spans="1:20" ht="56">
      <c r="A787" s="101"/>
      <c r="B787" s="154" t="s">
        <v>1668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1669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1669</v>
      </c>
    </row>
    <row r="788" spans="1:20" ht="28">
      <c r="A788" s="101" t="s">
        <v>883</v>
      </c>
      <c r="B788" s="154" t="s">
        <v>951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952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953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954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234</v>
      </c>
      <c r="T791" s="7" t="s">
        <v>228</v>
      </c>
    </row>
    <row r="792" spans="1:20" ht="28">
      <c r="A792" s="101" t="s">
        <v>883</v>
      </c>
      <c r="B792" s="154" t="s">
        <v>955</v>
      </c>
      <c r="C792" s="5"/>
      <c r="D792" s="5" t="s">
        <v>246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248</v>
      </c>
      <c r="T792" s="7" t="s">
        <v>228</v>
      </c>
    </row>
    <row r="793" spans="1:20" ht="28">
      <c r="A793" s="101" t="s">
        <v>883</v>
      </c>
      <c r="B793" s="154" t="s">
        <v>956</v>
      </c>
      <c r="C793" s="5"/>
      <c r="D793" s="5" t="s">
        <v>250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234</v>
      </c>
      <c r="T793" s="7" t="s">
        <v>228</v>
      </c>
    </row>
    <row r="794" spans="1:20" ht="28">
      <c r="A794" s="101" t="s">
        <v>883</v>
      </c>
      <c r="B794" s="154" t="s">
        <v>119</v>
      </c>
      <c r="C794" s="135"/>
      <c r="D794" s="135" t="s">
        <v>224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957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226</v>
      </c>
      <c r="T794" s="7" t="s">
        <v>228</v>
      </c>
    </row>
    <row r="795" spans="1:20" ht="28">
      <c r="A795" s="101" t="s">
        <v>883</v>
      </c>
      <c r="B795" s="154" t="s">
        <v>118</v>
      </c>
      <c r="C795" s="135"/>
      <c r="D795" s="135" t="s">
        <v>224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958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241</v>
      </c>
      <c r="T795" s="7" t="s">
        <v>228</v>
      </c>
    </row>
    <row r="796" spans="1:20" ht="42">
      <c r="A796" s="101" t="s">
        <v>883</v>
      </c>
      <c r="B796" s="154" t="s">
        <v>117</v>
      </c>
      <c r="C796" s="135"/>
      <c r="D796" s="135" t="s">
        <v>224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226</v>
      </c>
      <c r="N796" s="5" t="s">
        <v>959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241</v>
      </c>
      <c r="T796" s="7" t="s">
        <v>228</v>
      </c>
    </row>
    <row r="797" spans="1:20" ht="28">
      <c r="A797" s="106" t="s">
        <v>960</v>
      </c>
      <c r="B797" s="102" t="s">
        <v>961</v>
      </c>
      <c r="C797" s="5"/>
      <c r="D797" s="5" t="s">
        <v>890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2" t="s">
        <v>962</v>
      </c>
      <c r="C798" s="5"/>
      <c r="D798" s="5" t="s">
        <v>963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3" t="s">
        <v>964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2" t="s">
        <v>965</v>
      </c>
      <c r="C800" s="5"/>
      <c r="D800" s="5" t="s">
        <v>890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274</v>
      </c>
      <c r="T800" s="7" t="s">
        <v>228</v>
      </c>
    </row>
    <row r="801" spans="1:20" ht="28">
      <c r="A801" s="106" t="s">
        <v>960</v>
      </c>
      <c r="B801" s="103" t="s">
        <v>966</v>
      </c>
      <c r="C801" s="5"/>
      <c r="D801" s="5" t="s">
        <v>890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261</v>
      </c>
      <c r="T801" s="7">
        <v>0.27272727272727271</v>
      </c>
    </row>
    <row r="802" spans="1:20" ht="28">
      <c r="A802" s="106" t="s">
        <v>960</v>
      </c>
      <c r="B802" s="102" t="s">
        <v>967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1651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234</v>
      </c>
      <c r="T802" s="7" t="s">
        <v>228</v>
      </c>
    </row>
    <row r="803" spans="1:20" ht="28">
      <c r="A803" s="106" t="s">
        <v>960</v>
      </c>
      <c r="B803" s="102" t="s">
        <v>968</v>
      </c>
      <c r="C803" s="5"/>
      <c r="D803" s="5" t="s">
        <v>963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2" t="s">
        <v>969</v>
      </c>
      <c r="C804" s="5"/>
      <c r="D804" s="5" t="s">
        <v>890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232</v>
      </c>
      <c r="T804" s="7" t="s">
        <v>228</v>
      </c>
    </row>
    <row r="805" spans="1:20" ht="28">
      <c r="A805" s="106" t="s">
        <v>960</v>
      </c>
      <c r="B805" s="103" t="s">
        <v>970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232</v>
      </c>
      <c r="T805" s="7" t="s">
        <v>228</v>
      </c>
    </row>
    <row r="806" spans="1:20" ht="28">
      <c r="A806" s="106"/>
      <c r="B806" s="103" t="s">
        <v>1678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1607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1607</v>
      </c>
    </row>
    <row r="807" spans="1:20" ht="28">
      <c r="A807" s="106"/>
      <c r="B807" s="103" t="s">
        <v>1679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1608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1608</v>
      </c>
    </row>
    <row r="808" spans="1:20" ht="28">
      <c r="A808" s="106" t="s">
        <v>960</v>
      </c>
      <c r="B808" s="102" t="s">
        <v>120</v>
      </c>
      <c r="C808" s="135"/>
      <c r="D808" s="135" t="s">
        <v>224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226</v>
      </c>
      <c r="N808" s="5" t="s">
        <v>971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226</v>
      </c>
      <c r="T808" s="7" t="s">
        <v>228</v>
      </c>
    </row>
    <row r="809" spans="1:20" ht="28">
      <c r="A809" s="106" t="s">
        <v>960</v>
      </c>
      <c r="B809" s="102" t="s">
        <v>972</v>
      </c>
      <c r="C809" s="5"/>
      <c r="D809" s="5" t="s">
        <v>963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274</v>
      </c>
      <c r="T809" s="7" t="s">
        <v>228</v>
      </c>
    </row>
    <row r="810" spans="1:20" ht="28">
      <c r="A810" s="106" t="s">
        <v>960</v>
      </c>
      <c r="B810" s="102" t="s">
        <v>973</v>
      </c>
      <c r="C810" s="5"/>
      <c r="D810" s="5" t="s">
        <v>246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248</v>
      </c>
      <c r="T810" s="7" t="s">
        <v>228</v>
      </c>
    </row>
    <row r="811" spans="1:20" ht="28">
      <c r="A811" s="106" t="s">
        <v>960</v>
      </c>
      <c r="B811" s="102" t="s">
        <v>974</v>
      </c>
      <c r="C811" s="5"/>
      <c r="D811" s="5" t="s">
        <v>963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261</v>
      </c>
      <c r="T811" s="7">
        <v>0.38461538461538464</v>
      </c>
    </row>
    <row r="812" spans="1:20" ht="28">
      <c r="A812" s="106" t="s">
        <v>960</v>
      </c>
      <c r="B812" s="102" t="s">
        <v>975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261</v>
      </c>
      <c r="T812" s="7">
        <v>0.34210526315787615</v>
      </c>
    </row>
    <row r="813" spans="1:20" ht="28">
      <c r="A813" s="106" t="s">
        <v>960</v>
      </c>
      <c r="B813" s="102" t="s">
        <v>976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977</v>
      </c>
      <c r="C814" s="5"/>
      <c r="D814" s="5" t="s">
        <v>890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978</v>
      </c>
      <c r="C815" s="5"/>
      <c r="D815" s="5" t="s">
        <v>963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2" t="s">
        <v>979</v>
      </c>
      <c r="C816" s="5"/>
      <c r="D816" s="5" t="s">
        <v>246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232</v>
      </c>
      <c r="T816" s="7" t="s">
        <v>228</v>
      </c>
    </row>
    <row r="817" spans="1:20" ht="28">
      <c r="A817" s="106" t="s">
        <v>960</v>
      </c>
      <c r="B817" s="104" t="s">
        <v>980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2" t="s">
        <v>981</v>
      </c>
      <c r="C818" s="5"/>
      <c r="D818" s="5" t="s">
        <v>266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234</v>
      </c>
      <c r="T818" s="7" t="s">
        <v>228</v>
      </c>
    </row>
    <row r="819" spans="1:20" ht="28">
      <c r="A819" s="106" t="s">
        <v>960</v>
      </c>
      <c r="B819" s="103" t="s">
        <v>982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234</v>
      </c>
      <c r="T819" s="7" t="s">
        <v>228</v>
      </c>
    </row>
    <row r="820" spans="1:20" ht="28">
      <c r="A820" s="106"/>
      <c r="B820" s="103" t="s">
        <v>1680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1607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1607</v>
      </c>
    </row>
    <row r="821" spans="1:20" ht="28">
      <c r="A821" s="106"/>
      <c r="B821" s="103" t="s">
        <v>1681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1608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1608</v>
      </c>
    </row>
    <row r="822" spans="1:20" ht="28">
      <c r="A822" s="106" t="s">
        <v>960</v>
      </c>
      <c r="B822" s="102" t="s">
        <v>122</v>
      </c>
      <c r="C822" s="135"/>
      <c r="D822" s="135" t="s">
        <v>224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226</v>
      </c>
      <c r="N822" s="5" t="s">
        <v>983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226</v>
      </c>
      <c r="T822" s="7" t="s">
        <v>228</v>
      </c>
    </row>
    <row r="823" spans="1:20" ht="34">
      <c r="A823" s="106"/>
      <c r="B823" s="102" t="s">
        <v>1682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1684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1684</v>
      </c>
    </row>
    <row r="824" spans="1:20" ht="34">
      <c r="A824" s="106" t="s">
        <v>960</v>
      </c>
      <c r="B824" s="102" t="s">
        <v>984</v>
      </c>
      <c r="C824" s="135"/>
      <c r="D824" s="135" t="s">
        <v>224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226</v>
      </c>
      <c r="N824" s="5" t="s">
        <v>985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1683</v>
      </c>
      <c r="T824" s="7" t="s">
        <v>228</v>
      </c>
    </row>
    <row r="825" spans="1:20" ht="28">
      <c r="A825" s="106" t="s">
        <v>960</v>
      </c>
      <c r="B825" s="102" t="s">
        <v>986</v>
      </c>
      <c r="C825" s="5"/>
      <c r="D825" s="5" t="s">
        <v>963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987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3" t="s">
        <v>988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989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990</v>
      </c>
      <c r="C829" s="5"/>
      <c r="D829" s="5" t="s">
        <v>246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274</v>
      </c>
      <c r="T829" s="7" t="s">
        <v>228</v>
      </c>
    </row>
    <row r="830" spans="1:20" ht="28">
      <c r="A830" s="106" t="s">
        <v>960</v>
      </c>
      <c r="B830" s="102" t="s">
        <v>991</v>
      </c>
      <c r="C830" s="5"/>
      <c r="D830" s="5" t="s">
        <v>963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261</v>
      </c>
      <c r="T830" s="7">
        <v>0.15384615384616132</v>
      </c>
    </row>
    <row r="831" spans="1:20" ht="28">
      <c r="A831" s="106" t="s">
        <v>960</v>
      </c>
      <c r="B831" s="102" t="s">
        <v>992</v>
      </c>
      <c r="C831" s="5"/>
      <c r="D831" s="5" t="s">
        <v>890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274</v>
      </c>
      <c r="T831" s="7" t="s">
        <v>228</v>
      </c>
    </row>
    <row r="832" spans="1:20" ht="28">
      <c r="A832" s="106" t="s">
        <v>960</v>
      </c>
      <c r="B832" s="103" t="s">
        <v>993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 t="s">
        <v>960</v>
      </c>
      <c r="B833" s="103" t="s">
        <v>994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261</v>
      </c>
      <c r="T833" s="7">
        <v>0.25000000000000172</v>
      </c>
    </row>
    <row r="834" spans="1:20" ht="28">
      <c r="A834" s="106"/>
      <c r="B834" s="103" t="s">
        <v>1876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1878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1878</v>
      </c>
    </row>
    <row r="835" spans="1:20" ht="28">
      <c r="A835" s="106" t="s">
        <v>960</v>
      </c>
      <c r="B835" s="102" t="s">
        <v>995</v>
      </c>
      <c r="C835" s="5"/>
      <c r="D835" s="5" t="s">
        <v>963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261</v>
      </c>
      <c r="T835" s="7">
        <v>0.23076923076922809</v>
      </c>
    </row>
    <row r="836" spans="1:20" ht="28">
      <c r="A836" s="106" t="s">
        <v>960</v>
      </c>
      <c r="B836" s="102" t="s">
        <v>996</v>
      </c>
      <c r="C836" s="5"/>
      <c r="D836" s="5" t="s">
        <v>250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248</v>
      </c>
      <c r="T836" s="7" t="s">
        <v>228</v>
      </c>
    </row>
    <row r="837" spans="1:20" ht="28">
      <c r="A837" s="106" t="s">
        <v>960</v>
      </c>
      <c r="B837" s="103" t="s">
        <v>997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 t="s">
        <v>960</v>
      </c>
      <c r="B838" s="103" t="s">
        <v>998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261</v>
      </c>
      <c r="T838" s="7">
        <v>0.25000000000000172</v>
      </c>
    </row>
    <row r="839" spans="1:20" ht="28">
      <c r="A839" s="106"/>
      <c r="B839" s="103" t="s">
        <v>1875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1877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1877</v>
      </c>
    </row>
    <row r="840" spans="1:20" ht="28">
      <c r="A840" s="106" t="s">
        <v>960</v>
      </c>
      <c r="B840" s="102" t="s">
        <v>999</v>
      </c>
      <c r="C840" s="5"/>
      <c r="D840" s="5" t="s">
        <v>890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261</v>
      </c>
      <c r="T840" s="7">
        <v>0.26666666666666711</v>
      </c>
    </row>
    <row r="841" spans="1:20" ht="28">
      <c r="A841" s="106" t="s">
        <v>960</v>
      </c>
      <c r="B841" s="102" t="s">
        <v>1000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1001</v>
      </c>
      <c r="C842" s="5"/>
      <c r="D842" s="5" t="s">
        <v>246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1002</v>
      </c>
      <c r="C843" s="5"/>
      <c r="D843" s="5" t="s">
        <v>266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234</v>
      </c>
      <c r="T843" s="7" t="s">
        <v>228</v>
      </c>
    </row>
    <row r="844" spans="1:20" ht="28">
      <c r="A844" s="106" t="s">
        <v>960</v>
      </c>
      <c r="B844" s="102" t="s">
        <v>1003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3" t="s">
        <v>1004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1005</v>
      </c>
      <c r="C846" s="5"/>
      <c r="D846" s="5" t="s">
        <v>890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232</v>
      </c>
      <c r="T846" s="7" t="s">
        <v>228</v>
      </c>
    </row>
    <row r="847" spans="1:20" ht="28">
      <c r="A847" s="106" t="s">
        <v>960</v>
      </c>
      <c r="B847" s="102" t="s">
        <v>1006</v>
      </c>
      <c r="C847" s="5"/>
      <c r="D847" s="5" t="s">
        <v>963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232</v>
      </c>
      <c r="T847" s="7" t="s">
        <v>228</v>
      </c>
    </row>
    <row r="848" spans="1:20" ht="28">
      <c r="A848" s="106"/>
      <c r="B848" s="102" t="s">
        <v>1685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1673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1673</v>
      </c>
    </row>
    <row r="849" spans="1:20" ht="28">
      <c r="A849" s="106"/>
      <c r="B849" s="102" t="s">
        <v>1686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1674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1674</v>
      </c>
    </row>
    <row r="850" spans="1:20" ht="28">
      <c r="A850" s="106"/>
      <c r="B850" s="102" t="s">
        <v>1687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1675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1675</v>
      </c>
    </row>
    <row r="851" spans="1:20" ht="28">
      <c r="A851" s="106" t="s">
        <v>960</v>
      </c>
      <c r="B851" s="102" t="s">
        <v>124</v>
      </c>
      <c r="C851" s="135"/>
      <c r="D851" s="135" t="s">
        <v>224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226</v>
      </c>
      <c r="T851" s="7" t="s">
        <v>228</v>
      </c>
    </row>
    <row r="852" spans="1:20" ht="34">
      <c r="A852" s="106" t="s">
        <v>960</v>
      </c>
      <c r="B852" s="102" t="s">
        <v>1009</v>
      </c>
      <c r="C852" s="135"/>
      <c r="D852" s="135" t="s">
        <v>224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226</v>
      </c>
      <c r="N852" s="5" t="s">
        <v>1008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226</v>
      </c>
      <c r="T852" s="7" t="s">
        <v>228</v>
      </c>
    </row>
    <row r="853" spans="1:20" ht="28">
      <c r="A853" s="106" t="s">
        <v>960</v>
      </c>
      <c r="B853" s="102" t="s">
        <v>1010</v>
      </c>
      <c r="C853" s="5"/>
      <c r="D853" s="5" t="s">
        <v>890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1011</v>
      </c>
      <c r="C854" s="5"/>
      <c r="D854" s="5" t="s">
        <v>250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1012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1013</v>
      </c>
      <c r="C856" s="5"/>
      <c r="D856" s="5" t="s">
        <v>963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274</v>
      </c>
      <c r="T856" s="7" t="s">
        <v>228</v>
      </c>
    </row>
    <row r="857" spans="1:20" ht="28">
      <c r="A857" s="106" t="s">
        <v>960</v>
      </c>
      <c r="B857" s="102" t="s">
        <v>1014</v>
      </c>
      <c r="C857" s="5"/>
      <c r="D857" s="5" t="s">
        <v>250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248</v>
      </c>
      <c r="T857" s="7" t="s">
        <v>228</v>
      </c>
    </row>
    <row r="858" spans="1:20" ht="28">
      <c r="A858" s="106" t="s">
        <v>960</v>
      </c>
      <c r="B858" s="102" t="s">
        <v>1015</v>
      </c>
      <c r="C858" s="5"/>
      <c r="D858" s="5" t="s">
        <v>890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1016</v>
      </c>
      <c r="C859" s="5"/>
      <c r="D859" s="5" t="s">
        <v>963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1017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261</v>
      </c>
      <c r="T860" s="7">
        <v>0.171875</v>
      </c>
    </row>
    <row r="861" spans="1:20" ht="28">
      <c r="A861" s="106" t="s">
        <v>960</v>
      </c>
      <c r="B861" s="102" t="s">
        <v>1018</v>
      </c>
      <c r="C861" s="5"/>
      <c r="D861" s="5" t="s">
        <v>890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261</v>
      </c>
      <c r="T861" s="7">
        <v>0.15625</v>
      </c>
    </row>
    <row r="862" spans="1:20" ht="28">
      <c r="A862" s="106" t="s">
        <v>960</v>
      </c>
      <c r="B862" s="103" t="s">
        <v>1007</v>
      </c>
      <c r="C862" s="5"/>
      <c r="D862" s="5" t="s">
        <v>266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232</v>
      </c>
      <c r="T862" s="7" t="s">
        <v>228</v>
      </c>
    </row>
    <row r="863" spans="1:20" ht="28">
      <c r="A863" s="106"/>
      <c r="B863" s="103" t="s">
        <v>1873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1874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1874</v>
      </c>
    </row>
    <row r="864" spans="1:20" ht="28">
      <c r="A864" s="106"/>
      <c r="B864" s="103" t="s">
        <v>1879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1651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1651</v>
      </c>
    </row>
    <row r="865" spans="1:20" ht="28">
      <c r="A865" s="106" t="s">
        <v>960</v>
      </c>
      <c r="B865" s="102" t="s">
        <v>1019</v>
      </c>
      <c r="C865" s="5"/>
      <c r="D865" s="5" t="s">
        <v>266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248</v>
      </c>
      <c r="T865" s="7" t="s">
        <v>228</v>
      </c>
    </row>
    <row r="866" spans="1:20" ht="28">
      <c r="A866" s="106" t="s">
        <v>960</v>
      </c>
      <c r="B866" s="102" t="s">
        <v>1020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1021</v>
      </c>
      <c r="C867" s="5"/>
      <c r="D867" s="5" t="s">
        <v>890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261</v>
      </c>
      <c r="T867" s="7">
        <v>0.15625</v>
      </c>
    </row>
    <row r="868" spans="1:20" ht="28">
      <c r="A868" s="106" t="s">
        <v>960</v>
      </c>
      <c r="B868" s="102" t="s">
        <v>1022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261</v>
      </c>
      <c r="T868" s="7">
        <v>0.234375</v>
      </c>
    </row>
    <row r="869" spans="1:20" ht="28">
      <c r="A869" s="106" t="s">
        <v>960</v>
      </c>
      <c r="B869" s="103" t="s">
        <v>1023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274</v>
      </c>
      <c r="T869" s="7" t="s">
        <v>228</v>
      </c>
    </row>
    <row r="870" spans="1:20" ht="28">
      <c r="A870" s="106" t="s">
        <v>960</v>
      </c>
      <c r="B870" s="102" t="s">
        <v>1024</v>
      </c>
      <c r="C870" s="5"/>
      <c r="D870" s="5" t="s">
        <v>890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261</v>
      </c>
      <c r="T870" s="7">
        <v>0.18749999999999289</v>
      </c>
    </row>
    <row r="871" spans="1:20" ht="28">
      <c r="A871" s="106" t="s">
        <v>960</v>
      </c>
      <c r="B871" s="102" t="s">
        <v>1025</v>
      </c>
      <c r="C871" s="5"/>
      <c r="D871" s="5" t="s">
        <v>890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261</v>
      </c>
      <c r="T871" s="7">
        <v>9.3750000000007105E-2</v>
      </c>
    </row>
    <row r="872" spans="1:20" ht="28">
      <c r="A872" s="106" t="s">
        <v>960</v>
      </c>
      <c r="B872" s="102" t="s">
        <v>1026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248</v>
      </c>
      <c r="T872" s="7" t="s">
        <v>228</v>
      </c>
    </row>
    <row r="873" spans="1:20" ht="28">
      <c r="A873" s="106" t="s">
        <v>960</v>
      </c>
      <c r="B873" s="102" t="s">
        <v>1027</v>
      </c>
      <c r="C873" s="5"/>
      <c r="D873" s="5" t="s">
        <v>250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232</v>
      </c>
      <c r="T873" s="7" t="s">
        <v>228</v>
      </c>
    </row>
    <row r="874" spans="1:20" ht="28">
      <c r="A874" s="106" t="s">
        <v>960</v>
      </c>
      <c r="B874" s="102" t="s">
        <v>1028</v>
      </c>
      <c r="C874" s="5"/>
      <c r="D874" s="5" t="s">
        <v>250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234</v>
      </c>
      <c r="T874" s="7" t="s">
        <v>228</v>
      </c>
    </row>
    <row r="875" spans="1:20" ht="34">
      <c r="A875" s="106"/>
      <c r="B875" s="102" t="s">
        <v>1690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1607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1607</v>
      </c>
    </row>
    <row r="876" spans="1:20" ht="34">
      <c r="A876" s="106"/>
      <c r="B876" s="102" t="s">
        <v>1691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1608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1608</v>
      </c>
    </row>
    <row r="877" spans="1:20" ht="28">
      <c r="A877" s="106" t="s">
        <v>960</v>
      </c>
      <c r="B877" s="102" t="s">
        <v>1029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1030</v>
      </c>
      <c r="C878" s="5"/>
      <c r="D878" s="5" t="s">
        <v>250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232</v>
      </c>
      <c r="T878" s="7" t="s">
        <v>228</v>
      </c>
    </row>
    <row r="879" spans="1:20" ht="28">
      <c r="A879" s="106" t="s">
        <v>960</v>
      </c>
      <c r="B879" s="102" t="s">
        <v>1031</v>
      </c>
      <c r="C879" s="5"/>
      <c r="D879" s="5" t="s">
        <v>246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234</v>
      </c>
      <c r="T879" s="7" t="s">
        <v>228</v>
      </c>
    </row>
    <row r="880" spans="1:20" ht="28">
      <c r="A880" s="106"/>
      <c r="B880" s="102" t="s">
        <v>1688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1607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1607</v>
      </c>
    </row>
    <row r="881" spans="1:20" ht="28">
      <c r="A881" s="106"/>
      <c r="B881" s="102" t="s">
        <v>1689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1608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1608</v>
      </c>
    </row>
    <row r="882" spans="1:20" ht="28">
      <c r="A882" s="106" t="s">
        <v>960</v>
      </c>
      <c r="B882" s="102" t="s">
        <v>127</v>
      </c>
      <c r="C882" s="135"/>
      <c r="D882" s="135" t="s">
        <v>224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226</v>
      </c>
      <c r="T882" s="7" t="s">
        <v>228</v>
      </c>
    </row>
    <row r="883" spans="1:20" ht="34">
      <c r="A883" s="106" t="s">
        <v>960</v>
      </c>
      <c r="B883" s="102" t="s">
        <v>1033</v>
      </c>
      <c r="C883" s="135"/>
      <c r="D883" s="135" t="s">
        <v>224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226</v>
      </c>
      <c r="N883" s="5" t="s">
        <v>1032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226</v>
      </c>
      <c r="T883" s="7" t="s">
        <v>228</v>
      </c>
    </row>
    <row r="884" spans="1:20" ht="28">
      <c r="A884" s="106" t="s">
        <v>960</v>
      </c>
      <c r="B884" s="102" t="s">
        <v>125</v>
      </c>
      <c r="C884" s="135"/>
      <c r="D884" s="135" t="s">
        <v>224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226</v>
      </c>
      <c r="N884" s="5" t="s">
        <v>1034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241</v>
      </c>
      <c r="T884" s="7" t="s">
        <v>228</v>
      </c>
    </row>
    <row r="885" spans="1:20" ht="34">
      <c r="A885" s="106" t="s">
        <v>960</v>
      </c>
      <c r="B885" s="102" t="s">
        <v>1035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234</v>
      </c>
      <c r="T885" s="7" t="s">
        <v>228</v>
      </c>
    </row>
    <row r="886" spans="1:20" ht="28">
      <c r="A886" s="106" t="s">
        <v>960</v>
      </c>
      <c r="B886" s="102" t="s">
        <v>1036</v>
      </c>
      <c r="C886" s="5"/>
      <c r="D886" s="5" t="s">
        <v>890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248</v>
      </c>
      <c r="T886" s="7" t="s">
        <v>228</v>
      </c>
    </row>
    <row r="887" spans="1:20" ht="42">
      <c r="A887" s="106" t="s">
        <v>960</v>
      </c>
      <c r="B887" s="102" t="s">
        <v>1037</v>
      </c>
      <c r="C887" s="5"/>
      <c r="D887" s="5" t="s">
        <v>890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261</v>
      </c>
      <c r="T887" s="7">
        <v>0.1372549019607778</v>
      </c>
    </row>
    <row r="888" spans="1:20" ht="28">
      <c r="A888" s="106" t="s">
        <v>960</v>
      </c>
      <c r="B888" s="103" t="s">
        <v>1038</v>
      </c>
      <c r="C888" s="5"/>
      <c r="D888" s="5" t="s">
        <v>890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261</v>
      </c>
      <c r="T888" s="7">
        <v>0.15686274509804443</v>
      </c>
    </row>
    <row r="889" spans="1:20" ht="42">
      <c r="A889" s="106" t="s">
        <v>960</v>
      </c>
      <c r="B889" s="102" t="s">
        <v>1039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274</v>
      </c>
      <c r="T889" s="7" t="s">
        <v>228</v>
      </c>
    </row>
    <row r="890" spans="1:20" ht="42">
      <c r="A890" s="106" t="s">
        <v>960</v>
      </c>
      <c r="B890" s="103" t="s">
        <v>1040</v>
      </c>
      <c r="C890" s="5"/>
      <c r="D890" s="5" t="s">
        <v>890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261</v>
      </c>
      <c r="T890" s="7">
        <v>0.16666666666667035</v>
      </c>
    </row>
    <row r="891" spans="1:20" ht="42">
      <c r="A891" s="106" t="s">
        <v>960</v>
      </c>
      <c r="B891" s="102" t="s">
        <v>1041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261</v>
      </c>
      <c r="T891" s="7">
        <v>6.0240963855419639E-2</v>
      </c>
    </row>
    <row r="892" spans="1:20" ht="42">
      <c r="A892" s="106" t="s">
        <v>960</v>
      </c>
      <c r="B892" s="102" t="s">
        <v>1042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261</v>
      </c>
      <c r="T892" s="7">
        <v>6.0240963855419639E-2</v>
      </c>
    </row>
    <row r="893" spans="1:20" ht="28">
      <c r="A893" s="106" t="s">
        <v>960</v>
      </c>
      <c r="B893" s="103" t="s">
        <v>1043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248</v>
      </c>
      <c r="T893" s="7" t="s">
        <v>228</v>
      </c>
    </row>
    <row r="894" spans="1:20" ht="42">
      <c r="A894" s="106" t="s">
        <v>960</v>
      </c>
      <c r="B894" s="102" t="s">
        <v>1044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261</v>
      </c>
      <c r="T894" s="7">
        <v>0.12048192771084666</v>
      </c>
    </row>
    <row r="895" spans="1:20" ht="42">
      <c r="A895" s="106" t="s">
        <v>960</v>
      </c>
      <c r="B895" s="102" t="s">
        <v>1045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261</v>
      </c>
      <c r="T895" s="7">
        <v>0.18072289156626631</v>
      </c>
    </row>
    <row r="896" spans="1:20" ht="28">
      <c r="A896" s="106"/>
      <c r="B896" s="102" t="s">
        <v>1692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1694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56">
      <c r="A897" s="106"/>
      <c r="B897" s="102" t="s">
        <v>1880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1693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1693</v>
      </c>
    </row>
    <row r="898" spans="1:20" ht="56">
      <c r="A898" s="106"/>
      <c r="B898" s="102" t="s">
        <v>1936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1937</v>
      </c>
    </row>
    <row r="899" spans="1:20" ht="28">
      <c r="A899" s="106" t="s">
        <v>960</v>
      </c>
      <c r="B899" s="102" t="s">
        <v>1046</v>
      </c>
      <c r="C899" s="5"/>
      <c r="D899" s="5" t="s">
        <v>266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248</v>
      </c>
      <c r="T899" s="7" t="s">
        <v>228</v>
      </c>
    </row>
    <row r="900" spans="1:20" ht="42">
      <c r="A900" s="106" t="s">
        <v>960</v>
      </c>
      <c r="B900" s="103" t="s">
        <v>1047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232</v>
      </c>
      <c r="T900" s="7" t="s">
        <v>228</v>
      </c>
    </row>
    <row r="901" spans="1:20" ht="28">
      <c r="A901" s="106" t="s">
        <v>960</v>
      </c>
      <c r="B901" s="102" t="s">
        <v>1048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234</v>
      </c>
      <c r="T901" s="7" t="s">
        <v>228</v>
      </c>
    </row>
    <row r="902" spans="1:20" ht="28">
      <c r="A902" s="106" t="s">
        <v>960</v>
      </c>
      <c r="B902" s="102" t="s">
        <v>1049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232</v>
      </c>
      <c r="T902" s="7" t="s">
        <v>228</v>
      </c>
    </row>
    <row r="903" spans="1:20" ht="42">
      <c r="A903" s="106"/>
      <c r="B903" s="102" t="s">
        <v>1695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1607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1607</v>
      </c>
    </row>
    <row r="904" spans="1:20" ht="34">
      <c r="A904" s="106"/>
      <c r="B904" s="102" t="s">
        <v>1696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1608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1608</v>
      </c>
    </row>
    <row r="905" spans="1:20" ht="42">
      <c r="A905" s="106" t="s">
        <v>960</v>
      </c>
      <c r="B905" s="102" t="s">
        <v>129</v>
      </c>
      <c r="C905" s="135"/>
      <c r="D905" s="135" t="s">
        <v>224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226</v>
      </c>
      <c r="N905" s="5" t="s">
        <v>1050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226</v>
      </c>
      <c r="T905" s="7" t="s">
        <v>228</v>
      </c>
    </row>
    <row r="906" spans="1:20" ht="42">
      <c r="A906" s="106"/>
      <c r="B906" s="102" t="s">
        <v>1697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1698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1698</v>
      </c>
    </row>
    <row r="907" spans="1:20" ht="42">
      <c r="A907" s="106" t="s">
        <v>960</v>
      </c>
      <c r="B907" s="102" t="s">
        <v>1051</v>
      </c>
      <c r="C907" s="135"/>
      <c r="D907" s="135" t="s">
        <v>224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226</v>
      </c>
      <c r="N907" s="5" t="s">
        <v>1050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226</v>
      </c>
      <c r="T907" s="7" t="s">
        <v>228</v>
      </c>
    </row>
    <row r="908" spans="1:20" ht="42">
      <c r="A908" s="106" t="s">
        <v>960</v>
      </c>
      <c r="B908" s="102" t="s">
        <v>1052</v>
      </c>
      <c r="C908" s="5"/>
      <c r="D908" s="5" t="s">
        <v>890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1053</v>
      </c>
      <c r="C909" s="5"/>
      <c r="D909" s="5" t="s">
        <v>890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261</v>
      </c>
      <c r="T909" s="7">
        <v>0.16470588235294237</v>
      </c>
    </row>
    <row r="910" spans="1:20" ht="42">
      <c r="A910" s="106" t="s">
        <v>960</v>
      </c>
      <c r="B910" s="102" t="s">
        <v>1054</v>
      </c>
      <c r="C910" s="5"/>
      <c r="D910" s="5" t="s">
        <v>250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248</v>
      </c>
      <c r="T910" s="7" t="s">
        <v>228</v>
      </c>
    </row>
    <row r="911" spans="1:20" ht="42">
      <c r="A911" s="106" t="s">
        <v>960</v>
      </c>
      <c r="B911" s="102" t="s">
        <v>1055</v>
      </c>
      <c r="C911" s="5"/>
      <c r="D911" s="5" t="s">
        <v>246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248</v>
      </c>
      <c r="T911" s="7" t="s">
        <v>228</v>
      </c>
    </row>
    <row r="912" spans="1:20" ht="42">
      <c r="A912" s="106" t="s">
        <v>960</v>
      </c>
      <c r="B912" s="102" t="s">
        <v>1056</v>
      </c>
      <c r="C912" s="5"/>
      <c r="D912" s="5" t="s">
        <v>250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248</v>
      </c>
      <c r="T912" s="7" t="s">
        <v>228</v>
      </c>
    </row>
    <row r="913" spans="1:20" ht="42">
      <c r="A913" s="106" t="s">
        <v>960</v>
      </c>
      <c r="B913" s="102" t="s">
        <v>1057</v>
      </c>
      <c r="C913" s="5"/>
      <c r="D913" s="5" t="s">
        <v>1058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248</v>
      </c>
      <c r="T913" s="7" t="s">
        <v>228</v>
      </c>
    </row>
    <row r="914" spans="1:20" ht="28">
      <c r="A914" s="106" t="s">
        <v>960</v>
      </c>
      <c r="B914" s="102" t="s">
        <v>1059</v>
      </c>
      <c r="C914" s="5"/>
      <c r="D914" s="5" t="s">
        <v>890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261</v>
      </c>
      <c r="T914" s="7">
        <v>0.1764705882352918</v>
      </c>
    </row>
    <row r="915" spans="1:20" ht="28">
      <c r="A915" s="106" t="s">
        <v>960</v>
      </c>
      <c r="B915" s="102" t="s">
        <v>1060</v>
      </c>
      <c r="C915" s="5"/>
      <c r="D915" s="5" t="s">
        <v>272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1061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1062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 t="s">
        <v>960</v>
      </c>
      <c r="B918" s="102" t="s">
        <v>1063</v>
      </c>
      <c r="C918" s="5"/>
      <c r="D918" s="5" t="s">
        <v>272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274</v>
      </c>
      <c r="T918" s="7" t="s">
        <v>228</v>
      </c>
    </row>
    <row r="919" spans="1:20" ht="28">
      <c r="A919" s="106"/>
      <c r="B919" s="102" t="s">
        <v>1767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1607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1607</v>
      </c>
    </row>
    <row r="920" spans="1:20" ht="28">
      <c r="A920" s="106"/>
      <c r="B920" s="102" t="s">
        <v>1768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1608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1608</v>
      </c>
    </row>
    <row r="921" spans="1:20" ht="28">
      <c r="A921" s="106" t="s">
        <v>960</v>
      </c>
      <c r="B921" s="102" t="s">
        <v>1064</v>
      </c>
      <c r="C921" s="5"/>
      <c r="D921" s="5" t="s">
        <v>272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261</v>
      </c>
      <c r="T921" s="7">
        <v>0.23809523809523775</v>
      </c>
    </row>
    <row r="922" spans="1:20" ht="28">
      <c r="A922" s="106" t="s">
        <v>960</v>
      </c>
      <c r="B922" s="102" t="s">
        <v>1065</v>
      </c>
      <c r="C922" s="5"/>
      <c r="D922" s="5" t="s">
        <v>272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1066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261</v>
      </c>
      <c r="T923" s="7">
        <v>7.936507936507925E-2</v>
      </c>
    </row>
    <row r="924" spans="1:20" ht="28">
      <c r="A924" s="106" t="s">
        <v>960</v>
      </c>
      <c r="B924" s="102" t="s">
        <v>1067</v>
      </c>
      <c r="C924" s="5"/>
      <c r="D924" s="5" t="s">
        <v>890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261</v>
      </c>
      <c r="T924" s="7">
        <v>0.2235294117647075</v>
      </c>
    </row>
    <row r="925" spans="1:20" ht="28">
      <c r="A925" s="106" t="s">
        <v>960</v>
      </c>
      <c r="B925" s="102" t="s">
        <v>1068</v>
      </c>
      <c r="C925" s="5"/>
      <c r="D925" s="5" t="s">
        <v>246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261</v>
      </c>
      <c r="T925" s="7">
        <v>0.37037037037036985</v>
      </c>
    </row>
    <row r="926" spans="1:20" ht="28">
      <c r="A926" s="106" t="s">
        <v>960</v>
      </c>
      <c r="B926" s="102" t="s">
        <v>1069</v>
      </c>
      <c r="C926" s="5"/>
      <c r="D926" s="5" t="s">
        <v>272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261</v>
      </c>
      <c r="T926" s="7">
        <v>0.10582010582010566</v>
      </c>
    </row>
    <row r="927" spans="1:20" ht="28">
      <c r="A927" s="106" t="s">
        <v>960</v>
      </c>
      <c r="B927" s="102" t="s">
        <v>1070</v>
      </c>
      <c r="C927" s="5"/>
      <c r="D927" s="5" t="s">
        <v>272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261</v>
      </c>
      <c r="T927" s="7">
        <v>0.42328042328042265</v>
      </c>
    </row>
    <row r="928" spans="1:20" ht="28">
      <c r="A928" s="106" t="s">
        <v>960</v>
      </c>
      <c r="B928" s="102" t="s">
        <v>1071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261</v>
      </c>
      <c r="T928" s="7">
        <v>0.10582010582010566</v>
      </c>
    </row>
    <row r="929" spans="1:20" ht="28">
      <c r="A929" s="106" t="s">
        <v>960</v>
      </c>
      <c r="B929" s="102" t="s">
        <v>1072</v>
      </c>
      <c r="C929" s="5"/>
      <c r="D929" s="5" t="s">
        <v>890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261</v>
      </c>
      <c r="T929" s="7">
        <v>0.18823529411764842</v>
      </c>
    </row>
    <row r="930" spans="1:20" ht="28">
      <c r="A930" s="106" t="s">
        <v>960</v>
      </c>
      <c r="B930" s="102" t="s">
        <v>1073</v>
      </c>
      <c r="C930" s="5"/>
      <c r="D930" s="5" t="s">
        <v>250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261</v>
      </c>
      <c r="T930" s="7">
        <v>0.634920634920634</v>
      </c>
    </row>
    <row r="931" spans="1:20" ht="28">
      <c r="A931" s="106" t="s">
        <v>960</v>
      </c>
      <c r="B931" s="102" t="s">
        <v>1074</v>
      </c>
      <c r="C931" s="5"/>
      <c r="D931" s="5" t="s">
        <v>272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232</v>
      </c>
      <c r="T931" s="7" t="s">
        <v>228</v>
      </c>
    </row>
    <row r="932" spans="1:20" ht="42">
      <c r="A932" s="106" t="s">
        <v>960</v>
      </c>
      <c r="B932" s="102" t="s">
        <v>1075</v>
      </c>
      <c r="C932" s="5"/>
      <c r="D932" s="5" t="s">
        <v>272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234</v>
      </c>
      <c r="T932" s="7" t="s">
        <v>228</v>
      </c>
    </row>
    <row r="933" spans="1:20" ht="28">
      <c r="A933" s="106" t="s">
        <v>960</v>
      </c>
      <c r="B933" s="102" t="s">
        <v>1076</v>
      </c>
      <c r="C933" s="5"/>
      <c r="D933" s="5" t="s">
        <v>250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1077</v>
      </c>
      <c r="C934" s="5"/>
      <c r="D934" s="5" t="s">
        <v>272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2" t="s">
        <v>1078</v>
      </c>
      <c r="C935" s="5"/>
      <c r="D935" s="5" t="s">
        <v>890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232</v>
      </c>
      <c r="T935" s="7" t="s">
        <v>228</v>
      </c>
    </row>
    <row r="936" spans="1:20" ht="42">
      <c r="A936" s="106" t="s">
        <v>960</v>
      </c>
      <c r="B936" s="103" t="s">
        <v>1079</v>
      </c>
      <c r="C936" s="5"/>
      <c r="D936" s="5" t="s">
        <v>250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234</v>
      </c>
      <c r="T936" s="7" t="s">
        <v>228</v>
      </c>
    </row>
    <row r="937" spans="1:20" ht="28">
      <c r="A937" s="106"/>
      <c r="B937" s="102" t="s">
        <v>1703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1673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1673</v>
      </c>
    </row>
    <row r="938" spans="1:20" ht="28">
      <c r="A938" s="106"/>
      <c r="B938" s="102" t="s">
        <v>1704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1674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1674</v>
      </c>
    </row>
    <row r="939" spans="1:20" ht="28">
      <c r="A939" s="106"/>
      <c r="B939" s="102" t="s">
        <v>1705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1675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1675</v>
      </c>
    </row>
    <row r="940" spans="1:20" ht="28">
      <c r="A940" s="106" t="s">
        <v>960</v>
      </c>
      <c r="B940" s="102" t="s">
        <v>1572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1573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226</v>
      </c>
    </row>
    <row r="941" spans="1:20" ht="28">
      <c r="A941" s="106"/>
      <c r="B941" s="102" t="s">
        <v>1999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2000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1882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1883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1883</v>
      </c>
    </row>
    <row r="943" spans="1:20" ht="28">
      <c r="A943" s="106"/>
      <c r="B943" s="102" t="s">
        <v>1881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1884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1884</v>
      </c>
    </row>
    <row r="944" spans="1:20" ht="28">
      <c r="A944" s="106"/>
      <c r="B944" s="102" t="s">
        <v>1706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1673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1673</v>
      </c>
    </row>
    <row r="945" spans="1:20" ht="28">
      <c r="A945" s="106"/>
      <c r="B945" s="102" t="s">
        <v>1707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1674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1674</v>
      </c>
    </row>
    <row r="946" spans="1:20" ht="28">
      <c r="A946" s="106"/>
      <c r="B946" s="102" t="s">
        <v>1708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1675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1675</v>
      </c>
    </row>
    <row r="947" spans="1:20" ht="28">
      <c r="A947" s="106"/>
      <c r="B947" s="102" t="s">
        <v>2001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2002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960</v>
      </c>
      <c r="B948" s="102" t="s">
        <v>131</v>
      </c>
      <c r="C948" s="135"/>
      <c r="D948" s="135" t="s">
        <v>224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226</v>
      </c>
      <c r="N948" s="5" t="s">
        <v>1080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226</v>
      </c>
      <c r="T948" s="7" t="s">
        <v>228</v>
      </c>
    </row>
    <row r="949" spans="1:20" ht="42">
      <c r="A949" s="106"/>
      <c r="B949" s="102" t="s">
        <v>1699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1700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1700</v>
      </c>
    </row>
    <row r="950" spans="1:20" ht="34">
      <c r="A950" s="106" t="s">
        <v>960</v>
      </c>
      <c r="B950" s="102" t="s">
        <v>1081</v>
      </c>
      <c r="C950" s="135"/>
      <c r="D950" s="135" t="s">
        <v>224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226</v>
      </c>
      <c r="N950" s="5" t="s">
        <v>1080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226</v>
      </c>
      <c r="T950" s="7" t="s">
        <v>228</v>
      </c>
    </row>
    <row r="951" spans="1:20" ht="28">
      <c r="A951" s="106" t="s">
        <v>960</v>
      </c>
      <c r="B951" s="102" t="s">
        <v>1082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274</v>
      </c>
      <c r="T951" s="7" t="s">
        <v>228</v>
      </c>
    </row>
    <row r="952" spans="1:20" ht="28">
      <c r="A952" s="106" t="s">
        <v>960</v>
      </c>
      <c r="B952" s="102" t="s">
        <v>1083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274</v>
      </c>
      <c r="T952" s="7" t="s">
        <v>228</v>
      </c>
    </row>
    <row r="953" spans="1:20" ht="28">
      <c r="A953" s="106" t="s">
        <v>960</v>
      </c>
      <c r="B953" s="102" t="s">
        <v>1084</v>
      </c>
      <c r="C953" s="5"/>
      <c r="D953" s="5" t="s">
        <v>890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274</v>
      </c>
      <c r="T953" s="7" t="s">
        <v>228</v>
      </c>
    </row>
    <row r="954" spans="1:20" ht="28">
      <c r="A954" s="106" t="s">
        <v>960</v>
      </c>
      <c r="B954" s="102" t="s">
        <v>1085</v>
      </c>
      <c r="C954" s="5"/>
      <c r="D954" s="5" t="s">
        <v>246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1086</v>
      </c>
      <c r="C955" s="5"/>
      <c r="D955" s="5" t="s">
        <v>890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261</v>
      </c>
      <c r="T955" s="7">
        <v>7.1942446043165229E-2</v>
      </c>
    </row>
    <row r="956" spans="1:20" ht="28">
      <c r="A956" s="106" t="s">
        <v>960</v>
      </c>
      <c r="B956" s="102" t="s">
        <v>1087</v>
      </c>
      <c r="C956" s="5"/>
      <c r="D956" s="5" t="s">
        <v>250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248</v>
      </c>
      <c r="T956" s="7" t="s">
        <v>228</v>
      </c>
    </row>
    <row r="957" spans="1:20" ht="28">
      <c r="A957" s="106" t="s">
        <v>960</v>
      </c>
      <c r="B957" s="105" t="s">
        <v>1088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248</v>
      </c>
      <c r="T957" s="7" t="s">
        <v>228</v>
      </c>
    </row>
    <row r="958" spans="1:20" ht="28">
      <c r="A958" s="106" t="s">
        <v>960</v>
      </c>
      <c r="B958" s="102" t="s">
        <v>1089</v>
      </c>
      <c r="C958" s="5"/>
      <c r="D958" s="5" t="s">
        <v>890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261</v>
      </c>
      <c r="T958" s="7">
        <v>0.14388489208633046</v>
      </c>
    </row>
    <row r="959" spans="1:20" ht="28">
      <c r="A959" s="106" t="s">
        <v>960</v>
      </c>
      <c r="B959" s="102" t="s">
        <v>1090</v>
      </c>
      <c r="C959" s="5"/>
      <c r="D959" s="5" t="s">
        <v>890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261</v>
      </c>
      <c r="T959" s="7">
        <v>9.3525179856118995E-2</v>
      </c>
    </row>
    <row r="960" spans="1:20" ht="28">
      <c r="A960" s="106" t="s">
        <v>960</v>
      </c>
      <c r="B960" s="102" t="s">
        <v>1091</v>
      </c>
      <c r="C960" s="5"/>
      <c r="D960" s="5" t="s">
        <v>890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261</v>
      </c>
      <c r="T960" s="7">
        <v>0.19424460431654195</v>
      </c>
    </row>
    <row r="961" spans="1:20" ht="28">
      <c r="A961" s="106" t="s">
        <v>960</v>
      </c>
      <c r="B961" s="102" t="s">
        <v>1092</v>
      </c>
      <c r="C961" s="5"/>
      <c r="D961" s="5" t="s">
        <v>890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261</v>
      </c>
      <c r="T961" s="7">
        <v>0.15827338129496632</v>
      </c>
    </row>
    <row r="962" spans="1:20" ht="28">
      <c r="A962" s="106" t="s">
        <v>960</v>
      </c>
      <c r="B962" s="102" t="s">
        <v>1093</v>
      </c>
      <c r="C962" s="5"/>
      <c r="D962" s="5" t="s">
        <v>250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1094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232</v>
      </c>
      <c r="T963" s="7" t="s">
        <v>228</v>
      </c>
    </row>
    <row r="964" spans="1:20" ht="28">
      <c r="A964" s="106" t="s">
        <v>960</v>
      </c>
      <c r="B964" s="102" t="s">
        <v>1095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234</v>
      </c>
      <c r="T964" s="7" t="s">
        <v>228</v>
      </c>
    </row>
    <row r="965" spans="1:20" ht="28">
      <c r="A965" s="106" t="s">
        <v>960</v>
      </c>
      <c r="B965" s="102" t="s">
        <v>1096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234</v>
      </c>
      <c r="T965" s="7" t="s">
        <v>228</v>
      </c>
    </row>
    <row r="966" spans="1:20" ht="28">
      <c r="A966" s="106" t="s">
        <v>960</v>
      </c>
      <c r="B966" s="102" t="s">
        <v>1097</v>
      </c>
      <c r="C966" s="5"/>
      <c r="D966" s="5" t="s">
        <v>890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232</v>
      </c>
      <c r="T966" s="7" t="s">
        <v>228</v>
      </c>
    </row>
    <row r="967" spans="1:20" ht="28">
      <c r="A967" s="106"/>
      <c r="B967" s="102" t="s">
        <v>1712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1673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1673</v>
      </c>
    </row>
    <row r="968" spans="1:20" ht="28">
      <c r="A968" s="106"/>
      <c r="B968" s="102" t="s">
        <v>1713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1674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1674</v>
      </c>
    </row>
    <row r="969" spans="1:20" ht="28">
      <c r="A969" s="106"/>
      <c r="B969" s="102" t="s">
        <v>1714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1675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1675</v>
      </c>
    </row>
    <row r="970" spans="1:20" ht="28">
      <c r="A970" s="106" t="s">
        <v>960</v>
      </c>
      <c r="B970" s="102" t="s">
        <v>1098</v>
      </c>
      <c r="C970" s="5"/>
      <c r="D970" s="5" t="s">
        <v>272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232</v>
      </c>
      <c r="T970" s="7" t="s">
        <v>228</v>
      </c>
    </row>
    <row r="971" spans="1:20" ht="28">
      <c r="A971" s="106" t="s">
        <v>960</v>
      </c>
      <c r="B971" s="102" t="s">
        <v>1099</v>
      </c>
      <c r="C971" s="5"/>
      <c r="D971" s="5" t="s">
        <v>246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232</v>
      </c>
      <c r="T971" s="7" t="s">
        <v>228</v>
      </c>
    </row>
    <row r="972" spans="1:20" ht="28">
      <c r="A972" s="106" t="s">
        <v>960</v>
      </c>
      <c r="B972" s="102" t="s">
        <v>1100</v>
      </c>
      <c r="C972" s="5"/>
      <c r="D972" s="5" t="s">
        <v>250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232</v>
      </c>
      <c r="T972" s="7" t="s">
        <v>228</v>
      </c>
    </row>
    <row r="973" spans="1:20" ht="28">
      <c r="A973" s="106" t="s">
        <v>960</v>
      </c>
      <c r="B973" s="103" t="s">
        <v>1101</v>
      </c>
      <c r="C973" s="5"/>
      <c r="D973" s="5" t="s">
        <v>250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234</v>
      </c>
      <c r="T973" s="7" t="s">
        <v>228</v>
      </c>
    </row>
    <row r="974" spans="1:20" ht="34">
      <c r="A974" s="106"/>
      <c r="B974" s="103" t="s">
        <v>2003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2004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1709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1673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1673</v>
      </c>
    </row>
    <row r="976" spans="1:20" ht="28">
      <c r="A976" s="106"/>
      <c r="B976" s="103" t="s">
        <v>1710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1674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1674</v>
      </c>
    </row>
    <row r="977" spans="1:20" ht="28">
      <c r="A977" s="106"/>
      <c r="B977" s="103" t="s">
        <v>1711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1675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1675</v>
      </c>
    </row>
    <row r="978" spans="1:20" ht="28">
      <c r="A978" s="106" t="s">
        <v>960</v>
      </c>
      <c r="B978" s="102" t="s">
        <v>135</v>
      </c>
      <c r="C978" s="135"/>
      <c r="D978" s="135" t="s">
        <v>224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226</v>
      </c>
      <c r="N978" s="5" t="s">
        <v>1102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226</v>
      </c>
      <c r="T978" s="7" t="s">
        <v>228</v>
      </c>
    </row>
    <row r="979" spans="1:20" ht="56">
      <c r="A979" s="106"/>
      <c r="B979" s="102" t="s">
        <v>1701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1702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1702</v>
      </c>
    </row>
    <row r="980" spans="1:20" ht="34">
      <c r="A980" s="106" t="s">
        <v>960</v>
      </c>
      <c r="B980" s="102" t="s">
        <v>1103</v>
      </c>
      <c r="C980" s="135"/>
      <c r="D980" s="135" t="s">
        <v>224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226</v>
      </c>
      <c r="N980" s="5" t="s">
        <v>1104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226</v>
      </c>
      <c r="T980" s="7" t="s">
        <v>228</v>
      </c>
    </row>
    <row r="981" spans="1:20" ht="42">
      <c r="A981" s="106" t="s">
        <v>960</v>
      </c>
      <c r="B981" s="102" t="s">
        <v>133</v>
      </c>
      <c r="C981" s="135"/>
      <c r="D981" s="135" t="s">
        <v>224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226</v>
      </c>
      <c r="N981" s="5" t="s">
        <v>1102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241</v>
      </c>
      <c r="T981" s="7" t="s">
        <v>228</v>
      </c>
    </row>
    <row r="982" spans="1:20" ht="42">
      <c r="A982" s="106" t="s">
        <v>960</v>
      </c>
      <c r="B982" s="102" t="s">
        <v>1105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234</v>
      </c>
      <c r="T982" s="7" t="s">
        <v>228</v>
      </c>
    </row>
    <row r="983" spans="1:20" ht="28">
      <c r="A983" s="106" t="s">
        <v>960</v>
      </c>
      <c r="B983" s="102" t="s">
        <v>132</v>
      </c>
      <c r="C983" s="135"/>
      <c r="D983" s="135" t="s">
        <v>224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226</v>
      </c>
      <c r="N983" s="5" t="s">
        <v>1106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241</v>
      </c>
      <c r="T983" s="7" t="s">
        <v>228</v>
      </c>
    </row>
    <row r="984" spans="1:20" ht="28">
      <c r="A984" s="107" t="s">
        <v>1107</v>
      </c>
      <c r="B984" s="108" t="s">
        <v>1108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1109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8" t="s">
        <v>1110</v>
      </c>
      <c r="C986" s="5"/>
      <c r="D986" s="5" t="s">
        <v>1111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261</v>
      </c>
      <c r="T986" s="7">
        <v>0.35294117647058321</v>
      </c>
    </row>
    <row r="987" spans="1:20" ht="28">
      <c r="A987" s="107" t="s">
        <v>1107</v>
      </c>
      <c r="B987" s="109" t="s">
        <v>1112</v>
      </c>
      <c r="C987" s="5"/>
      <c r="D987" s="5" t="s">
        <v>246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274</v>
      </c>
      <c r="T987" s="7" t="s">
        <v>228</v>
      </c>
    </row>
    <row r="988" spans="1:20" ht="28">
      <c r="A988" s="107" t="s">
        <v>1107</v>
      </c>
      <c r="B988" s="108" t="s">
        <v>1113</v>
      </c>
      <c r="C988" s="5"/>
      <c r="D988" s="5" t="s">
        <v>1111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274</v>
      </c>
      <c r="T988" s="7" t="s">
        <v>228</v>
      </c>
    </row>
    <row r="989" spans="1:20" ht="28">
      <c r="A989" s="107" t="s">
        <v>1107</v>
      </c>
      <c r="B989" s="108" t="s">
        <v>1114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261</v>
      </c>
      <c r="T989" s="7">
        <v>0.24999999999999895</v>
      </c>
    </row>
    <row r="990" spans="1:20" ht="28">
      <c r="A990" s="107" t="s">
        <v>1107</v>
      </c>
      <c r="B990" s="109" t="s">
        <v>1115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1116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1117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234</v>
      </c>
      <c r="T992" s="7" t="s">
        <v>228</v>
      </c>
    </row>
    <row r="993" spans="1:20" ht="28">
      <c r="A993" s="107" t="s">
        <v>1107</v>
      </c>
      <c r="B993" s="108" t="s">
        <v>1118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232</v>
      </c>
      <c r="T993" s="7" t="s">
        <v>228</v>
      </c>
    </row>
    <row r="994" spans="1:20" ht="28">
      <c r="A994" s="107" t="s">
        <v>1107</v>
      </c>
      <c r="B994" s="109" t="s">
        <v>1119</v>
      </c>
      <c r="C994" s="5"/>
      <c r="D994" s="5" t="s">
        <v>272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234</v>
      </c>
      <c r="T994" s="7" t="s">
        <v>228</v>
      </c>
    </row>
    <row r="995" spans="1:20" ht="28">
      <c r="A995" s="107" t="s">
        <v>1107</v>
      </c>
      <c r="B995" s="109" t="s">
        <v>1120</v>
      </c>
      <c r="C995" s="5"/>
      <c r="D995" s="5" t="s">
        <v>250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234</v>
      </c>
      <c r="T995" s="7" t="s">
        <v>228</v>
      </c>
    </row>
    <row r="996" spans="1:20" ht="34">
      <c r="A996" s="107"/>
      <c r="B996" s="109" t="s">
        <v>1717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234</v>
      </c>
    </row>
    <row r="997" spans="1:20" ht="42">
      <c r="A997" s="107"/>
      <c r="B997" s="109" t="s">
        <v>1718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1715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1715</v>
      </c>
    </row>
    <row r="998" spans="1:20" ht="42">
      <c r="A998" s="107"/>
      <c r="B998" s="109" t="s">
        <v>1997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1998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1889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1890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1890</v>
      </c>
    </row>
    <row r="1000" spans="1:20" ht="28">
      <c r="A1000" s="107"/>
      <c r="B1000" s="109" t="s">
        <v>1719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1716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1716</v>
      </c>
    </row>
    <row r="1001" spans="1:20" ht="28">
      <c r="A1001" s="107" t="s">
        <v>1107</v>
      </c>
      <c r="B1001" s="109" t="s">
        <v>137</v>
      </c>
      <c r="C1001" s="135"/>
      <c r="D1001" s="135" t="s">
        <v>224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226</v>
      </c>
      <c r="N1001" s="5" t="s">
        <v>1121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226</v>
      </c>
      <c r="T1001" s="7" t="s">
        <v>228</v>
      </c>
    </row>
    <row r="1002" spans="1:20" ht="28">
      <c r="A1002" s="107" t="s">
        <v>1107</v>
      </c>
      <c r="B1002" s="108" t="s">
        <v>1122</v>
      </c>
      <c r="C1002" s="5"/>
      <c r="D1002" s="5" t="s">
        <v>1111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248</v>
      </c>
      <c r="T1002" s="7" t="s">
        <v>228</v>
      </c>
    </row>
    <row r="1003" spans="1:20" ht="28">
      <c r="A1003" s="107" t="s">
        <v>1107</v>
      </c>
      <c r="B1003" s="108" t="s">
        <v>1123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1124</v>
      </c>
      <c r="C1004" s="5"/>
      <c r="D1004" s="5" t="s">
        <v>250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234</v>
      </c>
      <c r="T1004" s="7" t="s">
        <v>228</v>
      </c>
    </row>
    <row r="1005" spans="1:20" ht="28">
      <c r="A1005" s="107" t="s">
        <v>1107</v>
      </c>
      <c r="B1005" s="109" t="s">
        <v>1125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234</v>
      </c>
      <c r="T1005" s="7" t="s">
        <v>228</v>
      </c>
    </row>
    <row r="1006" spans="1:20" ht="28">
      <c r="A1006" s="107" t="s">
        <v>1107</v>
      </c>
      <c r="B1006" s="109" t="s">
        <v>1126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234</v>
      </c>
      <c r="T1006" s="7" t="s">
        <v>228</v>
      </c>
    </row>
    <row r="1007" spans="1:20" ht="28">
      <c r="A1007" s="107"/>
      <c r="B1007" s="109" t="s">
        <v>1720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1723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1673</v>
      </c>
    </row>
    <row r="1008" spans="1:20" ht="28">
      <c r="A1008" s="107"/>
      <c r="B1008" s="109" t="s">
        <v>1721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1674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1674</v>
      </c>
    </row>
    <row r="1009" spans="1:20" ht="28">
      <c r="A1009" s="107"/>
      <c r="B1009" s="109" t="s">
        <v>1722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1675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1675</v>
      </c>
    </row>
    <row r="1010" spans="1:20" ht="28">
      <c r="A1010" s="107" t="s">
        <v>1107</v>
      </c>
      <c r="B1010" s="109" t="s">
        <v>138</v>
      </c>
      <c r="C1010" s="135"/>
      <c r="D1010" s="135" t="s">
        <v>224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226</v>
      </c>
      <c r="N1010" s="5" t="s">
        <v>1127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226</v>
      </c>
      <c r="T1010" s="7" t="s">
        <v>228</v>
      </c>
    </row>
    <row r="1011" spans="1:20" ht="28">
      <c r="A1011" s="107" t="s">
        <v>1107</v>
      </c>
      <c r="B1011" s="109" t="s">
        <v>1128</v>
      </c>
      <c r="C1011" s="135"/>
      <c r="D1011" s="135" t="s">
        <v>224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226</v>
      </c>
      <c r="N1011" s="5" t="s">
        <v>1129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241</v>
      </c>
      <c r="T1011" s="7" t="s">
        <v>228</v>
      </c>
    </row>
    <row r="1012" spans="1:20" ht="28">
      <c r="A1012" s="107" t="s">
        <v>1107</v>
      </c>
      <c r="B1012" s="108" t="s">
        <v>1130</v>
      </c>
      <c r="C1012" s="5"/>
      <c r="D1012" s="5" t="s">
        <v>1111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248</v>
      </c>
      <c r="T1012" s="7" t="s">
        <v>228</v>
      </c>
    </row>
    <row r="1013" spans="1:20" ht="28">
      <c r="A1013" s="107" t="s">
        <v>1107</v>
      </c>
      <c r="B1013" s="109" t="s">
        <v>1131</v>
      </c>
      <c r="C1013" s="5"/>
      <c r="D1013" s="5" t="s">
        <v>246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248</v>
      </c>
      <c r="T1013" s="7" t="s">
        <v>228</v>
      </c>
    </row>
    <row r="1014" spans="1:20" ht="28">
      <c r="A1014" s="107" t="s">
        <v>1107</v>
      </c>
      <c r="B1014" s="109" t="s">
        <v>1132</v>
      </c>
      <c r="C1014" s="5"/>
      <c r="D1014" s="5" t="s">
        <v>250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274</v>
      </c>
      <c r="T1014" s="7" t="s">
        <v>228</v>
      </c>
    </row>
    <row r="1015" spans="1:20" ht="28">
      <c r="A1015" s="107" t="s">
        <v>1107</v>
      </c>
      <c r="B1015" s="109" t="s">
        <v>1133</v>
      </c>
      <c r="C1015" s="5"/>
      <c r="D1015" s="5" t="s">
        <v>246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232</v>
      </c>
      <c r="T1015" s="7" t="s">
        <v>228</v>
      </c>
    </row>
    <row r="1016" spans="1:20" ht="28">
      <c r="A1016" s="107" t="s">
        <v>1107</v>
      </c>
      <c r="B1016" s="109" t="s">
        <v>1134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234</v>
      </c>
      <c r="T1016" s="7" t="s">
        <v>228</v>
      </c>
    </row>
    <row r="1017" spans="1:20" ht="28">
      <c r="A1017" s="107" t="s">
        <v>1107</v>
      </c>
      <c r="B1017" s="109" t="s">
        <v>1135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1136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234</v>
      </c>
      <c r="T1018" s="7" t="s">
        <v>228</v>
      </c>
    </row>
    <row r="1019" spans="1:20" ht="34">
      <c r="A1019" s="107"/>
      <c r="B1019" s="109" t="s">
        <v>1730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1731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234</v>
      </c>
    </row>
    <row r="1020" spans="1:20" ht="28">
      <c r="A1020" s="107"/>
      <c r="B1020" s="109" t="s">
        <v>1724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1723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1727</v>
      </c>
    </row>
    <row r="1021" spans="1:20" ht="28">
      <c r="A1021" s="107"/>
      <c r="B1021" s="109" t="s">
        <v>1725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1674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1674</v>
      </c>
    </row>
    <row r="1022" spans="1:20" ht="28">
      <c r="A1022" s="107"/>
      <c r="B1022" s="109" t="s">
        <v>1726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1729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1728</v>
      </c>
    </row>
    <row r="1023" spans="1:20" ht="28">
      <c r="A1023" s="107" t="s">
        <v>1107</v>
      </c>
      <c r="B1023" s="109" t="s">
        <v>139</v>
      </c>
      <c r="C1023" s="135"/>
      <c r="D1023" s="135" t="s">
        <v>224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226</v>
      </c>
      <c r="N1023" s="5" t="s">
        <v>1137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226</v>
      </c>
      <c r="T1023" s="7" t="s">
        <v>228</v>
      </c>
    </row>
    <row r="1024" spans="1:20" ht="28">
      <c r="A1024" s="107" t="s">
        <v>1107</v>
      </c>
      <c r="B1024" s="109" t="s">
        <v>1138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1139</v>
      </c>
      <c r="C1025" s="5"/>
      <c r="D1025" s="5" t="s">
        <v>272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1140</v>
      </c>
      <c r="C1026" s="5"/>
      <c r="D1026" s="5" t="s">
        <v>1111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234</v>
      </c>
      <c r="T1026" s="7" t="s">
        <v>228</v>
      </c>
    </row>
    <row r="1027" spans="1:20" ht="28">
      <c r="A1027" s="107" t="s">
        <v>1107</v>
      </c>
      <c r="B1027" s="109" t="s">
        <v>1141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234</v>
      </c>
      <c r="T1027" s="7" t="s">
        <v>228</v>
      </c>
    </row>
    <row r="1028" spans="1:20" ht="28">
      <c r="A1028" s="107" t="s">
        <v>1107</v>
      </c>
      <c r="B1028" s="109" t="s">
        <v>1142</v>
      </c>
      <c r="C1028" s="5"/>
      <c r="D1028" s="5" t="s">
        <v>250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248</v>
      </c>
      <c r="T1028" s="7" t="s">
        <v>228</v>
      </c>
    </row>
    <row r="1029" spans="1:20" ht="28">
      <c r="A1029" s="107"/>
      <c r="B1029" s="109" t="s">
        <v>1732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1607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1607</v>
      </c>
    </row>
    <row r="1030" spans="1:20" ht="56">
      <c r="A1030" s="107"/>
      <c r="B1030" s="109" t="s">
        <v>1885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1886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1886</v>
      </c>
    </row>
    <row r="1031" spans="1:20" ht="28">
      <c r="A1031" s="107"/>
      <c r="B1031" s="109" t="s">
        <v>1733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1608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1608</v>
      </c>
    </row>
    <row r="1032" spans="1:20" ht="42">
      <c r="A1032" s="107"/>
      <c r="B1032" s="109" t="s">
        <v>1978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1979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1107</v>
      </c>
      <c r="B1033" s="109" t="s">
        <v>140</v>
      </c>
      <c r="C1033" s="135"/>
      <c r="D1033" s="135" t="s">
        <v>224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226</v>
      </c>
      <c r="N1033" s="5" t="s">
        <v>1143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226</v>
      </c>
      <c r="T1033" s="7" t="s">
        <v>228</v>
      </c>
    </row>
    <row r="1034" spans="1:20" ht="28">
      <c r="A1034" s="107" t="s">
        <v>1107</v>
      </c>
      <c r="B1034" s="109" t="s">
        <v>1144</v>
      </c>
      <c r="C1034" s="135"/>
      <c r="D1034" s="135" t="s">
        <v>224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226</v>
      </c>
      <c r="N1034" s="5" t="s">
        <v>1145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241</v>
      </c>
      <c r="T1034" s="7" t="s">
        <v>228</v>
      </c>
    </row>
    <row r="1035" spans="1:20" ht="28">
      <c r="A1035" s="107" t="s">
        <v>1107</v>
      </c>
      <c r="B1035" s="109" t="s">
        <v>1146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274</v>
      </c>
      <c r="T1035" s="7" t="s">
        <v>228</v>
      </c>
    </row>
    <row r="1036" spans="1:20" ht="28">
      <c r="A1036" s="107" t="s">
        <v>1107</v>
      </c>
      <c r="B1036" s="108" t="s">
        <v>1147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274</v>
      </c>
      <c r="T1036" s="7" t="s">
        <v>228</v>
      </c>
    </row>
    <row r="1037" spans="1:20" ht="28">
      <c r="A1037" s="107" t="s">
        <v>1107</v>
      </c>
      <c r="B1037" s="109" t="s">
        <v>1148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234</v>
      </c>
      <c r="T1037" s="7" t="s">
        <v>228</v>
      </c>
    </row>
    <row r="1038" spans="1:20" ht="28">
      <c r="A1038" s="107" t="s">
        <v>1107</v>
      </c>
      <c r="B1038" s="108" t="s">
        <v>1149</v>
      </c>
      <c r="C1038" s="5"/>
      <c r="D1038" s="5" t="s">
        <v>1111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234</v>
      </c>
      <c r="T1038" s="7" t="s">
        <v>228</v>
      </c>
    </row>
    <row r="1039" spans="1:20" ht="28">
      <c r="A1039" s="107" t="s">
        <v>1107</v>
      </c>
      <c r="B1039" s="109" t="s">
        <v>1150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234</v>
      </c>
      <c r="T1039" s="7" t="s">
        <v>228</v>
      </c>
    </row>
    <row r="1040" spans="1:20" ht="28">
      <c r="A1040" s="107" t="s">
        <v>1107</v>
      </c>
      <c r="B1040" s="109" t="s">
        <v>1151</v>
      </c>
      <c r="C1040" s="5"/>
      <c r="D1040" s="5" t="s">
        <v>250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234</v>
      </c>
      <c r="T1040" s="7" t="s">
        <v>228</v>
      </c>
    </row>
    <row r="1041" spans="1:20" ht="28">
      <c r="A1041" s="107" t="s">
        <v>1107</v>
      </c>
      <c r="B1041" s="108" t="s">
        <v>1152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232</v>
      </c>
      <c r="T1041" s="7" t="s">
        <v>228</v>
      </c>
    </row>
    <row r="1042" spans="1:20" ht="28">
      <c r="A1042" s="107"/>
      <c r="B1042" s="109" t="s">
        <v>1903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1904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1904</v>
      </c>
    </row>
    <row r="1043" spans="1:20" ht="28">
      <c r="A1043" s="107"/>
      <c r="B1043" s="109" t="s">
        <v>1734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1737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1673</v>
      </c>
    </row>
    <row r="1044" spans="1:20" ht="28">
      <c r="A1044" s="107"/>
      <c r="B1044" s="109" t="s">
        <v>1735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1738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1674</v>
      </c>
    </row>
    <row r="1045" spans="1:20" ht="28">
      <c r="A1045" s="107"/>
      <c r="B1045" s="109" t="s">
        <v>1901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1902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1902</v>
      </c>
    </row>
    <row r="1046" spans="1:20" ht="42">
      <c r="A1046" s="107"/>
      <c r="B1046" s="109" t="s">
        <v>1736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1739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1675</v>
      </c>
    </row>
    <row r="1047" spans="1:20" ht="28">
      <c r="A1047" s="107" t="s">
        <v>1107</v>
      </c>
      <c r="B1047" s="109" t="s">
        <v>141</v>
      </c>
      <c r="C1047" s="135"/>
      <c r="D1047" s="135" t="s">
        <v>224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226</v>
      </c>
      <c r="N1047" s="5" t="s">
        <v>1153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226</v>
      </c>
      <c r="T1047" s="7" t="s">
        <v>228</v>
      </c>
    </row>
    <row r="1048" spans="1:20" ht="34">
      <c r="A1048" s="107"/>
      <c r="B1048" s="109" t="s">
        <v>1891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1892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1892</v>
      </c>
    </row>
    <row r="1049" spans="1:20" ht="28">
      <c r="A1049" s="107" t="s">
        <v>1107</v>
      </c>
      <c r="B1049" s="109" t="s">
        <v>1154</v>
      </c>
      <c r="C1049" s="5"/>
      <c r="D1049" s="5" t="s">
        <v>250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274</v>
      </c>
      <c r="T1049" s="7" t="s">
        <v>228</v>
      </c>
    </row>
    <row r="1050" spans="1:20" ht="28">
      <c r="A1050" s="107" t="s">
        <v>1107</v>
      </c>
      <c r="B1050" s="109" t="s">
        <v>1155</v>
      </c>
      <c r="C1050" s="5"/>
      <c r="D1050" s="5" t="s">
        <v>272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234</v>
      </c>
      <c r="T1050" s="7" t="s">
        <v>228</v>
      </c>
    </row>
    <row r="1051" spans="1:20" ht="28">
      <c r="A1051" s="107" t="s">
        <v>1107</v>
      </c>
      <c r="B1051" s="109" t="s">
        <v>1156</v>
      </c>
      <c r="C1051" s="5"/>
      <c r="D1051" s="5" t="s">
        <v>272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234</v>
      </c>
      <c r="T1051" s="7" t="s">
        <v>228</v>
      </c>
    </row>
    <row r="1052" spans="1:20" ht="28">
      <c r="A1052" s="107"/>
      <c r="B1052" s="109" t="s">
        <v>1898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1607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1607</v>
      </c>
    </row>
    <row r="1053" spans="1:20" ht="34">
      <c r="A1053" s="107"/>
      <c r="B1053" s="109" t="s">
        <v>1899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1887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1887</v>
      </c>
    </row>
    <row r="1054" spans="1:20" ht="34">
      <c r="A1054" s="107"/>
      <c r="B1054" s="109" t="s">
        <v>1900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1888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1888</v>
      </c>
    </row>
    <row r="1055" spans="1:20" ht="28">
      <c r="A1055" s="107"/>
      <c r="B1055" s="109" t="s">
        <v>1897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1608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1608</v>
      </c>
    </row>
    <row r="1056" spans="1:20" ht="28">
      <c r="A1056" s="107" t="s">
        <v>1107</v>
      </c>
      <c r="B1056" s="109" t="s">
        <v>144</v>
      </c>
      <c r="C1056" s="135"/>
      <c r="D1056" s="135" t="s">
        <v>224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226</v>
      </c>
      <c r="N1056" s="5" t="s">
        <v>1157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226</v>
      </c>
      <c r="T1056" s="7" t="s">
        <v>228</v>
      </c>
    </row>
    <row r="1057" spans="1:20" ht="34">
      <c r="A1057" s="107"/>
      <c r="B1057" s="109" t="s">
        <v>1893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1894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1107</v>
      </c>
      <c r="B1058" s="109" t="s">
        <v>1158</v>
      </c>
      <c r="C1058" s="5"/>
      <c r="D1058" s="5" t="s">
        <v>250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248</v>
      </c>
      <c r="T1058" s="7" t="s">
        <v>228</v>
      </c>
    </row>
    <row r="1059" spans="1:20" ht="28">
      <c r="A1059" s="107" t="s">
        <v>1107</v>
      </c>
      <c r="B1059" s="109" t="s">
        <v>1159</v>
      </c>
      <c r="C1059" s="5"/>
      <c r="D1059" s="5" t="s">
        <v>272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234</v>
      </c>
      <c r="T1059" s="7" t="s">
        <v>228</v>
      </c>
    </row>
    <row r="1060" spans="1:20" ht="28">
      <c r="A1060" s="107" t="s">
        <v>1107</v>
      </c>
      <c r="B1060" s="109" t="s">
        <v>1160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234</v>
      </c>
      <c r="T1060" s="7" t="s">
        <v>228</v>
      </c>
    </row>
    <row r="1061" spans="1:20" ht="28">
      <c r="A1061" s="107" t="s">
        <v>1107</v>
      </c>
      <c r="B1061" s="109" t="s">
        <v>1161</v>
      </c>
      <c r="C1061" s="5"/>
      <c r="D1061" s="5" t="s">
        <v>250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232</v>
      </c>
      <c r="T1061" s="7" t="s">
        <v>228</v>
      </c>
    </row>
    <row r="1062" spans="1:20" ht="28">
      <c r="A1062" s="107" t="s">
        <v>1107</v>
      </c>
      <c r="B1062" s="109" t="s">
        <v>1162</v>
      </c>
      <c r="C1062" s="5"/>
      <c r="D1062" s="5" t="s">
        <v>246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234</v>
      </c>
      <c r="T1062" s="7" t="s">
        <v>228</v>
      </c>
    </row>
    <row r="1063" spans="1:20" ht="28">
      <c r="A1063" s="107"/>
      <c r="B1063" s="109" t="s">
        <v>1740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1723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1673</v>
      </c>
    </row>
    <row r="1064" spans="1:20" ht="28">
      <c r="A1064" s="107"/>
      <c r="B1064" s="109" t="s">
        <v>1741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1674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1674</v>
      </c>
    </row>
    <row r="1065" spans="1:20" ht="28">
      <c r="A1065" s="107"/>
      <c r="B1065" s="109" t="s">
        <v>1742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1729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1675</v>
      </c>
    </row>
    <row r="1066" spans="1:20" ht="28">
      <c r="A1066" s="107" t="s">
        <v>1107</v>
      </c>
      <c r="B1066" s="109" t="s">
        <v>146</v>
      </c>
      <c r="C1066" s="135"/>
      <c r="D1066" s="135" t="s">
        <v>224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226</v>
      </c>
      <c r="N1066" s="5" t="s">
        <v>1163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226</v>
      </c>
      <c r="T1066" s="7" t="s">
        <v>228</v>
      </c>
    </row>
    <row r="1067" spans="1:20" ht="34">
      <c r="A1067" s="107"/>
      <c r="B1067" s="109" t="s">
        <v>1895</v>
      </c>
      <c r="C1067" s="135"/>
      <c r="D1067" s="135"/>
      <c r="E1067" s="132"/>
      <c r="F1067" s="139"/>
      <c r="G1067" s="149" t="s">
        <v>1896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226</v>
      </c>
    </row>
    <row r="1068" spans="1:20" ht="28">
      <c r="A1068" s="107" t="s">
        <v>1107</v>
      </c>
      <c r="B1068" s="109" t="s">
        <v>1164</v>
      </c>
      <c r="C1068" s="135"/>
      <c r="D1068" s="135" t="s">
        <v>224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226</v>
      </c>
      <c r="N1068" s="5" t="s">
        <v>1165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228</v>
      </c>
    </row>
    <row r="1069" spans="1:20" ht="28">
      <c r="A1069" s="107" t="s">
        <v>1107</v>
      </c>
      <c r="B1069" s="109" t="s">
        <v>145</v>
      </c>
      <c r="C1069" s="135"/>
      <c r="D1069" s="135" t="s">
        <v>224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226</v>
      </c>
      <c r="N1069" s="5" t="s">
        <v>1166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228</v>
      </c>
    </row>
    <row r="1070" spans="1:20" ht="28">
      <c r="A1070" s="110" t="s">
        <v>1167</v>
      </c>
      <c r="B1070" s="111" t="s">
        <v>1168</v>
      </c>
      <c r="C1070" s="5"/>
      <c r="D1070" s="5" t="s">
        <v>250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234</v>
      </c>
      <c r="T1070" s="7" t="s">
        <v>228</v>
      </c>
    </row>
    <row r="1071" spans="1:20" ht="28">
      <c r="A1071" s="110"/>
      <c r="B1071" s="111" t="s">
        <v>1745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1743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1607</v>
      </c>
    </row>
    <row r="1072" spans="1:20" ht="28">
      <c r="A1072" s="110"/>
      <c r="B1072" s="111" t="s">
        <v>1746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1743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1608</v>
      </c>
    </row>
    <row r="1073" spans="1:20" ht="28">
      <c r="A1073" s="110"/>
      <c r="B1073" s="111" t="s">
        <v>1744</v>
      </c>
      <c r="C1073" s="5"/>
      <c r="D1073" s="135" t="s">
        <v>224</v>
      </c>
      <c r="E1073" s="132">
        <f t="shared" si="600"/>
        <v>422.7337</v>
      </c>
      <c r="F1073" s="139">
        <f t="shared" si="601"/>
        <v>419</v>
      </c>
      <c r="G1073" s="149" t="s">
        <v>1743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226</v>
      </c>
      <c r="N1073" s="5" t="s">
        <v>1169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226</v>
      </c>
    </row>
    <row r="1074" spans="1:20" ht="28">
      <c r="A1074" s="110"/>
      <c r="B1074" s="111" t="s">
        <v>1905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1607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1607</v>
      </c>
    </row>
    <row r="1075" spans="1:20" ht="28">
      <c r="A1075" s="110"/>
      <c r="B1075" s="111" t="s">
        <v>1906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1608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1608</v>
      </c>
    </row>
    <row r="1076" spans="1:20" ht="28">
      <c r="A1076" s="110" t="s">
        <v>1167</v>
      </c>
      <c r="B1076" s="111" t="s">
        <v>147</v>
      </c>
      <c r="C1076" s="135"/>
      <c r="D1076" s="135" t="s">
        <v>224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226</v>
      </c>
      <c r="N1076" s="5" t="s">
        <v>1169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1170</v>
      </c>
      <c r="C1077" s="5"/>
      <c r="D1077" s="5" t="s">
        <v>246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234</v>
      </c>
      <c r="T1077" s="7" t="s">
        <v>228</v>
      </c>
    </row>
    <row r="1078" spans="1:20" ht="28">
      <c r="A1078" s="110"/>
      <c r="B1078" s="111" t="s">
        <v>1748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234</v>
      </c>
    </row>
    <row r="1079" spans="1:20" ht="28">
      <c r="A1079" s="110"/>
      <c r="B1079" s="111" t="s">
        <v>1984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1607</v>
      </c>
    </row>
    <row r="1080" spans="1:20" ht="28">
      <c r="A1080" s="110"/>
      <c r="B1080" s="111" t="s">
        <v>1985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1608</v>
      </c>
    </row>
    <row r="1081" spans="1:20" ht="28">
      <c r="A1081" s="110" t="s">
        <v>1167</v>
      </c>
      <c r="B1081" s="111" t="s">
        <v>148</v>
      </c>
      <c r="C1081" s="135"/>
      <c r="D1081" s="135" t="s">
        <v>224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226</v>
      </c>
      <c r="N1081" s="5" t="s">
        <v>1171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226</v>
      </c>
      <c r="T1081" s="7" t="s">
        <v>228</v>
      </c>
    </row>
    <row r="1082" spans="1:20" ht="28">
      <c r="A1082" s="110" t="s">
        <v>1167</v>
      </c>
      <c r="B1082" s="111" t="s">
        <v>1172</v>
      </c>
      <c r="C1082" s="5"/>
      <c r="D1082" s="5" t="s">
        <v>250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248</v>
      </c>
      <c r="T1082" s="7" t="s">
        <v>228</v>
      </c>
    </row>
    <row r="1083" spans="1:20" ht="28">
      <c r="A1083" s="110" t="s">
        <v>1167</v>
      </c>
      <c r="B1083" s="111" t="s">
        <v>1173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234</v>
      </c>
      <c r="T1083" s="7" t="s">
        <v>228</v>
      </c>
    </row>
    <row r="1084" spans="1:20" ht="28">
      <c r="A1084" s="110" t="s">
        <v>1167</v>
      </c>
      <c r="B1084" s="112" t="s">
        <v>1174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234</v>
      </c>
      <c r="T1084" s="7" t="s">
        <v>228</v>
      </c>
    </row>
    <row r="1085" spans="1:20" ht="28">
      <c r="A1085" s="110" t="s">
        <v>1167</v>
      </c>
      <c r="B1085" s="111" t="s">
        <v>1175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234</v>
      </c>
      <c r="T1085" s="7" t="s">
        <v>228</v>
      </c>
    </row>
    <row r="1086" spans="1:20" ht="28">
      <c r="A1086" s="110"/>
      <c r="B1086" s="111" t="s">
        <v>1747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234</v>
      </c>
    </row>
    <row r="1087" spans="1:20" ht="28">
      <c r="A1087" s="110" t="s">
        <v>1167</v>
      </c>
      <c r="B1087" s="111" t="s">
        <v>150</v>
      </c>
      <c r="C1087" s="135"/>
      <c r="D1087" s="135" t="s">
        <v>224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226</v>
      </c>
      <c r="N1087" s="5" t="s">
        <v>1176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226</v>
      </c>
      <c r="T1087" s="7" t="s">
        <v>228</v>
      </c>
    </row>
    <row r="1088" spans="1:20" ht="28">
      <c r="A1088" s="110" t="s">
        <v>1167</v>
      </c>
      <c r="B1088" s="111" t="s">
        <v>149</v>
      </c>
      <c r="C1088" s="135"/>
      <c r="D1088" s="135" t="s">
        <v>224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226</v>
      </c>
      <c r="N1088" s="5" t="s">
        <v>1177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241</v>
      </c>
      <c r="T1088" s="7" t="s">
        <v>228</v>
      </c>
    </row>
    <row r="1089" spans="1:20" ht="28">
      <c r="A1089" s="110" t="s">
        <v>1167</v>
      </c>
      <c r="B1089" s="111" t="s">
        <v>1178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274</v>
      </c>
      <c r="T1089" s="7" t="s">
        <v>228</v>
      </c>
    </row>
    <row r="1090" spans="1:20" ht="28">
      <c r="A1090" s="110" t="s">
        <v>1167</v>
      </c>
      <c r="B1090" s="111" t="s">
        <v>1179</v>
      </c>
      <c r="C1090" s="5"/>
      <c r="D1090" s="5" t="s">
        <v>250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248</v>
      </c>
      <c r="T1090" s="7" t="s">
        <v>228</v>
      </c>
    </row>
    <row r="1091" spans="1:20" ht="28">
      <c r="A1091" s="110" t="s">
        <v>1167</v>
      </c>
      <c r="B1091" s="111" t="s">
        <v>1180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234</v>
      </c>
      <c r="T1091" s="7" t="s">
        <v>228</v>
      </c>
    </row>
    <row r="1092" spans="1:20" ht="28">
      <c r="A1092" s="110" t="s">
        <v>1167</v>
      </c>
      <c r="B1092" s="111" t="s">
        <v>1181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232</v>
      </c>
      <c r="T1092" s="7" t="s">
        <v>228</v>
      </c>
    </row>
    <row r="1093" spans="1:20" ht="28">
      <c r="A1093" s="110"/>
      <c r="B1093" s="111" t="s">
        <v>1753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1755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1607</v>
      </c>
    </row>
    <row r="1094" spans="1:20" ht="28">
      <c r="A1094" s="110"/>
      <c r="B1094" s="111" t="s">
        <v>1754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1756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1608</v>
      </c>
    </row>
    <row r="1095" spans="1:20" ht="28">
      <c r="A1095" s="110"/>
      <c r="B1095" s="111" t="s">
        <v>1980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1607</v>
      </c>
    </row>
    <row r="1096" spans="1:20" ht="28">
      <c r="A1096" s="110"/>
      <c r="B1096" s="111" t="s">
        <v>1981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1608</v>
      </c>
    </row>
    <row r="1097" spans="1:20" ht="28">
      <c r="A1097" s="110" t="s">
        <v>1167</v>
      </c>
      <c r="B1097" s="111" t="s">
        <v>151</v>
      </c>
      <c r="C1097" s="135"/>
      <c r="D1097" s="135" t="s">
        <v>224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226</v>
      </c>
      <c r="N1097" s="5" t="s">
        <v>1182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226</v>
      </c>
      <c r="T1097" s="7" t="s">
        <v>228</v>
      </c>
    </row>
    <row r="1098" spans="1:20" ht="28">
      <c r="A1098" s="110" t="s">
        <v>1167</v>
      </c>
      <c r="B1098" s="111" t="s">
        <v>1183</v>
      </c>
      <c r="C1098" s="5"/>
      <c r="D1098" s="5" t="s">
        <v>370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234</v>
      </c>
      <c r="T1098" s="7" t="s">
        <v>228</v>
      </c>
    </row>
    <row r="1099" spans="1:20" ht="42">
      <c r="A1099" s="110" t="s">
        <v>1167</v>
      </c>
      <c r="B1099" s="111" t="s">
        <v>1184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234</v>
      </c>
      <c r="T1099" s="7" t="s">
        <v>228</v>
      </c>
    </row>
    <row r="1100" spans="1:20" ht="42">
      <c r="A1100" s="110"/>
      <c r="B1100" s="111" t="s">
        <v>1751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1752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234</v>
      </c>
    </row>
    <row r="1101" spans="1:20" ht="42">
      <c r="A1101" s="110"/>
      <c r="B1101" s="111" t="s">
        <v>1982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1607</v>
      </c>
    </row>
    <row r="1102" spans="1:20" ht="34">
      <c r="A1102" s="110"/>
      <c r="B1102" s="111" t="s">
        <v>1983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1608</v>
      </c>
    </row>
    <row r="1103" spans="1:20" ht="42">
      <c r="A1103" s="110" t="s">
        <v>1167</v>
      </c>
      <c r="B1103" s="111" t="s">
        <v>153</v>
      </c>
      <c r="C1103" s="135"/>
      <c r="D1103" s="135" t="s">
        <v>224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226</v>
      </c>
      <c r="N1103" s="5" t="s">
        <v>1185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226</v>
      </c>
      <c r="T1103" s="7" t="s">
        <v>228</v>
      </c>
    </row>
    <row r="1104" spans="1:20" ht="28">
      <c r="A1104" s="110"/>
      <c r="B1104" s="111" t="s">
        <v>1749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1750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234</v>
      </c>
    </row>
    <row r="1105" spans="1:20" ht="28">
      <c r="A1105" s="110" t="s">
        <v>1167</v>
      </c>
      <c r="B1105" s="111" t="s">
        <v>152</v>
      </c>
      <c r="C1105" s="135"/>
      <c r="D1105" s="135" t="s">
        <v>224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226</v>
      </c>
      <c r="N1105" s="5" t="s">
        <v>1186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241</v>
      </c>
      <c r="T1105" s="7" t="s">
        <v>228</v>
      </c>
    </row>
    <row r="1106" spans="1:20" ht="28">
      <c r="A1106" s="110" t="s">
        <v>1167</v>
      </c>
      <c r="B1106" s="111" t="s">
        <v>1187</v>
      </c>
      <c r="C1106" s="5"/>
      <c r="D1106" s="5" t="s">
        <v>250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248</v>
      </c>
      <c r="T1106" s="7" t="s">
        <v>228</v>
      </c>
    </row>
    <row r="1107" spans="1:20" ht="28">
      <c r="A1107" s="110" t="s">
        <v>1167</v>
      </c>
      <c r="B1107" s="112" t="s">
        <v>1188</v>
      </c>
      <c r="C1107" s="5"/>
      <c r="D1107" s="5" t="s">
        <v>246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248</v>
      </c>
      <c r="T1107" s="7" t="s">
        <v>228</v>
      </c>
    </row>
    <row r="1108" spans="1:20" ht="28">
      <c r="A1108" s="110" t="s">
        <v>1167</v>
      </c>
      <c r="B1108" s="111" t="s">
        <v>1189</v>
      </c>
      <c r="C1108" s="5"/>
      <c r="D1108" s="5" t="s">
        <v>250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261</v>
      </c>
      <c r="T1108" s="7">
        <v>0.51282051282051566</v>
      </c>
    </row>
    <row r="1109" spans="1:20" ht="28">
      <c r="A1109" s="110" t="s">
        <v>1167</v>
      </c>
      <c r="B1109" s="111" t="s">
        <v>1190</v>
      </c>
      <c r="C1109" s="5"/>
      <c r="D1109" s="5" t="s">
        <v>370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274</v>
      </c>
      <c r="T1109" s="7" t="s">
        <v>228</v>
      </c>
    </row>
    <row r="1110" spans="1:20" ht="28">
      <c r="A1110" s="110" t="s">
        <v>1167</v>
      </c>
      <c r="B1110" s="112" t="s">
        <v>1191</v>
      </c>
      <c r="C1110" s="5"/>
      <c r="D1110" s="5" t="s">
        <v>246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232</v>
      </c>
      <c r="T1110" s="7" t="s">
        <v>228</v>
      </c>
    </row>
    <row r="1111" spans="1:20" ht="28">
      <c r="A1111" s="110" t="s">
        <v>1167</v>
      </c>
      <c r="B1111" s="111" t="s">
        <v>1192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234</v>
      </c>
      <c r="T1111" s="7" t="s">
        <v>228</v>
      </c>
    </row>
    <row r="1112" spans="1:20" ht="42">
      <c r="A1112" s="110" t="s">
        <v>1167</v>
      </c>
      <c r="B1112" s="111" t="s">
        <v>1193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234</v>
      </c>
      <c r="T1112" s="7" t="s">
        <v>228</v>
      </c>
    </row>
    <row r="1113" spans="1:20" ht="28">
      <c r="A1113" s="110"/>
      <c r="B1113" s="111" t="s">
        <v>1762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234</v>
      </c>
    </row>
    <row r="1114" spans="1:20" ht="28">
      <c r="A1114" s="110"/>
      <c r="B1114" s="111" t="s">
        <v>1757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1607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1607</v>
      </c>
    </row>
    <row r="1115" spans="1:20" ht="28">
      <c r="A1115" s="110"/>
      <c r="B1115" s="111" t="s">
        <v>1758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1608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1608</v>
      </c>
    </row>
    <row r="1116" spans="1:20" ht="28">
      <c r="A1116" s="110" t="s">
        <v>1167</v>
      </c>
      <c r="B1116" s="111" t="s">
        <v>154</v>
      </c>
      <c r="C1116" s="135"/>
      <c r="D1116" s="135" t="s">
        <v>224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226</v>
      </c>
      <c r="N1116" s="5" t="s">
        <v>1194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226</v>
      </c>
      <c r="T1116" s="7" t="s">
        <v>228</v>
      </c>
    </row>
    <row r="1117" spans="1:20" ht="28">
      <c r="A1117" s="110" t="s">
        <v>1167</v>
      </c>
      <c r="B1117" s="111" t="s">
        <v>1195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274</v>
      </c>
      <c r="T1117" s="7" t="s">
        <v>228</v>
      </c>
    </row>
    <row r="1118" spans="1:20" ht="28">
      <c r="A1118" s="110" t="s">
        <v>1167</v>
      </c>
      <c r="B1118" s="111" t="s">
        <v>1196</v>
      </c>
      <c r="C1118" s="5"/>
      <c r="D1118" s="5" t="s">
        <v>246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248</v>
      </c>
      <c r="T1118" s="7" t="s">
        <v>228</v>
      </c>
    </row>
    <row r="1119" spans="1:20" ht="28">
      <c r="A1119" s="110" t="s">
        <v>1167</v>
      </c>
      <c r="B1119" s="111" t="s">
        <v>1197</v>
      </c>
      <c r="C1119" s="5"/>
      <c r="D1119" s="5" t="s">
        <v>250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248</v>
      </c>
      <c r="T1119" s="7" t="s">
        <v>228</v>
      </c>
    </row>
    <row r="1120" spans="1:20" ht="28">
      <c r="A1120" s="110" t="s">
        <v>1167</v>
      </c>
      <c r="B1120" s="111" t="s">
        <v>1198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232</v>
      </c>
      <c r="T1120" s="7" t="s">
        <v>228</v>
      </c>
    </row>
    <row r="1121" spans="1:21" ht="28">
      <c r="A1121" s="110"/>
      <c r="B1121" s="111" t="s">
        <v>1763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1759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1673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1673</v>
      </c>
    </row>
    <row r="1123" spans="1:21" ht="28">
      <c r="A1123" s="110"/>
      <c r="B1123" s="111" t="s">
        <v>1760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1674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1674</v>
      </c>
    </row>
    <row r="1124" spans="1:21" ht="28">
      <c r="A1124" s="110"/>
      <c r="B1124" s="111" t="s">
        <v>1761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1675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1675</v>
      </c>
    </row>
    <row r="1125" spans="1:21" ht="28">
      <c r="A1125" s="110" t="s">
        <v>1167</v>
      </c>
      <c r="B1125" s="111" t="s">
        <v>155</v>
      </c>
      <c r="C1125" s="135"/>
      <c r="D1125" s="135" t="s">
        <v>224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226</v>
      </c>
      <c r="N1125" s="5" t="s">
        <v>1199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226</v>
      </c>
      <c r="T1125" s="7" t="s">
        <v>228</v>
      </c>
    </row>
    <row r="1126" spans="1:21" ht="28">
      <c r="A1126" s="110" t="s">
        <v>1167</v>
      </c>
      <c r="B1126" s="111" t="s">
        <v>1200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234</v>
      </c>
      <c r="T1126" s="7" t="s">
        <v>228</v>
      </c>
    </row>
    <row r="1127" spans="1:21" ht="28">
      <c r="A1127" s="110" t="s">
        <v>1167</v>
      </c>
      <c r="B1127" s="111" t="s">
        <v>1201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234</v>
      </c>
      <c r="T1127" s="7" t="s">
        <v>228</v>
      </c>
    </row>
    <row r="1128" spans="1:21" ht="28">
      <c r="A1128" s="110" t="s">
        <v>1167</v>
      </c>
      <c r="B1128" s="112" t="s">
        <v>1202</v>
      </c>
      <c r="C1128" s="5"/>
      <c r="D1128" s="5" t="s">
        <v>1203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232</v>
      </c>
      <c r="T1128" s="7" t="s">
        <v>228</v>
      </c>
    </row>
    <row r="1129" spans="1:21" ht="28">
      <c r="A1129" s="110" t="s">
        <v>1167</v>
      </c>
      <c r="B1129" s="111" t="s">
        <v>1204</v>
      </c>
      <c r="C1129" s="5"/>
      <c r="D1129" s="5" t="s">
        <v>370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248</v>
      </c>
      <c r="T1129" s="7" t="s">
        <v>228</v>
      </c>
    </row>
    <row r="1130" spans="1:21" ht="28">
      <c r="A1130" s="110" t="s">
        <v>1167</v>
      </c>
      <c r="B1130" s="111" t="s">
        <v>1205</v>
      </c>
      <c r="C1130" s="5"/>
      <c r="D1130" s="5" t="s">
        <v>250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248</v>
      </c>
      <c r="T1130" s="7" t="s">
        <v>228</v>
      </c>
    </row>
    <row r="1131" spans="1:21" ht="28">
      <c r="A1131" s="110" t="s">
        <v>1167</v>
      </c>
      <c r="B1131" s="111" t="s">
        <v>1206</v>
      </c>
      <c r="C1131" s="5"/>
      <c r="D1131" s="5" t="s">
        <v>246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248</v>
      </c>
      <c r="T1131" s="7" t="s">
        <v>228</v>
      </c>
    </row>
    <row r="1132" spans="1:21" ht="28">
      <c r="A1132" s="110" t="s">
        <v>1167</v>
      </c>
      <c r="B1132" s="111" t="s">
        <v>1207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234</v>
      </c>
      <c r="T1132" s="7" t="s">
        <v>228</v>
      </c>
    </row>
    <row r="1133" spans="1:21" ht="28">
      <c r="A1133" s="110"/>
      <c r="B1133" s="111" t="s">
        <v>1764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234</v>
      </c>
    </row>
    <row r="1134" spans="1:21" ht="28">
      <c r="A1134" s="110"/>
      <c r="B1134" s="111" t="s">
        <v>1765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1607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1607</v>
      </c>
    </row>
    <row r="1135" spans="1:21" ht="28">
      <c r="A1135" s="110"/>
      <c r="B1135" s="111" t="s">
        <v>1766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1608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1608</v>
      </c>
    </row>
    <row r="1136" spans="1:21" ht="28">
      <c r="A1136" s="110" t="s">
        <v>1167</v>
      </c>
      <c r="B1136" s="111" t="s">
        <v>158</v>
      </c>
      <c r="C1136" s="135"/>
      <c r="D1136" s="135" t="s">
        <v>224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226</v>
      </c>
      <c r="N1136" s="5" t="s">
        <v>1208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226</v>
      </c>
      <c r="T1136" s="7" t="s">
        <v>228</v>
      </c>
    </row>
    <row r="1137" spans="1:20" ht="28">
      <c r="A1137" s="110" t="s">
        <v>1167</v>
      </c>
      <c r="B1137" s="111" t="s">
        <v>157</v>
      </c>
      <c r="C1137" s="135"/>
      <c r="D1137" s="135" t="s">
        <v>224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226</v>
      </c>
      <c r="N1137" s="5" t="s">
        <v>1209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241</v>
      </c>
      <c r="T1137" s="7" t="s">
        <v>228</v>
      </c>
    </row>
    <row r="1138" spans="1:20" ht="28">
      <c r="A1138" s="110" t="s">
        <v>1167</v>
      </c>
      <c r="B1138" s="111" t="s">
        <v>156</v>
      </c>
      <c r="C1138" s="135"/>
      <c r="D1138" s="135" t="s">
        <v>224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226</v>
      </c>
      <c r="N1138" s="5" t="s">
        <v>1210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241</v>
      </c>
      <c r="T1138" s="7" t="s">
        <v>228</v>
      </c>
    </row>
    <row r="1139" spans="1:20" ht="28">
      <c r="A1139" s="116" t="s">
        <v>1211</v>
      </c>
      <c r="B1139" s="117" t="s">
        <v>1212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234</v>
      </c>
      <c r="T1139" s="7" t="s">
        <v>228</v>
      </c>
    </row>
    <row r="1140" spans="1:20" ht="28">
      <c r="A1140" s="116" t="s">
        <v>1211</v>
      </c>
      <c r="B1140" s="118" t="s">
        <v>1213</v>
      </c>
      <c r="C1140" s="5"/>
      <c r="D1140" s="5" t="s">
        <v>1214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234</v>
      </c>
      <c r="T1140" s="7" t="s">
        <v>228</v>
      </c>
    </row>
    <row r="1141" spans="1:20" ht="28">
      <c r="A1141" s="116" t="s">
        <v>1211</v>
      </c>
      <c r="B1141" s="118" t="s">
        <v>1215</v>
      </c>
      <c r="C1141" s="5"/>
      <c r="D1141" s="5" t="s">
        <v>1203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234</v>
      </c>
      <c r="T1141" s="7" t="s">
        <v>228</v>
      </c>
    </row>
    <row r="1142" spans="1:20" ht="28">
      <c r="A1142" s="116"/>
      <c r="B1142" s="118" t="s">
        <v>1986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1607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1607</v>
      </c>
    </row>
    <row r="1143" spans="1:20" ht="28">
      <c r="A1143" s="116"/>
      <c r="B1143" s="118" t="s">
        <v>1987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1608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1608</v>
      </c>
    </row>
    <row r="1144" spans="1:20" ht="28">
      <c r="A1144" s="116" t="s">
        <v>1211</v>
      </c>
      <c r="B1144" s="117" t="s">
        <v>159</v>
      </c>
      <c r="C1144" s="135"/>
      <c r="D1144" s="135" t="s">
        <v>224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226</v>
      </c>
      <c r="N1144" s="5" t="s">
        <v>1216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226</v>
      </c>
      <c r="T1144" s="7" t="s">
        <v>228</v>
      </c>
    </row>
    <row r="1145" spans="1:20" ht="28">
      <c r="A1145" s="116" t="s">
        <v>1211</v>
      </c>
      <c r="B1145" s="117" t="s">
        <v>1217</v>
      </c>
      <c r="C1145" s="5"/>
      <c r="D1145" s="5" t="s">
        <v>266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1218</v>
      </c>
      <c r="C1146" s="5"/>
      <c r="D1146" s="5" t="s">
        <v>1219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7" t="s">
        <v>1220</v>
      </c>
      <c r="C1147" s="5"/>
      <c r="D1147" s="5" t="s">
        <v>266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261</v>
      </c>
      <c r="T1147" s="7">
        <v>9.8039215686272649E-2</v>
      </c>
    </row>
    <row r="1148" spans="1:20" ht="28">
      <c r="A1148" s="116"/>
      <c r="B1148" s="117" t="s">
        <v>1771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1769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1673</v>
      </c>
    </row>
    <row r="1149" spans="1:20" ht="28">
      <c r="A1149" s="116"/>
      <c r="B1149" s="117" t="s">
        <v>1772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1674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1674</v>
      </c>
    </row>
    <row r="1150" spans="1:20" ht="28">
      <c r="A1150" s="116"/>
      <c r="B1150" s="117" t="s">
        <v>1773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1770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1675</v>
      </c>
    </row>
    <row r="1151" spans="1:20" ht="34">
      <c r="A1151" s="116"/>
      <c r="B1151" s="117" t="s">
        <v>1938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1942</v>
      </c>
    </row>
    <row r="1152" spans="1:20" ht="28">
      <c r="A1152" s="116" t="s">
        <v>1211</v>
      </c>
      <c r="B1152" s="117" t="s">
        <v>1221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248</v>
      </c>
      <c r="T1152" s="7" t="s">
        <v>228</v>
      </c>
    </row>
    <row r="1153" spans="1:20" ht="28">
      <c r="A1153" s="116" t="s">
        <v>1211</v>
      </c>
      <c r="B1153" s="117" t="s">
        <v>1222</v>
      </c>
      <c r="C1153" s="5"/>
      <c r="D1153" s="5" t="s">
        <v>266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261</v>
      </c>
      <c r="T1153" s="7">
        <v>0.14705882352940897</v>
      </c>
    </row>
    <row r="1154" spans="1:20" ht="28">
      <c r="A1154" s="116" t="s">
        <v>1211</v>
      </c>
      <c r="B1154" s="117" t="s">
        <v>1223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274</v>
      </c>
      <c r="T1154" s="7" t="s">
        <v>228</v>
      </c>
    </row>
    <row r="1155" spans="1:20" ht="28">
      <c r="A1155" s="116" t="s">
        <v>1211</v>
      </c>
      <c r="B1155" s="117" t="s">
        <v>1224</v>
      </c>
      <c r="C1155" s="5"/>
      <c r="D1155" s="5" t="s">
        <v>250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248</v>
      </c>
      <c r="T1155" s="7" t="s">
        <v>228</v>
      </c>
    </row>
    <row r="1156" spans="1:20" ht="28">
      <c r="A1156" s="116" t="s">
        <v>1211</v>
      </c>
      <c r="B1156" s="117" t="s">
        <v>1225</v>
      </c>
      <c r="C1156" s="5"/>
      <c r="D1156" s="5" t="s">
        <v>1219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261</v>
      </c>
      <c r="T1156" s="7">
        <v>0.26254901960784593</v>
      </c>
    </row>
    <row r="1157" spans="1:20" ht="28">
      <c r="A1157" s="116" t="s">
        <v>1211</v>
      </c>
      <c r="B1157" s="118" t="s">
        <v>1226</v>
      </c>
      <c r="C1157" s="5"/>
      <c r="D1157" s="5" t="s">
        <v>1214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274</v>
      </c>
      <c r="T1157" s="7" t="s">
        <v>228</v>
      </c>
    </row>
    <row r="1158" spans="1:20" ht="28">
      <c r="A1158" s="116" t="s">
        <v>1211</v>
      </c>
      <c r="B1158" s="117" t="s">
        <v>1227</v>
      </c>
      <c r="C1158" s="5"/>
      <c r="D1158" s="5" t="s">
        <v>370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248</v>
      </c>
      <c r="T1158" s="7" t="s">
        <v>228</v>
      </c>
    </row>
    <row r="1159" spans="1:20" ht="28">
      <c r="A1159" s="116" t="s">
        <v>1211</v>
      </c>
      <c r="B1159" s="121" t="s">
        <v>1228</v>
      </c>
      <c r="C1159" s="5"/>
      <c r="D1159" s="5" t="s">
        <v>1229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8" t="s">
        <v>1230</v>
      </c>
      <c r="C1160" s="5"/>
      <c r="D1160" s="5" t="s">
        <v>250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274</v>
      </c>
      <c r="T1160" s="7" t="s">
        <v>228</v>
      </c>
    </row>
    <row r="1161" spans="1:20" ht="28">
      <c r="A1161" s="116" t="s">
        <v>1211</v>
      </c>
      <c r="B1161" s="118" t="s">
        <v>1231</v>
      </c>
      <c r="C1161" s="5"/>
      <c r="D1161" s="5" t="s">
        <v>1203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274</v>
      </c>
      <c r="T1161" s="7" t="s">
        <v>228</v>
      </c>
    </row>
    <row r="1162" spans="1:20" ht="28">
      <c r="A1162" s="116" t="s">
        <v>1211</v>
      </c>
      <c r="B1162" s="117" t="s">
        <v>1232</v>
      </c>
      <c r="C1162" s="5"/>
      <c r="D1162" s="5" t="s">
        <v>246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8" t="s">
        <v>1233</v>
      </c>
      <c r="C1163" s="5"/>
      <c r="D1163" s="5" t="s">
        <v>1203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261</v>
      </c>
      <c r="T1163" s="7">
        <v>0.12745098039215735</v>
      </c>
    </row>
    <row r="1164" spans="1:20" ht="28">
      <c r="A1164" s="116" t="s">
        <v>1211</v>
      </c>
      <c r="B1164" s="117" t="s">
        <v>1234</v>
      </c>
      <c r="C1164" s="5"/>
      <c r="D1164" s="5" t="s">
        <v>266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261</v>
      </c>
      <c r="T1164" s="7">
        <v>0.29411764705882526</v>
      </c>
    </row>
    <row r="1165" spans="1:20" ht="28">
      <c r="A1165" s="116" t="s">
        <v>1211</v>
      </c>
      <c r="B1165" s="117" t="s">
        <v>1235</v>
      </c>
      <c r="C1165" s="5"/>
      <c r="D1165" s="5" t="s">
        <v>1219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261</v>
      </c>
      <c r="T1165" s="7">
        <v>0.29450980392156706</v>
      </c>
    </row>
    <row r="1166" spans="1:20" ht="28">
      <c r="A1166" s="116" t="s">
        <v>1211</v>
      </c>
      <c r="B1166" s="118" t="s">
        <v>1236</v>
      </c>
      <c r="C1166" s="5"/>
      <c r="D1166" s="5" t="s">
        <v>1111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261</v>
      </c>
      <c r="T1166" s="7">
        <v>0.53921568627450689</v>
      </c>
    </row>
    <row r="1167" spans="1:20" ht="28">
      <c r="A1167" s="116" t="s">
        <v>1211</v>
      </c>
      <c r="B1167" s="117" t="s">
        <v>1237</v>
      </c>
      <c r="C1167" s="5"/>
      <c r="D1167" s="158" t="s">
        <v>1941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261</v>
      </c>
      <c r="T1167" s="7">
        <v>0.53921568627450689</v>
      </c>
    </row>
    <row r="1168" spans="1:20" ht="28">
      <c r="A1168" s="116" t="s">
        <v>1211</v>
      </c>
      <c r="B1168" s="118" t="s">
        <v>1238</v>
      </c>
      <c r="C1168" s="5"/>
      <c r="D1168" s="5" t="s">
        <v>1203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261</v>
      </c>
      <c r="T1168" s="7">
        <v>0.14705882352940897</v>
      </c>
    </row>
    <row r="1169" spans="1:20" ht="28">
      <c r="A1169" s="116" t="s">
        <v>1211</v>
      </c>
      <c r="B1169" s="117" t="s">
        <v>1239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261</v>
      </c>
      <c r="T1169" s="7">
        <v>0.39215686274509792</v>
      </c>
    </row>
    <row r="1170" spans="1:20" ht="28">
      <c r="A1170" s="116" t="s">
        <v>1211</v>
      </c>
      <c r="B1170" s="117" t="s">
        <v>1240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261</v>
      </c>
      <c r="T1170" s="7">
        <v>9.8039215686279935E-2</v>
      </c>
    </row>
    <row r="1171" spans="1:20" ht="28">
      <c r="A1171" s="116" t="s">
        <v>1211</v>
      </c>
      <c r="B1171" s="117" t="s">
        <v>1241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261</v>
      </c>
      <c r="T1171" s="7">
        <v>0.49019607843137786</v>
      </c>
    </row>
    <row r="1172" spans="1:20" ht="28">
      <c r="A1172" s="116" t="s">
        <v>1211</v>
      </c>
      <c r="B1172" s="117" t="s">
        <v>1242</v>
      </c>
      <c r="C1172" s="5"/>
      <c r="D1172" s="5" t="s">
        <v>250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261</v>
      </c>
      <c r="T1172" s="7">
        <v>0.53921568627451422</v>
      </c>
    </row>
    <row r="1173" spans="1:20" ht="28">
      <c r="A1173" s="116" t="s">
        <v>1211</v>
      </c>
      <c r="B1173" s="118" t="s">
        <v>1243</v>
      </c>
      <c r="C1173" s="5"/>
      <c r="D1173" s="5" t="s">
        <v>1203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261</v>
      </c>
      <c r="T1173" s="7">
        <v>0.16666666666666788</v>
      </c>
    </row>
    <row r="1174" spans="1:20" ht="28">
      <c r="A1174" s="116" t="s">
        <v>1211</v>
      </c>
      <c r="B1174" s="117" t="s">
        <v>1244</v>
      </c>
      <c r="C1174" s="5"/>
      <c r="D1174" s="5" t="s">
        <v>266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261</v>
      </c>
      <c r="T1174" s="7">
        <v>0.29411764705882526</v>
      </c>
    </row>
    <row r="1175" spans="1:20" ht="28">
      <c r="A1175" s="116" t="s">
        <v>1211</v>
      </c>
      <c r="B1175" s="117" t="s">
        <v>1245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261</v>
      </c>
      <c r="T1175" s="7">
        <v>0.29411764705882526</v>
      </c>
    </row>
    <row r="1176" spans="1:20" ht="28">
      <c r="A1176" s="116" t="s">
        <v>1211</v>
      </c>
      <c r="B1176" s="117" t="s">
        <v>1246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261</v>
      </c>
      <c r="T1176" s="7">
        <v>9.8039215686272649E-2</v>
      </c>
    </row>
    <row r="1177" spans="1:20" ht="28">
      <c r="A1177" s="116" t="s">
        <v>1211</v>
      </c>
      <c r="B1177" s="118" t="s">
        <v>1247</v>
      </c>
      <c r="C1177" s="5"/>
      <c r="D1177" s="5" t="s">
        <v>1203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1248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234</v>
      </c>
      <c r="T1178" s="7" t="s">
        <v>228</v>
      </c>
    </row>
    <row r="1179" spans="1:20" ht="28">
      <c r="A1179" s="116"/>
      <c r="B1179" s="117" t="s">
        <v>1988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1607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1607</v>
      </c>
    </row>
    <row r="1180" spans="1:20" ht="28">
      <c r="A1180" s="116"/>
      <c r="B1180" s="117" t="s">
        <v>1989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1608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1608</v>
      </c>
    </row>
    <row r="1181" spans="1:20" ht="28">
      <c r="A1181" s="116" t="s">
        <v>1211</v>
      </c>
      <c r="B1181" s="117" t="s">
        <v>160</v>
      </c>
      <c r="C1181" s="135"/>
      <c r="D1181" s="135" t="s">
        <v>224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226</v>
      </c>
      <c r="N1181" s="5" t="s">
        <v>1249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226</v>
      </c>
      <c r="T1181" s="7" t="s">
        <v>228</v>
      </c>
    </row>
    <row r="1182" spans="1:20" ht="28">
      <c r="A1182" s="116" t="s">
        <v>1211</v>
      </c>
      <c r="B1182" s="117" t="s">
        <v>1250</v>
      </c>
      <c r="C1182" s="5"/>
      <c r="D1182" s="5" t="s">
        <v>370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1251</v>
      </c>
      <c r="C1183" s="5"/>
      <c r="D1183" s="5" t="s">
        <v>246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8" t="s">
        <v>1252</v>
      </c>
      <c r="C1184" s="5"/>
      <c r="D1184" s="5" t="s">
        <v>1203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274</v>
      </c>
      <c r="T1184" s="7" t="s">
        <v>228</v>
      </c>
    </row>
    <row r="1185" spans="1:20" ht="28">
      <c r="A1185" s="116" t="s">
        <v>1211</v>
      </c>
      <c r="B1185" s="117" t="s">
        <v>1253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248</v>
      </c>
      <c r="T1185" s="7" t="s">
        <v>228</v>
      </c>
    </row>
    <row r="1186" spans="1:20" ht="28">
      <c r="A1186" s="116" t="s">
        <v>1211</v>
      </c>
      <c r="B1186" s="117" t="s">
        <v>1254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248</v>
      </c>
      <c r="T1186" s="7" t="s">
        <v>228</v>
      </c>
    </row>
    <row r="1187" spans="1:20" ht="28">
      <c r="A1187" s="116" t="s">
        <v>1211</v>
      </c>
      <c r="B1187" s="117" t="s">
        <v>1255</v>
      </c>
      <c r="C1187" s="5"/>
      <c r="D1187" s="5" t="s">
        <v>1219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248</v>
      </c>
      <c r="T1187" s="7" t="s">
        <v>228</v>
      </c>
    </row>
    <row r="1188" spans="1:20" ht="28">
      <c r="A1188" s="116" t="s">
        <v>1211</v>
      </c>
      <c r="B1188" s="118" t="s">
        <v>1256</v>
      </c>
      <c r="C1188" s="5"/>
      <c r="D1188" s="5" t="s">
        <v>1257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1258</v>
      </c>
      <c r="C1189" s="5"/>
      <c r="D1189" s="5" t="s">
        <v>266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248</v>
      </c>
      <c r="T1189" s="7" t="s">
        <v>228</v>
      </c>
    </row>
    <row r="1190" spans="1:20" ht="28">
      <c r="A1190" s="116" t="s">
        <v>1211</v>
      </c>
      <c r="B1190" s="118" t="s">
        <v>1259</v>
      </c>
      <c r="C1190" s="5"/>
      <c r="D1190" s="5" t="s">
        <v>1203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261</v>
      </c>
      <c r="T1190" s="7">
        <v>0.29411764705882043</v>
      </c>
    </row>
    <row r="1191" spans="1:20" ht="28">
      <c r="A1191" s="116" t="s">
        <v>1211</v>
      </c>
      <c r="B1191" s="118" t="s">
        <v>1260</v>
      </c>
      <c r="C1191" s="5"/>
      <c r="D1191" s="5" t="s">
        <v>1111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7" t="s">
        <v>1261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261</v>
      </c>
      <c r="T1192" s="7">
        <v>0.19607843137255046</v>
      </c>
    </row>
    <row r="1193" spans="1:20" ht="28">
      <c r="A1193" s="116" t="s">
        <v>1211</v>
      </c>
      <c r="B1193" s="117" t="s">
        <v>1262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261</v>
      </c>
      <c r="T1193" s="7">
        <v>0.19607843137255046</v>
      </c>
    </row>
    <row r="1194" spans="1:20" ht="28">
      <c r="A1194" s="116" t="s">
        <v>1211</v>
      </c>
      <c r="B1194" s="118" t="s">
        <v>1263</v>
      </c>
      <c r="C1194" s="5"/>
      <c r="D1194" s="5" t="s">
        <v>246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261</v>
      </c>
      <c r="T1194" s="7">
        <v>0.29411764705882043</v>
      </c>
    </row>
    <row r="1195" spans="1:20" ht="28">
      <c r="A1195" s="116" t="s">
        <v>1211</v>
      </c>
      <c r="B1195" s="117" t="s">
        <v>1264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261</v>
      </c>
      <c r="T1195" s="7">
        <v>0.19607843137255046</v>
      </c>
    </row>
    <row r="1196" spans="1:20" ht="28">
      <c r="A1196" s="116" t="s">
        <v>1211</v>
      </c>
      <c r="B1196" s="117" t="s">
        <v>1265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261</v>
      </c>
      <c r="T1196" s="7">
        <v>0.19607843137255046</v>
      </c>
    </row>
    <row r="1197" spans="1:20" ht="28">
      <c r="A1197" s="116" t="s">
        <v>1211</v>
      </c>
      <c r="B1197" s="118" t="s">
        <v>1266</v>
      </c>
      <c r="C1197" s="5"/>
      <c r="D1197" s="5" t="s">
        <v>1214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8" t="s">
        <v>1267</v>
      </c>
      <c r="C1198" s="5"/>
      <c r="D1198" s="5" t="s">
        <v>1203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261</v>
      </c>
      <c r="T1198" s="7">
        <v>0.49019607843138141</v>
      </c>
    </row>
    <row r="1199" spans="1:20" ht="28">
      <c r="A1199" s="116" t="s">
        <v>1211</v>
      </c>
      <c r="B1199" s="117" t="s">
        <v>1268</v>
      </c>
      <c r="C1199" s="5"/>
      <c r="D1199" s="5" t="s">
        <v>266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1269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234</v>
      </c>
      <c r="T1200" s="7" t="s">
        <v>228</v>
      </c>
    </row>
    <row r="1201" spans="1:20" ht="28">
      <c r="A1201" s="116" t="s">
        <v>1211</v>
      </c>
      <c r="B1201" s="117" t="s">
        <v>1270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234</v>
      </c>
      <c r="T1201" s="7" t="s">
        <v>228</v>
      </c>
    </row>
    <row r="1202" spans="1:20" ht="28">
      <c r="A1202" s="116" t="s">
        <v>1211</v>
      </c>
      <c r="B1202" s="117" t="s">
        <v>1271</v>
      </c>
      <c r="C1202" s="5"/>
      <c r="D1202" s="5" t="s">
        <v>250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248</v>
      </c>
      <c r="T1202" s="7" t="s">
        <v>228</v>
      </c>
    </row>
    <row r="1203" spans="1:20" ht="28">
      <c r="A1203" s="116" t="s">
        <v>1211</v>
      </c>
      <c r="B1203" s="117" t="s">
        <v>1272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232</v>
      </c>
      <c r="T1203" s="7" t="s">
        <v>228</v>
      </c>
    </row>
    <row r="1204" spans="1:20" ht="28">
      <c r="A1204" s="116" t="s">
        <v>1211</v>
      </c>
      <c r="B1204" s="117" t="s">
        <v>1273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232</v>
      </c>
      <c r="T1204" s="7" t="s">
        <v>228</v>
      </c>
    </row>
    <row r="1205" spans="1:20" ht="28">
      <c r="A1205" s="116" t="s">
        <v>1211</v>
      </c>
      <c r="B1205" s="117" t="s">
        <v>1274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232</v>
      </c>
      <c r="T1205" s="7" t="s">
        <v>228</v>
      </c>
    </row>
    <row r="1206" spans="1:20" ht="28">
      <c r="A1206" s="116"/>
      <c r="B1206" s="117" t="s">
        <v>1777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1774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1778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1775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1779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1776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1939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1940</v>
      </c>
    </row>
    <row r="1210" spans="1:20" ht="28">
      <c r="A1210" s="116" t="s">
        <v>1211</v>
      </c>
      <c r="B1210" s="117" t="s">
        <v>1275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1276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248</v>
      </c>
      <c r="T1211" s="7" t="s">
        <v>228</v>
      </c>
    </row>
    <row r="1212" spans="1:20" ht="28">
      <c r="A1212" s="116" t="s">
        <v>1211</v>
      </c>
      <c r="B1212" s="117" t="s">
        <v>1277</v>
      </c>
      <c r="C1212" s="5"/>
      <c r="D1212" s="5" t="s">
        <v>1219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232</v>
      </c>
      <c r="T1212" s="7" t="s">
        <v>228</v>
      </c>
    </row>
    <row r="1213" spans="1:20" ht="28">
      <c r="A1213" s="116" t="s">
        <v>1211</v>
      </c>
      <c r="B1213" s="117" t="s">
        <v>1278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232</v>
      </c>
      <c r="T1213" s="7" t="s">
        <v>228</v>
      </c>
    </row>
    <row r="1214" spans="1:20" ht="28">
      <c r="A1214" s="116" t="s">
        <v>1211</v>
      </c>
      <c r="B1214" s="117" t="s">
        <v>1279</v>
      </c>
      <c r="C1214" s="5"/>
      <c r="D1214" s="5" t="s">
        <v>370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232</v>
      </c>
      <c r="T1214" s="7" t="s">
        <v>228</v>
      </c>
    </row>
    <row r="1215" spans="1:20" ht="28">
      <c r="A1215" s="116" t="s">
        <v>1211</v>
      </c>
      <c r="B1215" s="118" t="s">
        <v>1280</v>
      </c>
      <c r="C1215" s="5"/>
      <c r="D1215" s="5" t="s">
        <v>250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248</v>
      </c>
      <c r="T1215" s="7" t="s">
        <v>228</v>
      </c>
    </row>
    <row r="1216" spans="1:20" ht="28">
      <c r="A1216" s="116" t="s">
        <v>1211</v>
      </c>
      <c r="B1216" s="117" t="s">
        <v>1281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234</v>
      </c>
      <c r="T1216" s="7" t="s">
        <v>228</v>
      </c>
    </row>
    <row r="1217" spans="1:20" ht="28">
      <c r="A1217" s="116" t="s">
        <v>1211</v>
      </c>
      <c r="B1217" s="119" t="s">
        <v>1282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1283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/>
      <c r="B1219" s="117" t="s">
        <v>1943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1607</v>
      </c>
    </row>
    <row r="1220" spans="1:20" ht="28">
      <c r="A1220" s="116"/>
      <c r="B1220" s="117" t="s">
        <v>1944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1608</v>
      </c>
    </row>
    <row r="1221" spans="1:20" ht="28">
      <c r="A1221" s="116" t="s">
        <v>1211</v>
      </c>
      <c r="B1221" s="117" t="s">
        <v>161</v>
      </c>
      <c r="C1221" s="135"/>
      <c r="D1221" s="135" t="s">
        <v>224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226</v>
      </c>
      <c r="N1221" s="5" t="s">
        <v>1284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226</v>
      </c>
      <c r="T1221" s="7" t="s">
        <v>228</v>
      </c>
    </row>
    <row r="1222" spans="1:20" ht="28">
      <c r="A1222" s="116" t="s">
        <v>1211</v>
      </c>
      <c r="B1222" s="117" t="s">
        <v>1285</v>
      </c>
      <c r="C1222" s="135"/>
      <c r="D1222" s="135" t="s">
        <v>224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226</v>
      </c>
      <c r="N1222" s="5" t="s">
        <v>1286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241</v>
      </c>
      <c r="T1222" s="7" t="s">
        <v>228</v>
      </c>
    </row>
    <row r="1223" spans="1:20" ht="28">
      <c r="A1223" s="116" t="s">
        <v>1211</v>
      </c>
      <c r="B1223" s="117" t="s">
        <v>1287</v>
      </c>
      <c r="C1223" s="5"/>
      <c r="D1223" s="5" t="s">
        <v>246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248</v>
      </c>
      <c r="T1223" s="7" t="s">
        <v>228</v>
      </c>
    </row>
    <row r="1224" spans="1:20" ht="28">
      <c r="A1224" s="116" t="s">
        <v>1211</v>
      </c>
      <c r="B1224" s="118" t="s">
        <v>1288</v>
      </c>
      <c r="C1224" s="5"/>
      <c r="D1224" s="5" t="s">
        <v>1214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248</v>
      </c>
      <c r="T1224" s="7" t="s">
        <v>228</v>
      </c>
    </row>
    <row r="1225" spans="1:20" ht="28">
      <c r="A1225" s="116" t="s">
        <v>1211</v>
      </c>
      <c r="B1225" s="118" t="s">
        <v>1289</v>
      </c>
      <c r="C1225" s="5"/>
      <c r="D1225" s="5" t="s">
        <v>1203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1290</v>
      </c>
      <c r="C1226" s="5"/>
      <c r="D1226" s="5" t="s">
        <v>1219</v>
      </c>
      <c r="E1226" s="132">
        <f t="shared" si="707"/>
        <v>460.78802800000011</v>
      </c>
      <c r="F1226" s="139">
        <f t="shared" ref="F1226:F1248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1291</v>
      </c>
      <c r="C1227" s="5"/>
      <c r="D1227" s="5" t="s">
        <v>1219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8" t="s">
        <v>1292</v>
      </c>
      <c r="C1228" s="5"/>
      <c r="D1228" s="5" t="s">
        <v>1203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261</v>
      </c>
      <c r="T1228" s="7">
        <v>9.7222222222218588E-2</v>
      </c>
    </row>
    <row r="1229" spans="1:20" ht="28">
      <c r="A1229" s="116" t="s">
        <v>1211</v>
      </c>
      <c r="B1229" s="118" t="s">
        <v>1293</v>
      </c>
      <c r="C1229" s="5"/>
      <c r="D1229" s="5" t="s">
        <v>1203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261</v>
      </c>
      <c r="T1229" s="7">
        <v>6.9444444444442754E-2</v>
      </c>
    </row>
    <row r="1230" spans="1:20" ht="28">
      <c r="A1230" s="116" t="s">
        <v>1211</v>
      </c>
      <c r="B1230" s="117" t="s">
        <v>1294</v>
      </c>
      <c r="C1230" s="5"/>
      <c r="D1230" s="5" t="s">
        <v>1219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261</v>
      </c>
      <c r="T1230" s="7">
        <v>0.18277777777777604</v>
      </c>
    </row>
    <row r="1231" spans="1:20" ht="28">
      <c r="A1231" s="116" t="s">
        <v>1211</v>
      </c>
      <c r="B1231" s="117" t="s">
        <v>1295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1296</v>
      </c>
      <c r="C1232" s="5"/>
      <c r="D1232" s="5" t="s">
        <v>266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274</v>
      </c>
      <c r="T1232" s="7" t="s">
        <v>228</v>
      </c>
    </row>
    <row r="1233" spans="1:20" ht="28">
      <c r="A1233" s="116"/>
      <c r="B1233" s="117" t="s">
        <v>1780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1607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1607</v>
      </c>
    </row>
    <row r="1234" spans="1:20" ht="28">
      <c r="A1234" s="116"/>
      <c r="B1234" s="117" t="s">
        <v>1781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1608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1608</v>
      </c>
    </row>
    <row r="1235" spans="1:20" ht="28">
      <c r="A1235" s="116" t="s">
        <v>1211</v>
      </c>
      <c r="B1235" s="117" t="s">
        <v>1297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1298</v>
      </c>
      <c r="C1236" s="5"/>
      <c r="D1236" s="5" t="s">
        <v>250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1299</v>
      </c>
      <c r="C1237" s="5"/>
      <c r="D1237" s="5" t="s">
        <v>1219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261</v>
      </c>
      <c r="T1237" s="7">
        <v>0.22305555555555004</v>
      </c>
    </row>
    <row r="1238" spans="1:20" ht="28">
      <c r="A1238" s="116" t="s">
        <v>1211</v>
      </c>
      <c r="B1238" s="118" t="s">
        <v>1300</v>
      </c>
      <c r="C1238" s="5"/>
      <c r="D1238" s="5" t="s">
        <v>1214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261</v>
      </c>
      <c r="T1238" s="7">
        <v>0.52458333333332463</v>
      </c>
    </row>
    <row r="1239" spans="1:20" ht="28">
      <c r="A1239" s="116" t="s">
        <v>1211</v>
      </c>
      <c r="B1239" s="117" t="s">
        <v>1301</v>
      </c>
      <c r="C1239" s="5"/>
      <c r="D1239" s="5" t="s">
        <v>1219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261</v>
      </c>
      <c r="T1239" s="7">
        <v>0.22305555555555642</v>
      </c>
    </row>
    <row r="1240" spans="1:20" ht="28">
      <c r="A1240" s="116" t="s">
        <v>1211</v>
      </c>
      <c r="B1240" s="118" t="s">
        <v>1302</v>
      </c>
      <c r="C1240" s="5"/>
      <c r="D1240" s="5" t="s">
        <v>1203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3" si="715">CONCATENATE(K1240," percent up in ",L1240," international stage")</f>
        <v>12.5 percent up in Darriwilian international stage</v>
      </c>
      <c r="I1240" s="142" t="str">
        <f t="shared" ref="I1240:I1323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3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3" si="718">ROUND(P1240*100,1)</f>
        <v>61.1</v>
      </c>
      <c r="R1240" s="21" t="s">
        <v>162</v>
      </c>
      <c r="S1240" s="8" t="s">
        <v>261</v>
      </c>
      <c r="T1240" s="7">
        <v>0.4861111111111121</v>
      </c>
    </row>
    <row r="1241" spans="1:20" ht="28">
      <c r="A1241" s="116"/>
      <c r="B1241" s="117" t="s">
        <v>1945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1607</v>
      </c>
    </row>
    <row r="1242" spans="1:20" ht="65">
      <c r="A1242" s="116"/>
      <c r="B1242" s="161" t="s">
        <v>1990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1991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1992</v>
      </c>
    </row>
    <row r="1243" spans="1:20" ht="28">
      <c r="A1243" s="116"/>
      <c r="B1243" s="117" t="s">
        <v>1946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1608</v>
      </c>
    </row>
    <row r="1244" spans="1:20" ht="28">
      <c r="A1244" s="116" t="s">
        <v>1211</v>
      </c>
      <c r="B1244" s="117" t="s">
        <v>162</v>
      </c>
      <c r="C1244" s="135"/>
      <c r="D1244" s="135" t="s">
        <v>224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226</v>
      </c>
      <c r="N1244" s="5" t="s">
        <v>1303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226</v>
      </c>
      <c r="T1244" s="7" t="s">
        <v>228</v>
      </c>
    </row>
    <row r="1245" spans="1:20" ht="28">
      <c r="A1245" s="116" t="s">
        <v>1211</v>
      </c>
      <c r="B1245" s="118" t="s">
        <v>1304</v>
      </c>
      <c r="C1245" s="5"/>
      <c r="D1245" s="5" t="s">
        <v>370</v>
      </c>
      <c r="E1245" s="132">
        <f t="shared" ref="E1245:E1268" si="731">$O$1268-J1245*($O$1268-$O$1244)</f>
        <v>469.86837027027025</v>
      </c>
      <c r="F1245" s="139">
        <f>$O$1267-P1245*($O$1267-$O$1244)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274</v>
      </c>
      <c r="T1245" s="7" t="s">
        <v>228</v>
      </c>
    </row>
    <row r="1246" spans="1:20" ht="28">
      <c r="A1246" s="116" t="s">
        <v>1211</v>
      </c>
      <c r="B1246" s="117" t="s">
        <v>1305</v>
      </c>
      <c r="C1246" s="5"/>
      <c r="D1246" s="5" t="s">
        <v>370</v>
      </c>
      <c r="E1246" s="132">
        <f t="shared" si="731"/>
        <v>470.36655945945949</v>
      </c>
      <c r="F1246" s="139">
        <f>$O$1267-P1246*($O$1267-$O$1244)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274</v>
      </c>
      <c r="T1246" s="7" t="s">
        <v>228</v>
      </c>
    </row>
    <row r="1247" spans="1:20" ht="28">
      <c r="A1247" s="116" t="s">
        <v>1211</v>
      </c>
      <c r="B1247" s="117" t="s">
        <v>1306</v>
      </c>
      <c r="C1247" s="5"/>
      <c r="D1247" s="5" t="s">
        <v>370</v>
      </c>
      <c r="E1247" s="132">
        <f t="shared" si="731"/>
        <v>470.86474864864863</v>
      </c>
      <c r="F1247" s="139">
        <f>$O$1267-P1247*($O$1267-$O$1244)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261</v>
      </c>
      <c r="T1247" s="7">
        <v>0.27027027027025435</v>
      </c>
    </row>
    <row r="1248" spans="1:20" ht="28">
      <c r="A1248" s="116" t="s">
        <v>1211</v>
      </c>
      <c r="B1248" s="117" t="s">
        <v>1307</v>
      </c>
      <c r="C1248" s="5"/>
      <c r="D1248" s="5" t="s">
        <v>266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248</v>
      </c>
      <c r="T1248" s="7" t="s">
        <v>228</v>
      </c>
    </row>
    <row r="1249" spans="1:20" ht="28">
      <c r="A1249" s="116" t="s">
        <v>1211</v>
      </c>
      <c r="B1249" s="118" t="s">
        <v>1308</v>
      </c>
      <c r="C1249" s="5"/>
      <c r="D1249" s="5" t="s">
        <v>246</v>
      </c>
      <c r="E1249" s="132">
        <f t="shared" si="731"/>
        <v>471.26330000000002</v>
      </c>
      <c r="F1249" s="139">
        <f>$O$1181-P1249*($O$1181-$O$1144)</f>
        <v>451.41941176470584</v>
      </c>
      <c r="G1249" s="149"/>
      <c r="H1249" s="82" t="str">
        <f t="shared" si="715"/>
        <v>0 percent up in Dapingian international stage</v>
      </c>
      <c r="I1249" s="142" t="str">
        <f t="shared" si="716"/>
        <v>17.6 percent up in Katian international stage</v>
      </c>
      <c r="J1249" s="7">
        <v>0</v>
      </c>
      <c r="K1249" s="129">
        <f t="shared" si="717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0.17647058823529543</v>
      </c>
      <c r="Q1249" s="143">
        <f t="shared" si="718"/>
        <v>17.600000000000001</v>
      </c>
      <c r="R1249" s="21" t="s">
        <v>160</v>
      </c>
      <c r="S1249" s="8" t="s">
        <v>248</v>
      </c>
      <c r="T1249" s="7" t="s">
        <v>228</v>
      </c>
    </row>
    <row r="1250" spans="1:20" ht="28">
      <c r="A1250" s="116" t="s">
        <v>1211</v>
      </c>
      <c r="B1250" s="117" t="s">
        <v>1309</v>
      </c>
      <c r="C1250" s="5"/>
      <c r="D1250" s="5" t="s">
        <v>82</v>
      </c>
      <c r="E1250" s="132">
        <f t="shared" si="731"/>
        <v>471.26330000000002</v>
      </c>
      <c r="F1250" s="139">
        <f t="shared" ref="F1250:F1268" si="732">$O$1244-P1250*($O$1244-$O$1222)</f>
        <v>458.17720000000003</v>
      </c>
      <c r="G1250" s="149"/>
      <c r="H1250" s="82" t="str">
        <f t="shared" si="715"/>
        <v>0 percent up in Dapingian international stage</v>
      </c>
      <c r="I1250" s="142" t="str">
        <f t="shared" si="716"/>
        <v>100 percent up in Darriwilian international stage</v>
      </c>
      <c r="J1250" s="7">
        <v>0</v>
      </c>
      <c r="K1250" s="129">
        <f t="shared" si="717"/>
        <v>0</v>
      </c>
      <c r="L1250" s="8" t="s">
        <v>163</v>
      </c>
      <c r="M1250" s="5" t="s">
        <v>82</v>
      </c>
      <c r="N1250" s="5" t="s">
        <v>82</v>
      </c>
      <c r="O1250" s="83"/>
      <c r="P1250" s="20">
        <v>1</v>
      </c>
      <c r="Q1250" s="143">
        <f t="shared" si="718"/>
        <v>100</v>
      </c>
      <c r="R1250" s="21" t="s">
        <v>162</v>
      </c>
      <c r="S1250" s="8" t="s">
        <v>234</v>
      </c>
      <c r="T1250" s="7" t="s">
        <v>228</v>
      </c>
    </row>
    <row r="1251" spans="1:20" ht="28">
      <c r="A1251" s="116" t="s">
        <v>1211</v>
      </c>
      <c r="B1251" s="117" t="s">
        <v>1310</v>
      </c>
      <c r="C1251" s="5"/>
      <c r="D1251" s="5" t="s">
        <v>250</v>
      </c>
      <c r="E1251" s="132">
        <f t="shared" si="731"/>
        <v>471.26330000000002</v>
      </c>
      <c r="F1251" s="139">
        <f t="shared" si="732"/>
        <v>463.01785000000001</v>
      </c>
      <c r="G1251" s="149"/>
      <c r="H1251" s="82" t="str">
        <f t="shared" si="715"/>
        <v>0 percent up in Dapingian international stage</v>
      </c>
      <c r="I1251" s="142" t="str">
        <f t="shared" si="716"/>
        <v>56.9 percent up in Darriwilian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0.56944444444444398</v>
      </c>
      <c r="Q1251" s="143">
        <f t="shared" si="718"/>
        <v>56.9</v>
      </c>
      <c r="R1251" s="21" t="s">
        <v>162</v>
      </c>
      <c r="S1251" s="8" t="s">
        <v>248</v>
      </c>
      <c r="T1251" s="7" t="s">
        <v>228</v>
      </c>
    </row>
    <row r="1252" spans="1:20" ht="28">
      <c r="A1252" s="116" t="s">
        <v>1211</v>
      </c>
      <c r="B1252" s="117" t="s">
        <v>1311</v>
      </c>
      <c r="C1252" s="5"/>
      <c r="D1252" s="5" t="s">
        <v>1219</v>
      </c>
      <c r="E1252" s="132">
        <f t="shared" si="731"/>
        <v>471.26330000000002</v>
      </c>
      <c r="F1252" s="139">
        <f t="shared" si="732"/>
        <v>467.85850000000005</v>
      </c>
      <c r="G1252" s="149"/>
      <c r="H1252" s="82" t="str">
        <f t="shared" si="715"/>
        <v>0 percent up in Dapingian international stage</v>
      </c>
      <c r="I1252" s="142" t="str">
        <f t="shared" si="716"/>
        <v>13.9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0.13888888888888801</v>
      </c>
      <c r="Q1252" s="143">
        <f t="shared" si="718"/>
        <v>13.9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/>
      <c r="B1253" s="117" t="s">
        <v>1782</v>
      </c>
      <c r="C1253" s="5"/>
      <c r="D1253" s="5"/>
      <c r="E1253" s="132">
        <f t="shared" ref="E1253:E1254" si="733">$O$1244-J1253*($O$1244-$O$1222)</f>
        <v>466.04716000000002</v>
      </c>
      <c r="F1253" s="139">
        <f t="shared" si="732"/>
        <v>463.01785000000001</v>
      </c>
      <c r="G1253" s="149" t="s">
        <v>1787</v>
      </c>
      <c r="H1253" s="82" t="str">
        <f t="shared" ref="H1253" si="734">CONCATENATE(K1253," percent up in ",L1253," international stage")</f>
        <v>30 percent up in Darriwilian international stage</v>
      </c>
      <c r="I1253" s="142" t="str">
        <f t="shared" ref="I1253" si="735">CONCATENATE(Q1253," percent up in ",R1253," international stage")</f>
        <v>56.9 percent up in Darriwilian international stage</v>
      </c>
      <c r="J1253" s="7">
        <v>0.3</v>
      </c>
      <c r="K1253" s="129">
        <f t="shared" ref="K1253" si="736">ROUND(J1253*100,1)</f>
        <v>30</v>
      </c>
      <c r="L1253" s="8" t="s">
        <v>162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ref="Q1253" si="737">ROUND(P1253*100,1)</f>
        <v>56.9</v>
      </c>
      <c r="R1253" s="21" t="s">
        <v>162</v>
      </c>
      <c r="S1253" s="150" t="s">
        <v>1790</v>
      </c>
    </row>
    <row r="1254" spans="1:20" ht="28">
      <c r="A1254" s="116"/>
      <c r="B1254" s="117" t="s">
        <v>1783</v>
      </c>
      <c r="C1254" s="5"/>
      <c r="D1254" s="5"/>
      <c r="E1254" s="132">
        <f t="shared" si="733"/>
        <v>469.42</v>
      </c>
      <c r="F1254" s="139">
        <f t="shared" si="732"/>
        <v>466.04716000000002</v>
      </c>
      <c r="G1254" s="149" t="s">
        <v>1788</v>
      </c>
      <c r="H1254" s="82" t="str">
        <f t="shared" ref="H1254" si="738">CONCATENATE(K1254," percent up in ",L1254," international stage")</f>
        <v>0 percent up in Darriwilian international stage</v>
      </c>
      <c r="I1254" s="142" t="str">
        <f t="shared" ref="I1254" si="739">CONCATENATE(Q1254," percent up in ",R1254," international stage")</f>
        <v>30 percent up in Darriwilian international stage</v>
      </c>
      <c r="J1254" s="7">
        <v>0</v>
      </c>
      <c r="K1254" s="129">
        <f t="shared" ref="K1254" si="740">ROUND(J1254*100,1)</f>
        <v>0</v>
      </c>
      <c r="L1254" s="8" t="s">
        <v>162</v>
      </c>
      <c r="M1254" s="5" t="s">
        <v>82</v>
      </c>
      <c r="N1254" s="5" t="s">
        <v>82</v>
      </c>
      <c r="O1254" s="83"/>
      <c r="P1254" s="20">
        <v>0.3</v>
      </c>
      <c r="Q1254" s="143">
        <f t="shared" ref="Q1254" si="741">ROUND(P1254*100,1)</f>
        <v>30</v>
      </c>
      <c r="R1254" s="21" t="s">
        <v>162</v>
      </c>
      <c r="S1254" s="150" t="s">
        <v>1791</v>
      </c>
    </row>
    <row r="1255" spans="1:20" ht="28">
      <c r="A1255" s="116"/>
      <c r="B1255" s="117" t="s">
        <v>1784</v>
      </c>
      <c r="C1255" s="5"/>
      <c r="D1255" s="5"/>
      <c r="E1255" s="132">
        <f t="shared" ref="E1255" si="742">$O$1268-J1255*($O$1268-$O$1244)</f>
        <v>471.26330000000002</v>
      </c>
      <c r="F1255" s="139">
        <f>$O$1267-P1255*($O$1267-$O$1244)</f>
        <v>469.42</v>
      </c>
      <c r="G1255" s="149" t="s">
        <v>1786</v>
      </c>
      <c r="H1255" s="82" t="str">
        <f t="shared" ref="H1255" si="743">CONCATENATE(K1255," percent up in ",L1255," international stage")</f>
        <v>0 percent up in Dapingian international stage</v>
      </c>
      <c r="I1255" s="142" t="str">
        <f t="shared" ref="I1255" si="744">CONCATENATE(Q1255," percent up in ",R1255," international stage")</f>
        <v>100 percent up in Dapingian international stage</v>
      </c>
      <c r="J1255" s="7">
        <v>0</v>
      </c>
      <c r="K1255" s="129">
        <f t="shared" ref="K1255" si="745">ROUND(J1255*100,1)</f>
        <v>0</v>
      </c>
      <c r="L1255" s="8" t="s">
        <v>163</v>
      </c>
      <c r="M1255" s="5"/>
      <c r="O1255" s="83"/>
      <c r="P1255" s="20">
        <v>1</v>
      </c>
      <c r="Q1255" s="143">
        <f t="shared" ref="Q1255" si="746">ROUND(P1255*100,1)</f>
        <v>100</v>
      </c>
      <c r="R1255" s="21" t="s">
        <v>163</v>
      </c>
      <c r="S1255" s="150" t="s">
        <v>1789</v>
      </c>
    </row>
    <row r="1256" spans="1:20" ht="28">
      <c r="A1256" s="116"/>
      <c r="B1256" s="117" t="s">
        <v>1785</v>
      </c>
      <c r="C1256" s="5"/>
      <c r="D1256" s="5"/>
      <c r="E1256" s="132">
        <f t="shared" ref="E1256" si="747">$O$1268-J1256*($O$1268-$O$1244)</f>
        <v>471.26330000000002</v>
      </c>
      <c r="F1256" s="139">
        <f>$O$1267-P1256*($O$1267-$O$1244)</f>
        <v>469.42</v>
      </c>
      <c r="G1256" s="149" t="s">
        <v>1786</v>
      </c>
      <c r="H1256" s="82" t="str">
        <f t="shared" ref="H1256" si="748">CONCATENATE(K1256," percent up in ",L1256," international stage")</f>
        <v>0 percent up in Dapingian international stage</v>
      </c>
      <c r="I1256" s="142" t="str">
        <f t="shared" ref="I1256" si="749">CONCATENATE(Q1256," percent up in ",R1256," international stage")</f>
        <v>100 percent up in Dapingian international stage</v>
      </c>
      <c r="J1256" s="7">
        <v>0</v>
      </c>
      <c r="K1256" s="129">
        <f t="shared" ref="K1256" si="750">ROUND(J1256*100,1)</f>
        <v>0</v>
      </c>
      <c r="L1256" s="8" t="s">
        <v>163</v>
      </c>
      <c r="M1256" s="5"/>
      <c r="O1256" s="83"/>
      <c r="P1256" s="20">
        <v>1</v>
      </c>
      <c r="Q1256" s="143">
        <f t="shared" ref="Q1256" si="751">ROUND(P1256*100,1)</f>
        <v>100</v>
      </c>
      <c r="R1256" s="21" t="s">
        <v>163</v>
      </c>
      <c r="S1256" s="150" t="s">
        <v>1789</v>
      </c>
    </row>
    <row r="1257" spans="1:20" ht="28">
      <c r="A1257" s="116" t="s">
        <v>1211</v>
      </c>
      <c r="B1257" s="117" t="s">
        <v>1312</v>
      </c>
      <c r="C1257" s="5"/>
      <c r="D1257" s="5" t="s">
        <v>82</v>
      </c>
      <c r="E1257" s="132">
        <f t="shared" si="731"/>
        <v>471.26330000000002</v>
      </c>
      <c r="F1257" s="139">
        <f t="shared" si="732"/>
        <v>463.01785000000001</v>
      </c>
      <c r="G1257" s="149"/>
      <c r="H1257" s="82" t="str">
        <f t="shared" si="715"/>
        <v>0 percent up in Dapingian international stage</v>
      </c>
      <c r="I1257" s="142" t="str">
        <f t="shared" si="716"/>
        <v>56.9 percent up in Darriwilian international stage</v>
      </c>
      <c r="J1257" s="7">
        <v>0</v>
      </c>
      <c r="K1257" s="129">
        <f t="shared" si="71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0.56944444444444398</v>
      </c>
      <c r="Q1257" s="143">
        <f t="shared" si="718"/>
        <v>56.9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7" t="s">
        <v>1313</v>
      </c>
      <c r="C1258" s="5"/>
      <c r="D1258" s="5" t="s">
        <v>82</v>
      </c>
      <c r="E1258" s="132">
        <f t="shared" si="731"/>
        <v>471.26330000000002</v>
      </c>
      <c r="F1258" s="139">
        <f t="shared" si="732"/>
        <v>463.01785000000001</v>
      </c>
      <c r="G1258" s="149"/>
      <c r="H1258" s="82" t="str">
        <f t="shared" si="715"/>
        <v>0 percent up in Dapingian international stage</v>
      </c>
      <c r="I1258" s="142" t="str">
        <f t="shared" si="716"/>
        <v>56.9 percent up in Darriwilian international stage</v>
      </c>
      <c r="J1258" s="7">
        <v>0</v>
      </c>
      <c r="K1258" s="129">
        <f t="shared" si="71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0.56944444444444398</v>
      </c>
      <c r="Q1258" s="143">
        <f t="shared" si="718"/>
        <v>56.9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7" t="s">
        <v>1314</v>
      </c>
      <c r="C1259" s="5"/>
      <c r="D1259" s="5" t="s">
        <v>82</v>
      </c>
      <c r="E1259" s="132">
        <f t="shared" si="731"/>
        <v>471.26330000000002</v>
      </c>
      <c r="F1259" s="139">
        <f>$O$1267-P1259*($O$1267-$O$1244)</f>
        <v>469.42</v>
      </c>
      <c r="G1259" s="149"/>
      <c r="H1259" s="82" t="str">
        <f t="shared" si="715"/>
        <v>0 percent up in Dapingian international stage</v>
      </c>
      <c r="I1259" s="142" t="str">
        <f t="shared" si="716"/>
        <v>100 percent up in Dapingian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1</v>
      </c>
      <c r="Q1259" s="143">
        <f t="shared" si="718"/>
        <v>100</v>
      </c>
      <c r="R1259" s="21" t="s">
        <v>163</v>
      </c>
      <c r="S1259" s="8" t="s">
        <v>234</v>
      </c>
      <c r="T1259" s="7" t="s">
        <v>228</v>
      </c>
    </row>
    <row r="1260" spans="1:20" ht="28">
      <c r="A1260" s="116" t="s">
        <v>1211</v>
      </c>
      <c r="B1260" s="118" t="s">
        <v>1315</v>
      </c>
      <c r="C1260" s="5"/>
      <c r="D1260" s="5" t="s">
        <v>246</v>
      </c>
      <c r="E1260" s="132">
        <f t="shared" si="731"/>
        <v>471.26330000000002</v>
      </c>
      <c r="F1260" s="139">
        <f>$O$1267-P1260*($O$1267-$O$1244)</f>
        <v>470.36655945945949</v>
      </c>
      <c r="G1260" s="149"/>
      <c r="H1260" s="82" t="str">
        <f t="shared" si="715"/>
        <v>0 percent up in Dapingian international stage</v>
      </c>
      <c r="I1260" s="142" t="str">
        <f t="shared" si="716"/>
        <v>48.6 percent up in Dapingian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0.48648648648649107</v>
      </c>
      <c r="Q1260" s="143">
        <f t="shared" si="718"/>
        <v>48.6</v>
      </c>
      <c r="R1260" s="21" t="s">
        <v>163</v>
      </c>
      <c r="S1260" s="8" t="s">
        <v>232</v>
      </c>
      <c r="T1260" s="7" t="s">
        <v>228</v>
      </c>
    </row>
    <row r="1261" spans="1:20" ht="28">
      <c r="A1261" s="116" t="s">
        <v>1211</v>
      </c>
      <c r="B1261" s="118" t="s">
        <v>1316</v>
      </c>
      <c r="C1261" s="5"/>
      <c r="D1261" s="5" t="s">
        <v>1203</v>
      </c>
      <c r="E1261" s="132">
        <f t="shared" si="731"/>
        <v>471.26330000000002</v>
      </c>
      <c r="F1261" s="139">
        <f t="shared" si="732"/>
        <v>468.01464999999996</v>
      </c>
      <c r="G1261" s="149"/>
      <c r="H1261" s="82" t="str">
        <f t="shared" si="715"/>
        <v>0 percent up in Dapingian international stage</v>
      </c>
      <c r="I1261" s="142" t="str">
        <f t="shared" si="716"/>
        <v>12.5 percent up in Darriwilian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0.12500000000000394</v>
      </c>
      <c r="Q1261" s="143">
        <f t="shared" si="718"/>
        <v>12.5</v>
      </c>
      <c r="R1261" s="21" t="s">
        <v>162</v>
      </c>
      <c r="S1261" s="8" t="s">
        <v>248</v>
      </c>
      <c r="T1261" s="7" t="s">
        <v>228</v>
      </c>
    </row>
    <row r="1262" spans="1:20" ht="28">
      <c r="A1262" s="116" t="s">
        <v>1211</v>
      </c>
      <c r="B1262" s="117" t="s">
        <v>1317</v>
      </c>
      <c r="C1262" s="5"/>
      <c r="D1262" s="5" t="s">
        <v>246</v>
      </c>
      <c r="E1262" s="132">
        <f t="shared" si="731"/>
        <v>471.26330000000002</v>
      </c>
      <c r="F1262" s="139">
        <f t="shared" si="732"/>
        <v>459.89485000000008</v>
      </c>
      <c r="G1262" s="149"/>
      <c r="H1262" s="82" t="str">
        <f t="shared" si="715"/>
        <v>0 percent up in Dapingian international stage</v>
      </c>
      <c r="I1262" s="142" t="str">
        <f t="shared" si="716"/>
        <v>84.7 percent up in Darriwilian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0.84722222222221999</v>
      </c>
      <c r="Q1262" s="143">
        <f t="shared" si="718"/>
        <v>84.7</v>
      </c>
      <c r="R1262" s="21" t="s">
        <v>162</v>
      </c>
      <c r="S1262" s="8" t="s">
        <v>248</v>
      </c>
      <c r="T1262" s="7" t="s">
        <v>228</v>
      </c>
    </row>
    <row r="1263" spans="1:20" ht="28">
      <c r="A1263" s="116" t="s">
        <v>1211</v>
      </c>
      <c r="B1263" s="120" t="s">
        <v>1318</v>
      </c>
      <c r="C1263" s="5"/>
      <c r="D1263" s="5" t="s">
        <v>82</v>
      </c>
      <c r="E1263" s="132">
        <f t="shared" si="731"/>
        <v>471.26330000000002</v>
      </c>
      <c r="F1263" s="139">
        <f t="shared" si="732"/>
        <v>459.89485000000008</v>
      </c>
      <c r="G1263" s="149"/>
      <c r="H1263" s="82" t="str">
        <f t="shared" si="715"/>
        <v>0 percent up in Dapingian international stage</v>
      </c>
      <c r="I1263" s="142" t="str">
        <f t="shared" si="716"/>
        <v>84.7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0.84722222222221999</v>
      </c>
      <c r="Q1263" s="143">
        <f t="shared" si="718"/>
        <v>84.7</v>
      </c>
      <c r="R1263" s="21" t="s">
        <v>162</v>
      </c>
      <c r="S1263" s="8" t="s">
        <v>248</v>
      </c>
      <c r="T1263" s="7" t="s">
        <v>228</v>
      </c>
    </row>
    <row r="1264" spans="1:20" ht="28">
      <c r="A1264" s="116" t="s">
        <v>1211</v>
      </c>
      <c r="B1264" s="118" t="s">
        <v>1319</v>
      </c>
      <c r="C1264" s="5"/>
      <c r="D1264" s="5" t="s">
        <v>246</v>
      </c>
      <c r="E1264" s="132">
        <f t="shared" si="731"/>
        <v>471.26330000000002</v>
      </c>
      <c r="F1264" s="139">
        <f t="shared" si="732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248</v>
      </c>
      <c r="T1264" s="7" t="s">
        <v>228</v>
      </c>
    </row>
    <row r="1265" spans="1:20" ht="28">
      <c r="A1265" s="116"/>
      <c r="B1265" s="118" t="s">
        <v>1993</v>
      </c>
      <c r="C1265" s="5"/>
      <c r="D1265" s="5"/>
      <c r="E1265" s="132">
        <f t="shared" ref="E1265:E1266" si="752">$O$1268-J1265*($O$1268-$O$1244)</f>
        <v>470.34165000000002</v>
      </c>
      <c r="F1265" s="139">
        <f>$O$1267-P1265*($O$1267-$O$1244)</f>
        <v>469.42</v>
      </c>
      <c r="G1265" s="149" t="s">
        <v>1607</v>
      </c>
      <c r="H1265" s="82" t="str">
        <f t="shared" ref="H1265:H1266" si="753">CONCATENATE(K1265," percent up in ",L1265," international stage")</f>
        <v>50 percent up in Dapingian international stage</v>
      </c>
      <c r="I1265" s="142" t="str">
        <f t="shared" ref="I1265:I1266" si="754">CONCATENATE(Q1265," percent up in ",R1265," international stage")</f>
        <v>100 percent up in Dapingian international stage</v>
      </c>
      <c r="J1265" s="7">
        <v>0.5</v>
      </c>
      <c r="K1265" s="129">
        <f t="shared" ref="K1265:K1266" si="755">ROUND(J1265*100,1)</f>
        <v>50</v>
      </c>
      <c r="L1265" s="8" t="s">
        <v>163</v>
      </c>
      <c r="M1265" s="5"/>
      <c r="O1265" s="83"/>
      <c r="P1265" s="20">
        <v>1</v>
      </c>
      <c r="Q1265" s="143">
        <f t="shared" ref="Q1265:Q1266" si="756">ROUND(P1265*100,1)</f>
        <v>100</v>
      </c>
      <c r="R1265" s="21" t="s">
        <v>163</v>
      </c>
      <c r="S1265" s="150" t="s">
        <v>1607</v>
      </c>
    </row>
    <row r="1266" spans="1:20" ht="28">
      <c r="A1266" s="116"/>
      <c r="B1266" s="118" t="s">
        <v>1994</v>
      </c>
      <c r="C1266" s="5"/>
      <c r="D1266" s="5"/>
      <c r="E1266" s="132">
        <f t="shared" si="752"/>
        <v>471.26330000000002</v>
      </c>
      <c r="F1266" s="139">
        <f>$O$1267-P1266*($O$1267-$O$1244)</f>
        <v>470.34165000000002</v>
      </c>
      <c r="G1266" s="149" t="s">
        <v>1608</v>
      </c>
      <c r="H1266" s="82" t="str">
        <f t="shared" si="753"/>
        <v>0 percent up in Dapingian international stage</v>
      </c>
      <c r="I1266" s="142" t="str">
        <f t="shared" si="754"/>
        <v>50 percent up in Dapingian international stage</v>
      </c>
      <c r="J1266" s="7">
        <v>0</v>
      </c>
      <c r="K1266" s="129">
        <f t="shared" si="755"/>
        <v>0</v>
      </c>
      <c r="L1266" s="8" t="s">
        <v>163</v>
      </c>
      <c r="M1266" s="5"/>
      <c r="O1266" s="83"/>
      <c r="P1266" s="20">
        <v>0.5</v>
      </c>
      <c r="Q1266" s="143">
        <f t="shared" si="756"/>
        <v>50</v>
      </c>
      <c r="R1266" s="21" t="s">
        <v>163</v>
      </c>
      <c r="S1266" s="150" t="s">
        <v>1608</v>
      </c>
    </row>
    <row r="1267" spans="1:20" ht="28">
      <c r="A1267" s="116" t="s">
        <v>1211</v>
      </c>
      <c r="B1267" s="117" t="s">
        <v>163</v>
      </c>
      <c r="C1267" s="135"/>
      <c r="D1267" s="135" t="s">
        <v>224</v>
      </c>
      <c r="E1267" s="132">
        <f t="shared" si="731"/>
        <v>471.26330000000002</v>
      </c>
      <c r="F1267" s="139">
        <f>$O$1267-P1267*($O$1267-$O$1244)</f>
        <v>469.42</v>
      </c>
      <c r="G1267" s="149"/>
      <c r="H1267" s="82" t="str">
        <f t="shared" si="715"/>
        <v>0 percent up in Dapingian international stage</v>
      </c>
      <c r="I1267" s="142" t="str">
        <f t="shared" si="716"/>
        <v>100 percent up in Dapingian international stage</v>
      </c>
      <c r="J1267" s="7">
        <v>0</v>
      </c>
      <c r="K1267" s="129">
        <f t="shared" si="717"/>
        <v>0</v>
      </c>
      <c r="L1267" s="8" t="s">
        <v>163</v>
      </c>
      <c r="M1267" s="5" t="s">
        <v>226</v>
      </c>
      <c r="N1267" s="5" t="s">
        <v>1320</v>
      </c>
      <c r="O1267" s="84">
        <f>Master_Chronostrat!I150</f>
        <v>471.26330000000002</v>
      </c>
      <c r="P1267" s="20">
        <v>1</v>
      </c>
      <c r="Q1267" s="143">
        <f t="shared" si="718"/>
        <v>100</v>
      </c>
      <c r="R1267" s="21" t="s">
        <v>163</v>
      </c>
      <c r="S1267" s="8" t="s">
        <v>226</v>
      </c>
      <c r="T1267" s="7" t="s">
        <v>228</v>
      </c>
    </row>
    <row r="1268" spans="1:20" ht="28">
      <c r="A1268" s="116" t="s">
        <v>1211</v>
      </c>
      <c r="B1268" s="117" t="s">
        <v>1321</v>
      </c>
      <c r="C1268" s="135"/>
      <c r="D1268" s="135" t="s">
        <v>224</v>
      </c>
      <c r="E1268" s="132">
        <f t="shared" si="731"/>
        <v>471.26330000000002</v>
      </c>
      <c r="F1268" s="139">
        <f t="shared" si="732"/>
        <v>458.17720000000003</v>
      </c>
      <c r="G1268" s="149"/>
      <c r="H1268" s="82" t="str">
        <f t="shared" si="715"/>
        <v>0 percent up in Dapingian international stage</v>
      </c>
      <c r="I1268" s="142" t="str">
        <f t="shared" si="716"/>
        <v>100 percent up in Darriwilian international stage</v>
      </c>
      <c r="J1268" s="7">
        <v>0</v>
      </c>
      <c r="K1268" s="129">
        <f t="shared" si="717"/>
        <v>0</v>
      </c>
      <c r="L1268" s="8" t="s">
        <v>163</v>
      </c>
      <c r="M1268" s="5" t="s">
        <v>226</v>
      </c>
      <c r="N1268" s="5" t="s">
        <v>1322</v>
      </c>
      <c r="O1268" s="84">
        <f>Master_Chronostrat!I150</f>
        <v>471.26330000000002</v>
      </c>
      <c r="P1268" s="20">
        <v>1</v>
      </c>
      <c r="Q1268" s="143">
        <f t="shared" si="718"/>
        <v>100</v>
      </c>
      <c r="R1268" s="21" t="s">
        <v>162</v>
      </c>
      <c r="S1268" s="8" t="s">
        <v>241</v>
      </c>
      <c r="T1268" s="7" t="s">
        <v>228</v>
      </c>
    </row>
    <row r="1269" spans="1:20" ht="28">
      <c r="A1269" s="116" t="s">
        <v>1211</v>
      </c>
      <c r="B1269" s="117" t="s">
        <v>1323</v>
      </c>
      <c r="C1269" s="5"/>
      <c r="D1269" s="5" t="s">
        <v>250</v>
      </c>
      <c r="E1269" s="132">
        <f t="shared" ref="E1269:E1293" si="757">$O$1293-J1269*($O$1293-$O$1268)</f>
        <v>471.43435294117648</v>
      </c>
      <c r="F1269" s="139">
        <f>$O$1293-P1269*($O$1293-$O$1268)</f>
        <v>471.26330000000002</v>
      </c>
      <c r="G1269" s="149"/>
      <c r="H1269" s="82" t="str">
        <f t="shared" si="715"/>
        <v>97.1 percent up in Floian international stage</v>
      </c>
      <c r="I1269" s="142" t="str">
        <f t="shared" si="716"/>
        <v>100 percent up in Floian international stage</v>
      </c>
      <c r="J1269" s="7">
        <v>0.97058823529411942</v>
      </c>
      <c r="K1269" s="129">
        <f t="shared" si="717"/>
        <v>97.1</v>
      </c>
      <c r="L1269" s="8" t="s">
        <v>164</v>
      </c>
      <c r="M1269" s="5" t="s">
        <v>82</v>
      </c>
      <c r="N1269" s="5" t="s">
        <v>82</v>
      </c>
      <c r="O1269" s="83"/>
      <c r="P1269" s="20">
        <v>1</v>
      </c>
      <c r="Q1269" s="143">
        <f t="shared" si="718"/>
        <v>100</v>
      </c>
      <c r="R1269" s="21" t="s">
        <v>164</v>
      </c>
      <c r="S1269" s="8" t="s">
        <v>274</v>
      </c>
      <c r="T1269" s="7" t="s">
        <v>228</v>
      </c>
    </row>
    <row r="1270" spans="1:20" ht="28">
      <c r="A1270" s="116" t="s">
        <v>1211</v>
      </c>
      <c r="B1270" s="117" t="s">
        <v>1324</v>
      </c>
      <c r="C1270" s="5"/>
      <c r="D1270" s="5" t="s">
        <v>82</v>
      </c>
      <c r="E1270" s="132">
        <f t="shared" si="757"/>
        <v>472.28961764705883</v>
      </c>
      <c r="F1270" s="139">
        <f>$O$1293-P1270*($O$1293-$O$1268)</f>
        <v>471.26330000000002</v>
      </c>
      <c r="G1270" s="149"/>
      <c r="H1270" s="82" t="str">
        <f t="shared" si="715"/>
        <v>82.4 percent up in Floian international stage</v>
      </c>
      <c r="I1270" s="142" t="str">
        <f t="shared" si="716"/>
        <v>100 percent up in Floian international stage</v>
      </c>
      <c r="J1270" s="7">
        <v>0.82352941176470784</v>
      </c>
      <c r="K1270" s="129">
        <f t="shared" si="717"/>
        <v>82.4</v>
      </c>
      <c r="L1270" s="8" t="s">
        <v>164</v>
      </c>
      <c r="M1270" s="5" t="s">
        <v>82</v>
      </c>
      <c r="N1270" s="5" t="s">
        <v>82</v>
      </c>
      <c r="O1270" s="83"/>
      <c r="P1270" s="20">
        <v>1</v>
      </c>
      <c r="Q1270" s="143">
        <f t="shared" si="718"/>
        <v>100</v>
      </c>
      <c r="R1270" s="21" t="s">
        <v>164</v>
      </c>
      <c r="S1270" s="8" t="s">
        <v>274</v>
      </c>
      <c r="T1270" s="7" t="s">
        <v>228</v>
      </c>
    </row>
    <row r="1271" spans="1:20" ht="28">
      <c r="A1271" s="116" t="s">
        <v>1211</v>
      </c>
      <c r="B1271" s="117" t="s">
        <v>1325</v>
      </c>
      <c r="C1271" s="5"/>
      <c r="D1271" s="5" t="s">
        <v>370</v>
      </c>
      <c r="E1271" s="132">
        <f t="shared" si="757"/>
        <v>472.28961764705883</v>
      </c>
      <c r="F1271" s="139">
        <f>$O$1268-P1271*($O$1268-$O$1244)</f>
        <v>470.86474864864869</v>
      </c>
      <c r="G1271" s="149"/>
      <c r="H1271" s="82" t="str">
        <f t="shared" si="715"/>
        <v>82.4 percent up in Floian international stage</v>
      </c>
      <c r="I1271" s="142" t="str">
        <f t="shared" si="716"/>
        <v>21.6 percent up in Dapingian international stage</v>
      </c>
      <c r="J1271" s="7">
        <v>0.82352941176470784</v>
      </c>
      <c r="K1271" s="129">
        <f t="shared" si="717"/>
        <v>82.4</v>
      </c>
      <c r="L1271" s="8" t="s">
        <v>164</v>
      </c>
      <c r="M1271" s="5" t="s">
        <v>82</v>
      </c>
      <c r="N1271" s="5" t="s">
        <v>82</v>
      </c>
      <c r="O1271" s="83"/>
      <c r="P1271" s="20">
        <v>0.21621621621621995</v>
      </c>
      <c r="Q1271" s="143">
        <f t="shared" si="718"/>
        <v>21.6</v>
      </c>
      <c r="R1271" s="21" t="s">
        <v>163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7" t="s">
        <v>1326</v>
      </c>
      <c r="C1272" s="5"/>
      <c r="D1272" s="5" t="s">
        <v>266</v>
      </c>
      <c r="E1272" s="132">
        <f t="shared" si="757"/>
        <v>472.71724999999998</v>
      </c>
      <c r="F1272" s="139">
        <f t="shared" ref="F1272:F1296" si="758">$O$1293-P1272*($O$1293-$O$1268)</f>
        <v>471.26330000000002</v>
      </c>
      <c r="G1272" s="149"/>
      <c r="H1272" s="82" t="str">
        <f t="shared" si="715"/>
        <v>75 percent up in Floian international stage</v>
      </c>
      <c r="I1272" s="142" t="str">
        <f t="shared" si="716"/>
        <v>100 percent up in Floian international stage</v>
      </c>
      <c r="J1272" s="7">
        <v>0.75000000000000211</v>
      </c>
      <c r="K1272" s="129">
        <f t="shared" si="717"/>
        <v>75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 t="s">
        <v>1211</v>
      </c>
      <c r="B1273" s="117" t="s">
        <v>1327</v>
      </c>
      <c r="C1273" s="5"/>
      <c r="D1273" s="5" t="s">
        <v>370</v>
      </c>
      <c r="E1273" s="132">
        <f t="shared" si="757"/>
        <v>474.00014705882353</v>
      </c>
      <c r="F1273" s="139">
        <f t="shared" si="758"/>
        <v>472.28961764705883</v>
      </c>
      <c r="G1273" s="149"/>
      <c r="H1273" s="82" t="str">
        <f t="shared" si="715"/>
        <v>52.9 percent up in Floian international stage</v>
      </c>
      <c r="I1273" s="142" t="str">
        <f t="shared" si="716"/>
        <v>82.4 percent up in Floian international stage</v>
      </c>
      <c r="J1273" s="7">
        <v>0.5294117647058848</v>
      </c>
      <c r="K1273" s="129">
        <f t="shared" si="717"/>
        <v>52.9</v>
      </c>
      <c r="L1273" s="8" t="s">
        <v>164</v>
      </c>
      <c r="M1273" s="5" t="s">
        <v>82</v>
      </c>
      <c r="N1273" s="5" t="s">
        <v>82</v>
      </c>
      <c r="O1273" s="83"/>
      <c r="P1273" s="20">
        <v>0.82352941176470784</v>
      </c>
      <c r="Q1273" s="143">
        <f t="shared" si="718"/>
        <v>82.4</v>
      </c>
      <c r="R1273" s="21" t="s">
        <v>164</v>
      </c>
      <c r="S1273" s="8" t="s">
        <v>261</v>
      </c>
      <c r="T1273" s="7">
        <v>0.29411764705882959</v>
      </c>
    </row>
    <row r="1274" spans="1:20" ht="28">
      <c r="A1274" s="116" t="s">
        <v>1211</v>
      </c>
      <c r="B1274" s="117" t="s">
        <v>1328</v>
      </c>
      <c r="C1274" s="5"/>
      <c r="D1274" s="5" t="s">
        <v>82</v>
      </c>
      <c r="E1274" s="132">
        <f t="shared" si="757"/>
        <v>474.00014705882353</v>
      </c>
      <c r="F1274" s="139">
        <f t="shared" si="758"/>
        <v>472.28961764705883</v>
      </c>
      <c r="G1274" s="149"/>
      <c r="H1274" s="82" t="str">
        <f t="shared" si="715"/>
        <v>52.9 percent up in Floian international stage</v>
      </c>
      <c r="I1274" s="142" t="str">
        <f t="shared" si="716"/>
        <v>82.4 percent up in Floian international stage</v>
      </c>
      <c r="J1274" s="7">
        <v>0.5294117647058848</v>
      </c>
      <c r="K1274" s="129">
        <f t="shared" si="717"/>
        <v>52.9</v>
      </c>
      <c r="L1274" s="8" t="s">
        <v>164</v>
      </c>
      <c r="M1274" s="5" t="s">
        <v>82</v>
      </c>
      <c r="N1274" s="5" t="s">
        <v>82</v>
      </c>
      <c r="O1274" s="83"/>
      <c r="P1274" s="20">
        <v>0.82352941176470784</v>
      </c>
      <c r="Q1274" s="143">
        <f t="shared" si="718"/>
        <v>82.4</v>
      </c>
      <c r="R1274" s="21" t="s">
        <v>164</v>
      </c>
      <c r="S1274" s="8" t="s">
        <v>261</v>
      </c>
      <c r="T1274" s="7">
        <v>0.29411764705882959</v>
      </c>
    </row>
    <row r="1275" spans="1:20" ht="28">
      <c r="A1275" s="116" t="s">
        <v>1211</v>
      </c>
      <c r="B1275" s="117" t="s">
        <v>1329</v>
      </c>
      <c r="C1275" s="5"/>
      <c r="D1275" s="5" t="s">
        <v>266</v>
      </c>
      <c r="E1275" s="132">
        <f t="shared" si="757"/>
        <v>474.00014705882353</v>
      </c>
      <c r="F1275" s="139">
        <f t="shared" si="758"/>
        <v>472.71724999999998</v>
      </c>
      <c r="G1275" s="149"/>
      <c r="H1275" s="82" t="str">
        <f t="shared" si="715"/>
        <v>52.9 percent up in Floian international stage</v>
      </c>
      <c r="I1275" s="142" t="str">
        <f t="shared" si="716"/>
        <v>75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0.75000000000000211</v>
      </c>
      <c r="Q1275" s="143">
        <f t="shared" si="718"/>
        <v>75</v>
      </c>
      <c r="R1275" s="21" t="s">
        <v>164</v>
      </c>
      <c r="S1275" s="8" t="s">
        <v>261</v>
      </c>
      <c r="T1275" s="7">
        <v>0.22058823529412405</v>
      </c>
    </row>
    <row r="1276" spans="1:20" ht="28">
      <c r="A1276" s="116" t="s">
        <v>1211</v>
      </c>
      <c r="B1276" s="118" t="s">
        <v>1330</v>
      </c>
      <c r="C1276" s="5"/>
      <c r="D1276" s="5" t="s">
        <v>246</v>
      </c>
      <c r="E1276" s="132">
        <f t="shared" si="757"/>
        <v>474.85541176470588</v>
      </c>
      <c r="F1276" s="139">
        <f t="shared" si="758"/>
        <v>471.26330000000002</v>
      </c>
      <c r="G1276" s="149"/>
      <c r="H1276" s="82" t="str">
        <f t="shared" si="715"/>
        <v>38.2 percent up in Floian international stage</v>
      </c>
      <c r="I1276" s="142" t="str">
        <f t="shared" si="716"/>
        <v>100 percent up in Floian international stage</v>
      </c>
      <c r="J1276" s="7">
        <v>0.38235294117647334</v>
      </c>
      <c r="K1276" s="129">
        <f t="shared" si="717"/>
        <v>38.200000000000003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18"/>
        <v>100</v>
      </c>
      <c r="R1276" s="21" t="s">
        <v>164</v>
      </c>
      <c r="S1276" s="8" t="s">
        <v>274</v>
      </c>
      <c r="T1276" s="7" t="s">
        <v>228</v>
      </c>
    </row>
    <row r="1277" spans="1:20" ht="28">
      <c r="A1277" s="116" t="s">
        <v>1211</v>
      </c>
      <c r="B1277" s="118" t="s">
        <v>1331</v>
      </c>
      <c r="C1277" s="5"/>
      <c r="D1277" s="5" t="s">
        <v>1203</v>
      </c>
      <c r="E1277" s="132">
        <f t="shared" si="757"/>
        <v>475.02646470588235</v>
      </c>
      <c r="F1277" s="139">
        <f t="shared" si="758"/>
        <v>471.26330000000002</v>
      </c>
      <c r="G1277" s="149"/>
      <c r="H1277" s="82" t="str">
        <f t="shared" si="715"/>
        <v>35.3 percent up in Floian international stage</v>
      </c>
      <c r="I1277" s="142" t="str">
        <f t="shared" si="716"/>
        <v>100 percent up in Floian international stage</v>
      </c>
      <c r="J1277" s="7">
        <v>0.35294117647059264</v>
      </c>
      <c r="K1277" s="129">
        <f t="shared" si="717"/>
        <v>35.299999999999997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18"/>
        <v>100</v>
      </c>
      <c r="R1277" s="21" t="s">
        <v>164</v>
      </c>
      <c r="S1277" s="8" t="s">
        <v>274</v>
      </c>
      <c r="T1277" s="7" t="s">
        <v>228</v>
      </c>
    </row>
    <row r="1278" spans="1:20" ht="28">
      <c r="A1278" s="116"/>
      <c r="B1278" s="117" t="s">
        <v>1792</v>
      </c>
      <c r="C1278" s="5"/>
      <c r="D1278" s="5"/>
      <c r="E1278" s="132">
        <f t="shared" ref="E1278:E1280" si="759">$O$1293-J1278*($O$1293-$O$1268)</f>
        <v>474.1712</v>
      </c>
      <c r="F1278" s="139">
        <f t="shared" ref="F1278:F1280" si="760">$O$1293-P1278*($O$1293-$O$1268)</f>
        <v>471.26330000000002</v>
      </c>
      <c r="G1278" s="149" t="s">
        <v>1607</v>
      </c>
      <c r="H1278" s="82" t="str">
        <f t="shared" ref="H1278:H1280" si="761">CONCATENATE(K1278," percent up in ",L1278," international stage")</f>
        <v>50 percent up in Floian international stage</v>
      </c>
      <c r="I1278" s="142" t="str">
        <f t="shared" ref="I1278:I1280" si="762">CONCATENATE(Q1278," percent up in ",R1278," international stage")</f>
        <v>100 percent up in Floian international stage</v>
      </c>
      <c r="J1278" s="7">
        <v>0.5</v>
      </c>
      <c r="K1278" s="129">
        <f t="shared" ref="K1278:K1280" si="763">ROUND(J1278*100,1)</f>
        <v>50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ref="Q1278:Q1280" si="764">ROUND(P1278*100,1)</f>
        <v>100</v>
      </c>
      <c r="R1278" s="21" t="s">
        <v>164</v>
      </c>
      <c r="S1278" s="151" t="s">
        <v>1607</v>
      </c>
    </row>
    <row r="1279" spans="1:20" ht="28">
      <c r="A1279" s="116"/>
      <c r="B1279" s="117" t="s">
        <v>1907</v>
      </c>
      <c r="C1279" s="5"/>
      <c r="D1279" s="5"/>
      <c r="E1279" s="132">
        <f t="shared" ref="E1279" si="765">$O$1293-J1279*($O$1293-$O$1268)</f>
        <v>477.07909999999998</v>
      </c>
      <c r="F1279" s="139">
        <f t="shared" ref="F1279" si="766">$O$1293-P1279*($O$1293-$O$1268)</f>
        <v>474.1712</v>
      </c>
      <c r="G1279" s="149" t="s">
        <v>1608</v>
      </c>
      <c r="H1279" s="82" t="str">
        <f t="shared" ref="H1279" si="767">CONCATENATE(K1279," percent up in ",L1279," international stage")</f>
        <v>0 percent up in Floian international stage</v>
      </c>
      <c r="I1279" s="142" t="str">
        <f t="shared" ref="I1279" si="768">CONCATENATE(Q1279," percent up in ",R1279," international stage")</f>
        <v>50 percent up in Floian international stage</v>
      </c>
      <c r="J1279" s="7">
        <v>0</v>
      </c>
      <c r="K1279" s="129">
        <f t="shared" ref="K1279" si="769">ROUND(J1279*100,1)</f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0.5</v>
      </c>
      <c r="Q1279" s="143">
        <f t="shared" ref="Q1279" si="770">ROUND(P1279*100,1)</f>
        <v>50</v>
      </c>
      <c r="R1279" s="21" t="s">
        <v>164</v>
      </c>
      <c r="S1279" s="151" t="s">
        <v>1608</v>
      </c>
    </row>
    <row r="1280" spans="1:20" ht="28">
      <c r="A1280" s="116"/>
      <c r="B1280" s="117" t="s">
        <v>1793</v>
      </c>
      <c r="C1280" s="5"/>
      <c r="D1280" s="5"/>
      <c r="E1280" s="132">
        <f t="shared" si="759"/>
        <v>477.07909999999998</v>
      </c>
      <c r="F1280" s="139">
        <f t="shared" si="760"/>
        <v>474.1712</v>
      </c>
      <c r="G1280" s="149" t="s">
        <v>1608</v>
      </c>
      <c r="H1280" s="82" t="str">
        <f t="shared" si="761"/>
        <v>0 percent up in Floian international stage</v>
      </c>
      <c r="I1280" s="142" t="str">
        <f t="shared" si="762"/>
        <v>50 percent up in Floian international stage</v>
      </c>
      <c r="J1280" s="7">
        <v>0</v>
      </c>
      <c r="K1280" s="129">
        <f t="shared" si="763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</v>
      </c>
      <c r="Q1280" s="143">
        <f t="shared" si="764"/>
        <v>50</v>
      </c>
      <c r="R1280" s="21" t="s">
        <v>164</v>
      </c>
      <c r="S1280" s="151" t="s">
        <v>1608</v>
      </c>
    </row>
    <row r="1281" spans="1:20" ht="28">
      <c r="A1281" s="116" t="s">
        <v>1211</v>
      </c>
      <c r="B1281" s="117" t="s">
        <v>1332</v>
      </c>
      <c r="C1281" s="5"/>
      <c r="D1281" s="5" t="s">
        <v>82</v>
      </c>
      <c r="E1281" s="132">
        <f t="shared" si="757"/>
        <v>477.07909999999998</v>
      </c>
      <c r="F1281" s="139">
        <f t="shared" si="758"/>
        <v>471.26330000000002</v>
      </c>
      <c r="G1281" s="149"/>
      <c r="H1281" s="82" t="str">
        <f t="shared" si="715"/>
        <v>0 percent up in Floian international stage</v>
      </c>
      <c r="I1281" s="142" t="str">
        <f t="shared" si="716"/>
        <v>100 percent up in Floian international stage</v>
      </c>
      <c r="J1281" s="7">
        <v>0</v>
      </c>
      <c r="K1281" s="129">
        <f t="shared" si="71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1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1333</v>
      </c>
      <c r="C1282" s="5"/>
      <c r="D1282" s="5" t="s">
        <v>82</v>
      </c>
      <c r="E1282" s="132">
        <f t="shared" si="757"/>
        <v>477.07909999999998</v>
      </c>
      <c r="F1282" s="139">
        <f t="shared" si="758"/>
        <v>471.26330000000002</v>
      </c>
      <c r="G1282" s="149"/>
      <c r="H1282" s="82" t="str">
        <f t="shared" si="715"/>
        <v>0 percent up in Floian international stage</v>
      </c>
      <c r="I1282" s="142" t="str">
        <f t="shared" si="716"/>
        <v>100 percent up in Floian international stage</v>
      </c>
      <c r="J1282" s="7">
        <v>0</v>
      </c>
      <c r="K1282" s="129">
        <f t="shared" si="71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1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1334</v>
      </c>
      <c r="C1283" s="5"/>
      <c r="D1283" s="5" t="s">
        <v>82</v>
      </c>
      <c r="E1283" s="132">
        <f t="shared" si="757"/>
        <v>477.07909999999998</v>
      </c>
      <c r="F1283" s="139">
        <f t="shared" si="758"/>
        <v>474.00014705882353</v>
      </c>
      <c r="G1283" s="149"/>
      <c r="H1283" s="82" t="str">
        <f t="shared" si="715"/>
        <v>0 percent up in Floian international stage</v>
      </c>
      <c r="I1283" s="142" t="str">
        <f t="shared" si="716"/>
        <v>52.9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0.5294117647058848</v>
      </c>
      <c r="Q1283" s="143">
        <f t="shared" si="718"/>
        <v>52.9</v>
      </c>
      <c r="R1283" s="21" t="s">
        <v>164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7" t="s">
        <v>1335</v>
      </c>
      <c r="C1284" s="5"/>
      <c r="D1284" s="5" t="s">
        <v>250</v>
      </c>
      <c r="E1284" s="132">
        <f t="shared" si="757"/>
        <v>477.07909999999998</v>
      </c>
      <c r="F1284" s="139">
        <f t="shared" si="758"/>
        <v>471.43435294117648</v>
      </c>
      <c r="G1284" s="149"/>
      <c r="H1284" s="82" t="str">
        <f t="shared" si="715"/>
        <v>0 percent up in Floian international stage</v>
      </c>
      <c r="I1284" s="142" t="str">
        <f t="shared" si="716"/>
        <v>97.1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0.97058823529411942</v>
      </c>
      <c r="Q1284" s="143">
        <f t="shared" si="718"/>
        <v>97.1</v>
      </c>
      <c r="R1284" s="21" t="s">
        <v>164</v>
      </c>
      <c r="S1284" s="8" t="s">
        <v>232</v>
      </c>
      <c r="T1284" s="7" t="s">
        <v>228</v>
      </c>
    </row>
    <row r="1285" spans="1:20" ht="28">
      <c r="A1285" s="116" t="s">
        <v>1211</v>
      </c>
      <c r="B1285" s="117" t="s">
        <v>1336</v>
      </c>
      <c r="C1285" s="5"/>
      <c r="D1285" s="5" t="s">
        <v>266</v>
      </c>
      <c r="E1285" s="132">
        <f t="shared" si="757"/>
        <v>477.07909999999998</v>
      </c>
      <c r="F1285" s="139">
        <f t="shared" si="758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232</v>
      </c>
      <c r="T1285" s="7" t="s">
        <v>228</v>
      </c>
    </row>
    <row r="1286" spans="1:20" ht="28">
      <c r="A1286" s="116" t="s">
        <v>1211</v>
      </c>
      <c r="B1286" s="117" t="s">
        <v>1337</v>
      </c>
      <c r="C1286" s="5"/>
      <c r="D1286" s="5" t="s">
        <v>82</v>
      </c>
      <c r="E1286" s="132">
        <f t="shared" si="757"/>
        <v>477.07909999999998</v>
      </c>
      <c r="F1286" s="139">
        <f t="shared" si="758"/>
        <v>471.26330000000002</v>
      </c>
      <c r="G1286" s="149"/>
      <c r="H1286" s="82" t="str">
        <f t="shared" si="715"/>
        <v>0 percent up in Floian international stage</v>
      </c>
      <c r="I1286" s="142" t="str">
        <f t="shared" si="716"/>
        <v>100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1</v>
      </c>
      <c r="Q1286" s="143">
        <f t="shared" si="718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 t="s">
        <v>1211</v>
      </c>
      <c r="B1287" s="118" t="s">
        <v>1338</v>
      </c>
      <c r="C1287" s="5"/>
      <c r="D1287" s="5" t="s">
        <v>82</v>
      </c>
      <c r="E1287" s="132">
        <f t="shared" si="757"/>
        <v>477.07909999999998</v>
      </c>
      <c r="F1287" s="139">
        <f t="shared" si="758"/>
        <v>471.26330000000002</v>
      </c>
      <c r="G1287" s="149"/>
      <c r="H1287" s="82" t="str">
        <f t="shared" si="715"/>
        <v>0 percent up in Floian international stage</v>
      </c>
      <c r="I1287" s="142" t="str">
        <f t="shared" si="716"/>
        <v>100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1</v>
      </c>
      <c r="Q1287" s="143">
        <f t="shared" si="718"/>
        <v>100</v>
      </c>
      <c r="R1287" s="21" t="s">
        <v>164</v>
      </c>
      <c r="S1287" s="8" t="s">
        <v>234</v>
      </c>
      <c r="T1287" s="7" t="s">
        <v>228</v>
      </c>
    </row>
    <row r="1288" spans="1:20" ht="28">
      <c r="A1288" s="116" t="s">
        <v>1211</v>
      </c>
      <c r="B1288" s="117" t="s">
        <v>1339</v>
      </c>
      <c r="C1288" s="5"/>
      <c r="D1288" s="5" t="s">
        <v>1219</v>
      </c>
      <c r="E1288" s="132">
        <f t="shared" si="757"/>
        <v>477.07909999999998</v>
      </c>
      <c r="F1288" s="139">
        <f t="shared" si="758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234</v>
      </c>
      <c r="T1288" s="7" t="s">
        <v>228</v>
      </c>
    </row>
    <row r="1289" spans="1:20" ht="28">
      <c r="A1289" s="116" t="s">
        <v>1211</v>
      </c>
      <c r="B1289" s="118" t="s">
        <v>1340</v>
      </c>
      <c r="C1289" s="5"/>
      <c r="D1289" s="5" t="s">
        <v>250</v>
      </c>
      <c r="E1289" s="132">
        <f t="shared" si="757"/>
        <v>477.07909999999998</v>
      </c>
      <c r="F1289" s="139">
        <f t="shared" si="758"/>
        <v>472.28961764705883</v>
      </c>
      <c r="G1289" s="149"/>
      <c r="H1289" s="82" t="str">
        <f t="shared" si="715"/>
        <v>0 percent up in Floian international stage</v>
      </c>
      <c r="I1289" s="142" t="str">
        <f t="shared" si="716"/>
        <v>82.4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0.82352941176470784</v>
      </c>
      <c r="Q1289" s="143">
        <f t="shared" si="718"/>
        <v>82.4</v>
      </c>
      <c r="R1289" s="21" t="s">
        <v>164</v>
      </c>
      <c r="S1289" s="8" t="s">
        <v>232</v>
      </c>
      <c r="T1289" s="7" t="s">
        <v>228</v>
      </c>
    </row>
    <row r="1290" spans="1:20" ht="34">
      <c r="A1290" s="116"/>
      <c r="B1290" s="118" t="s">
        <v>1949</v>
      </c>
      <c r="C1290" s="5"/>
      <c r="D1290" s="5"/>
      <c r="E1290" s="132">
        <f t="shared" ref="E1290:E1292" si="771">$O$1293-J1290*($O$1293-$O$1268)</f>
        <v>477.07909999999998</v>
      </c>
      <c r="F1290" s="139">
        <f t="shared" ref="F1290:F1292" si="772">$O$1293-P1290*($O$1293-$O$1268)</f>
        <v>471.26330000000002</v>
      </c>
      <c r="G1290" s="149"/>
      <c r="H1290" s="82" t="str">
        <f t="shared" ref="H1290:H1292" si="773">CONCATENATE(K1290," percent up in ",L1290," international stage")</f>
        <v>0 percent up in Floian international stage</v>
      </c>
      <c r="I1290" s="142" t="str">
        <f t="shared" ref="I1290:I1292" si="774">CONCATENATE(Q1290," percent up in ",R1290," international stage")</f>
        <v>100 percent up in Floian international stage</v>
      </c>
      <c r="J1290" s="7">
        <v>0</v>
      </c>
      <c r="K1290" s="129">
        <f t="shared" ref="K1290:K1292" si="775">ROUND(J1290*100,1)</f>
        <v>0</v>
      </c>
      <c r="L1290" s="8" t="s">
        <v>164</v>
      </c>
      <c r="M1290" s="5"/>
      <c r="O1290" s="83"/>
      <c r="P1290" s="20">
        <v>1</v>
      </c>
      <c r="Q1290" s="143">
        <f t="shared" ref="Q1290:Q1292" si="776">ROUND(P1290*100,1)</f>
        <v>100</v>
      </c>
      <c r="R1290" s="21" t="s">
        <v>164</v>
      </c>
      <c r="S1290" s="8" t="s">
        <v>1950</v>
      </c>
    </row>
    <row r="1291" spans="1:20" ht="28">
      <c r="A1291" s="116"/>
      <c r="B1291" s="118" t="s">
        <v>1995</v>
      </c>
      <c r="C1291" s="5"/>
      <c r="D1291" s="5"/>
      <c r="E1291" s="132">
        <f t="shared" si="771"/>
        <v>474.1712</v>
      </c>
      <c r="F1291" s="139">
        <f t="shared" si="772"/>
        <v>471.26330000000002</v>
      </c>
      <c r="G1291" s="149" t="s">
        <v>1607</v>
      </c>
      <c r="H1291" s="82" t="str">
        <f t="shared" si="773"/>
        <v>50 percent up in Floian international stage</v>
      </c>
      <c r="I1291" s="142" t="str">
        <f t="shared" si="774"/>
        <v>100 percent up in Floian international stage</v>
      </c>
      <c r="J1291" s="7">
        <v>0.5</v>
      </c>
      <c r="K1291" s="129">
        <f t="shared" si="775"/>
        <v>50</v>
      </c>
      <c r="L1291" s="8" t="s">
        <v>164</v>
      </c>
      <c r="M1291" s="5"/>
      <c r="O1291" s="83"/>
      <c r="P1291" s="20">
        <v>1</v>
      </c>
      <c r="Q1291" s="143">
        <f t="shared" si="776"/>
        <v>100</v>
      </c>
      <c r="R1291" s="21" t="s">
        <v>164</v>
      </c>
      <c r="S1291" s="150" t="s">
        <v>1607</v>
      </c>
    </row>
    <row r="1292" spans="1:20" ht="28">
      <c r="A1292" s="116"/>
      <c r="B1292" s="118" t="s">
        <v>1996</v>
      </c>
      <c r="C1292" s="5"/>
      <c r="D1292" s="5"/>
      <c r="E1292" s="132">
        <f t="shared" si="771"/>
        <v>477.07909999999998</v>
      </c>
      <c r="F1292" s="139">
        <f t="shared" si="772"/>
        <v>471.26330000000002</v>
      </c>
      <c r="G1292" s="149" t="s">
        <v>1608</v>
      </c>
      <c r="H1292" s="82" t="str">
        <f t="shared" si="773"/>
        <v>0 percent up in Floian international stage</v>
      </c>
      <c r="I1292" s="142" t="str">
        <f t="shared" si="774"/>
        <v>100 percent up in Floian international stage</v>
      </c>
      <c r="J1292" s="7">
        <v>0</v>
      </c>
      <c r="K1292" s="129">
        <f t="shared" si="775"/>
        <v>0</v>
      </c>
      <c r="L1292" s="8" t="s">
        <v>164</v>
      </c>
      <c r="M1292" s="5"/>
      <c r="O1292" s="83"/>
      <c r="P1292" s="20">
        <v>1</v>
      </c>
      <c r="Q1292" s="143">
        <f t="shared" si="776"/>
        <v>100</v>
      </c>
      <c r="R1292" s="21" t="s">
        <v>164</v>
      </c>
      <c r="S1292" s="150" t="s">
        <v>1608</v>
      </c>
    </row>
    <row r="1293" spans="1:20" ht="28">
      <c r="A1293" s="116" t="s">
        <v>1211</v>
      </c>
      <c r="B1293" s="117" t="s">
        <v>164</v>
      </c>
      <c r="C1293" s="135"/>
      <c r="D1293" s="135" t="s">
        <v>224</v>
      </c>
      <c r="E1293" s="132">
        <f t="shared" si="757"/>
        <v>477.07909999999998</v>
      </c>
      <c r="F1293" s="139">
        <f t="shared" si="758"/>
        <v>471.26330000000002</v>
      </c>
      <c r="G1293" s="149"/>
      <c r="H1293" s="82" t="str">
        <f t="shared" si="715"/>
        <v>0 percent up in Floian international stage</v>
      </c>
      <c r="I1293" s="142" t="str">
        <f t="shared" si="716"/>
        <v>100 percent up in Floian international stage</v>
      </c>
      <c r="J1293" s="7">
        <v>0</v>
      </c>
      <c r="K1293" s="129">
        <f t="shared" si="717"/>
        <v>0</v>
      </c>
      <c r="L1293" s="8" t="s">
        <v>164</v>
      </c>
      <c r="M1293" s="5" t="s">
        <v>226</v>
      </c>
      <c r="N1293" s="5" t="s">
        <v>1341</v>
      </c>
      <c r="O1293" s="84">
        <f>Master_Chronostrat!I151</f>
        <v>477.07909999999998</v>
      </c>
      <c r="P1293" s="20">
        <v>1</v>
      </c>
      <c r="Q1293" s="143">
        <f t="shared" si="718"/>
        <v>100</v>
      </c>
      <c r="R1293" s="21" t="s">
        <v>164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1342</v>
      </c>
      <c r="C1294" s="5"/>
      <c r="D1294" s="5" t="s">
        <v>370</v>
      </c>
      <c r="E1294" s="132">
        <f t="shared" ref="E1294:E1318" si="777">$O$1318-J1294*($O$1318-$O$1293)</f>
        <v>480.5039515463917</v>
      </c>
      <c r="F1294" s="139">
        <f t="shared" si="758"/>
        <v>474.00014705882353</v>
      </c>
      <c r="G1294" s="149"/>
      <c r="H1294" s="82" t="str">
        <f t="shared" si="715"/>
        <v>64.9 percent up in Tremadocian international stage</v>
      </c>
      <c r="I1294" s="142" t="str">
        <f t="shared" si="716"/>
        <v>52.9 percent up in Floian international stage</v>
      </c>
      <c r="J1294" s="7">
        <v>0.64948453608247614</v>
      </c>
      <c r="K1294" s="129">
        <f t="shared" si="717"/>
        <v>64.900000000000006</v>
      </c>
      <c r="L1294" s="8" t="s">
        <v>166</v>
      </c>
      <c r="M1294" s="5" t="s">
        <v>82</v>
      </c>
      <c r="N1294" s="5" t="s">
        <v>82</v>
      </c>
      <c r="O1294" s="83"/>
      <c r="P1294" s="20">
        <v>0.5294117647058848</v>
      </c>
      <c r="Q1294" s="143">
        <f t="shared" si="718"/>
        <v>52.9</v>
      </c>
      <c r="R1294" s="21" t="s">
        <v>164</v>
      </c>
      <c r="S1294" s="8" t="s">
        <v>248</v>
      </c>
      <c r="T1294" s="7" t="s">
        <v>228</v>
      </c>
    </row>
    <row r="1295" spans="1:20" ht="28">
      <c r="A1295" s="116" t="s">
        <v>1211</v>
      </c>
      <c r="B1295" s="118" t="s">
        <v>1343</v>
      </c>
      <c r="C1295" s="5"/>
      <c r="D1295" s="5" t="s">
        <v>246</v>
      </c>
      <c r="E1295" s="132">
        <f t="shared" si="777"/>
        <v>482.21637731958759</v>
      </c>
      <c r="F1295" s="139">
        <f t="shared" si="758"/>
        <v>471.26330000000002</v>
      </c>
      <c r="G1295" s="149"/>
      <c r="H1295" s="82" t="str">
        <f t="shared" si="715"/>
        <v>47.4 percent up in Tremadocian international stage</v>
      </c>
      <c r="I1295" s="142" t="str">
        <f t="shared" si="716"/>
        <v>100 percent up in Floian international stage</v>
      </c>
      <c r="J1295" s="7">
        <v>0.47422680412371421</v>
      </c>
      <c r="K1295" s="129">
        <f t="shared" si="717"/>
        <v>47.4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18"/>
        <v>100</v>
      </c>
      <c r="R1295" s="21" t="s">
        <v>164</v>
      </c>
      <c r="S1295" s="8" t="s">
        <v>248</v>
      </c>
      <c r="T1295" s="7" t="s">
        <v>228</v>
      </c>
    </row>
    <row r="1296" spans="1:20" ht="28">
      <c r="A1296" s="116" t="s">
        <v>1211</v>
      </c>
      <c r="B1296" s="118" t="s">
        <v>1344</v>
      </c>
      <c r="C1296" s="5"/>
      <c r="D1296" s="5" t="s">
        <v>1203</v>
      </c>
      <c r="E1296" s="132">
        <f t="shared" si="777"/>
        <v>482.72003195876289</v>
      </c>
      <c r="F1296" s="139">
        <f t="shared" si="758"/>
        <v>475.02646470588235</v>
      </c>
      <c r="G1296" s="149"/>
      <c r="H1296" s="82" t="str">
        <f t="shared" si="715"/>
        <v>42.3 percent up in Tremadocian international stage</v>
      </c>
      <c r="I1296" s="142" t="str">
        <f t="shared" si="716"/>
        <v>35.3 percent up in Floian international stage</v>
      </c>
      <c r="J1296" s="7">
        <v>0.42268041237113685</v>
      </c>
      <c r="K1296" s="129">
        <f t="shared" si="717"/>
        <v>42.3</v>
      </c>
      <c r="L1296" s="8" t="s">
        <v>166</v>
      </c>
      <c r="M1296" s="5" t="s">
        <v>82</v>
      </c>
      <c r="N1296" s="5" t="s">
        <v>82</v>
      </c>
      <c r="O1296" s="83"/>
      <c r="P1296" s="20">
        <v>0.35294117647059264</v>
      </c>
      <c r="Q1296" s="143">
        <f t="shared" si="718"/>
        <v>35.299999999999997</v>
      </c>
      <c r="R1296" s="21" t="s">
        <v>164</v>
      </c>
      <c r="S1296" s="8" t="s">
        <v>248</v>
      </c>
      <c r="T1296" s="7" t="s">
        <v>228</v>
      </c>
    </row>
    <row r="1297" spans="1:20" ht="28">
      <c r="A1297" s="116" t="s">
        <v>1211</v>
      </c>
      <c r="B1297" s="117" t="s">
        <v>1345</v>
      </c>
      <c r="C1297" s="5"/>
      <c r="D1297" s="5" t="s">
        <v>266</v>
      </c>
      <c r="E1297" s="132">
        <f t="shared" si="777"/>
        <v>484.53318865979384</v>
      </c>
      <c r="F1297" s="139">
        <f>$O$1318-P1297*($O$1318-$O$1293)</f>
        <v>477.07909999999998</v>
      </c>
      <c r="G1297" s="149"/>
      <c r="H1297" s="82" t="str">
        <f t="shared" si="715"/>
        <v>23.7 percent up in Tremadocian international stage</v>
      </c>
      <c r="I1297" s="142" t="str">
        <f t="shared" si="716"/>
        <v>100 percent up in Tremadocian international stage</v>
      </c>
      <c r="J1297" s="7">
        <v>0.23711340206185716</v>
      </c>
      <c r="K1297" s="129">
        <f t="shared" si="717"/>
        <v>23.7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166</v>
      </c>
      <c r="S1297" s="8" t="s">
        <v>274</v>
      </c>
      <c r="T1297" s="7" t="s">
        <v>228</v>
      </c>
    </row>
    <row r="1298" spans="1:20" ht="28">
      <c r="A1298" s="116" t="s">
        <v>1211</v>
      </c>
      <c r="B1298" s="118" t="s">
        <v>1346</v>
      </c>
      <c r="C1298" s="5"/>
      <c r="D1298" s="5" t="s">
        <v>246</v>
      </c>
      <c r="E1298" s="132">
        <f t="shared" si="777"/>
        <v>484.53318865979384</v>
      </c>
      <c r="F1298" s="139">
        <f>$O$1318-P1298*($O$1318-$O$1293)</f>
        <v>482.21637731958759</v>
      </c>
      <c r="G1298" s="149"/>
      <c r="H1298" s="82" t="str">
        <f t="shared" si="715"/>
        <v>23.7 percent up in Tremadocian international stage</v>
      </c>
      <c r="I1298" s="142" t="str">
        <f t="shared" si="716"/>
        <v>47.4 percent up in Tremadocian international stage</v>
      </c>
      <c r="J1298" s="7">
        <v>0.23711340206185716</v>
      </c>
      <c r="K1298" s="129">
        <f t="shared" si="717"/>
        <v>23.7</v>
      </c>
      <c r="L1298" s="8" t="s">
        <v>166</v>
      </c>
      <c r="M1298" s="5" t="s">
        <v>82</v>
      </c>
      <c r="N1298" s="5" t="s">
        <v>82</v>
      </c>
      <c r="O1298" s="83"/>
      <c r="P1298" s="20">
        <v>0.47422680412371426</v>
      </c>
      <c r="Q1298" s="143">
        <f t="shared" si="718"/>
        <v>47.4</v>
      </c>
      <c r="R1298" s="21" t="s">
        <v>166</v>
      </c>
      <c r="S1298" s="8" t="s">
        <v>261</v>
      </c>
      <c r="T1298" s="7">
        <v>0.23711340206185863</v>
      </c>
    </row>
    <row r="1299" spans="1:20" ht="28">
      <c r="A1299" s="116" t="s">
        <v>1211</v>
      </c>
      <c r="B1299" s="118" t="s">
        <v>1347</v>
      </c>
      <c r="C1299" s="5"/>
      <c r="D1299" s="5" t="s">
        <v>1203</v>
      </c>
      <c r="E1299" s="132">
        <f t="shared" si="777"/>
        <v>484.53318865979384</v>
      </c>
      <c r="F1299" s="139">
        <f>$O$1318-P1299*($O$1318-$O$1293)</f>
        <v>482.72003195876289</v>
      </c>
      <c r="G1299" s="149"/>
      <c r="H1299" s="82" t="str">
        <f t="shared" si="715"/>
        <v>23.7 percent up in Tremadocian international stage</v>
      </c>
      <c r="I1299" s="142" t="str">
        <f t="shared" si="716"/>
        <v>42.3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0.42268041237113685</v>
      </c>
      <c r="Q1299" s="143">
        <f t="shared" si="718"/>
        <v>42.3</v>
      </c>
      <c r="R1299" s="21" t="s">
        <v>166</v>
      </c>
      <c r="S1299" s="8" t="s">
        <v>261</v>
      </c>
      <c r="T1299" s="7">
        <v>0.18556701030927841</v>
      </c>
    </row>
    <row r="1300" spans="1:20" ht="28">
      <c r="A1300" s="116" t="s">
        <v>1211</v>
      </c>
      <c r="B1300" s="117" t="s">
        <v>1348</v>
      </c>
      <c r="C1300" s="5"/>
      <c r="D1300" s="5" t="s">
        <v>246</v>
      </c>
      <c r="E1300" s="132">
        <f t="shared" si="777"/>
        <v>486.85</v>
      </c>
      <c r="F1300" s="139">
        <f>$O$1293-P1300*($O$1293-$O$1268)</f>
        <v>471.26330000000002</v>
      </c>
      <c r="G1300" s="149"/>
      <c r="H1300" s="82" t="str">
        <f t="shared" si="715"/>
        <v>0 percent up in Tremadocian international stage</v>
      </c>
      <c r="I1300" s="142" t="str">
        <f t="shared" si="716"/>
        <v>100 percent up in Floian international stage</v>
      </c>
      <c r="J1300" s="7">
        <v>0</v>
      </c>
      <c r="K1300" s="129">
        <f t="shared" si="71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18"/>
        <v>100</v>
      </c>
      <c r="R1300" s="21" t="s">
        <v>164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7" t="s">
        <v>1349</v>
      </c>
      <c r="C1301" s="5"/>
      <c r="D1301" s="5" t="s">
        <v>266</v>
      </c>
      <c r="E1301" s="132">
        <f t="shared" si="777"/>
        <v>486.85</v>
      </c>
      <c r="F1301" s="139">
        <f t="shared" ref="F1301:F1306" si="778">$O$1318-P1301*($O$1318-$O$1293)</f>
        <v>484.53318865979384</v>
      </c>
      <c r="G1301" s="149"/>
      <c r="H1301" s="82" t="str">
        <f t="shared" si="715"/>
        <v>0 percent up in Tremadocian international stage</v>
      </c>
      <c r="I1301" s="142" t="str">
        <f t="shared" si="716"/>
        <v>23.7 percent up in Tremadocian international stage</v>
      </c>
      <c r="J1301" s="7">
        <v>0</v>
      </c>
      <c r="K1301" s="129">
        <f t="shared" si="71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1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7" t="s">
        <v>1350</v>
      </c>
      <c r="C1302" s="5"/>
      <c r="D1302" s="5" t="s">
        <v>82</v>
      </c>
      <c r="E1302" s="132">
        <f t="shared" si="777"/>
        <v>486.85</v>
      </c>
      <c r="F1302" s="139">
        <f t="shared" si="778"/>
        <v>477.07909999999998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Tremadocian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166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8" t="s">
        <v>1351</v>
      </c>
      <c r="C1303" s="5"/>
      <c r="D1303" s="5" t="s">
        <v>250</v>
      </c>
      <c r="E1303" s="132">
        <f t="shared" si="777"/>
        <v>486.85</v>
      </c>
      <c r="F1303" s="139">
        <f t="shared" si="778"/>
        <v>477.07909999999998</v>
      </c>
      <c r="G1303" s="149"/>
      <c r="H1303" s="82" t="str">
        <f t="shared" si="715"/>
        <v>0 percent up in Tremadocian international stage</v>
      </c>
      <c r="I1303" s="142" t="str">
        <f t="shared" si="716"/>
        <v>100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18"/>
        <v>100</v>
      </c>
      <c r="R1303" s="21" t="s">
        <v>166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1352</v>
      </c>
      <c r="C1304" s="5"/>
      <c r="D1304" s="5" t="s">
        <v>250</v>
      </c>
      <c r="E1304" s="132">
        <f t="shared" si="777"/>
        <v>486.85</v>
      </c>
      <c r="F1304" s="139">
        <f t="shared" si="778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234</v>
      </c>
      <c r="T1304" s="7" t="s">
        <v>228</v>
      </c>
    </row>
    <row r="1305" spans="1:20" ht="28">
      <c r="A1305" s="116" t="s">
        <v>1211</v>
      </c>
      <c r="B1305" s="117" t="s">
        <v>1353</v>
      </c>
      <c r="C1305" s="5"/>
      <c r="D1305" s="5" t="s">
        <v>1219</v>
      </c>
      <c r="E1305" s="132">
        <f t="shared" si="777"/>
        <v>486.85</v>
      </c>
      <c r="F1305" s="139">
        <f t="shared" si="778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234</v>
      </c>
      <c r="T1305" s="7" t="s">
        <v>228</v>
      </c>
    </row>
    <row r="1306" spans="1:20" ht="28">
      <c r="A1306" s="116" t="s">
        <v>1211</v>
      </c>
      <c r="B1306" s="118" t="s">
        <v>1354</v>
      </c>
      <c r="C1306" s="5"/>
      <c r="D1306" s="5" t="s">
        <v>1203</v>
      </c>
      <c r="E1306" s="132">
        <f t="shared" si="777"/>
        <v>486.85</v>
      </c>
      <c r="F1306" s="139">
        <f t="shared" si="778"/>
        <v>484.53318865979384</v>
      </c>
      <c r="G1306" s="149"/>
      <c r="H1306" s="82" t="str">
        <f t="shared" si="715"/>
        <v>0 percent up in Tremadocian international stage</v>
      </c>
      <c r="I1306" s="142" t="str">
        <f t="shared" si="716"/>
        <v>23.7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0.23711340206185713</v>
      </c>
      <c r="Q1306" s="143">
        <f t="shared" si="718"/>
        <v>23.7</v>
      </c>
      <c r="R1306" s="21" t="s">
        <v>166</v>
      </c>
      <c r="S1306" s="8" t="s">
        <v>232</v>
      </c>
      <c r="T1306" s="7" t="s">
        <v>228</v>
      </c>
    </row>
    <row r="1307" spans="1:20" ht="28">
      <c r="A1307" s="116" t="s">
        <v>1211</v>
      </c>
      <c r="B1307" s="118" t="s">
        <v>1355</v>
      </c>
      <c r="C1307" s="5"/>
      <c r="D1307" s="5" t="s">
        <v>272</v>
      </c>
      <c r="E1307" s="132">
        <f t="shared" si="777"/>
        <v>486.85</v>
      </c>
      <c r="F1307" s="139">
        <f>$O$1244-P1307*($O$1244-$O$1222)</f>
        <v>458.17720000000003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Darriwilian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162</v>
      </c>
      <c r="S1307" s="8" t="s">
        <v>234</v>
      </c>
      <c r="T1307" s="7" t="s">
        <v>228</v>
      </c>
    </row>
    <row r="1308" spans="1:20" ht="28">
      <c r="A1308" s="116" t="s">
        <v>1211</v>
      </c>
      <c r="B1308" s="117" t="s">
        <v>1356</v>
      </c>
      <c r="C1308" s="5"/>
      <c r="D1308" s="5" t="s">
        <v>82</v>
      </c>
      <c r="E1308" s="132">
        <f t="shared" si="777"/>
        <v>486.85</v>
      </c>
      <c r="F1308" s="139">
        <f>$O$1144-P1308*($O$1144-$O$1138)</f>
        <v>443.0718</v>
      </c>
      <c r="G1308" s="149"/>
      <c r="H1308" s="82" t="str">
        <f t="shared" si="715"/>
        <v>0 percent up in Tremadocian international stage</v>
      </c>
      <c r="I1308" s="142" t="str">
        <f t="shared" si="716"/>
        <v>100 percent up in Hirnantian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18"/>
        <v>100</v>
      </c>
      <c r="R1308" s="21" t="s">
        <v>159</v>
      </c>
      <c r="S1308" s="8" t="s">
        <v>234</v>
      </c>
      <c r="T1308" s="7" t="s">
        <v>228</v>
      </c>
    </row>
    <row r="1309" spans="1:20" ht="28">
      <c r="A1309" s="116" t="s">
        <v>1211</v>
      </c>
      <c r="B1309" s="117" t="s">
        <v>1357</v>
      </c>
      <c r="C1309" s="5"/>
      <c r="D1309" s="5" t="s">
        <v>82</v>
      </c>
      <c r="E1309" s="132">
        <f t="shared" si="777"/>
        <v>486.85</v>
      </c>
      <c r="F1309" s="139">
        <f>$O$1293-P1309*($O$1293-$O$1268)</f>
        <v>471.26330000000002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Floian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164</v>
      </c>
      <c r="S1309" s="8" t="s">
        <v>234</v>
      </c>
      <c r="T1309" s="7" t="s">
        <v>228</v>
      </c>
    </row>
    <row r="1310" spans="1:20" ht="28">
      <c r="A1310" s="116"/>
      <c r="B1310" s="117" t="s">
        <v>1794</v>
      </c>
      <c r="C1310" s="5"/>
      <c r="D1310" s="5"/>
      <c r="E1310" s="132">
        <f t="shared" si="777"/>
        <v>481.96455000000003</v>
      </c>
      <c r="F1310" s="139">
        <f t="shared" ref="F1310:F1316" si="779">$O$1318-P1310*($O$1318-$O$1293)</f>
        <v>477.07909999999998</v>
      </c>
      <c r="G1310" s="149" t="s">
        <v>1607</v>
      </c>
      <c r="H1310" s="82" t="str">
        <f t="shared" ref="H1310:H1312" si="780">CONCATENATE(K1310," percent up in ",L1310," international stage")</f>
        <v>50 percent up in Tremadocian international stage</v>
      </c>
      <c r="I1310" s="142" t="str">
        <f t="shared" ref="I1310:I1312" si="781">CONCATENATE(Q1310," percent up in ",R1310," international stage")</f>
        <v>100 percent up in Tremadocian international stage</v>
      </c>
      <c r="J1310" s="7">
        <v>0.5</v>
      </c>
      <c r="K1310" s="129">
        <f t="shared" ref="K1310:K1312" si="782">ROUND(J1310*100,1)</f>
        <v>50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ref="Q1310:Q1312" si="783">ROUND(P1310*100,1)</f>
        <v>100</v>
      </c>
      <c r="R1310" s="21" t="s">
        <v>166</v>
      </c>
      <c r="S1310" s="149" t="s">
        <v>1607</v>
      </c>
    </row>
    <row r="1311" spans="1:20" ht="28">
      <c r="A1311" s="116"/>
      <c r="B1311" s="117" t="s">
        <v>1947</v>
      </c>
      <c r="C1311" s="5"/>
      <c r="D1311" s="5"/>
      <c r="E1311" s="132">
        <f t="shared" si="777"/>
        <v>481.96455000000003</v>
      </c>
      <c r="F1311" s="139">
        <f t="shared" si="779"/>
        <v>477.07909999999998</v>
      </c>
      <c r="G1311" s="149" t="s">
        <v>1607</v>
      </c>
      <c r="H1311" s="82" t="str">
        <f t="shared" ref="H1311" si="784">CONCATENATE(K1311," percent up in ",L1311," international stage")</f>
        <v>50 percent up in Tremadocian international stage</v>
      </c>
      <c r="I1311" s="142" t="str">
        <f t="shared" ref="I1311" si="785">CONCATENATE(Q1311," percent up in ",R1311," international stage")</f>
        <v>100 percent up in Tremadocian international stage</v>
      </c>
      <c r="J1311" s="7">
        <v>0.5</v>
      </c>
      <c r="K1311" s="129">
        <f t="shared" ref="K1311" si="786">ROUND(J1311*100,1)</f>
        <v>50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ref="Q1311" si="787">ROUND(P1311*100,1)</f>
        <v>100</v>
      </c>
      <c r="R1311" s="21" t="s">
        <v>166</v>
      </c>
      <c r="S1311" s="149" t="s">
        <v>1607</v>
      </c>
    </row>
    <row r="1312" spans="1:20" ht="28">
      <c r="A1312" s="116"/>
      <c r="B1312" s="117" t="s">
        <v>1795</v>
      </c>
      <c r="C1312" s="5"/>
      <c r="D1312" s="5"/>
      <c r="E1312" s="132">
        <f t="shared" si="777"/>
        <v>486.85</v>
      </c>
      <c r="F1312" s="139">
        <f t="shared" si="779"/>
        <v>481.96455000000003</v>
      </c>
      <c r="G1312" s="149" t="s">
        <v>1608</v>
      </c>
      <c r="H1312" s="82" t="str">
        <f t="shared" si="780"/>
        <v>0 percent up in Tremadocian international stage</v>
      </c>
      <c r="I1312" s="142" t="str">
        <f t="shared" si="781"/>
        <v>50 percent up in Tremadocian international stage</v>
      </c>
      <c r="J1312" s="7">
        <v>0</v>
      </c>
      <c r="K1312" s="129">
        <f t="shared" si="782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0.5</v>
      </c>
      <c r="Q1312" s="143">
        <f t="shared" si="783"/>
        <v>50</v>
      </c>
      <c r="R1312" s="21" t="s">
        <v>166</v>
      </c>
      <c r="S1312" s="149" t="s">
        <v>1608</v>
      </c>
    </row>
    <row r="1313" spans="1:20" ht="28">
      <c r="A1313" s="116"/>
      <c r="B1313" s="117" t="s">
        <v>1948</v>
      </c>
      <c r="C1313" s="5"/>
      <c r="D1313" s="5"/>
      <c r="E1313" s="132">
        <f t="shared" si="777"/>
        <v>486.85</v>
      </c>
      <c r="F1313" s="139">
        <f t="shared" si="779"/>
        <v>481.96455000000003</v>
      </c>
      <c r="G1313" s="149" t="s">
        <v>1608</v>
      </c>
      <c r="H1313" s="82" t="str">
        <f t="shared" ref="H1313" si="788">CONCATENATE(K1313," percent up in ",L1313," international stage")</f>
        <v>0 percent up in Tremadocian international stage</v>
      </c>
      <c r="I1313" s="142" t="str">
        <f t="shared" ref="I1313" si="789">CONCATENATE(Q1313," percent up in ",R1313," international stage")</f>
        <v>50 percent up in Tremadocian international stage</v>
      </c>
      <c r="J1313" s="7">
        <v>0</v>
      </c>
      <c r="K1313" s="129">
        <f t="shared" ref="K1313" si="790">ROUND(J1313*100,1)</f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0.5</v>
      </c>
      <c r="Q1313" s="143">
        <f t="shared" ref="Q1313" si="791">ROUND(P1313*100,1)</f>
        <v>50</v>
      </c>
      <c r="R1313" s="21" t="s">
        <v>166</v>
      </c>
      <c r="S1313" s="149" t="s">
        <v>1608</v>
      </c>
    </row>
    <row r="1314" spans="1:20" ht="28">
      <c r="A1314" s="116" t="s">
        <v>1211</v>
      </c>
      <c r="B1314" s="117" t="s">
        <v>1358</v>
      </c>
      <c r="C1314" s="5"/>
      <c r="D1314" s="5" t="s">
        <v>82</v>
      </c>
      <c r="E1314" s="132">
        <f t="shared" si="777"/>
        <v>486.85</v>
      </c>
      <c r="F1314" s="139">
        <f t="shared" si="779"/>
        <v>477.07909999999998</v>
      </c>
      <c r="G1314" s="149"/>
      <c r="H1314" s="82" t="str">
        <f t="shared" si="715"/>
        <v>0 percent up in Tremadocian international stage</v>
      </c>
      <c r="I1314" s="142" t="str">
        <f t="shared" si="716"/>
        <v>100 percent up in Tremadocian international stage</v>
      </c>
      <c r="J1314" s="7">
        <v>0</v>
      </c>
      <c r="K1314" s="129">
        <f t="shared" si="717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si="718"/>
        <v>100</v>
      </c>
      <c r="R1314" s="21" t="s">
        <v>166</v>
      </c>
      <c r="S1314" s="8" t="s">
        <v>234</v>
      </c>
      <c r="T1314" s="7" t="s">
        <v>228</v>
      </c>
    </row>
    <row r="1315" spans="1:20" ht="34">
      <c r="A1315" s="116"/>
      <c r="B1315" s="117" t="s">
        <v>1951</v>
      </c>
      <c r="C1315" s="5"/>
      <c r="D1315" s="5"/>
      <c r="E1315" s="132">
        <f t="shared" si="777"/>
        <v>486.85</v>
      </c>
      <c r="F1315" s="139">
        <f t="shared" si="779"/>
        <v>477.07909999999998</v>
      </c>
      <c r="G1315" s="149"/>
      <c r="H1315" s="82" t="str">
        <f t="shared" ref="H1315" si="792">CONCATENATE(K1315," percent up in ",L1315," international stage")</f>
        <v>0 percent up in Tremadocian international stage</v>
      </c>
      <c r="I1315" s="142" t="str">
        <f t="shared" ref="I1315" si="793">CONCATENATE(Q1315," percent up in ",R1315," international stage")</f>
        <v>100 percent up in Tremadocian international stage</v>
      </c>
      <c r="J1315" s="7">
        <v>0</v>
      </c>
      <c r="K1315" s="129">
        <f t="shared" ref="K1315" si="794">ROUND(J1315*100,1)</f>
        <v>0</v>
      </c>
      <c r="L1315" s="8" t="s">
        <v>166</v>
      </c>
      <c r="M1315" s="5"/>
      <c r="O1315" s="83"/>
      <c r="P1315" s="20">
        <v>1</v>
      </c>
      <c r="Q1315" s="143">
        <f t="shared" ref="Q1315" si="795">ROUND(P1315*100,1)</f>
        <v>100</v>
      </c>
      <c r="R1315" s="21" t="s">
        <v>166</v>
      </c>
      <c r="S1315" s="8" t="s">
        <v>1952</v>
      </c>
    </row>
    <row r="1316" spans="1:20" ht="28">
      <c r="A1316" s="116" t="s">
        <v>1211</v>
      </c>
      <c r="B1316" s="117" t="s">
        <v>166</v>
      </c>
      <c r="C1316" s="135"/>
      <c r="D1316" s="135" t="s">
        <v>224</v>
      </c>
      <c r="E1316" s="132">
        <f t="shared" si="777"/>
        <v>486.85</v>
      </c>
      <c r="F1316" s="139">
        <f t="shared" si="779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226</v>
      </c>
      <c r="N1316" s="5" t="s">
        <v>1359</v>
      </c>
      <c r="O1316" s="84">
        <f>Master_Chronostrat!I152</f>
        <v>486.85</v>
      </c>
      <c r="P1316" s="20">
        <v>1</v>
      </c>
      <c r="Q1316" s="143">
        <f t="shared" si="718"/>
        <v>100</v>
      </c>
      <c r="R1316" s="21" t="s">
        <v>166</v>
      </c>
      <c r="S1316" s="8" t="s">
        <v>226</v>
      </c>
      <c r="T1316" s="7" t="s">
        <v>228</v>
      </c>
    </row>
    <row r="1317" spans="1:20" ht="28">
      <c r="A1317" s="116" t="s">
        <v>1211</v>
      </c>
      <c r="B1317" s="117" t="s">
        <v>1360</v>
      </c>
      <c r="C1317" s="135"/>
      <c r="D1317" s="135" t="s">
        <v>224</v>
      </c>
      <c r="E1317" s="132">
        <f t="shared" si="777"/>
        <v>486.85</v>
      </c>
      <c r="F1317" s="139">
        <f>$O$1293-P1317*($O$1293-$O$1268)</f>
        <v>471.26330000000002</v>
      </c>
      <c r="G1317" s="149"/>
      <c r="H1317" s="82" t="str">
        <f t="shared" si="715"/>
        <v>0 percent up in Tremadocian international stage</v>
      </c>
      <c r="I1317" s="142" t="str">
        <f t="shared" si="716"/>
        <v>100 percent up in Floian international stage</v>
      </c>
      <c r="J1317" s="7">
        <v>0</v>
      </c>
      <c r="K1317" s="129">
        <f t="shared" si="717"/>
        <v>0</v>
      </c>
      <c r="L1317" s="8" t="s">
        <v>166</v>
      </c>
      <c r="M1317" s="5" t="s">
        <v>226</v>
      </c>
      <c r="N1317" s="5" t="s">
        <v>1361</v>
      </c>
      <c r="O1317" s="84">
        <f>Master_Chronostrat!I152</f>
        <v>486.85</v>
      </c>
      <c r="P1317" s="20">
        <v>1</v>
      </c>
      <c r="Q1317" s="143">
        <f t="shared" si="718"/>
        <v>100</v>
      </c>
      <c r="R1317" s="21" t="s">
        <v>164</v>
      </c>
      <c r="S1317" s="8" t="s">
        <v>241</v>
      </c>
      <c r="T1317" s="7" t="s">
        <v>228</v>
      </c>
    </row>
    <row r="1318" spans="1:20" ht="28">
      <c r="A1318" s="116" t="s">
        <v>1211</v>
      </c>
      <c r="B1318" s="117" t="s">
        <v>165</v>
      </c>
      <c r="C1318" s="135"/>
      <c r="D1318" s="135" t="s">
        <v>224</v>
      </c>
      <c r="E1318" s="132">
        <f t="shared" si="777"/>
        <v>486.85</v>
      </c>
      <c r="F1318" s="139">
        <f>$O$1144-P1318*($O$1144-$O$1138)</f>
        <v>443.0718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Hirnantian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226</v>
      </c>
      <c r="N1318" s="5" t="s">
        <v>1362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159</v>
      </c>
      <c r="S1318" s="8" t="s">
        <v>241</v>
      </c>
      <c r="T1318" s="7" t="s">
        <v>228</v>
      </c>
    </row>
    <row r="1319" spans="1:20" ht="28">
      <c r="A1319" s="113" t="s">
        <v>1363</v>
      </c>
      <c r="B1319" s="114" t="s">
        <v>1364</v>
      </c>
      <c r="C1319" s="5"/>
      <c r="D1319" s="5" t="s">
        <v>370</v>
      </c>
      <c r="E1319" s="132">
        <f t="shared" ref="E1319:E1328" si="796">$O$1328-J1319*($O$1328-$O$1318)</f>
        <v>487.0575</v>
      </c>
      <c r="F1319" s="139">
        <f>$O$1318-P1319*($O$1318-$O$1293)</f>
        <v>483.91872999999998</v>
      </c>
      <c r="G1319" s="149"/>
      <c r="H1319" s="82" t="str">
        <f t="shared" si="715"/>
        <v>95 percent up in Cambrian Stage 10 international stage</v>
      </c>
      <c r="I1319" s="142" t="str">
        <f t="shared" si="716"/>
        <v>30 percent up in Tremadocian international stage</v>
      </c>
      <c r="J1319" s="7">
        <v>0.95</v>
      </c>
      <c r="K1319" s="129">
        <f t="shared" si="717"/>
        <v>95</v>
      </c>
      <c r="L1319" s="8" t="s">
        <v>1365</v>
      </c>
      <c r="M1319" s="5" t="s">
        <v>82</v>
      </c>
      <c r="N1319" s="5" t="s">
        <v>82</v>
      </c>
      <c r="O1319" s="83"/>
      <c r="P1319" s="20">
        <v>0.3</v>
      </c>
      <c r="Q1319" s="143">
        <f t="shared" si="718"/>
        <v>30</v>
      </c>
      <c r="R1319" s="21" t="s">
        <v>166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4" t="s">
        <v>1366</v>
      </c>
      <c r="C1320" s="5"/>
      <c r="D1320" s="5" t="s">
        <v>370</v>
      </c>
      <c r="E1320" s="132">
        <f t="shared" si="796"/>
        <v>488.51</v>
      </c>
      <c r="F1320" s="139">
        <f>$O$1318-P1320*($O$1318-$O$1293)</f>
        <v>483.5258793814433</v>
      </c>
      <c r="G1320" s="149"/>
      <c r="H1320" s="82" t="str">
        <f t="shared" si="715"/>
        <v>60 percent up in Cambrian Stage 10 international stage</v>
      </c>
      <c r="I1320" s="142" t="str">
        <f t="shared" si="716"/>
        <v>34 percent up in Tremadocian international stage</v>
      </c>
      <c r="J1320" s="7">
        <v>0.6</v>
      </c>
      <c r="K1320" s="129">
        <f t="shared" si="717"/>
        <v>60</v>
      </c>
      <c r="L1320" s="8" t="s">
        <v>1365</v>
      </c>
      <c r="M1320" s="5" t="s">
        <v>82</v>
      </c>
      <c r="N1320" s="5" t="s">
        <v>82</v>
      </c>
      <c r="O1320" s="83"/>
      <c r="P1320" s="20">
        <v>0.34020618556701188</v>
      </c>
      <c r="Q1320" s="143">
        <f t="shared" si="718"/>
        <v>34</v>
      </c>
      <c r="R1320" s="21" t="s">
        <v>166</v>
      </c>
      <c r="S1320" s="8" t="s">
        <v>232</v>
      </c>
      <c r="T1320" s="7" t="s">
        <v>228</v>
      </c>
    </row>
    <row r="1321" spans="1:20" ht="28">
      <c r="A1321" s="113" t="s">
        <v>1363</v>
      </c>
      <c r="B1321" s="114" t="s">
        <v>1367</v>
      </c>
      <c r="C1321" s="5"/>
      <c r="D1321" s="5" t="s">
        <v>1219</v>
      </c>
      <c r="E1321" s="132">
        <f t="shared" si="796"/>
        <v>488.19594594594594</v>
      </c>
      <c r="F1321" s="139">
        <f>$O$1318-P1321*($O$1318-$O$1293)</f>
        <v>484.53318865979384</v>
      </c>
      <c r="G1321" s="149"/>
      <c r="H1321" s="82" t="str">
        <f t="shared" si="715"/>
        <v>67.6 percent up in Cambrian Stage 10 international stage</v>
      </c>
      <c r="I1321" s="142" t="str">
        <f t="shared" si="716"/>
        <v>23.7 percent up in Tremadocian international stage</v>
      </c>
      <c r="J1321" s="7">
        <v>0.67567567567567777</v>
      </c>
      <c r="K1321" s="129">
        <f t="shared" si="717"/>
        <v>67.599999999999994</v>
      </c>
      <c r="L1321" s="8" t="s">
        <v>1365</v>
      </c>
      <c r="M1321" s="5" t="s">
        <v>82</v>
      </c>
      <c r="N1321" s="5" t="s">
        <v>82</v>
      </c>
      <c r="O1321" s="83"/>
      <c r="P1321" s="20">
        <v>0.23711340206185713</v>
      </c>
      <c r="Q1321" s="143">
        <f t="shared" si="718"/>
        <v>23.7</v>
      </c>
      <c r="R1321" s="21" t="s">
        <v>166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4" t="s">
        <v>1368</v>
      </c>
      <c r="C1322" s="5"/>
      <c r="D1322" s="5" t="s">
        <v>246</v>
      </c>
      <c r="E1322" s="132">
        <f t="shared" si="796"/>
        <v>488.75675675675677</v>
      </c>
      <c r="F1322" s="139">
        <f>$O$1318-P1322*($O$1318-$O$1293)</f>
        <v>484.53318865979384</v>
      </c>
      <c r="G1322" s="149"/>
      <c r="H1322" s="82" t="str">
        <f t="shared" si="715"/>
        <v>54.1 percent up in Cambrian Stage 10 international stage</v>
      </c>
      <c r="I1322" s="142" t="str">
        <f t="shared" si="716"/>
        <v>23.7 percent up in Tremadocian international stage</v>
      </c>
      <c r="J1322" s="7">
        <v>0.54054054054054212</v>
      </c>
      <c r="K1322" s="129">
        <f t="shared" si="717"/>
        <v>54.1</v>
      </c>
      <c r="L1322" s="8" t="s">
        <v>1365</v>
      </c>
      <c r="M1322" s="5" t="s">
        <v>82</v>
      </c>
      <c r="N1322" s="5" t="s">
        <v>82</v>
      </c>
      <c r="O1322" s="83"/>
      <c r="P1322" s="20">
        <v>0.23711340206185713</v>
      </c>
      <c r="Q1322" s="143">
        <f t="shared" si="718"/>
        <v>23.7</v>
      </c>
      <c r="R1322" s="21" t="s">
        <v>166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1369</v>
      </c>
      <c r="C1323" s="5"/>
      <c r="D1323" s="5" t="s">
        <v>272</v>
      </c>
      <c r="E1323" s="132">
        <f t="shared" si="796"/>
        <v>489.87837837837839</v>
      </c>
      <c r="F1323" s="139">
        <f>$O$1293-P1323*($O$1293-$O$1268)</f>
        <v>471.26330000000002</v>
      </c>
      <c r="G1323" s="149"/>
      <c r="H1323" s="82" t="str">
        <f t="shared" si="715"/>
        <v>27 percent up in Cambrian Stage 10 international stage</v>
      </c>
      <c r="I1323" s="142" t="str">
        <f t="shared" si="716"/>
        <v>100 percent up in Floian international stage</v>
      </c>
      <c r="J1323" s="7">
        <v>0.27027027027027106</v>
      </c>
      <c r="K1323" s="129">
        <f t="shared" si="717"/>
        <v>27</v>
      </c>
      <c r="L1323" s="8" t="s">
        <v>1365</v>
      </c>
      <c r="M1323" s="5" t="s">
        <v>82</v>
      </c>
      <c r="N1323" s="5" t="s">
        <v>82</v>
      </c>
      <c r="O1323" s="83"/>
      <c r="P1323" s="20">
        <v>1</v>
      </c>
      <c r="Q1323" s="143">
        <f t="shared" si="718"/>
        <v>100</v>
      </c>
      <c r="R1323" s="21" t="s">
        <v>164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1370</v>
      </c>
      <c r="C1324" s="5"/>
      <c r="D1324" s="5" t="s">
        <v>370</v>
      </c>
      <c r="E1324" s="132">
        <f t="shared" si="796"/>
        <v>489.87837837837839</v>
      </c>
      <c r="F1324" s="139">
        <f t="shared" ref="F1324:F1335" si="797">$O$1328-P1324*($O$1328-$O$1318)</f>
        <v>486.85</v>
      </c>
      <c r="G1324" s="149"/>
      <c r="H1324" s="82" t="str">
        <f t="shared" ref="H1324:H1402" si="798">CONCATENATE(K1324," percent up in ",L1324," international stage")</f>
        <v>27 percent up in Cambrian Stage 10 international stage</v>
      </c>
      <c r="I1324" s="142" t="str">
        <f t="shared" ref="I1324:I1402" si="799">CONCATENATE(Q1324," percent up in ",R1324," international stage")</f>
        <v>100 percent up in Cambrian Stage 10 international stage</v>
      </c>
      <c r="J1324" s="7">
        <v>0.27027027027027106</v>
      </c>
      <c r="K1324" s="129">
        <f t="shared" ref="K1324:K1402" si="800">ROUND(J1324*100,1)</f>
        <v>27</v>
      </c>
      <c r="L1324" s="8" t="s">
        <v>1365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:Q1402" si="801">ROUND(P1324*100,1)</f>
        <v>100</v>
      </c>
      <c r="R1324" s="124" t="s">
        <v>1365</v>
      </c>
      <c r="S1324" s="8" t="s">
        <v>274</v>
      </c>
      <c r="T1324" s="7" t="s">
        <v>228</v>
      </c>
    </row>
    <row r="1325" spans="1:20" ht="28">
      <c r="A1325" s="113" t="s">
        <v>1363</v>
      </c>
      <c r="B1325" s="115" t="s">
        <v>1371</v>
      </c>
      <c r="C1325" s="5"/>
      <c r="D1325" s="5" t="s">
        <v>963</v>
      </c>
      <c r="E1325" s="132">
        <f t="shared" si="796"/>
        <v>490.43918918918916</v>
      </c>
      <c r="F1325" s="139">
        <f t="shared" si="797"/>
        <v>486.85</v>
      </c>
      <c r="G1325" s="149" t="s">
        <v>1953</v>
      </c>
      <c r="H1325" s="82" t="str">
        <f t="shared" si="798"/>
        <v>13.5 percent up in Cambrian Stage 10 international stage</v>
      </c>
      <c r="I1325" s="142" t="str">
        <f t="shared" si="799"/>
        <v>100 percent up in Cambrian Stage 10 international stage</v>
      </c>
      <c r="J1325" s="7">
        <v>0.13513513513513553</v>
      </c>
      <c r="K1325" s="129">
        <f t="shared" si="800"/>
        <v>13.5</v>
      </c>
      <c r="L1325" s="8" t="s">
        <v>1365</v>
      </c>
      <c r="M1325" s="5" t="s">
        <v>82</v>
      </c>
      <c r="N1325" s="5" t="s">
        <v>82</v>
      </c>
      <c r="O1325" s="83"/>
      <c r="P1325" s="20">
        <v>1</v>
      </c>
      <c r="Q1325" s="143">
        <f t="shared" si="801"/>
        <v>100</v>
      </c>
      <c r="R1325" s="124" t="s">
        <v>1365</v>
      </c>
      <c r="S1325" s="8" t="s">
        <v>274</v>
      </c>
      <c r="T1325" s="7" t="s">
        <v>228</v>
      </c>
    </row>
    <row r="1326" spans="1:20" ht="28">
      <c r="A1326" s="113" t="s">
        <v>1363</v>
      </c>
      <c r="B1326" s="114" t="s">
        <v>1372</v>
      </c>
      <c r="C1326" s="5"/>
      <c r="D1326" s="5" t="s">
        <v>1373</v>
      </c>
      <c r="E1326" s="132">
        <f t="shared" si="796"/>
        <v>491</v>
      </c>
      <c r="F1326" s="139">
        <f t="shared" si="797"/>
        <v>488.19594594594594</v>
      </c>
      <c r="G1326" s="149"/>
      <c r="H1326" s="82" t="str">
        <f t="shared" si="798"/>
        <v>0 percent up in Cambrian Stage 10 international stage</v>
      </c>
      <c r="I1326" s="142" t="str">
        <f t="shared" si="799"/>
        <v>67.6 percent up in Cambrian Stage 10 international stage</v>
      </c>
      <c r="J1326" s="7">
        <v>0</v>
      </c>
      <c r="K1326" s="129">
        <f t="shared" si="800"/>
        <v>0</v>
      </c>
      <c r="L1326" s="8" t="s">
        <v>1365</v>
      </c>
      <c r="M1326" s="5" t="s">
        <v>82</v>
      </c>
      <c r="N1326" s="5" t="s">
        <v>82</v>
      </c>
      <c r="O1326" s="83"/>
      <c r="P1326" s="20">
        <v>0.67567567567567777</v>
      </c>
      <c r="Q1326" s="143">
        <f t="shared" si="801"/>
        <v>67.599999999999994</v>
      </c>
      <c r="R1326" s="124" t="s">
        <v>1365</v>
      </c>
      <c r="S1326" s="8" t="s">
        <v>232</v>
      </c>
      <c r="T1326" s="7" t="s">
        <v>228</v>
      </c>
    </row>
    <row r="1327" spans="1:20" ht="34">
      <c r="A1327" s="113"/>
      <c r="B1327" s="115" t="s">
        <v>2034</v>
      </c>
      <c r="C1327" s="5"/>
      <c r="D1327" s="5"/>
      <c r="E1327" s="132">
        <f t="shared" ref="E1327" si="802">$O$1328-J1327*($O$1328-$O$1318)</f>
        <v>491</v>
      </c>
      <c r="F1327" s="139">
        <f t="shared" ref="F1327" si="803">$O$1328-P1327*($O$1328-$O$1318)</f>
        <v>486.85</v>
      </c>
      <c r="G1327" s="149" t="s">
        <v>2035</v>
      </c>
      <c r="H1327" s="82" t="str">
        <f t="shared" ref="H1327" si="804">CONCATENATE(K1327," percent up in ",L1327," international stage")</f>
        <v>0 percent up in Cambrian Stage 10 international stage</v>
      </c>
      <c r="I1327" s="142" t="str">
        <f t="shared" ref="I1327" si="805">CONCATENATE(Q1327," percent up in ",R1327," international stage")</f>
        <v>100 percent up in Cambrian Stage 10 international stage</v>
      </c>
      <c r="J1327" s="7">
        <v>0</v>
      </c>
      <c r="K1327" s="129">
        <f t="shared" ref="K1327" si="806">ROUND(J1327*100,1)</f>
        <v>0</v>
      </c>
      <c r="L1327" s="8" t="s">
        <v>1365</v>
      </c>
      <c r="M1327" s="5"/>
      <c r="O1327" s="83"/>
      <c r="P1327" s="20">
        <v>1</v>
      </c>
      <c r="Q1327" s="143">
        <f t="shared" ref="Q1327" si="807">ROUND(P1327*100,1)</f>
        <v>100</v>
      </c>
      <c r="R1327" s="124" t="s">
        <v>1365</v>
      </c>
      <c r="S1327" s="151" t="s">
        <v>2035</v>
      </c>
    </row>
    <row r="1328" spans="1:20" ht="28">
      <c r="A1328" s="113" t="s">
        <v>1363</v>
      </c>
      <c r="B1328" s="115" t="s">
        <v>1365</v>
      </c>
      <c r="C1328" s="135"/>
      <c r="D1328" s="135" t="s">
        <v>224</v>
      </c>
      <c r="E1328" s="132">
        <f t="shared" si="796"/>
        <v>491</v>
      </c>
      <c r="F1328" s="139">
        <f t="shared" si="797"/>
        <v>486.85</v>
      </c>
      <c r="G1328" s="149"/>
      <c r="H1328" s="82" t="str">
        <f t="shared" si="798"/>
        <v>0 percent up in Cambrian Stage 10 international stage</v>
      </c>
      <c r="I1328" s="142" t="str">
        <f t="shared" si="799"/>
        <v>100 percent up in Cambrian Stage 10 international stage</v>
      </c>
      <c r="J1328" s="7">
        <v>0</v>
      </c>
      <c r="K1328" s="129">
        <f t="shared" si="800"/>
        <v>0</v>
      </c>
      <c r="L1328" s="8" t="s">
        <v>1365</v>
      </c>
      <c r="M1328" s="5" t="s">
        <v>226</v>
      </c>
      <c r="N1328" s="5" t="s">
        <v>1374</v>
      </c>
      <c r="O1328" s="83">
        <f>Master_Chronostrat!I153</f>
        <v>491</v>
      </c>
      <c r="P1328" s="20">
        <v>1</v>
      </c>
      <c r="Q1328" s="143">
        <f t="shared" si="801"/>
        <v>100</v>
      </c>
      <c r="R1328" s="124" t="s">
        <v>1365</v>
      </c>
      <c r="S1328" s="8" t="s">
        <v>226</v>
      </c>
      <c r="T1328" s="7" t="s">
        <v>228</v>
      </c>
    </row>
    <row r="1329" spans="1:20" ht="28">
      <c r="A1329" s="113" t="s">
        <v>1363</v>
      </c>
      <c r="B1329" s="115" t="s">
        <v>1375</v>
      </c>
      <c r="C1329" s="5"/>
      <c r="D1329" s="5" t="s">
        <v>82</v>
      </c>
      <c r="E1329" s="132">
        <f t="shared" ref="E1329:E1340" si="808">$O$1340-J1329*($O$1340-$O$1328)</f>
        <v>491.4</v>
      </c>
      <c r="F1329" s="139">
        <f t="shared" si="797"/>
        <v>486.85</v>
      </c>
      <c r="G1329" s="149"/>
      <c r="H1329" s="82" t="str">
        <f t="shared" si="798"/>
        <v>87.5 percent up in Jiangshanian international stage</v>
      </c>
      <c r="I1329" s="142" t="str">
        <f t="shared" si="799"/>
        <v>100 percent up in Cambrian Stage 10 international stage</v>
      </c>
      <c r="J1329" s="7">
        <v>0.875</v>
      </c>
      <c r="K1329" s="129">
        <f t="shared" si="800"/>
        <v>87.5</v>
      </c>
      <c r="L1329" s="8" t="s">
        <v>168</v>
      </c>
      <c r="M1329" s="5" t="s">
        <v>82</v>
      </c>
      <c r="N1329" s="5" t="s">
        <v>82</v>
      </c>
      <c r="O1329" s="83"/>
      <c r="P1329" s="20">
        <v>1</v>
      </c>
      <c r="Q1329" s="143">
        <f t="shared" si="801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1376</v>
      </c>
      <c r="C1330" s="5"/>
      <c r="D1330" s="5" t="s">
        <v>250</v>
      </c>
      <c r="E1330" s="132">
        <f t="shared" si="808"/>
        <v>491.4</v>
      </c>
      <c r="F1330" s="139">
        <f t="shared" si="797"/>
        <v>486.85</v>
      </c>
      <c r="G1330" s="149"/>
      <c r="H1330" s="82" t="str">
        <f t="shared" si="798"/>
        <v>87.5 percent up in Jiangshanian international stage</v>
      </c>
      <c r="I1330" s="142" t="str">
        <f t="shared" si="799"/>
        <v>100 percent up in Cambrian Stage 10 international stage</v>
      </c>
      <c r="J1330" s="7">
        <v>0.875</v>
      </c>
      <c r="K1330" s="129">
        <f t="shared" si="800"/>
        <v>87.5</v>
      </c>
      <c r="L1330" s="8" t="s">
        <v>168</v>
      </c>
      <c r="M1330" s="5" t="s">
        <v>82</v>
      </c>
      <c r="N1330" s="5" t="s">
        <v>82</v>
      </c>
      <c r="O1330" s="83"/>
      <c r="P1330" s="20">
        <v>1</v>
      </c>
      <c r="Q1330" s="143">
        <f t="shared" si="801"/>
        <v>100</v>
      </c>
      <c r="R1330" s="124" t="s">
        <v>1365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5" t="s">
        <v>1377</v>
      </c>
      <c r="C1331" s="5"/>
      <c r="D1331" s="5" t="s">
        <v>82</v>
      </c>
      <c r="E1331" s="132">
        <f t="shared" si="808"/>
        <v>491.4</v>
      </c>
      <c r="F1331" s="139">
        <f t="shared" si="797"/>
        <v>486.85</v>
      </c>
      <c r="G1331" s="149"/>
      <c r="H1331" s="82" t="str">
        <f t="shared" si="798"/>
        <v>87.5 percent up in Jiangshanian international stage</v>
      </c>
      <c r="I1331" s="142" t="str">
        <f t="shared" si="799"/>
        <v>100 percent up in Cambrian Stage 10 international stage</v>
      </c>
      <c r="J1331" s="7">
        <v>0.875</v>
      </c>
      <c r="K1331" s="129">
        <f t="shared" si="800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1"/>
        <v>100</v>
      </c>
      <c r="R1331" s="124" t="s">
        <v>1365</v>
      </c>
      <c r="S1331" s="8" t="s">
        <v>248</v>
      </c>
      <c r="T1331" s="7" t="s">
        <v>228</v>
      </c>
    </row>
    <row r="1332" spans="1:20" ht="28">
      <c r="A1332" s="113" t="s">
        <v>1363</v>
      </c>
      <c r="B1332" s="115" t="s">
        <v>1378</v>
      </c>
      <c r="C1332" s="5"/>
      <c r="D1332" s="5" t="s">
        <v>82</v>
      </c>
      <c r="E1332" s="132">
        <f t="shared" si="808"/>
        <v>491.4</v>
      </c>
      <c r="F1332" s="139">
        <f t="shared" si="797"/>
        <v>486.85</v>
      </c>
      <c r="G1332" s="149"/>
      <c r="H1332" s="82" t="str">
        <f t="shared" si="798"/>
        <v>87.5 percent up in Jiangshanian international stage</v>
      </c>
      <c r="I1332" s="142" t="str">
        <f t="shared" si="799"/>
        <v>100 percent up in Cambrian Stage 10 international stage</v>
      </c>
      <c r="J1332" s="7">
        <v>0.875</v>
      </c>
      <c r="K1332" s="129">
        <f t="shared" si="800"/>
        <v>87.5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801"/>
        <v>100</v>
      </c>
      <c r="R1332" s="124" t="s">
        <v>1365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1379</v>
      </c>
      <c r="C1333" s="5"/>
      <c r="D1333" s="5" t="s">
        <v>963</v>
      </c>
      <c r="E1333" s="132">
        <f t="shared" si="808"/>
        <v>492.6</v>
      </c>
      <c r="F1333" s="139">
        <f t="shared" si="797"/>
        <v>490.43918918918916</v>
      </c>
      <c r="G1333" s="149" t="s">
        <v>1953</v>
      </c>
      <c r="H1333" s="82" t="str">
        <f t="shared" si="798"/>
        <v>50 percent up in Jiangshanian international stage</v>
      </c>
      <c r="I1333" s="142" t="str">
        <f t="shared" si="799"/>
        <v>13.5 percent up in Cambrian Stage 10 international stage</v>
      </c>
      <c r="J1333" s="7">
        <v>0.5</v>
      </c>
      <c r="K1333" s="129">
        <f t="shared" si="800"/>
        <v>50</v>
      </c>
      <c r="L1333" s="8" t="s">
        <v>168</v>
      </c>
      <c r="M1333" s="5" t="s">
        <v>82</v>
      </c>
      <c r="N1333" s="5" t="s">
        <v>82</v>
      </c>
      <c r="O1333" s="83"/>
      <c r="P1333" s="20">
        <v>0.13513513513513556</v>
      </c>
      <c r="Q1333" s="143">
        <f t="shared" si="801"/>
        <v>13.5</v>
      </c>
      <c r="R1333" s="124" t="s">
        <v>1365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5" t="s">
        <v>1380</v>
      </c>
      <c r="C1334" s="5"/>
      <c r="D1334" s="5" t="s">
        <v>82</v>
      </c>
      <c r="E1334" s="132">
        <f t="shared" si="808"/>
        <v>491.8</v>
      </c>
      <c r="F1334" s="139">
        <f t="shared" si="797"/>
        <v>489.87837837837839</v>
      </c>
      <c r="G1334" s="149"/>
      <c r="H1334" s="82" t="str">
        <f t="shared" si="798"/>
        <v>75 percent up in Jiangshanian international stage</v>
      </c>
      <c r="I1334" s="142" t="str">
        <f t="shared" si="799"/>
        <v>27 percent up in Cambrian Stage 10 international stage</v>
      </c>
      <c r="J1334" s="7">
        <v>0.75</v>
      </c>
      <c r="K1334" s="129">
        <f t="shared" si="800"/>
        <v>75</v>
      </c>
      <c r="L1334" s="8" t="s">
        <v>168</v>
      </c>
      <c r="M1334" s="5" t="s">
        <v>82</v>
      </c>
      <c r="N1334" s="5" t="s">
        <v>82</v>
      </c>
      <c r="O1334" s="83"/>
      <c r="P1334" s="20">
        <v>0.27027027027027112</v>
      </c>
      <c r="Q1334" s="143">
        <f t="shared" si="801"/>
        <v>27</v>
      </c>
      <c r="R1334" s="124" t="s">
        <v>1365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4" t="s">
        <v>1381</v>
      </c>
      <c r="C1335" s="5"/>
      <c r="D1335" s="5" t="s">
        <v>1219</v>
      </c>
      <c r="E1335" s="132">
        <f t="shared" si="808"/>
        <v>492.2</v>
      </c>
      <c r="F1335" s="139">
        <f t="shared" si="797"/>
        <v>488.19594594594594</v>
      </c>
      <c r="G1335" s="149"/>
      <c r="H1335" s="82" t="str">
        <f t="shared" si="798"/>
        <v>62.5 percent up in Jiangshanian international stage</v>
      </c>
      <c r="I1335" s="142" t="str">
        <f t="shared" si="799"/>
        <v>67.6 percent up in Cambrian Stage 10 international stage</v>
      </c>
      <c r="J1335" s="7">
        <v>0.625</v>
      </c>
      <c r="K1335" s="129">
        <f t="shared" si="800"/>
        <v>62.5</v>
      </c>
      <c r="L1335" s="8" t="s">
        <v>168</v>
      </c>
      <c r="M1335" s="5" t="s">
        <v>82</v>
      </c>
      <c r="N1335" s="5" t="s">
        <v>82</v>
      </c>
      <c r="O1335" s="83"/>
      <c r="P1335" s="20">
        <v>0.67567567567567777</v>
      </c>
      <c r="Q1335" s="143">
        <f t="shared" si="801"/>
        <v>67.599999999999994</v>
      </c>
      <c r="R1335" s="124" t="s">
        <v>1365</v>
      </c>
      <c r="S1335" s="8" t="s">
        <v>248</v>
      </c>
      <c r="T1335" s="7" t="s">
        <v>228</v>
      </c>
    </row>
    <row r="1336" spans="1:20" ht="28">
      <c r="A1336" s="113" t="s">
        <v>1363</v>
      </c>
      <c r="B1336" s="115" t="s">
        <v>1383</v>
      </c>
      <c r="C1336" s="5"/>
      <c r="D1336" s="5" t="s">
        <v>82</v>
      </c>
      <c r="E1336" s="132">
        <f t="shared" si="808"/>
        <v>493</v>
      </c>
      <c r="F1336" s="139">
        <f t="shared" ref="F1336:F1348" si="809">$O$1340-P1336*($O$1340-$O$1328)</f>
        <v>491.8</v>
      </c>
      <c r="G1336" s="149"/>
      <c r="H1336" s="82" t="str">
        <f t="shared" si="798"/>
        <v>37.5 percent up in Jiangshanian international stage</v>
      </c>
      <c r="I1336" s="142" t="str">
        <f t="shared" si="799"/>
        <v>75 percent up in Jiangshanian international stage</v>
      </c>
      <c r="J1336" s="7">
        <v>0.375</v>
      </c>
      <c r="K1336" s="129">
        <f t="shared" si="800"/>
        <v>37.5</v>
      </c>
      <c r="L1336" s="8" t="s">
        <v>168</v>
      </c>
      <c r="M1336" s="5" t="s">
        <v>82</v>
      </c>
      <c r="N1336" s="5" t="s">
        <v>82</v>
      </c>
      <c r="O1336" s="83"/>
      <c r="P1336" s="20">
        <v>0.75</v>
      </c>
      <c r="Q1336" s="143">
        <f t="shared" si="801"/>
        <v>75</v>
      </c>
      <c r="R1336" s="21" t="s">
        <v>168</v>
      </c>
      <c r="S1336" s="8" t="s">
        <v>261</v>
      </c>
      <c r="T1336" s="7">
        <v>0.375</v>
      </c>
    </row>
    <row r="1337" spans="1:20" ht="28">
      <c r="A1337" s="113" t="s">
        <v>1363</v>
      </c>
      <c r="B1337" s="115" t="s">
        <v>1384</v>
      </c>
      <c r="C1337" s="5"/>
      <c r="D1337" s="5" t="s">
        <v>82</v>
      </c>
      <c r="E1337" s="132">
        <f t="shared" si="808"/>
        <v>494.2</v>
      </c>
      <c r="F1337" s="139">
        <f t="shared" si="809"/>
        <v>491</v>
      </c>
      <c r="G1337" s="149"/>
      <c r="H1337" s="82" t="str">
        <f t="shared" si="798"/>
        <v>0 percent up in Jiangshanian international stage</v>
      </c>
      <c r="I1337" s="142" t="str">
        <f t="shared" si="799"/>
        <v>100 percent up in Jiangshanian international stage</v>
      </c>
      <c r="J1337" s="7">
        <v>0</v>
      </c>
      <c r="K1337" s="129">
        <f t="shared" si="800"/>
        <v>0</v>
      </c>
      <c r="L1337" s="8" t="s">
        <v>168</v>
      </c>
      <c r="M1337" s="5" t="s">
        <v>82</v>
      </c>
      <c r="N1337" s="5" t="s">
        <v>82</v>
      </c>
      <c r="O1337" s="83"/>
      <c r="P1337" s="20">
        <v>1</v>
      </c>
      <c r="Q1337" s="143">
        <f t="shared" si="801"/>
        <v>100</v>
      </c>
      <c r="R1337" s="21" t="s">
        <v>168</v>
      </c>
      <c r="S1337" s="8" t="s">
        <v>234</v>
      </c>
      <c r="T1337" s="7" t="s">
        <v>228</v>
      </c>
    </row>
    <row r="1338" spans="1:20" ht="28">
      <c r="A1338" s="113" t="s">
        <v>1363</v>
      </c>
      <c r="B1338" s="114" t="s">
        <v>1385</v>
      </c>
      <c r="C1338" s="5"/>
      <c r="D1338" s="5" t="s">
        <v>370</v>
      </c>
      <c r="E1338" s="132">
        <f t="shared" si="808"/>
        <v>494.2</v>
      </c>
      <c r="F1338" s="139">
        <f t="shared" si="809"/>
        <v>491</v>
      </c>
      <c r="G1338" s="149"/>
      <c r="H1338" s="82" t="str">
        <f t="shared" si="798"/>
        <v>0 percent up in Jiangshanian international stage</v>
      </c>
      <c r="I1338" s="142" t="str">
        <f t="shared" si="799"/>
        <v>100 percent up in Jiangshanian international stage</v>
      </c>
      <c r="J1338" s="7">
        <v>0</v>
      </c>
      <c r="K1338" s="129">
        <f t="shared" si="800"/>
        <v>0</v>
      </c>
      <c r="L1338" s="8" t="s">
        <v>168</v>
      </c>
      <c r="M1338" s="5" t="s">
        <v>82</v>
      </c>
      <c r="N1338" s="5" t="s">
        <v>82</v>
      </c>
      <c r="O1338" s="83"/>
      <c r="P1338" s="20">
        <v>1</v>
      </c>
      <c r="Q1338" s="143">
        <f t="shared" si="801"/>
        <v>100</v>
      </c>
      <c r="R1338" s="21" t="s">
        <v>168</v>
      </c>
      <c r="S1338" s="8" t="s">
        <v>234</v>
      </c>
      <c r="T1338" s="7" t="s">
        <v>228</v>
      </c>
    </row>
    <row r="1339" spans="1:20" ht="28">
      <c r="A1339" s="113" t="s">
        <v>1363</v>
      </c>
      <c r="B1339" s="114" t="s">
        <v>1386</v>
      </c>
      <c r="C1339" s="5"/>
      <c r="D1339" s="5" t="s">
        <v>1373</v>
      </c>
      <c r="E1339" s="132">
        <f t="shared" si="808"/>
        <v>494.2</v>
      </c>
      <c r="F1339" s="139">
        <f t="shared" si="809"/>
        <v>491</v>
      </c>
      <c r="G1339" s="149"/>
      <c r="H1339" s="82" t="str">
        <f t="shared" si="798"/>
        <v>0 percent up in Jiangshanian international stage</v>
      </c>
      <c r="I1339" s="142" t="str">
        <f t="shared" si="799"/>
        <v>100 percent up in Jiangshanian international stage</v>
      </c>
      <c r="J1339" s="7">
        <v>0</v>
      </c>
      <c r="K1339" s="129">
        <f t="shared" si="800"/>
        <v>0</v>
      </c>
      <c r="L1339" s="8" t="s">
        <v>168</v>
      </c>
      <c r="M1339" s="5" t="s">
        <v>82</v>
      </c>
      <c r="N1339" s="5" t="s">
        <v>82</v>
      </c>
      <c r="O1339" s="83"/>
      <c r="P1339" s="20">
        <v>1</v>
      </c>
      <c r="Q1339" s="143">
        <f t="shared" si="801"/>
        <v>100</v>
      </c>
      <c r="R1339" s="21" t="s">
        <v>168</v>
      </c>
      <c r="S1339" s="8" t="s">
        <v>234</v>
      </c>
      <c r="T1339" s="7" t="s">
        <v>228</v>
      </c>
    </row>
    <row r="1340" spans="1:20" ht="28">
      <c r="A1340" s="113" t="s">
        <v>1363</v>
      </c>
      <c r="B1340" s="115" t="s">
        <v>168</v>
      </c>
      <c r="C1340" s="135"/>
      <c r="D1340" s="135" t="s">
        <v>224</v>
      </c>
      <c r="E1340" s="132">
        <f t="shared" si="808"/>
        <v>494.2</v>
      </c>
      <c r="F1340" s="139">
        <f t="shared" si="809"/>
        <v>491</v>
      </c>
      <c r="G1340" s="149"/>
      <c r="H1340" s="82" t="str">
        <f t="shared" si="798"/>
        <v>0 percent up in Jiangshanian international stage</v>
      </c>
      <c r="I1340" s="142" t="str">
        <f t="shared" si="799"/>
        <v>100 percent up in Jiangshanian international stage</v>
      </c>
      <c r="J1340" s="7">
        <v>0</v>
      </c>
      <c r="K1340" s="129">
        <f t="shared" si="800"/>
        <v>0</v>
      </c>
      <c r="L1340" s="8" t="s">
        <v>168</v>
      </c>
      <c r="M1340" s="5" t="s">
        <v>226</v>
      </c>
      <c r="N1340" s="5" t="s">
        <v>1387</v>
      </c>
      <c r="O1340" s="83">
        <f>Master_Chronostrat!I154</f>
        <v>494.2</v>
      </c>
      <c r="P1340" s="20">
        <v>1</v>
      </c>
      <c r="Q1340" s="143">
        <f t="shared" si="801"/>
        <v>100</v>
      </c>
      <c r="R1340" s="21" t="s">
        <v>168</v>
      </c>
      <c r="S1340" s="8" t="s">
        <v>226</v>
      </c>
      <c r="T1340" s="7" t="s">
        <v>228</v>
      </c>
    </row>
    <row r="1341" spans="1:20" ht="28">
      <c r="A1341" s="113" t="s">
        <v>1363</v>
      </c>
      <c r="B1341" s="115" t="s">
        <v>1388</v>
      </c>
      <c r="C1341" s="5"/>
      <c r="D1341" s="5" t="s">
        <v>250</v>
      </c>
      <c r="E1341" s="132">
        <f t="shared" ref="E1341:E1350" si="810">$O$1350-J1341*($O$1350-$O$1340)</f>
        <v>494.94666666666666</v>
      </c>
      <c r="F1341" s="139">
        <f t="shared" si="809"/>
        <v>491.4</v>
      </c>
      <c r="G1341" s="149"/>
      <c r="H1341" s="82" t="str">
        <f t="shared" si="798"/>
        <v>73.3 percent up in Paibian international stage</v>
      </c>
      <c r="I1341" s="142" t="str">
        <f t="shared" si="799"/>
        <v>87.5 percent up in Jiangshanian international stage</v>
      </c>
      <c r="J1341" s="7">
        <v>0.73333333333332962</v>
      </c>
      <c r="K1341" s="129">
        <f t="shared" si="800"/>
        <v>73.3</v>
      </c>
      <c r="L1341" s="8" t="s">
        <v>170</v>
      </c>
      <c r="M1341" s="5" t="s">
        <v>82</v>
      </c>
      <c r="N1341" s="5" t="s">
        <v>82</v>
      </c>
      <c r="O1341" s="83"/>
      <c r="P1341" s="20">
        <v>0.875</v>
      </c>
      <c r="Q1341" s="143">
        <f t="shared" si="801"/>
        <v>87.5</v>
      </c>
      <c r="R1341" s="21" t="s">
        <v>168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1389</v>
      </c>
      <c r="C1342" s="5"/>
      <c r="D1342" s="5" t="s">
        <v>82</v>
      </c>
      <c r="E1342" s="132">
        <f t="shared" si="810"/>
        <v>494.94666666666666</v>
      </c>
      <c r="F1342" s="139">
        <f t="shared" si="809"/>
        <v>491.4</v>
      </c>
      <c r="G1342" s="149"/>
      <c r="H1342" s="82" t="str">
        <f t="shared" si="798"/>
        <v>73.3 percent up in Paibian international stage</v>
      </c>
      <c r="I1342" s="142" t="str">
        <f t="shared" si="799"/>
        <v>87.5 percent up in Jiangshanian international stage</v>
      </c>
      <c r="J1342" s="7">
        <v>0.73333333333332962</v>
      </c>
      <c r="K1342" s="129">
        <f t="shared" si="800"/>
        <v>73.3</v>
      </c>
      <c r="L1342" s="8" t="s">
        <v>170</v>
      </c>
      <c r="M1342" s="5" t="s">
        <v>82</v>
      </c>
      <c r="N1342" s="5" t="s">
        <v>82</v>
      </c>
      <c r="O1342" s="83"/>
      <c r="P1342" s="20">
        <v>0.875</v>
      </c>
      <c r="Q1342" s="143">
        <f t="shared" si="801"/>
        <v>87.5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1390</v>
      </c>
      <c r="C1343" s="5"/>
      <c r="D1343" s="5" t="s">
        <v>82</v>
      </c>
      <c r="E1343" s="132">
        <f t="shared" si="810"/>
        <v>494.94666666666666</v>
      </c>
      <c r="F1343" s="139">
        <f t="shared" si="809"/>
        <v>491.4</v>
      </c>
      <c r="G1343" s="149"/>
      <c r="H1343" s="82" t="str">
        <f t="shared" si="798"/>
        <v>73.3 percent up in Paibian international stage</v>
      </c>
      <c r="I1343" s="142" t="str">
        <f t="shared" si="799"/>
        <v>87.5 percent up in Jiangshanian international stage</v>
      </c>
      <c r="J1343" s="7">
        <v>0.73333333333332962</v>
      </c>
      <c r="K1343" s="129">
        <f t="shared" si="800"/>
        <v>73.3</v>
      </c>
      <c r="L1343" s="8" t="s">
        <v>170</v>
      </c>
      <c r="M1343" s="5" t="s">
        <v>82</v>
      </c>
      <c r="N1343" s="5" t="s">
        <v>82</v>
      </c>
      <c r="O1343" s="83"/>
      <c r="P1343" s="20">
        <v>0.875</v>
      </c>
      <c r="Q1343" s="143">
        <f t="shared" si="801"/>
        <v>87.5</v>
      </c>
      <c r="R1343" s="21" t="s">
        <v>168</v>
      </c>
      <c r="S1343" s="8" t="s">
        <v>248</v>
      </c>
      <c r="T1343" s="7" t="s">
        <v>228</v>
      </c>
    </row>
    <row r="1344" spans="1:20" ht="17">
      <c r="A1344" s="113"/>
      <c r="B1344" s="115" t="s">
        <v>2038</v>
      </c>
      <c r="C1344" s="5"/>
      <c r="D1344" s="5"/>
      <c r="E1344" s="132">
        <f>(E1346+F1346)/2</f>
        <v>493.86666666666667</v>
      </c>
      <c r="F1344" s="139">
        <f>F1346</f>
        <v>492.6</v>
      </c>
      <c r="G1344" s="149" t="s">
        <v>2041</v>
      </c>
      <c r="K1344" s="129"/>
      <c r="L1344" s="8"/>
      <c r="M1344" s="5"/>
      <c r="O1344" s="83"/>
      <c r="S1344" s="8"/>
    </row>
    <row r="1345" spans="1:20" ht="17">
      <c r="A1345" s="113"/>
      <c r="B1345" s="115" t="s">
        <v>2039</v>
      </c>
      <c r="C1345" s="5"/>
      <c r="D1345" s="5"/>
      <c r="E1345" s="132">
        <f>E1346</f>
        <v>495.13333333333333</v>
      </c>
      <c r="F1345" s="139">
        <f>(E1346+F1346)/2</f>
        <v>493.86666666666667</v>
      </c>
      <c r="G1345" s="149" t="s">
        <v>2040</v>
      </c>
      <c r="K1345" s="129"/>
      <c r="L1345" s="8"/>
      <c r="M1345" s="5"/>
      <c r="O1345" s="83"/>
      <c r="S1345" s="8"/>
    </row>
    <row r="1346" spans="1:20" ht="28">
      <c r="A1346" s="113" t="s">
        <v>1363</v>
      </c>
      <c r="B1346" s="115" t="s">
        <v>1391</v>
      </c>
      <c r="C1346" s="5"/>
      <c r="D1346" s="5" t="s">
        <v>370</v>
      </c>
      <c r="E1346" s="132">
        <f t="shared" si="810"/>
        <v>495.13333333333333</v>
      </c>
      <c r="F1346" s="139">
        <f t="shared" si="809"/>
        <v>492.6</v>
      </c>
      <c r="G1346" s="149"/>
      <c r="H1346" s="82" t="str">
        <f t="shared" si="798"/>
        <v>66.7 percent up in Paibian international stage</v>
      </c>
      <c r="I1346" s="142" t="str">
        <f t="shared" si="799"/>
        <v>50 percent up in Jiangshanian international stage</v>
      </c>
      <c r="J1346" s="7">
        <v>0.66666666666666674</v>
      </c>
      <c r="K1346" s="129">
        <f t="shared" si="800"/>
        <v>66.7</v>
      </c>
      <c r="L1346" s="8" t="s">
        <v>170</v>
      </c>
      <c r="M1346" s="5" t="s">
        <v>82</v>
      </c>
      <c r="N1346" s="5" t="s">
        <v>82</v>
      </c>
      <c r="O1346" s="83"/>
      <c r="P1346" s="20">
        <v>0.5</v>
      </c>
      <c r="Q1346" s="143">
        <f t="shared" si="801"/>
        <v>50</v>
      </c>
      <c r="R1346" s="21" t="s">
        <v>168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4" t="s">
        <v>1392</v>
      </c>
      <c r="C1347" s="5"/>
      <c r="D1347" s="5" t="s">
        <v>1219</v>
      </c>
      <c r="E1347" s="132">
        <f t="shared" si="810"/>
        <v>495.75555555555559</v>
      </c>
      <c r="F1347" s="139">
        <f t="shared" si="809"/>
        <v>492.2</v>
      </c>
      <c r="G1347" s="149"/>
      <c r="H1347" s="82" t="str">
        <f t="shared" si="798"/>
        <v>44.4 percent up in Paibian international stage</v>
      </c>
      <c r="I1347" s="142" t="str">
        <f t="shared" si="799"/>
        <v>62.5 percent up in Jiangshanian international stage</v>
      </c>
      <c r="J1347" s="7">
        <v>0.44444444444443809</v>
      </c>
      <c r="K1347" s="129">
        <f t="shared" si="800"/>
        <v>44.4</v>
      </c>
      <c r="L1347" s="8" t="s">
        <v>170</v>
      </c>
      <c r="M1347" s="5" t="s">
        <v>82</v>
      </c>
      <c r="N1347" s="5" t="s">
        <v>82</v>
      </c>
      <c r="O1347" s="83"/>
      <c r="P1347" s="20">
        <v>0.625</v>
      </c>
      <c r="Q1347" s="143">
        <f t="shared" si="801"/>
        <v>62.5</v>
      </c>
      <c r="R1347" s="21" t="s">
        <v>168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1382</v>
      </c>
      <c r="C1348" s="5"/>
      <c r="D1348" s="5" t="s">
        <v>963</v>
      </c>
      <c r="E1348" s="132">
        <f t="shared" si="810"/>
        <v>497</v>
      </c>
      <c r="F1348" s="139">
        <f t="shared" si="809"/>
        <v>492.6</v>
      </c>
      <c r="G1348" s="149" t="s">
        <v>1953</v>
      </c>
      <c r="H1348" s="82" t="str">
        <f t="shared" si="798"/>
        <v>0 percent up in Paibian international stage</v>
      </c>
      <c r="I1348" s="142" t="str">
        <f>CONCATENATE(Q1348," percent up in ",R1348," international stage")</f>
        <v>50 percent up in Jiangshanian international stage</v>
      </c>
      <c r="J1348" s="7">
        <v>0</v>
      </c>
      <c r="K1348" s="129">
        <f t="shared" ref="K1348" si="811">ROUND(J1348*100,1)</f>
        <v>0</v>
      </c>
      <c r="L1348" s="8" t="s">
        <v>170</v>
      </c>
      <c r="M1348" s="5" t="s">
        <v>82</v>
      </c>
      <c r="N1348" s="5" t="s">
        <v>82</v>
      </c>
      <c r="O1348" s="83"/>
      <c r="P1348" s="20">
        <v>0.5</v>
      </c>
      <c r="Q1348" s="143">
        <f>ROUND(P1348*100,1)</f>
        <v>50</v>
      </c>
      <c r="R1348" s="21" t="s">
        <v>168</v>
      </c>
      <c r="S1348" s="8" t="s">
        <v>261</v>
      </c>
      <c r="T1348" s="7">
        <v>0.375</v>
      </c>
    </row>
    <row r="1349" spans="1:20" ht="28">
      <c r="A1349" s="113" t="s">
        <v>1363</v>
      </c>
      <c r="B1349" s="115" t="s">
        <v>170</v>
      </c>
      <c r="C1349" s="135"/>
      <c r="D1349" s="135" t="s">
        <v>224</v>
      </c>
      <c r="E1349" s="132">
        <f t="shared" si="810"/>
        <v>497</v>
      </c>
      <c r="F1349" s="139">
        <f>$O$1350-P1349*($O$1350-$O$1340)</f>
        <v>494.2</v>
      </c>
      <c r="G1349" s="149"/>
      <c r="H1349" s="82" t="str">
        <f t="shared" si="798"/>
        <v>0 percent up in Paibian international stage</v>
      </c>
      <c r="I1349" s="142" t="str">
        <f t="shared" si="799"/>
        <v>100 percent up in Paibian international stage</v>
      </c>
      <c r="J1349" s="7">
        <v>0</v>
      </c>
      <c r="K1349" s="129">
        <f t="shared" si="800"/>
        <v>0</v>
      </c>
      <c r="L1349" s="8" t="s">
        <v>170</v>
      </c>
      <c r="M1349" s="5" t="s">
        <v>226</v>
      </c>
      <c r="N1349" s="5" t="s">
        <v>1393</v>
      </c>
      <c r="O1349" s="83">
        <f>Master_Chronostrat!I155</f>
        <v>497</v>
      </c>
      <c r="P1349" s="20">
        <v>1</v>
      </c>
      <c r="Q1349" s="143">
        <f t="shared" si="801"/>
        <v>100</v>
      </c>
      <c r="R1349" s="21" t="s">
        <v>170</v>
      </c>
      <c r="S1349" s="8" t="s">
        <v>248</v>
      </c>
      <c r="T1349" s="7" t="s">
        <v>228</v>
      </c>
    </row>
    <row r="1350" spans="1:20" ht="28">
      <c r="A1350" s="113" t="s">
        <v>1363</v>
      </c>
      <c r="B1350" s="115" t="s">
        <v>169</v>
      </c>
      <c r="C1350" s="135"/>
      <c r="D1350" s="135" t="s">
        <v>224</v>
      </c>
      <c r="E1350" s="132">
        <f t="shared" si="810"/>
        <v>497</v>
      </c>
      <c r="F1350" s="139">
        <f>$O$1328-P1350*($O$1328-$O$1318)</f>
        <v>486.85</v>
      </c>
      <c r="G1350" s="149"/>
      <c r="H1350" s="82" t="str">
        <f t="shared" si="798"/>
        <v>0 percent up in Paibian international stage</v>
      </c>
      <c r="I1350" s="142" t="str">
        <f t="shared" si="799"/>
        <v>100 percent up in Cambrian Stage 10 international stage</v>
      </c>
      <c r="J1350" s="7">
        <v>0</v>
      </c>
      <c r="K1350" s="129">
        <f t="shared" si="800"/>
        <v>0</v>
      </c>
      <c r="L1350" s="8" t="s">
        <v>170</v>
      </c>
      <c r="M1350" s="5" t="s">
        <v>226</v>
      </c>
      <c r="N1350" s="5" t="s">
        <v>1394</v>
      </c>
      <c r="O1350" s="83">
        <f>Master_Chronostrat!I155</f>
        <v>497</v>
      </c>
      <c r="P1350" s="20">
        <v>1</v>
      </c>
      <c r="Q1350" s="143">
        <f t="shared" si="801"/>
        <v>100</v>
      </c>
      <c r="R1350" s="124" t="s">
        <v>1365</v>
      </c>
      <c r="S1350" s="8" t="s">
        <v>248</v>
      </c>
      <c r="T1350" s="7" t="s">
        <v>228</v>
      </c>
    </row>
    <row r="1351" spans="1:20" ht="28">
      <c r="A1351" s="113" t="s">
        <v>1363</v>
      </c>
      <c r="B1351" s="115" t="s">
        <v>1395</v>
      </c>
      <c r="C1351" s="5"/>
      <c r="D1351" s="5" t="s">
        <v>963</v>
      </c>
      <c r="E1351" s="132">
        <f>$O$1377-J1351*($O$1377-$O$1350)</f>
        <v>498.75</v>
      </c>
      <c r="F1351" s="139">
        <f>$O$1377-P1351*($O$1377-$O$1350)</f>
        <v>497</v>
      </c>
      <c r="G1351" s="149" t="s">
        <v>1953</v>
      </c>
      <c r="H1351" s="82" t="str">
        <f t="shared" si="798"/>
        <v>50 percent up in Guzhangian international stage</v>
      </c>
      <c r="I1351" s="142" t="str">
        <f t="shared" si="799"/>
        <v>100 percent up in Guzhangian international stage</v>
      </c>
      <c r="J1351" s="7">
        <v>0.5</v>
      </c>
      <c r="K1351" s="129">
        <f t="shared" si="800"/>
        <v>50</v>
      </c>
      <c r="L1351" s="8" t="s">
        <v>171</v>
      </c>
      <c r="M1351" s="5" t="s">
        <v>82</v>
      </c>
      <c r="N1351" s="5" t="s">
        <v>82</v>
      </c>
      <c r="O1351" s="83"/>
      <c r="P1351" s="20">
        <v>1</v>
      </c>
      <c r="Q1351" s="143">
        <f t="shared" ref="Q1351" si="812">ROUND(P1351*100,1)</f>
        <v>100</v>
      </c>
      <c r="R1351" s="21" t="s">
        <v>171</v>
      </c>
      <c r="S1351" s="8" t="s">
        <v>248</v>
      </c>
      <c r="T1351" s="7" t="s">
        <v>228</v>
      </c>
    </row>
    <row r="1352" spans="1:20" ht="42">
      <c r="A1352" s="113"/>
      <c r="B1352" s="115" t="s">
        <v>1800</v>
      </c>
      <c r="C1352" s="5"/>
      <c r="D1352" s="5"/>
      <c r="E1352" s="132">
        <f>$O$1340-J1352*($O$1340-$O$1328)</f>
        <v>493.4</v>
      </c>
      <c r="F1352" s="139">
        <f>$O$1328-P1352*($O$1328-$O$1318)</f>
        <v>486.85</v>
      </c>
      <c r="G1352" s="149" t="s">
        <v>1802</v>
      </c>
      <c r="H1352" s="82" t="str">
        <f t="shared" ref="H1352" si="813">CONCATENATE(K1352," percent up in ",L1352," international stage")</f>
        <v>25 percent up in Jiangshanian international stage</v>
      </c>
      <c r="I1352" s="142" t="str">
        <f t="shared" ref="I1352" si="814">CONCATENATE(Q1352," percent up in ",R1352," international stage")</f>
        <v>100 percent up in Cambrian Stage 10 international stage</v>
      </c>
      <c r="J1352" s="7">
        <v>0.25</v>
      </c>
      <c r="K1352" s="129">
        <f t="shared" ref="K1352" si="815">ROUND(J1352*100,1)</f>
        <v>25</v>
      </c>
      <c r="L1352" s="8" t="s">
        <v>168</v>
      </c>
      <c r="M1352" s="5"/>
      <c r="O1352" s="83"/>
      <c r="P1352" s="20">
        <v>1</v>
      </c>
      <c r="Q1352" s="143">
        <f t="shared" ref="Q1352:Q1353" si="816">ROUND(P1352*100,1)</f>
        <v>100</v>
      </c>
      <c r="R1352" s="124" t="s">
        <v>1365</v>
      </c>
      <c r="S1352" s="151" t="s">
        <v>1802</v>
      </c>
    </row>
    <row r="1353" spans="1:20" ht="42">
      <c r="A1353" s="113"/>
      <c r="B1353" s="115" t="s">
        <v>1801</v>
      </c>
      <c r="C1353" s="5"/>
      <c r="D1353" s="5"/>
      <c r="E1353" s="132">
        <f>$O$1377-J1353*($O$1377-$O$1350)</f>
        <v>498.75</v>
      </c>
      <c r="F1353" s="139">
        <f>$O$1340-P1353*($O$1340-$O$1328)</f>
        <v>493.4</v>
      </c>
      <c r="G1353" s="149" t="s">
        <v>1803</v>
      </c>
      <c r="H1353" s="82" t="str">
        <f t="shared" ref="H1353" si="817">CONCATENATE(K1353," percent up in ",L1353," international stage")</f>
        <v>50 percent up in Guzhangian international stage</v>
      </c>
      <c r="I1353" s="142" t="str">
        <f t="shared" ref="I1353" si="818">CONCATENATE(Q1353," percent up in ",R1353," international stage")</f>
        <v>25 percent up in Jiangshanian international stage</v>
      </c>
      <c r="J1353" s="7">
        <v>0.5</v>
      </c>
      <c r="K1353" s="129">
        <f t="shared" ref="K1353" si="819">ROUND(J1353*100,1)</f>
        <v>50</v>
      </c>
      <c r="L1353" s="8" t="s">
        <v>171</v>
      </c>
      <c r="M1353" s="5"/>
      <c r="O1353" s="83"/>
      <c r="P1353" s="20">
        <v>0.25</v>
      </c>
      <c r="Q1353" s="143">
        <f t="shared" si="816"/>
        <v>25</v>
      </c>
      <c r="R1353" s="21" t="s">
        <v>168</v>
      </c>
      <c r="S1353" s="151" t="s">
        <v>1803</v>
      </c>
    </row>
    <row r="1354" spans="1:20" ht="28">
      <c r="A1354" s="113" t="s">
        <v>1363</v>
      </c>
      <c r="B1354" s="115" t="s">
        <v>1396</v>
      </c>
      <c r="C1354" s="5"/>
      <c r="D1354" s="5" t="s">
        <v>82</v>
      </c>
      <c r="E1354" s="132">
        <f>$O$1377-J1354*($O$1377-$O$1350)</f>
        <v>498.75</v>
      </c>
      <c r="F1354" s="139">
        <f>$O$1328-P1354*($O$1328-$O$1318)</f>
        <v>486.85</v>
      </c>
      <c r="G1354" s="149"/>
      <c r="H1354" s="82" t="str">
        <f t="shared" si="798"/>
        <v>50 percent up in Guzhangian international stage</v>
      </c>
      <c r="I1354" s="142" t="str">
        <f t="shared" si="799"/>
        <v>100 percent up in Cambrian Stage 10 international stage</v>
      </c>
      <c r="J1354" s="7">
        <v>0.5</v>
      </c>
      <c r="K1354" s="129">
        <f t="shared" si="800"/>
        <v>50</v>
      </c>
      <c r="L1354" s="8" t="s">
        <v>171</v>
      </c>
      <c r="M1354" s="5" t="s">
        <v>82</v>
      </c>
      <c r="N1354" s="5" t="s">
        <v>82</v>
      </c>
      <c r="O1354" s="83"/>
      <c r="P1354" s="20">
        <v>1</v>
      </c>
      <c r="Q1354" s="143">
        <f t="shared" si="801"/>
        <v>100</v>
      </c>
      <c r="R1354" s="124" t="s">
        <v>1365</v>
      </c>
      <c r="S1354" s="8" t="s">
        <v>248</v>
      </c>
      <c r="T1354" s="7" t="s">
        <v>228</v>
      </c>
    </row>
    <row r="1355" spans="1:20" ht="28">
      <c r="A1355" s="113" t="s">
        <v>1363</v>
      </c>
      <c r="B1355" s="115" t="s">
        <v>1397</v>
      </c>
      <c r="C1355" s="5"/>
      <c r="D1355" s="5" t="s">
        <v>246</v>
      </c>
      <c r="E1355" s="132">
        <f>$O$1377-J1355*($O$1377-$O$1350)</f>
        <v>498.75</v>
      </c>
      <c r="F1355" s="139">
        <f>$O$1328-P1355*($O$1328-$O$1318)</f>
        <v>486.85</v>
      </c>
      <c r="G1355" s="149"/>
      <c r="H1355" s="82" t="str">
        <f t="shared" si="798"/>
        <v>50 percent up in Guzhangian international stage</v>
      </c>
      <c r="I1355" s="142" t="str">
        <f t="shared" si="799"/>
        <v>100 percent up in Cambrian Stage 10 international stage</v>
      </c>
      <c r="J1355" s="7">
        <v>0.5</v>
      </c>
      <c r="K1355" s="129">
        <f t="shared" si="800"/>
        <v>50</v>
      </c>
      <c r="L1355" s="8" t="s">
        <v>171</v>
      </c>
      <c r="M1355" s="5" t="s">
        <v>82</v>
      </c>
      <c r="N1355" s="5" t="s">
        <v>82</v>
      </c>
      <c r="O1355" s="83"/>
      <c r="P1355" s="20">
        <v>1</v>
      </c>
      <c r="Q1355" s="143">
        <f t="shared" si="801"/>
        <v>100</v>
      </c>
      <c r="R1355" s="124" t="s">
        <v>1365</v>
      </c>
      <c r="S1355" s="8" t="s">
        <v>248</v>
      </c>
      <c r="T1355" s="7" t="s">
        <v>228</v>
      </c>
    </row>
    <row r="1356" spans="1:20" ht="28">
      <c r="A1356" s="113"/>
      <c r="B1356" s="115" t="s">
        <v>1796</v>
      </c>
      <c r="C1356" s="5"/>
      <c r="D1356" s="5"/>
      <c r="E1356" s="132">
        <f t="shared" ref="E1356" si="820">$O$1350-J1356*($O$1350-$O$1340)</f>
        <v>497</v>
      </c>
      <c r="F1356" s="139">
        <f>$O$1350-P1356*($O$1350-$O$1340)</f>
        <v>494.94666666666666</v>
      </c>
      <c r="G1356" s="149" t="s">
        <v>1798</v>
      </c>
      <c r="H1356" s="82" t="str">
        <f t="shared" ref="H1356:H1357" si="821">CONCATENATE(K1356," percent up in ",L1356," international stage")</f>
        <v>0 percent up in Paibian international stage</v>
      </c>
      <c r="I1356" s="142" t="str">
        <f t="shared" ref="I1356:I1357" si="822">CONCATENATE(Q1356," percent up in ",R1356," international stage")</f>
        <v>73.3 percent up in Paibian international stage</v>
      </c>
      <c r="J1356" s="7">
        <v>0</v>
      </c>
      <c r="K1356" s="129">
        <f t="shared" ref="K1356:K1357" si="823">ROUND(J1356*100,1)</f>
        <v>0</v>
      </c>
      <c r="L1356" s="8" t="s">
        <v>170</v>
      </c>
      <c r="M1356" s="5"/>
      <c r="O1356" s="83"/>
      <c r="P1356" s="20">
        <v>0.73333333333332951</v>
      </c>
      <c r="Q1356" s="143">
        <f t="shared" ref="Q1356:Q1357" si="824">ROUND(P1356*100,1)</f>
        <v>73.3</v>
      </c>
      <c r="R1356" s="21" t="s">
        <v>170</v>
      </c>
      <c r="S1356" s="151" t="s">
        <v>1798</v>
      </c>
    </row>
    <row r="1357" spans="1:20" ht="28">
      <c r="A1357" s="113"/>
      <c r="B1357" s="115" t="s">
        <v>1797</v>
      </c>
      <c r="C1357" s="5"/>
      <c r="D1357" s="5"/>
      <c r="E1357" s="132">
        <f>$O$1377-J1357*($O$1377-$O$1350)</f>
        <v>498.75</v>
      </c>
      <c r="F1357" s="139">
        <f>$O$1377-P1357*($O$1377-$O$1350)</f>
        <v>497</v>
      </c>
      <c r="G1357" s="149" t="s">
        <v>1799</v>
      </c>
      <c r="H1357" s="82" t="str">
        <f t="shared" si="821"/>
        <v>50 percent up in Guzhangian international stage</v>
      </c>
      <c r="I1357" s="142" t="str">
        <f t="shared" si="822"/>
        <v>100 percent up in Guzhangian international stage</v>
      </c>
      <c r="J1357" s="7">
        <v>0.5</v>
      </c>
      <c r="K1357" s="129">
        <f t="shared" si="823"/>
        <v>50</v>
      </c>
      <c r="L1357" s="8" t="s">
        <v>171</v>
      </c>
      <c r="M1357" s="5"/>
      <c r="O1357" s="83"/>
      <c r="P1357" s="20">
        <v>1</v>
      </c>
      <c r="Q1357" s="143">
        <f t="shared" si="824"/>
        <v>100</v>
      </c>
      <c r="R1357" s="21" t="s">
        <v>171</v>
      </c>
      <c r="S1357" s="151" t="s">
        <v>1799</v>
      </c>
    </row>
    <row r="1358" spans="1:20" ht="28">
      <c r="A1358" s="113" t="s">
        <v>1363</v>
      </c>
      <c r="B1358" s="115" t="s">
        <v>1398</v>
      </c>
      <c r="C1358" s="5"/>
      <c r="D1358" s="5" t="s">
        <v>82</v>
      </c>
      <c r="E1358" s="132">
        <f>$O$1377-J1358*($O$1377-$O$1350)</f>
        <v>498.75</v>
      </c>
      <c r="F1358" s="139">
        <f>$O$1350-P1358*($O$1350-$O$1340)</f>
        <v>494.94666666666666</v>
      </c>
      <c r="G1358" s="149"/>
      <c r="H1358" s="82" t="str">
        <f t="shared" si="798"/>
        <v>50 percent up in Guzhangian international stage</v>
      </c>
      <c r="I1358" s="142" t="str">
        <f t="shared" si="799"/>
        <v>73.3 percent up in Paibian international stage</v>
      </c>
      <c r="J1358" s="7">
        <v>0.5</v>
      </c>
      <c r="K1358" s="129">
        <f t="shared" si="800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0.73333333333332951</v>
      </c>
      <c r="Q1358" s="143">
        <f t="shared" si="801"/>
        <v>73.3</v>
      </c>
      <c r="R1358" s="21" t="s">
        <v>170</v>
      </c>
      <c r="S1358" s="8" t="s">
        <v>248</v>
      </c>
      <c r="T1358" s="7" t="s">
        <v>228</v>
      </c>
    </row>
    <row r="1359" spans="1:20" ht="28">
      <c r="A1359" s="113"/>
      <c r="B1359" s="174" t="s">
        <v>2024</v>
      </c>
      <c r="C1359" s="5"/>
      <c r="D1359" s="5" t="s">
        <v>250</v>
      </c>
      <c r="E1359" s="132">
        <f>$O$1377-J1359*($O$1377-$O$1350)</f>
        <v>498.75</v>
      </c>
      <c r="F1359" s="139">
        <f>$O$1350-P1359*($O$1350-$O$1340)</f>
        <v>494.94666666666666</v>
      </c>
      <c r="G1359" s="149" t="s">
        <v>2016</v>
      </c>
      <c r="H1359" s="82" t="str">
        <f t="shared" ref="H1359" si="825">CONCATENATE(K1359," percent up in ",L1359," international stage")</f>
        <v>50 percent up in Guzhangian international stage</v>
      </c>
      <c r="I1359" s="142" t="str">
        <f t="shared" ref="I1359" si="826">CONCATENATE(Q1359," percent up in ",R1359," international stage")</f>
        <v>73.3 percent up in Paibian international stage</v>
      </c>
      <c r="J1359" s="7">
        <v>0.5</v>
      </c>
      <c r="K1359" s="129">
        <f t="shared" ref="K1359" si="827">ROUND(J1359*100,1)</f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0.73333333333332951</v>
      </c>
      <c r="Q1359" s="143">
        <f t="shared" ref="Q1359" si="828">ROUND(P1359*100,1)</f>
        <v>73.3</v>
      </c>
      <c r="R1359" s="21" t="s">
        <v>170</v>
      </c>
      <c r="S1359" s="8"/>
    </row>
    <row r="1360" spans="1:20" ht="28">
      <c r="A1360" s="113" t="s">
        <v>1363</v>
      </c>
      <c r="B1360" s="176" t="s">
        <v>1399</v>
      </c>
      <c r="C1360" s="5"/>
      <c r="D1360" s="5" t="s">
        <v>250</v>
      </c>
      <c r="E1360" s="132">
        <f>$O$1377-J1360*($O$1377-$O$1350)</f>
        <v>498.75</v>
      </c>
      <c r="F1360" s="139">
        <f>$O$1350-P1360*($O$1350-$O$1340)</f>
        <v>494.94666666666666</v>
      </c>
      <c r="G1360" s="149"/>
      <c r="H1360" s="82" t="str">
        <f t="shared" si="798"/>
        <v>50 percent up in Guzhangian international stage</v>
      </c>
      <c r="I1360" s="142" t="str">
        <f t="shared" si="799"/>
        <v>73.3 percent up in Paibian international stage</v>
      </c>
      <c r="J1360" s="7">
        <v>0.5</v>
      </c>
      <c r="K1360" s="129">
        <f t="shared" si="80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0.73333333333332951</v>
      </c>
      <c r="Q1360" s="143">
        <f t="shared" si="801"/>
        <v>73.3</v>
      </c>
      <c r="R1360" s="21" t="s">
        <v>170</v>
      </c>
      <c r="S1360" s="8" t="s">
        <v>248</v>
      </c>
      <c r="T1360" s="7" t="s">
        <v>228</v>
      </c>
    </row>
    <row r="1361" spans="1:20" ht="28">
      <c r="A1361" s="113" t="s">
        <v>1363</v>
      </c>
      <c r="B1361" s="114" t="s">
        <v>1400</v>
      </c>
      <c r="C1361" s="5"/>
      <c r="D1361" s="5" t="s">
        <v>1373</v>
      </c>
      <c r="E1361" s="132">
        <f>$O$1377-J1361*($O$1377-$O$1350)</f>
        <v>498.75</v>
      </c>
      <c r="F1361" s="139">
        <f>$O$1318-P1361*($O$1318-$O$1293)</f>
        <v>483.5258793814433</v>
      </c>
      <c r="G1361" s="149"/>
      <c r="H1361" s="82" t="str">
        <f t="shared" si="798"/>
        <v>50 percent up in Guzhangian international stage</v>
      </c>
      <c r="I1361" s="142" t="str">
        <f t="shared" si="799"/>
        <v>34 percent up in Tremadocian international stage</v>
      </c>
      <c r="J1361" s="7">
        <v>0.5</v>
      </c>
      <c r="K1361" s="129">
        <f t="shared" si="800"/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0.34020618556701188</v>
      </c>
      <c r="Q1361" s="143">
        <f t="shared" si="801"/>
        <v>34</v>
      </c>
      <c r="R1361" s="21" t="s">
        <v>166</v>
      </c>
      <c r="S1361" s="8" t="s">
        <v>248</v>
      </c>
      <c r="T1361" s="7" t="s">
        <v>228</v>
      </c>
    </row>
    <row r="1362" spans="1:20" ht="28">
      <c r="A1362" s="113" t="s">
        <v>1363</v>
      </c>
      <c r="B1362" s="115" t="s">
        <v>1401</v>
      </c>
      <c r="C1362" s="5"/>
      <c r="D1362" s="5" t="s">
        <v>82</v>
      </c>
      <c r="E1362" s="132">
        <f>$O$1377-J1362*($O$1377-$O$1350)</f>
        <v>498.75</v>
      </c>
      <c r="F1362" s="139">
        <f>$O$1350-P1362*($O$1350-$O$1340)</f>
        <v>494.94666666666666</v>
      </c>
      <c r="G1362" s="149"/>
      <c r="H1362" s="82" t="str">
        <f t="shared" si="798"/>
        <v>50 percent up in Guzhangian international stage</v>
      </c>
      <c r="I1362" s="142" t="str">
        <f t="shared" si="799"/>
        <v>73.3 percent up in Paibian international stage</v>
      </c>
      <c r="J1362" s="7">
        <v>0.5</v>
      </c>
      <c r="K1362" s="129">
        <f t="shared" si="800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0.73333333333332951</v>
      </c>
      <c r="Q1362" s="143">
        <f t="shared" si="801"/>
        <v>73.3</v>
      </c>
      <c r="R1362" s="21" t="s">
        <v>170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5" t="s">
        <v>1402</v>
      </c>
      <c r="C1363" s="5"/>
      <c r="D1363" s="5" t="s">
        <v>1403</v>
      </c>
      <c r="E1363" s="132">
        <f>$O$1377-J1363*($O$1377-$O$1350)</f>
        <v>498.75</v>
      </c>
      <c r="F1363" s="139">
        <f>$O$1328-P1363*($O$1328-$O$1318)</f>
        <v>486.85</v>
      </c>
      <c r="G1363" s="149"/>
      <c r="H1363" s="82" t="str">
        <f t="shared" si="798"/>
        <v>50 percent up in Guzhangian international stage</v>
      </c>
      <c r="I1363" s="142" t="str">
        <f t="shared" si="799"/>
        <v>100 percent up in Cambrian Stage 10 international stage</v>
      </c>
      <c r="J1363" s="7">
        <v>0.5</v>
      </c>
      <c r="K1363" s="129">
        <f t="shared" si="80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1</v>
      </c>
      <c r="Q1363" s="143">
        <f t="shared" si="801"/>
        <v>100</v>
      </c>
      <c r="R1363" s="124" t="s">
        <v>1365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1404</v>
      </c>
      <c r="C1364" s="5"/>
      <c r="D1364" s="5" t="s">
        <v>1403</v>
      </c>
      <c r="E1364" s="132">
        <f>$O$1377-J1364*($O$1377-$O$1350)</f>
        <v>498.75</v>
      </c>
      <c r="F1364" s="139">
        <f>$O$1328-P1364*($O$1328-$O$1318)</f>
        <v>486.85</v>
      </c>
      <c r="G1364" s="149"/>
      <c r="H1364" s="82" t="str">
        <f t="shared" si="798"/>
        <v>50 percent up in Guzhangian international stage</v>
      </c>
      <c r="I1364" s="142" t="str">
        <f t="shared" si="799"/>
        <v>100 percent up in Cambrian Stage 10 international stage</v>
      </c>
      <c r="J1364" s="7">
        <v>0.5</v>
      </c>
      <c r="K1364" s="129">
        <f t="shared" si="800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1</v>
      </c>
      <c r="Q1364" s="143">
        <f t="shared" si="801"/>
        <v>100</v>
      </c>
      <c r="R1364" s="124" t="s">
        <v>1365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4" t="s">
        <v>1405</v>
      </c>
      <c r="C1365" s="5"/>
      <c r="D1365" s="5" t="s">
        <v>1406</v>
      </c>
      <c r="E1365" s="132">
        <f>$O$1377-J1365*($O$1377-$O$1350)</f>
        <v>498.75</v>
      </c>
      <c r="F1365" s="139">
        <f>$O$1328-P1365*($O$1328-$O$1318)</f>
        <v>486.85</v>
      </c>
      <c r="G1365" s="149"/>
      <c r="H1365" s="82" t="str">
        <f t="shared" si="798"/>
        <v>50 percent up in Guzhangian international stage</v>
      </c>
      <c r="I1365" s="142" t="str">
        <f t="shared" si="799"/>
        <v>100 percent up in Cambrian Stage 10 international stage</v>
      </c>
      <c r="J1365" s="7">
        <v>0.5</v>
      </c>
      <c r="K1365" s="129">
        <f t="shared" si="80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1</v>
      </c>
      <c r="Q1365" s="143">
        <f t="shared" si="801"/>
        <v>100</v>
      </c>
      <c r="R1365" s="124" t="s">
        <v>1365</v>
      </c>
      <c r="S1365" s="8" t="s">
        <v>248</v>
      </c>
      <c r="T1365" s="7" t="s">
        <v>228</v>
      </c>
    </row>
    <row r="1366" spans="1:20" ht="17">
      <c r="A1366" s="113"/>
      <c r="B1366" s="115" t="s">
        <v>2046</v>
      </c>
      <c r="C1366" s="5"/>
      <c r="D1366" s="5"/>
      <c r="E1366" s="132">
        <f>(E1368+F1368)/2</f>
        <v>496.94166666666666</v>
      </c>
      <c r="F1366" s="139">
        <f>F1368</f>
        <v>495.13333333333333</v>
      </c>
      <c r="G1366" s="149" t="s">
        <v>2048</v>
      </c>
      <c r="K1366" s="129"/>
      <c r="L1366" s="8"/>
      <c r="M1366" s="5"/>
      <c r="O1366" s="83"/>
      <c r="R1366" s="124"/>
      <c r="S1366" s="8"/>
    </row>
    <row r="1367" spans="1:20" ht="17">
      <c r="A1367" s="113"/>
      <c r="B1367" s="115" t="s">
        <v>2047</v>
      </c>
      <c r="C1367" s="5"/>
      <c r="D1367" s="5"/>
      <c r="E1367" s="132">
        <f>E1368</f>
        <v>498.75</v>
      </c>
      <c r="F1367" s="139">
        <f>(E1368+F1368)/2</f>
        <v>496.94166666666666</v>
      </c>
      <c r="G1367" s="149" t="s">
        <v>2049</v>
      </c>
      <c r="K1367" s="129"/>
      <c r="L1367" s="8"/>
      <c r="M1367" s="5"/>
      <c r="O1367" s="83"/>
      <c r="R1367" s="124"/>
      <c r="S1367" s="8"/>
    </row>
    <row r="1368" spans="1:20" ht="28">
      <c r="A1368" s="113" t="s">
        <v>1363</v>
      </c>
      <c r="B1368" s="115" t="s">
        <v>1407</v>
      </c>
      <c r="C1368" s="5"/>
      <c r="D1368" s="5" t="s">
        <v>370</v>
      </c>
      <c r="E1368" s="132">
        <f>$O$1377-J1368*($O$1377-$O$1350)</f>
        <v>498.75</v>
      </c>
      <c r="F1368" s="139">
        <f>$O$1350-P1368*($O$1350-$O$1340)</f>
        <v>495.13333333333333</v>
      </c>
      <c r="G1368" s="149"/>
      <c r="H1368" s="82" t="str">
        <f t="shared" si="798"/>
        <v>50 percent up in Guzhangian international stage</v>
      </c>
      <c r="I1368" s="142" t="str">
        <f t="shared" si="799"/>
        <v>66.7 percent up in Paibian international stage</v>
      </c>
      <c r="J1368" s="7">
        <v>0.5</v>
      </c>
      <c r="K1368" s="129">
        <f t="shared" si="800"/>
        <v>50</v>
      </c>
      <c r="L1368" s="8" t="s">
        <v>171</v>
      </c>
      <c r="M1368" s="5" t="s">
        <v>82</v>
      </c>
      <c r="N1368" s="5" t="s">
        <v>82</v>
      </c>
      <c r="O1368" s="83"/>
      <c r="P1368" s="20">
        <v>0.66666666666666663</v>
      </c>
      <c r="Q1368" s="143">
        <f t="shared" si="801"/>
        <v>66.7</v>
      </c>
      <c r="R1368" s="21" t="s">
        <v>170</v>
      </c>
      <c r="S1368" s="8" t="s">
        <v>248</v>
      </c>
      <c r="T1368" s="7" t="s">
        <v>228</v>
      </c>
    </row>
    <row r="1369" spans="1:20" ht="28">
      <c r="A1369" s="113" t="s">
        <v>1363</v>
      </c>
      <c r="B1369" s="115" t="s">
        <v>1408</v>
      </c>
      <c r="C1369" s="5"/>
      <c r="D1369" s="5" t="s">
        <v>82</v>
      </c>
      <c r="E1369" s="132">
        <f>$O$1377-J1369*($O$1377-$O$1350)</f>
        <v>498.75</v>
      </c>
      <c r="F1369" s="139">
        <f>$O$1328-P1369*($O$1328-$O$1318)</f>
        <v>486.85</v>
      </c>
      <c r="G1369" s="149"/>
      <c r="H1369" s="82" t="str">
        <f t="shared" si="798"/>
        <v>50 percent up in Guzhangian international stage</v>
      </c>
      <c r="I1369" s="142" t="str">
        <f t="shared" si="799"/>
        <v>100 percent up in Cambrian Stage 10 international stage</v>
      </c>
      <c r="J1369" s="7">
        <v>0.5</v>
      </c>
      <c r="K1369" s="129">
        <f t="shared" si="800"/>
        <v>50</v>
      </c>
      <c r="L1369" s="8" t="s">
        <v>171</v>
      </c>
      <c r="M1369" s="5" t="s">
        <v>82</v>
      </c>
      <c r="N1369" s="5" t="s">
        <v>82</v>
      </c>
      <c r="O1369" s="83"/>
      <c r="P1369" s="20">
        <v>1</v>
      </c>
      <c r="Q1369" s="143">
        <f t="shared" si="801"/>
        <v>100</v>
      </c>
      <c r="R1369" s="124" t="s">
        <v>1365</v>
      </c>
      <c r="S1369" s="8" t="s">
        <v>248</v>
      </c>
      <c r="T1369" s="7" t="s">
        <v>228</v>
      </c>
    </row>
    <row r="1370" spans="1:20" ht="28">
      <c r="A1370" s="113" t="s">
        <v>1363</v>
      </c>
      <c r="B1370" s="115" t="s">
        <v>1409</v>
      </c>
      <c r="C1370" s="5"/>
      <c r="D1370" s="5" t="s">
        <v>82</v>
      </c>
      <c r="E1370" s="132">
        <f>$O$1377-J1370*($O$1377-$O$1350)</f>
        <v>498.75</v>
      </c>
      <c r="F1370" s="139">
        <f>$O$1328-P1370*($O$1328-$O$1318)</f>
        <v>486.85</v>
      </c>
      <c r="G1370" s="149"/>
      <c r="H1370" s="82" t="str">
        <f t="shared" si="798"/>
        <v>50 percent up in Guzhangian international stage</v>
      </c>
      <c r="I1370" s="142" t="str">
        <f t="shared" si="799"/>
        <v>100 percent up in Cambrian Stage 10 international stage</v>
      </c>
      <c r="J1370" s="7">
        <v>0.5</v>
      </c>
      <c r="K1370" s="129">
        <f t="shared" si="800"/>
        <v>50</v>
      </c>
      <c r="L1370" s="8" t="s">
        <v>171</v>
      </c>
      <c r="M1370" s="5" t="s">
        <v>82</v>
      </c>
      <c r="N1370" s="5" t="s">
        <v>82</v>
      </c>
      <c r="O1370" s="83"/>
      <c r="P1370" s="20">
        <v>1</v>
      </c>
      <c r="Q1370" s="143">
        <f t="shared" si="801"/>
        <v>100</v>
      </c>
      <c r="R1370" s="124" t="s">
        <v>1365</v>
      </c>
      <c r="S1370" s="8" t="s">
        <v>248</v>
      </c>
      <c r="T1370" s="7" t="s">
        <v>228</v>
      </c>
    </row>
    <row r="1371" spans="1:20" ht="28">
      <c r="A1371" s="113" t="s">
        <v>1363</v>
      </c>
      <c r="B1371" s="114" t="s">
        <v>1410</v>
      </c>
      <c r="C1371" s="5"/>
      <c r="D1371" s="5" t="s">
        <v>1411</v>
      </c>
      <c r="E1371" s="132">
        <f>$O$1377-J1371*($O$1377-$O$1350)</f>
        <v>498.75</v>
      </c>
      <c r="F1371" s="139">
        <f>$O$1340-P1371*($O$1340-$O$1328)</f>
        <v>491.8</v>
      </c>
      <c r="G1371" s="149"/>
      <c r="H1371" s="82" t="str">
        <f t="shared" si="798"/>
        <v>50 percent up in Guzhangian international stage</v>
      </c>
      <c r="I1371" s="142" t="str">
        <f t="shared" si="799"/>
        <v>75 percent up in Jiangshanian international stage</v>
      </c>
      <c r="J1371" s="7">
        <v>0.5</v>
      </c>
      <c r="K1371" s="129">
        <f t="shared" si="800"/>
        <v>50</v>
      </c>
      <c r="L1371" s="8" t="s">
        <v>171</v>
      </c>
      <c r="M1371" s="5" t="s">
        <v>82</v>
      </c>
      <c r="N1371" s="5" t="s">
        <v>82</v>
      </c>
      <c r="O1371" s="83"/>
      <c r="P1371" s="20">
        <v>0.75</v>
      </c>
      <c r="Q1371" s="143">
        <f t="shared" si="801"/>
        <v>75</v>
      </c>
      <c r="R1371" s="21" t="s">
        <v>168</v>
      </c>
      <c r="S1371" s="8" t="s">
        <v>248</v>
      </c>
      <c r="T1371" s="7" t="s">
        <v>228</v>
      </c>
    </row>
    <row r="1372" spans="1:20" ht="28">
      <c r="A1372" s="113" t="s">
        <v>1363</v>
      </c>
      <c r="B1372" s="115" t="s">
        <v>1412</v>
      </c>
      <c r="C1372" s="5"/>
      <c r="D1372" s="5" t="s">
        <v>250</v>
      </c>
      <c r="E1372" s="132">
        <f>$O$1377-J1372*($O$1377-$O$1350)</f>
        <v>498.75</v>
      </c>
      <c r="F1372" s="139">
        <f>$O$1350-P1372*($O$1350-$O$1340)</f>
        <v>494.2</v>
      </c>
      <c r="G1372" s="149"/>
      <c r="H1372" s="82" t="str">
        <f t="shared" si="798"/>
        <v>50 percent up in Guzhangian international stage</v>
      </c>
      <c r="I1372" s="142" t="str">
        <f t="shared" si="799"/>
        <v>100 percent up in Paibian international stage</v>
      </c>
      <c r="J1372" s="7">
        <v>0.5</v>
      </c>
      <c r="K1372" s="129">
        <f t="shared" si="800"/>
        <v>50</v>
      </c>
      <c r="L1372" s="8" t="s">
        <v>171</v>
      </c>
      <c r="M1372" s="5" t="s">
        <v>82</v>
      </c>
      <c r="N1372" s="5" t="s">
        <v>82</v>
      </c>
      <c r="O1372" s="83"/>
      <c r="P1372" s="20">
        <v>1</v>
      </c>
      <c r="Q1372" s="143">
        <f t="shared" si="801"/>
        <v>100</v>
      </c>
      <c r="R1372" s="21" t="s">
        <v>170</v>
      </c>
      <c r="S1372" s="8" t="s">
        <v>248</v>
      </c>
      <c r="T1372" s="7" t="s">
        <v>228</v>
      </c>
    </row>
    <row r="1373" spans="1:20" ht="28">
      <c r="A1373" s="113" t="s">
        <v>1363</v>
      </c>
      <c r="B1373" s="115" t="s">
        <v>1413</v>
      </c>
      <c r="C1373" s="5"/>
      <c r="D1373" s="5" t="s">
        <v>82</v>
      </c>
      <c r="E1373" s="132">
        <f>$O$1377-J1373*($O$1377-$O$1350)</f>
        <v>499.625</v>
      </c>
      <c r="F1373" s="139">
        <f>$O$1377-P1373*($O$1377-$O$1350)</f>
        <v>498.75</v>
      </c>
      <c r="G1373" s="149"/>
      <c r="H1373" s="82" t="str">
        <f t="shared" si="798"/>
        <v>25 percent up in Guzhangian international stage</v>
      </c>
      <c r="I1373" s="142" t="str">
        <f t="shared" si="799"/>
        <v>50 percent up in Guzhangian international stage</v>
      </c>
      <c r="J1373" s="7">
        <v>0.25</v>
      </c>
      <c r="K1373" s="129">
        <f t="shared" si="800"/>
        <v>25</v>
      </c>
      <c r="L1373" s="8" t="s">
        <v>171</v>
      </c>
      <c r="M1373" s="5" t="s">
        <v>82</v>
      </c>
      <c r="N1373" s="5" t="s">
        <v>82</v>
      </c>
      <c r="O1373" s="83"/>
      <c r="P1373" s="20">
        <v>0.5</v>
      </c>
      <c r="Q1373" s="143">
        <f t="shared" si="801"/>
        <v>50</v>
      </c>
      <c r="R1373" s="21" t="s">
        <v>171</v>
      </c>
      <c r="S1373" s="8" t="s">
        <v>261</v>
      </c>
      <c r="T1373" s="7">
        <v>0.25</v>
      </c>
    </row>
    <row r="1374" spans="1:20" ht="28">
      <c r="A1374" s="113" t="s">
        <v>1363</v>
      </c>
      <c r="B1374" s="115" t="s">
        <v>1415</v>
      </c>
      <c r="C1374" s="5"/>
      <c r="D1374" s="5" t="s">
        <v>82</v>
      </c>
      <c r="E1374" s="132">
        <f>$O$1377-J1374*($O$1377-$O$1350)</f>
        <v>499.625</v>
      </c>
      <c r="F1374" s="139">
        <f>$O$1377-P1374*($O$1377-$O$1350)</f>
        <v>498.75</v>
      </c>
      <c r="G1374" s="149"/>
      <c r="H1374" s="82" t="str">
        <f t="shared" si="798"/>
        <v>25 percent up in Guzhangian international stage</v>
      </c>
      <c r="I1374" s="142" t="str">
        <f t="shared" si="799"/>
        <v>50 percent up in Guzhangian international stage</v>
      </c>
      <c r="J1374" s="7">
        <v>0.25</v>
      </c>
      <c r="K1374" s="129">
        <f t="shared" si="800"/>
        <v>25</v>
      </c>
      <c r="L1374" s="8" t="s">
        <v>171</v>
      </c>
      <c r="M1374" s="5" t="s">
        <v>82</v>
      </c>
      <c r="N1374" s="5" t="s">
        <v>82</v>
      </c>
      <c r="O1374" s="83"/>
      <c r="P1374" s="20">
        <v>0.5</v>
      </c>
      <c r="Q1374" s="143">
        <f t="shared" si="801"/>
        <v>50</v>
      </c>
      <c r="R1374" s="21" t="s">
        <v>171</v>
      </c>
      <c r="S1374" s="8" t="s">
        <v>261</v>
      </c>
      <c r="T1374" s="7">
        <v>0.25</v>
      </c>
    </row>
    <row r="1375" spans="1:20" ht="28">
      <c r="A1375" s="113" t="s">
        <v>1363</v>
      </c>
      <c r="B1375" s="114" t="s">
        <v>1416</v>
      </c>
      <c r="C1375" s="5"/>
      <c r="D1375" s="5" t="s">
        <v>1219</v>
      </c>
      <c r="E1375" s="132">
        <f>$O$1377-J1375*($O$1377-$O$1350)</f>
        <v>499.84375</v>
      </c>
      <c r="F1375" s="139">
        <f>$O$1350-P1375*($O$1350-$O$1340)</f>
        <v>495.75555555555559</v>
      </c>
      <c r="G1375" s="149"/>
      <c r="H1375" s="82" t="str">
        <f t="shared" si="798"/>
        <v>18.8 percent up in Guzhangian international stage</v>
      </c>
      <c r="I1375" s="142" t="str">
        <f t="shared" si="799"/>
        <v>44.4 percent up in Paibian international stage</v>
      </c>
      <c r="J1375" s="7">
        <v>0.1875</v>
      </c>
      <c r="K1375" s="129">
        <f t="shared" si="800"/>
        <v>18.8</v>
      </c>
      <c r="L1375" s="8" t="s">
        <v>171</v>
      </c>
      <c r="M1375" s="5" t="s">
        <v>82</v>
      </c>
      <c r="N1375" s="5" t="s">
        <v>82</v>
      </c>
      <c r="O1375" s="83"/>
      <c r="P1375" s="20">
        <v>0.44444444444443815</v>
      </c>
      <c r="Q1375" s="143">
        <f t="shared" si="801"/>
        <v>44.4</v>
      </c>
      <c r="R1375" s="21" t="s">
        <v>170</v>
      </c>
      <c r="S1375" s="8" t="s">
        <v>248</v>
      </c>
      <c r="T1375" s="7" t="s">
        <v>228</v>
      </c>
    </row>
    <row r="1376" spans="1:20" ht="28">
      <c r="A1376" s="113" t="s">
        <v>1363</v>
      </c>
      <c r="B1376" s="114" t="s">
        <v>1417</v>
      </c>
      <c r="C1376" s="5"/>
      <c r="D1376" s="5" t="s">
        <v>1373</v>
      </c>
      <c r="E1376" s="132">
        <f>$O$1377-J1376*($O$1377-$O$1350)</f>
        <v>500.5</v>
      </c>
      <c r="F1376" s="139">
        <f>$O$1377-P1376*($O$1377-$O$1350)</f>
        <v>498.75</v>
      </c>
      <c r="G1376" s="149"/>
      <c r="H1376" s="82" t="str">
        <f t="shared" si="798"/>
        <v>0 percent up in Guzhangian international stage</v>
      </c>
      <c r="I1376" s="142" t="str">
        <f t="shared" si="799"/>
        <v>50 percent up in Guzhangian international stage</v>
      </c>
      <c r="J1376" s="7">
        <v>0</v>
      </c>
      <c r="K1376" s="129">
        <f t="shared" si="800"/>
        <v>0</v>
      </c>
      <c r="L1376" s="8" t="s">
        <v>171</v>
      </c>
      <c r="M1376" s="5" t="s">
        <v>82</v>
      </c>
      <c r="N1376" s="5" t="s">
        <v>82</v>
      </c>
      <c r="O1376" s="83"/>
      <c r="P1376" s="20">
        <v>0.5</v>
      </c>
      <c r="Q1376" s="143">
        <f t="shared" si="801"/>
        <v>50</v>
      </c>
      <c r="R1376" s="21" t="s">
        <v>171</v>
      </c>
      <c r="S1376" s="8" t="s">
        <v>232</v>
      </c>
      <c r="T1376" s="7" t="s">
        <v>228</v>
      </c>
    </row>
    <row r="1377" spans="1:20" ht="28">
      <c r="A1377" s="113" t="s">
        <v>1363</v>
      </c>
      <c r="B1377" s="115" t="s">
        <v>171</v>
      </c>
      <c r="C1377" s="135"/>
      <c r="D1377" s="135" t="s">
        <v>224</v>
      </c>
      <c r="E1377" s="132">
        <f>$O$1377-J1377*($O$1377-$O$1350)</f>
        <v>500.5</v>
      </c>
      <c r="F1377" s="139">
        <f>$O$1377-P1377*($O$1377-$O$1350)</f>
        <v>497</v>
      </c>
      <c r="G1377" s="149"/>
      <c r="H1377" s="82" t="str">
        <f t="shared" si="798"/>
        <v>0 percent up in Guzhangian international stage</v>
      </c>
      <c r="I1377" s="142" t="str">
        <f t="shared" si="799"/>
        <v>100 percent up in Guzhangian international stage</v>
      </c>
      <c r="J1377" s="7">
        <v>0</v>
      </c>
      <c r="K1377" s="129">
        <f t="shared" si="800"/>
        <v>0</v>
      </c>
      <c r="L1377" s="8" t="s">
        <v>171</v>
      </c>
      <c r="M1377" s="5" t="s">
        <v>226</v>
      </c>
      <c r="N1377" s="5" t="s">
        <v>1418</v>
      </c>
      <c r="O1377" s="83">
        <f>Master_Chronostrat!I156</f>
        <v>500.5</v>
      </c>
      <c r="P1377" s="20">
        <v>1</v>
      </c>
      <c r="Q1377" s="143">
        <f t="shared" si="801"/>
        <v>100</v>
      </c>
      <c r="R1377" s="21" t="s">
        <v>171</v>
      </c>
      <c r="S1377" s="8" t="s">
        <v>226</v>
      </c>
      <c r="T1377" s="7" t="s">
        <v>228</v>
      </c>
    </row>
    <row r="1378" spans="1:20" ht="28">
      <c r="A1378" s="113" t="s">
        <v>1363</v>
      </c>
      <c r="B1378" s="114" t="s">
        <v>1419</v>
      </c>
      <c r="C1378" s="5"/>
      <c r="D1378" s="5" t="s">
        <v>1420</v>
      </c>
      <c r="E1378" s="132">
        <f t="shared" ref="E1378:E1389" si="829">$O$1389-J1378*($O$1389-$O$1377)</f>
        <v>501.07142857142856</v>
      </c>
      <c r="F1378" s="139">
        <f>$O$1377-P1378*($O$1377-$O$1350)</f>
        <v>498.75</v>
      </c>
      <c r="G1378" s="149"/>
      <c r="H1378" s="82" t="str">
        <f t="shared" si="798"/>
        <v>85.7 percent up in Drumian international stage</v>
      </c>
      <c r="I1378" s="142" t="str">
        <f t="shared" si="799"/>
        <v>50 percent up in Guzhangian international stage</v>
      </c>
      <c r="J1378" s="7">
        <v>0.85714285714285721</v>
      </c>
      <c r="K1378" s="129">
        <f t="shared" si="800"/>
        <v>85.7</v>
      </c>
      <c r="L1378" s="8" t="s">
        <v>172</v>
      </c>
      <c r="M1378" s="5" t="s">
        <v>82</v>
      </c>
      <c r="N1378" s="5" t="s">
        <v>82</v>
      </c>
      <c r="O1378" s="83"/>
      <c r="P1378" s="20">
        <v>0.5</v>
      </c>
      <c r="Q1378" s="143">
        <f t="shared" si="801"/>
        <v>50</v>
      </c>
      <c r="R1378" s="21" t="s">
        <v>171</v>
      </c>
      <c r="S1378" s="8" t="s">
        <v>248</v>
      </c>
      <c r="T1378" s="7" t="s">
        <v>228</v>
      </c>
    </row>
    <row r="1379" spans="1:20" ht="28">
      <c r="A1379" s="113" t="s">
        <v>1363</v>
      </c>
      <c r="B1379" s="115" t="s">
        <v>1421</v>
      </c>
      <c r="C1379" s="5"/>
      <c r="D1379" s="5" t="s">
        <v>370</v>
      </c>
      <c r="E1379" s="132">
        <f t="shared" si="829"/>
        <v>501.64285714285717</v>
      </c>
      <c r="F1379" s="139">
        <f>$O$1377-P1379*($O$1377-$O$1350)</f>
        <v>498.75</v>
      </c>
      <c r="G1379" s="149"/>
      <c r="H1379" s="82" t="str">
        <f t="shared" si="798"/>
        <v>71.4 percent up in Drumian international stage</v>
      </c>
      <c r="I1379" s="142" t="str">
        <f t="shared" si="799"/>
        <v>50 percent up in Guzhangian international stage</v>
      </c>
      <c r="J1379" s="7">
        <v>0.7142857142857143</v>
      </c>
      <c r="K1379" s="129">
        <f t="shared" si="800"/>
        <v>71.400000000000006</v>
      </c>
      <c r="L1379" s="8" t="s">
        <v>172</v>
      </c>
      <c r="M1379" s="5" t="s">
        <v>82</v>
      </c>
      <c r="N1379" s="5" t="s">
        <v>82</v>
      </c>
      <c r="O1379" s="83"/>
      <c r="P1379" s="20">
        <v>0.5</v>
      </c>
      <c r="Q1379" s="143">
        <f t="shared" si="801"/>
        <v>50</v>
      </c>
      <c r="R1379" s="21" t="s">
        <v>171</v>
      </c>
      <c r="S1379" s="8" t="s">
        <v>248</v>
      </c>
      <c r="T1379" s="7" t="s">
        <v>228</v>
      </c>
    </row>
    <row r="1380" spans="1:20" ht="28">
      <c r="A1380" s="113" t="s">
        <v>1363</v>
      </c>
      <c r="B1380" s="115" t="s">
        <v>1422</v>
      </c>
      <c r="C1380" s="5"/>
      <c r="D1380" s="5" t="s">
        <v>82</v>
      </c>
      <c r="E1380" s="132">
        <f t="shared" si="829"/>
        <v>501.64285714285717</v>
      </c>
      <c r="F1380" s="139">
        <f>$O$1340-P1380*($O$1340-$O$1328)</f>
        <v>493</v>
      </c>
      <c r="G1380" s="149"/>
      <c r="H1380" s="82" t="str">
        <f t="shared" si="798"/>
        <v>71.4 percent up in Drumian international stage</v>
      </c>
      <c r="I1380" s="142" t="str">
        <f t="shared" si="799"/>
        <v>37.5 percent up in Jiangshanian international stage</v>
      </c>
      <c r="J1380" s="7">
        <v>0.7142857142857143</v>
      </c>
      <c r="K1380" s="129">
        <f t="shared" si="800"/>
        <v>71.400000000000006</v>
      </c>
      <c r="L1380" s="8" t="s">
        <v>172</v>
      </c>
      <c r="M1380" s="5" t="s">
        <v>82</v>
      </c>
      <c r="N1380" s="5" t="s">
        <v>82</v>
      </c>
      <c r="O1380" s="83"/>
      <c r="P1380" s="20">
        <v>0.375</v>
      </c>
      <c r="Q1380" s="143">
        <f t="shared" si="801"/>
        <v>37.5</v>
      </c>
      <c r="R1380" s="21" t="s">
        <v>168</v>
      </c>
      <c r="S1380" s="8" t="s">
        <v>248</v>
      </c>
      <c r="T1380" s="7" t="s">
        <v>228</v>
      </c>
    </row>
    <row r="1381" spans="1:20" ht="28">
      <c r="A1381" s="113"/>
      <c r="B1381" s="174" t="s">
        <v>2023</v>
      </c>
      <c r="C1381" s="5"/>
      <c r="D1381" s="5" t="s">
        <v>250</v>
      </c>
      <c r="E1381" s="132">
        <f t="shared" ref="E1381" si="830">$O$1389-J1381*($O$1389-$O$1377)</f>
        <v>502.78571428571428</v>
      </c>
      <c r="F1381" s="139">
        <f>$O$1377-P1381*($O$1377-$O$1350)</f>
        <v>498.75</v>
      </c>
      <c r="G1381" s="149" t="s">
        <v>2016</v>
      </c>
      <c r="H1381" s="82" t="str">
        <f t="shared" ref="H1381" si="831">CONCATENATE(K1381," percent up in ",L1381," international stage")</f>
        <v>42.9 percent up in Drumian international stage</v>
      </c>
      <c r="I1381" s="142" t="str">
        <f t="shared" ref="I1381" si="832">CONCATENATE(Q1381," percent up in ",R1381," international stage")</f>
        <v>50 percent up in Guzhangian international stage</v>
      </c>
      <c r="J1381" s="7">
        <v>0.4285714285714286</v>
      </c>
      <c r="K1381" s="129">
        <f t="shared" ref="K1381" si="833">ROUND(J1381*100,1)</f>
        <v>42.9</v>
      </c>
      <c r="L1381" s="8" t="s">
        <v>172</v>
      </c>
      <c r="M1381" s="5" t="s">
        <v>82</v>
      </c>
      <c r="N1381" s="5" t="s">
        <v>82</v>
      </c>
      <c r="O1381" s="83"/>
      <c r="P1381" s="20">
        <v>0.5</v>
      </c>
      <c r="Q1381" s="143">
        <f t="shared" ref="Q1381" si="834">ROUND(P1381*100,1)</f>
        <v>50</v>
      </c>
      <c r="R1381" s="21" t="s">
        <v>171</v>
      </c>
      <c r="S1381" s="8"/>
    </row>
    <row r="1382" spans="1:20" ht="28">
      <c r="A1382" s="113" t="s">
        <v>1363</v>
      </c>
      <c r="B1382" s="176" t="s">
        <v>1423</v>
      </c>
      <c r="C1382" s="5"/>
      <c r="D1382" s="5" t="s">
        <v>250</v>
      </c>
      <c r="E1382" s="132">
        <f t="shared" si="829"/>
        <v>502.78571428571428</v>
      </c>
      <c r="F1382" s="139">
        <f>$O$1377-P1382*($O$1377-$O$1350)</f>
        <v>498.75</v>
      </c>
      <c r="G1382" s="149"/>
      <c r="H1382" s="82" t="str">
        <f t="shared" si="798"/>
        <v>42.9 percent up in Drumian international stage</v>
      </c>
      <c r="I1382" s="142" t="str">
        <f t="shared" si="799"/>
        <v>50 percent up in Guzhangian international stage</v>
      </c>
      <c r="J1382" s="7">
        <v>0.4285714285714286</v>
      </c>
      <c r="K1382" s="129">
        <f t="shared" si="800"/>
        <v>42.9</v>
      </c>
      <c r="L1382" s="8" t="s">
        <v>172</v>
      </c>
      <c r="M1382" s="5" t="s">
        <v>82</v>
      </c>
      <c r="N1382" s="5" t="s">
        <v>82</v>
      </c>
      <c r="O1382" s="83"/>
      <c r="P1382" s="20">
        <v>0.5</v>
      </c>
      <c r="Q1382" s="143">
        <f t="shared" si="801"/>
        <v>50</v>
      </c>
      <c r="R1382" s="21" t="s">
        <v>171</v>
      </c>
      <c r="S1382" s="8" t="s">
        <v>248</v>
      </c>
      <c r="T1382" s="7" t="s">
        <v>228</v>
      </c>
    </row>
    <row r="1383" spans="1:20" ht="28">
      <c r="A1383" s="113"/>
      <c r="B1383" s="174" t="s">
        <v>1908</v>
      </c>
      <c r="C1383" s="5"/>
      <c r="D1383" s="5" t="s">
        <v>370</v>
      </c>
      <c r="E1383" s="132">
        <f t="shared" ref="E1383" si="835">$O$1389-J1383*($O$1389-$O$1377)</f>
        <v>503.92857142857144</v>
      </c>
      <c r="F1383" s="139">
        <f t="shared" ref="F1383" si="836">$O$1389-P1383*($O$1389-$O$1377)</f>
        <v>501.64285714285717</v>
      </c>
      <c r="G1383" s="149" t="s">
        <v>1909</v>
      </c>
      <c r="H1383" s="82" t="str">
        <f t="shared" ref="H1383" si="837">CONCATENATE(K1383," percent up in ",L1383," international stage")</f>
        <v>14.3 percent up in Drumian international stage</v>
      </c>
      <c r="I1383" s="142" t="str">
        <f t="shared" ref="I1383" si="838">CONCATENATE(Q1383," percent up in ",R1383," international stage")</f>
        <v>71.4 percent up in Drumian international stage</v>
      </c>
      <c r="J1383" s="7">
        <v>0.1428571428571429</v>
      </c>
      <c r="K1383" s="129">
        <f t="shared" ref="K1383" si="839">ROUND(J1383*100,1)</f>
        <v>14.3</v>
      </c>
      <c r="L1383" s="8" t="s">
        <v>172</v>
      </c>
      <c r="M1383" s="5" t="s">
        <v>82</v>
      </c>
      <c r="N1383" s="5" t="s">
        <v>82</v>
      </c>
      <c r="O1383" s="83"/>
      <c r="P1383" s="20">
        <v>0.7142857142857143</v>
      </c>
      <c r="Q1383" s="143">
        <f t="shared" ref="Q1383" si="840">ROUND(P1383*100,1)</f>
        <v>71.400000000000006</v>
      </c>
      <c r="R1383" s="21" t="s">
        <v>172</v>
      </c>
      <c r="S1383" s="8" t="s">
        <v>261</v>
      </c>
    </row>
    <row r="1384" spans="1:20" ht="28">
      <c r="A1384" s="113" t="s">
        <v>1363</v>
      </c>
      <c r="B1384" s="176" t="s">
        <v>1424</v>
      </c>
      <c r="C1384" s="5"/>
      <c r="D1384" s="5" t="s">
        <v>370</v>
      </c>
      <c r="E1384" s="132">
        <f t="shared" si="829"/>
        <v>503.92857142857144</v>
      </c>
      <c r="F1384" s="139">
        <f t="shared" ref="F1384:F1395" si="841">$O$1389-P1384*($O$1389-$O$1377)</f>
        <v>501.64285714285717</v>
      </c>
      <c r="G1384" s="149"/>
      <c r="H1384" s="82" t="str">
        <f t="shared" si="798"/>
        <v>14.3 percent up in Drumian international stage</v>
      </c>
      <c r="I1384" s="142" t="str">
        <f t="shared" si="799"/>
        <v>71.4 percent up in Drumian international stage</v>
      </c>
      <c r="J1384" s="7">
        <v>0.1428571428571429</v>
      </c>
      <c r="K1384" s="129">
        <f t="shared" si="800"/>
        <v>14.3</v>
      </c>
      <c r="L1384" s="8" t="s">
        <v>172</v>
      </c>
      <c r="M1384" s="5" t="s">
        <v>82</v>
      </c>
      <c r="N1384" s="5" t="s">
        <v>82</v>
      </c>
      <c r="O1384" s="83"/>
      <c r="P1384" s="20">
        <v>0.7142857142857143</v>
      </c>
      <c r="Q1384" s="143">
        <f t="shared" si="801"/>
        <v>71.400000000000006</v>
      </c>
      <c r="R1384" s="21" t="s">
        <v>172</v>
      </c>
      <c r="S1384" s="8" t="s">
        <v>261</v>
      </c>
      <c r="T1384" s="7">
        <v>0.5714285714285694</v>
      </c>
    </row>
    <row r="1385" spans="1:20" ht="28">
      <c r="A1385" s="113" t="s">
        <v>1363</v>
      </c>
      <c r="B1385" s="114" t="s">
        <v>1425</v>
      </c>
      <c r="C1385" s="5"/>
      <c r="D1385" s="5" t="s">
        <v>1373</v>
      </c>
      <c r="E1385" s="132">
        <f t="shared" si="829"/>
        <v>503.92857142857144</v>
      </c>
      <c r="F1385" s="139">
        <f t="shared" si="841"/>
        <v>500.5</v>
      </c>
      <c r="G1385" s="149"/>
      <c r="H1385" s="82" t="str">
        <f t="shared" si="798"/>
        <v>14.3 percent up in Drumian international stage</v>
      </c>
      <c r="I1385" s="142" t="str">
        <f t="shared" si="799"/>
        <v>100 percent up in Drumian international stage</v>
      </c>
      <c r="J1385" s="7">
        <v>0.1428571428571429</v>
      </c>
      <c r="K1385" s="129">
        <f t="shared" si="800"/>
        <v>14.3</v>
      </c>
      <c r="L1385" s="8" t="s">
        <v>172</v>
      </c>
      <c r="M1385" s="5" t="s">
        <v>82</v>
      </c>
      <c r="N1385" s="5" t="s">
        <v>82</v>
      </c>
      <c r="O1385" s="83"/>
      <c r="P1385" s="20">
        <v>1</v>
      </c>
      <c r="Q1385" s="143">
        <f t="shared" si="801"/>
        <v>100</v>
      </c>
      <c r="R1385" s="21" t="s">
        <v>172</v>
      </c>
      <c r="S1385" s="8" t="s">
        <v>274</v>
      </c>
      <c r="T1385" s="7" t="s">
        <v>228</v>
      </c>
    </row>
    <row r="1386" spans="1:20" ht="28">
      <c r="A1386" s="113" t="s">
        <v>1363</v>
      </c>
      <c r="B1386" s="115" t="s">
        <v>1414</v>
      </c>
      <c r="C1386" s="5"/>
      <c r="D1386" s="5" t="s">
        <v>963</v>
      </c>
      <c r="E1386" s="132">
        <f>$O$1389-J1386*($O$1389-$O$1377)</f>
        <v>504.5</v>
      </c>
      <c r="F1386" s="139">
        <f>$O$1377-P1386*($O$1377-$O$1350)</f>
        <v>498.75</v>
      </c>
      <c r="G1386" s="149" t="s">
        <v>1953</v>
      </c>
      <c r="H1386" s="82" t="str">
        <f>CONCATENATE(K1386," percent up in ",L1386," international stage")</f>
        <v>0 percent up in Drumian international stage</v>
      </c>
      <c r="I1386" s="142" t="str">
        <f>CONCATENATE(Q1386," percent up in ",R1386," international stage")</f>
        <v>50 percent up in Guzhangian international stage</v>
      </c>
      <c r="J1386" s="7">
        <v>0</v>
      </c>
      <c r="K1386" s="129">
        <f t="shared" ref="K1386" si="842">ROUND(J1386*100,1)</f>
        <v>0</v>
      </c>
      <c r="L1386" s="8" t="s">
        <v>172</v>
      </c>
      <c r="M1386" s="5" t="s">
        <v>82</v>
      </c>
      <c r="N1386" s="5" t="s">
        <v>82</v>
      </c>
      <c r="O1386" s="83"/>
      <c r="P1386" s="20">
        <v>0.5</v>
      </c>
      <c r="Q1386" s="143">
        <f>ROUND(P1386*100,1)</f>
        <v>50</v>
      </c>
      <c r="R1386" s="21" t="s">
        <v>171</v>
      </c>
      <c r="S1386" s="8" t="s">
        <v>261</v>
      </c>
      <c r="T1386" s="7">
        <v>0.25</v>
      </c>
    </row>
    <row r="1387" spans="1:20" ht="28">
      <c r="A1387" s="113"/>
      <c r="B1387" s="115" t="s">
        <v>2007</v>
      </c>
      <c r="C1387" s="5"/>
      <c r="D1387" s="5"/>
      <c r="E1387" s="132">
        <f>$O$1389-J1387*($O$1389-$O$1377)</f>
        <v>502.5</v>
      </c>
      <c r="F1387" s="139">
        <f t="shared" si="841"/>
        <v>500.5</v>
      </c>
      <c r="G1387" s="149"/>
      <c r="H1387" s="82" t="str">
        <f>CONCATENATE(K1387," percent up in ",L1387," international stage")</f>
        <v>50 percent up in Drumian international stage</v>
      </c>
      <c r="I1387" s="142" t="str">
        <f>CONCATENATE(Q1387," percent up in ",R1387," international stage")</f>
        <v>100 percent up in Drumian international stage</v>
      </c>
      <c r="J1387" s="7">
        <v>0.5</v>
      </c>
      <c r="K1387" s="129">
        <f t="shared" ref="K1387:K1388" si="843">ROUND(J1387*100,1)</f>
        <v>50</v>
      </c>
      <c r="L1387" s="8" t="s">
        <v>172</v>
      </c>
      <c r="M1387" s="5"/>
      <c r="O1387" s="83"/>
      <c r="P1387" s="20">
        <v>1</v>
      </c>
      <c r="Q1387" s="143">
        <f t="shared" ref="Q1387:Q1388" si="844">ROUND(P1387*100,1)</f>
        <v>100</v>
      </c>
      <c r="R1387" s="21" t="s">
        <v>172</v>
      </c>
      <c r="S1387" s="8"/>
    </row>
    <row r="1388" spans="1:20" ht="28">
      <c r="A1388" s="113"/>
      <c r="B1388" s="115" t="s">
        <v>2008</v>
      </c>
      <c r="C1388" s="5"/>
      <c r="D1388" s="5"/>
      <c r="E1388" s="132">
        <f>$O$1389-J1388*($O$1389-$O$1377)</f>
        <v>504.5</v>
      </c>
      <c r="F1388" s="139">
        <f t="shared" si="841"/>
        <v>502.5</v>
      </c>
      <c r="G1388" s="149"/>
      <c r="H1388" s="82" t="str">
        <f>CONCATENATE(K1388," percent up in ",L1388," international stage")</f>
        <v>0 percent up in Drumian international stage</v>
      </c>
      <c r="I1388" s="142" t="str">
        <f>CONCATENATE(Q1388," percent up in ",R1388," international stage")</f>
        <v>50 percent up in Drumian international stage</v>
      </c>
      <c r="J1388" s="7">
        <v>0</v>
      </c>
      <c r="K1388" s="129">
        <f t="shared" si="843"/>
        <v>0</v>
      </c>
      <c r="L1388" s="8" t="s">
        <v>172</v>
      </c>
      <c r="M1388" s="5"/>
      <c r="O1388" s="83"/>
      <c r="P1388" s="20">
        <v>0.5</v>
      </c>
      <c r="Q1388" s="143">
        <f t="shared" si="844"/>
        <v>50</v>
      </c>
      <c r="R1388" s="21" t="s">
        <v>172</v>
      </c>
      <c r="S1388" s="8"/>
    </row>
    <row r="1389" spans="1:20" ht="28">
      <c r="A1389" s="113" t="s">
        <v>1363</v>
      </c>
      <c r="B1389" s="115" t="s">
        <v>172</v>
      </c>
      <c r="C1389" s="135"/>
      <c r="D1389" s="135" t="s">
        <v>224</v>
      </c>
      <c r="E1389" s="132">
        <f t="shared" si="829"/>
        <v>504.5</v>
      </c>
      <c r="F1389" s="139">
        <f t="shared" si="841"/>
        <v>500.5</v>
      </c>
      <c r="G1389" s="149"/>
      <c r="H1389" s="82" t="str">
        <f t="shared" si="798"/>
        <v>0 percent up in Drumian international stage</v>
      </c>
      <c r="I1389" s="142" t="str">
        <f t="shared" si="799"/>
        <v>100 percent up in Drumian international stage</v>
      </c>
      <c r="J1389" s="7">
        <v>0</v>
      </c>
      <c r="K1389" s="129">
        <f t="shared" si="800"/>
        <v>0</v>
      </c>
      <c r="L1389" s="8" t="s">
        <v>172</v>
      </c>
      <c r="M1389" s="5" t="s">
        <v>226</v>
      </c>
      <c r="N1389" s="5" t="s">
        <v>1426</v>
      </c>
      <c r="O1389" s="83">
        <f>Master_Chronostrat!I157</f>
        <v>504.5</v>
      </c>
      <c r="P1389" s="20">
        <v>1</v>
      </c>
      <c r="Q1389" s="143">
        <f t="shared" si="801"/>
        <v>100</v>
      </c>
      <c r="R1389" s="21" t="s">
        <v>172</v>
      </c>
      <c r="S1389" s="8" t="s">
        <v>226</v>
      </c>
      <c r="T1389" s="7" t="s">
        <v>228</v>
      </c>
    </row>
    <row r="1390" spans="1:20" ht="28">
      <c r="A1390" s="113" t="s">
        <v>1363</v>
      </c>
      <c r="B1390" s="114" t="s">
        <v>1427</v>
      </c>
      <c r="C1390" s="5"/>
      <c r="D1390" s="5" t="s">
        <v>1420</v>
      </c>
      <c r="E1390" s="132">
        <f t="shared" ref="E1390:E1401" si="845">$O$1401-J1390*($O$1401-$O$1389)</f>
        <v>505.69387755102042</v>
      </c>
      <c r="F1390" s="139">
        <f t="shared" si="841"/>
        <v>501.07142857142856</v>
      </c>
      <c r="G1390" s="149"/>
      <c r="H1390" s="82" t="str">
        <f t="shared" si="798"/>
        <v>73.5 percent up in Wuliuan international stage</v>
      </c>
      <c r="I1390" s="142" t="str">
        <f t="shared" si="799"/>
        <v>85.7 percent up in Drumian international stage</v>
      </c>
      <c r="J1390" s="7">
        <v>0.73469387755101578</v>
      </c>
      <c r="K1390" s="129">
        <f t="shared" si="800"/>
        <v>73.5</v>
      </c>
      <c r="L1390" s="8" t="s">
        <v>174</v>
      </c>
      <c r="M1390" s="5" t="s">
        <v>82</v>
      </c>
      <c r="N1390" s="5" t="s">
        <v>82</v>
      </c>
      <c r="O1390" s="83"/>
      <c r="P1390" s="20">
        <v>0.8571428571428571</v>
      </c>
      <c r="Q1390" s="143">
        <f t="shared" si="801"/>
        <v>85.7</v>
      </c>
      <c r="R1390" s="21" t="s">
        <v>172</v>
      </c>
      <c r="S1390" s="8" t="s">
        <v>248</v>
      </c>
      <c r="T1390" s="7" t="s">
        <v>228</v>
      </c>
    </row>
    <row r="1391" spans="1:20" ht="28">
      <c r="A1391" s="113" t="s">
        <v>1363</v>
      </c>
      <c r="B1391" s="114" t="s">
        <v>1428</v>
      </c>
      <c r="C1391" s="5"/>
      <c r="D1391" s="5" t="s">
        <v>370</v>
      </c>
      <c r="E1391" s="132">
        <f t="shared" si="845"/>
        <v>506.42857142857144</v>
      </c>
      <c r="F1391" s="139">
        <f t="shared" si="841"/>
        <v>503.92857142857144</v>
      </c>
      <c r="G1391" s="149"/>
      <c r="H1391" s="82" t="str">
        <f t="shared" si="798"/>
        <v>57.1 percent up in Wuliuan international stage</v>
      </c>
      <c r="I1391" s="142" t="str">
        <f t="shared" si="799"/>
        <v>14.3 percent up in Drumian international stage</v>
      </c>
      <c r="J1391" s="7">
        <v>0.5714285714285714</v>
      </c>
      <c r="K1391" s="129">
        <f t="shared" si="800"/>
        <v>57.1</v>
      </c>
      <c r="L1391" s="8" t="s">
        <v>174</v>
      </c>
      <c r="M1391" s="5" t="s">
        <v>82</v>
      </c>
      <c r="N1391" s="5" t="s">
        <v>82</v>
      </c>
      <c r="O1391" s="83"/>
      <c r="P1391" s="20">
        <v>0.14285714285714285</v>
      </c>
      <c r="Q1391" s="143">
        <f t="shared" si="801"/>
        <v>14.3</v>
      </c>
      <c r="R1391" s="21" t="s">
        <v>172</v>
      </c>
      <c r="S1391" s="8" t="s">
        <v>248</v>
      </c>
      <c r="T1391" s="7" t="s">
        <v>228</v>
      </c>
    </row>
    <row r="1392" spans="1:20" ht="28">
      <c r="A1392" s="113" t="s">
        <v>1363</v>
      </c>
      <c r="B1392" s="115" t="s">
        <v>1429</v>
      </c>
      <c r="C1392" s="5"/>
      <c r="D1392" s="5" t="s">
        <v>370</v>
      </c>
      <c r="E1392" s="132">
        <f t="shared" si="845"/>
        <v>506.42857142857144</v>
      </c>
      <c r="F1392" s="139">
        <f t="shared" si="841"/>
        <v>503.92857142857144</v>
      </c>
      <c r="G1392" s="149"/>
      <c r="H1392" s="82" t="str">
        <f t="shared" si="798"/>
        <v>57.1 percent up in Wuliuan international stage</v>
      </c>
      <c r="I1392" s="142" t="str">
        <f t="shared" si="799"/>
        <v>14.3 percent up in Drumian international stage</v>
      </c>
      <c r="J1392" s="7">
        <v>0.5714285714285714</v>
      </c>
      <c r="K1392" s="129">
        <f t="shared" si="800"/>
        <v>57.1</v>
      </c>
      <c r="L1392" s="8" t="s">
        <v>174</v>
      </c>
      <c r="M1392" s="5" t="s">
        <v>82</v>
      </c>
      <c r="N1392" s="5" t="s">
        <v>82</v>
      </c>
      <c r="O1392" s="83"/>
      <c r="P1392" s="20">
        <v>0.14285714285714285</v>
      </c>
      <c r="Q1392" s="143">
        <f t="shared" si="801"/>
        <v>14.3</v>
      </c>
      <c r="R1392" s="21" t="s">
        <v>172</v>
      </c>
      <c r="S1392" s="8" t="s">
        <v>248</v>
      </c>
      <c r="T1392" s="7" t="s">
        <v>228</v>
      </c>
    </row>
    <row r="1393" spans="1:20" ht="28">
      <c r="A1393" s="113"/>
      <c r="B1393" s="174" t="s">
        <v>2021</v>
      </c>
      <c r="C1393" s="5"/>
      <c r="D1393" s="5" t="s">
        <v>250</v>
      </c>
      <c r="E1393" s="132">
        <f t="shared" ref="E1393" si="846">$O$1401-J1393*($O$1401-$O$1389)</f>
        <v>507.71428571428572</v>
      </c>
      <c r="F1393" s="139">
        <f t="shared" ref="F1393" si="847">$O$1389-P1393*($O$1389-$O$1377)</f>
        <v>502.78571428571428</v>
      </c>
      <c r="G1393" s="149" t="s">
        <v>2016</v>
      </c>
      <c r="H1393" s="82" t="str">
        <f t="shared" ref="H1393" si="848">CONCATENATE(K1393," percent up in ",L1393," international stage")</f>
        <v>28.6 percent up in Wuliuan international stage</v>
      </c>
      <c r="I1393" s="142" t="str">
        <f t="shared" ref="I1393" si="849">CONCATENATE(Q1393," percent up in ",R1393," international stage")</f>
        <v>42.9 percent up in Drumian international stage</v>
      </c>
      <c r="J1393" s="7">
        <v>0.2857142857142857</v>
      </c>
      <c r="K1393" s="129">
        <f t="shared" ref="K1393" si="850">ROUND(J1393*100,1)</f>
        <v>28.6</v>
      </c>
      <c r="L1393" s="8" t="s">
        <v>174</v>
      </c>
      <c r="M1393" s="5" t="s">
        <v>82</v>
      </c>
      <c r="N1393" s="5" t="s">
        <v>82</v>
      </c>
      <c r="O1393" s="83"/>
      <c r="P1393" s="20">
        <v>0.42857142857142855</v>
      </c>
      <c r="Q1393" s="143">
        <f t="shared" ref="Q1393" si="851">ROUND(P1393*100,1)</f>
        <v>42.9</v>
      </c>
      <c r="R1393" s="21" t="s">
        <v>172</v>
      </c>
      <c r="S1393" s="8"/>
    </row>
    <row r="1394" spans="1:20" ht="28">
      <c r="A1394" s="113" t="s">
        <v>1363</v>
      </c>
      <c r="B1394" s="175" t="s">
        <v>1430</v>
      </c>
      <c r="C1394" s="5"/>
      <c r="D1394" s="5" t="s">
        <v>250</v>
      </c>
      <c r="E1394" s="132">
        <f t="shared" si="845"/>
        <v>507.71428571428572</v>
      </c>
      <c r="F1394" s="139">
        <f t="shared" si="841"/>
        <v>502.78571428571428</v>
      </c>
      <c r="G1394" s="149" t="s">
        <v>2022</v>
      </c>
      <c r="H1394" s="82" t="str">
        <f t="shared" si="798"/>
        <v>28.6 percent up in Wuliuan international stage</v>
      </c>
      <c r="I1394" s="142" t="str">
        <f t="shared" si="799"/>
        <v>42.9 percent up in Drumian international stage</v>
      </c>
      <c r="J1394" s="7">
        <v>0.2857142857142857</v>
      </c>
      <c r="K1394" s="129">
        <f t="shared" si="800"/>
        <v>28.6</v>
      </c>
      <c r="L1394" s="8" t="s">
        <v>174</v>
      </c>
      <c r="M1394" s="5" t="s">
        <v>82</v>
      </c>
      <c r="N1394" s="5" t="s">
        <v>82</v>
      </c>
      <c r="O1394" s="83"/>
      <c r="P1394" s="20">
        <v>0.42857142857142855</v>
      </c>
      <c r="Q1394" s="143">
        <f t="shared" si="801"/>
        <v>42.9</v>
      </c>
      <c r="R1394" s="21" t="s">
        <v>172</v>
      </c>
      <c r="S1394" s="8" t="s">
        <v>248</v>
      </c>
      <c r="T1394" s="7" t="s">
        <v>228</v>
      </c>
    </row>
    <row r="1395" spans="1:20" ht="28">
      <c r="A1395" s="113" t="s">
        <v>1363</v>
      </c>
      <c r="B1395" s="176" t="s">
        <v>1431</v>
      </c>
      <c r="C1395" s="5"/>
      <c r="D1395" s="5" t="s">
        <v>250</v>
      </c>
      <c r="E1395" s="132">
        <f t="shared" si="845"/>
        <v>507.71428571428572</v>
      </c>
      <c r="F1395" s="139">
        <f t="shared" si="841"/>
        <v>502.78571428571428</v>
      </c>
      <c r="G1395" s="149" t="s">
        <v>2031</v>
      </c>
      <c r="H1395" s="82" t="str">
        <f t="shared" si="798"/>
        <v>28.6 percent up in Wuliuan international stage</v>
      </c>
      <c r="I1395" s="142" t="str">
        <f t="shared" si="799"/>
        <v>42.9 percent up in Drumian international stage</v>
      </c>
      <c r="J1395" s="7">
        <v>0.2857142857142857</v>
      </c>
      <c r="K1395" s="129">
        <f t="shared" si="800"/>
        <v>28.6</v>
      </c>
      <c r="L1395" s="8" t="s">
        <v>174</v>
      </c>
      <c r="M1395" s="5" t="s">
        <v>82</v>
      </c>
      <c r="N1395" s="5" t="s">
        <v>82</v>
      </c>
      <c r="O1395" s="83"/>
      <c r="P1395" s="20">
        <v>0.42857142857142855</v>
      </c>
      <c r="Q1395" s="143">
        <f t="shared" si="801"/>
        <v>42.9</v>
      </c>
      <c r="R1395" s="21" t="s">
        <v>172</v>
      </c>
      <c r="S1395" s="8" t="s">
        <v>248</v>
      </c>
      <c r="T1395" s="7" t="s">
        <v>228</v>
      </c>
    </row>
    <row r="1396" spans="1:20" ht="28">
      <c r="A1396" s="113" t="s">
        <v>1363</v>
      </c>
      <c r="B1396" s="115" t="s">
        <v>1432</v>
      </c>
      <c r="C1396" s="5"/>
      <c r="D1396" s="5" t="s">
        <v>82</v>
      </c>
      <c r="E1396" s="132">
        <f t="shared" si="845"/>
        <v>509</v>
      </c>
      <c r="F1396" s="139">
        <f>$O$1401-P1396*($O$1401-$O$1389)</f>
        <v>504.5</v>
      </c>
      <c r="G1396" s="149"/>
      <c r="H1396" s="82" t="str">
        <f t="shared" si="798"/>
        <v>0 percent up in Wuliuan international stage</v>
      </c>
      <c r="I1396" s="142" t="str">
        <f t="shared" si="799"/>
        <v>100 percent up in Wuliuan international stage</v>
      </c>
      <c r="J1396" s="7">
        <v>0</v>
      </c>
      <c r="K1396" s="129">
        <f t="shared" si="800"/>
        <v>0</v>
      </c>
      <c r="L1396" s="8" t="s">
        <v>174</v>
      </c>
      <c r="M1396" s="5" t="s">
        <v>82</v>
      </c>
      <c r="N1396" s="5" t="s">
        <v>82</v>
      </c>
      <c r="O1396" s="83"/>
      <c r="P1396" s="20">
        <v>1</v>
      </c>
      <c r="Q1396" s="143">
        <f t="shared" si="801"/>
        <v>100</v>
      </c>
      <c r="R1396" s="21" t="s">
        <v>174</v>
      </c>
      <c r="S1396" s="8" t="s">
        <v>234</v>
      </c>
      <c r="T1396" s="7" t="s">
        <v>228</v>
      </c>
    </row>
    <row r="1397" spans="1:20" ht="28">
      <c r="A1397" s="113" t="s">
        <v>1363</v>
      </c>
      <c r="B1397" s="114" t="s">
        <v>1433</v>
      </c>
      <c r="C1397" s="5"/>
      <c r="D1397" s="5" t="s">
        <v>1373</v>
      </c>
      <c r="E1397" s="132">
        <f t="shared" si="845"/>
        <v>509</v>
      </c>
      <c r="F1397" s="139">
        <f>$O$1389-P1397*($O$1389-$O$1377)</f>
        <v>503.92857142857144</v>
      </c>
      <c r="G1397" s="149"/>
      <c r="H1397" s="82" t="str">
        <f t="shared" si="798"/>
        <v>0 percent up in Wuliuan international stage</v>
      </c>
      <c r="I1397" s="142" t="str">
        <f t="shared" si="799"/>
        <v>14.3 percent up in Drumian international stage</v>
      </c>
      <c r="J1397" s="7">
        <v>0</v>
      </c>
      <c r="K1397" s="129">
        <f t="shared" si="800"/>
        <v>0</v>
      </c>
      <c r="L1397" s="8" t="s">
        <v>174</v>
      </c>
      <c r="M1397" s="5" t="s">
        <v>82</v>
      </c>
      <c r="N1397" s="5" t="s">
        <v>82</v>
      </c>
      <c r="O1397" s="83"/>
      <c r="P1397" s="20">
        <v>0.14285714285714285</v>
      </c>
      <c r="Q1397" s="143">
        <f t="shared" si="801"/>
        <v>14.3</v>
      </c>
      <c r="R1397" s="21" t="s">
        <v>172</v>
      </c>
      <c r="S1397" s="8" t="s">
        <v>248</v>
      </c>
      <c r="T1397" s="7" t="s">
        <v>228</v>
      </c>
    </row>
    <row r="1398" spans="1:20" ht="28">
      <c r="A1398" s="113" t="s">
        <v>1363</v>
      </c>
      <c r="B1398" s="115" t="s">
        <v>1434</v>
      </c>
      <c r="C1398" s="5"/>
      <c r="D1398" s="5" t="s">
        <v>370</v>
      </c>
      <c r="E1398" s="132">
        <f t="shared" si="845"/>
        <v>509</v>
      </c>
      <c r="F1398" s="139">
        <f>$O$1401-P1398*($O$1401-$O$1389)</f>
        <v>506.42857142857144</v>
      </c>
      <c r="G1398" s="149"/>
      <c r="H1398" s="82" t="str">
        <f t="shared" si="798"/>
        <v>0 percent up in Wuliuan international stage</v>
      </c>
      <c r="I1398" s="142" t="str">
        <f t="shared" si="799"/>
        <v>57.1 percent up in Wuliuan international stage</v>
      </c>
      <c r="J1398" s="7">
        <v>0</v>
      </c>
      <c r="K1398" s="129">
        <f t="shared" si="800"/>
        <v>0</v>
      </c>
      <c r="L1398" s="8" t="s">
        <v>174</v>
      </c>
      <c r="M1398" s="5" t="s">
        <v>82</v>
      </c>
      <c r="N1398" s="5" t="s">
        <v>82</v>
      </c>
      <c r="O1398" s="83"/>
      <c r="P1398" s="20">
        <v>0.5714285714285714</v>
      </c>
      <c r="Q1398" s="143">
        <f t="shared" si="801"/>
        <v>57.1</v>
      </c>
      <c r="R1398" s="21" t="s">
        <v>174</v>
      </c>
      <c r="S1398" s="8" t="s">
        <v>232</v>
      </c>
      <c r="T1398" s="7" t="s">
        <v>228</v>
      </c>
    </row>
    <row r="1399" spans="1:20" ht="28">
      <c r="A1399" s="113" t="s">
        <v>1363</v>
      </c>
      <c r="B1399" s="114" t="s">
        <v>1435</v>
      </c>
      <c r="C1399" s="5"/>
      <c r="D1399" s="5" t="s">
        <v>1373</v>
      </c>
      <c r="E1399" s="132">
        <f t="shared" si="845"/>
        <v>509</v>
      </c>
      <c r="F1399" s="139">
        <f>$O$1401-P1399*($O$1401-$O$1389)</f>
        <v>504.5</v>
      </c>
      <c r="G1399" s="149"/>
      <c r="H1399" s="82" t="str">
        <f t="shared" si="798"/>
        <v>0 percent up in Wuliuan international stage</v>
      </c>
      <c r="I1399" s="142" t="str">
        <f t="shared" si="799"/>
        <v>100 percent up in Wuliuan international stage</v>
      </c>
      <c r="J1399" s="7">
        <v>0</v>
      </c>
      <c r="K1399" s="129">
        <f t="shared" si="800"/>
        <v>0</v>
      </c>
      <c r="L1399" s="8" t="s">
        <v>174</v>
      </c>
      <c r="M1399" s="5" t="s">
        <v>82</v>
      </c>
      <c r="N1399" s="5" t="s">
        <v>82</v>
      </c>
      <c r="O1399" s="83"/>
      <c r="P1399" s="20">
        <v>1</v>
      </c>
      <c r="Q1399" s="143">
        <f t="shared" si="801"/>
        <v>100</v>
      </c>
      <c r="R1399" s="21" t="s">
        <v>174</v>
      </c>
      <c r="S1399" s="8" t="s">
        <v>234</v>
      </c>
      <c r="T1399" s="7" t="s">
        <v>228</v>
      </c>
    </row>
    <row r="1400" spans="1:20" ht="28">
      <c r="A1400" s="113" t="s">
        <v>1363</v>
      </c>
      <c r="B1400" s="114" t="s">
        <v>174</v>
      </c>
      <c r="C1400" s="135"/>
      <c r="D1400" s="135" t="s">
        <v>224</v>
      </c>
      <c r="E1400" s="132">
        <f t="shared" si="845"/>
        <v>509</v>
      </c>
      <c r="F1400" s="139">
        <f>$O$1401-P1400*($O$1401-$O$1389)</f>
        <v>504.5</v>
      </c>
      <c r="G1400" s="149"/>
      <c r="H1400" s="82" t="str">
        <f t="shared" si="798"/>
        <v>0 percent up in Wuliuan international stage</v>
      </c>
      <c r="I1400" s="142" t="str">
        <f t="shared" si="799"/>
        <v>100 percent up in Wuliuan international stage</v>
      </c>
      <c r="J1400" s="7">
        <v>0</v>
      </c>
      <c r="K1400" s="129">
        <f t="shared" si="800"/>
        <v>0</v>
      </c>
      <c r="L1400" s="8" t="s">
        <v>174</v>
      </c>
      <c r="M1400" s="5" t="s">
        <v>226</v>
      </c>
      <c r="N1400" s="5" t="s">
        <v>82</v>
      </c>
      <c r="O1400" s="83">
        <f>Master_Chronostrat!I158</f>
        <v>509</v>
      </c>
      <c r="P1400" s="20">
        <v>1</v>
      </c>
      <c r="Q1400" s="143">
        <f t="shared" si="801"/>
        <v>100</v>
      </c>
      <c r="R1400" s="21" t="s">
        <v>174</v>
      </c>
      <c r="S1400" s="8" t="s">
        <v>226</v>
      </c>
      <c r="T1400" s="7" t="s">
        <v>228</v>
      </c>
    </row>
    <row r="1401" spans="1:20" ht="28">
      <c r="A1401" s="113" t="s">
        <v>1363</v>
      </c>
      <c r="B1401" s="114" t="s">
        <v>173</v>
      </c>
      <c r="C1401" s="135"/>
      <c r="D1401" s="135" t="s">
        <v>224</v>
      </c>
      <c r="E1401" s="132">
        <f t="shared" si="845"/>
        <v>509</v>
      </c>
      <c r="F1401" s="139">
        <f>$O$1377-P1401*($O$1377-$O$1350)</f>
        <v>497</v>
      </c>
      <c r="G1401" s="149"/>
      <c r="H1401" s="82" t="str">
        <f t="shared" si="798"/>
        <v>0 percent up in Wuliuan international stage</v>
      </c>
      <c r="I1401" s="142" t="str">
        <f t="shared" si="799"/>
        <v>100 percent up in Guzhangian international stage</v>
      </c>
      <c r="J1401" s="7">
        <v>0</v>
      </c>
      <c r="K1401" s="129">
        <f t="shared" si="800"/>
        <v>0</v>
      </c>
      <c r="L1401" s="8" t="s">
        <v>174</v>
      </c>
      <c r="M1401" s="5" t="s">
        <v>226</v>
      </c>
      <c r="N1401" s="5" t="s">
        <v>1436</v>
      </c>
      <c r="O1401" s="83">
        <f>Master_Chronostrat!I158</f>
        <v>509</v>
      </c>
      <c r="P1401" s="20">
        <v>1</v>
      </c>
      <c r="Q1401" s="143">
        <f t="shared" si="801"/>
        <v>100</v>
      </c>
      <c r="R1401" s="21" t="s">
        <v>171</v>
      </c>
      <c r="S1401" s="8" t="s">
        <v>241</v>
      </c>
      <c r="T1401" s="7" t="s">
        <v>228</v>
      </c>
    </row>
    <row r="1402" spans="1:20" ht="28">
      <c r="A1402" s="113" t="s">
        <v>1363</v>
      </c>
      <c r="B1402" s="115" t="s">
        <v>1437</v>
      </c>
      <c r="C1402" s="5"/>
      <c r="D1402" s="5" t="s">
        <v>82</v>
      </c>
      <c r="E1402" s="132">
        <f>$O$1432-J1402*($O$1432-$O$1401)</f>
        <v>511.2</v>
      </c>
      <c r="F1402" s="139">
        <f>$O$1389-P1402*($O$1389-$O$1377)</f>
        <v>501.64285714285717</v>
      </c>
      <c r="G1402" s="149"/>
      <c r="H1402" s="82" t="str">
        <f t="shared" si="798"/>
        <v>60 percent up in Cambrian Stage 4 international stage</v>
      </c>
      <c r="I1402" s="142" t="str">
        <f t="shared" si="799"/>
        <v>71.4 percent up in Drumian international stage</v>
      </c>
      <c r="J1402" s="7">
        <v>0.6</v>
      </c>
      <c r="K1402" s="129">
        <f t="shared" si="800"/>
        <v>60</v>
      </c>
      <c r="L1402" s="8" t="s">
        <v>1438</v>
      </c>
      <c r="M1402" s="5" t="s">
        <v>82</v>
      </c>
      <c r="N1402" s="5" t="s">
        <v>82</v>
      </c>
      <c r="O1402" s="83"/>
      <c r="P1402" s="20">
        <v>0.7142857142857143</v>
      </c>
      <c r="Q1402" s="143">
        <f t="shared" si="801"/>
        <v>71.400000000000006</v>
      </c>
      <c r="R1402" s="21" t="s">
        <v>172</v>
      </c>
      <c r="S1402" s="8" t="s">
        <v>248</v>
      </c>
      <c r="T1402" s="7" t="s">
        <v>228</v>
      </c>
    </row>
    <row r="1403" spans="1:20" ht="28">
      <c r="A1403" s="113" t="s">
        <v>1363</v>
      </c>
      <c r="B1403" s="114" t="s">
        <v>1439</v>
      </c>
      <c r="C1403" s="5"/>
      <c r="D1403" s="5" t="s">
        <v>1406</v>
      </c>
      <c r="E1403" s="132">
        <f>$O$1432-J1403*($O$1432-$O$1401)</f>
        <v>511.2</v>
      </c>
      <c r="F1403" s="139">
        <f>$O$1377-P1403*($O$1377-$O$1350)</f>
        <v>498.75</v>
      </c>
      <c r="G1403" s="149"/>
      <c r="H1403" s="82" t="str">
        <f t="shared" ref="H1403:H1506" si="852">CONCATENATE(K1403," percent up in ",L1403," international stage")</f>
        <v>60 percent up in Cambrian Stage 4 international stage</v>
      </c>
      <c r="I1403" s="142" t="str">
        <f t="shared" ref="I1403:I1506" si="853">CONCATENATE(Q1403," percent up in ",R1403," international stage")</f>
        <v>50 percent up in Guzhangian international stage</v>
      </c>
      <c r="J1403" s="7">
        <v>0.6</v>
      </c>
      <c r="K1403" s="129">
        <f t="shared" ref="K1403:K1506" si="854">ROUND(J1403*100,1)</f>
        <v>60</v>
      </c>
      <c r="L1403" s="8" t="s">
        <v>1438</v>
      </c>
      <c r="M1403" s="5" t="s">
        <v>82</v>
      </c>
      <c r="N1403" s="5" t="s">
        <v>82</v>
      </c>
      <c r="O1403" s="83"/>
      <c r="P1403" s="20">
        <v>0.5</v>
      </c>
      <c r="Q1403" s="143">
        <f t="shared" ref="Q1403:Q1506" si="855">ROUND(P1403*100,1)</f>
        <v>50</v>
      </c>
      <c r="R1403" s="21" t="s">
        <v>171</v>
      </c>
      <c r="S1403" s="8" t="s">
        <v>248</v>
      </c>
      <c r="T1403" s="7" t="s">
        <v>228</v>
      </c>
    </row>
    <row r="1404" spans="1:20" ht="28">
      <c r="A1404" s="113" t="s">
        <v>1363</v>
      </c>
      <c r="B1404" s="115" t="s">
        <v>1440</v>
      </c>
      <c r="C1404" s="5"/>
      <c r="D1404" s="5" t="s">
        <v>82</v>
      </c>
      <c r="E1404" s="132">
        <f>$O$1432-J1404*($O$1432-$O$1401)</f>
        <v>512.29999999999995</v>
      </c>
      <c r="F1404" s="139">
        <f>$O$1377-P1404*($O$1377-$O$1350)</f>
        <v>498.75</v>
      </c>
      <c r="G1404" s="149"/>
      <c r="H1404" s="82" t="str">
        <f t="shared" si="852"/>
        <v>40 percent up in Cambrian Stage 4 international stage</v>
      </c>
      <c r="I1404" s="142" t="str">
        <f t="shared" si="853"/>
        <v>50 percent up in Guzhangian international stage</v>
      </c>
      <c r="J1404" s="7">
        <v>0.4</v>
      </c>
      <c r="K1404" s="129">
        <f t="shared" si="854"/>
        <v>40</v>
      </c>
      <c r="L1404" s="8" t="s">
        <v>1438</v>
      </c>
      <c r="M1404" s="5" t="s">
        <v>82</v>
      </c>
      <c r="N1404" s="5" t="s">
        <v>82</v>
      </c>
      <c r="O1404" s="83"/>
      <c r="P1404" s="20">
        <v>0.5</v>
      </c>
      <c r="Q1404" s="143">
        <f t="shared" si="855"/>
        <v>50</v>
      </c>
      <c r="R1404" s="21" t="s">
        <v>171</v>
      </c>
      <c r="S1404" s="8" t="s">
        <v>248</v>
      </c>
      <c r="T1404" s="7" t="s">
        <v>228</v>
      </c>
    </row>
    <row r="1405" spans="1:20" ht="28">
      <c r="A1405" s="113" t="s">
        <v>1363</v>
      </c>
      <c r="B1405" s="115" t="s">
        <v>1441</v>
      </c>
      <c r="C1405" s="5"/>
      <c r="D1405" s="5" t="s">
        <v>246</v>
      </c>
      <c r="E1405" s="132">
        <f>$O$1432-J1405*($O$1432-$O$1401)</f>
        <v>512.29999999999995</v>
      </c>
      <c r="F1405" s="139">
        <f>$O$1377-P1405*($O$1377-$O$1350)</f>
        <v>498.75</v>
      </c>
      <c r="G1405" s="149"/>
      <c r="H1405" s="82" t="str">
        <f t="shared" si="852"/>
        <v>40 percent up in Cambrian Stage 4 international stage</v>
      </c>
      <c r="I1405" s="142" t="str">
        <f t="shared" si="853"/>
        <v>50 percent up in Guzhangian international stage</v>
      </c>
      <c r="J1405" s="7">
        <v>0.4</v>
      </c>
      <c r="K1405" s="129">
        <f t="shared" si="854"/>
        <v>40</v>
      </c>
      <c r="L1405" s="8" t="s">
        <v>1438</v>
      </c>
      <c r="M1405" s="5" t="s">
        <v>82</v>
      </c>
      <c r="N1405" s="5" t="s">
        <v>82</v>
      </c>
      <c r="O1405" s="83"/>
      <c r="P1405" s="20">
        <v>0.5</v>
      </c>
      <c r="Q1405" s="143">
        <f t="shared" si="855"/>
        <v>50</v>
      </c>
      <c r="R1405" s="21" t="s">
        <v>171</v>
      </c>
      <c r="S1405" s="8" t="s">
        <v>248</v>
      </c>
      <c r="T1405" s="7" t="s">
        <v>228</v>
      </c>
    </row>
    <row r="1406" spans="1:20" ht="28">
      <c r="A1406" s="113"/>
      <c r="B1406" s="115" t="s">
        <v>1808</v>
      </c>
      <c r="C1406" s="5"/>
      <c r="D1406" s="5"/>
      <c r="E1406" s="132">
        <f t="shared" ref="E1406" si="856">$O$1389-J1406*($O$1389-$O$1377)</f>
        <v>504.5</v>
      </c>
      <c r="F1406" s="139">
        <f>$O$1377-P1406*($O$1377-$O$1350)</f>
        <v>499.625</v>
      </c>
      <c r="G1406" s="149" t="s">
        <v>1810</v>
      </c>
      <c r="H1406" s="82" t="str">
        <f t="shared" si="852"/>
        <v>0 percent up in Drumian international stage</v>
      </c>
      <c r="I1406" s="142" t="str">
        <f t="shared" si="853"/>
        <v>25 percent up in Guzhangian international stage</v>
      </c>
      <c r="J1406" s="7">
        <v>0</v>
      </c>
      <c r="K1406" s="129">
        <f t="shared" ref="K1406" si="857">ROUND(J1406*100,1)</f>
        <v>0</v>
      </c>
      <c r="L1406" s="8" t="s">
        <v>172</v>
      </c>
      <c r="M1406" s="5"/>
      <c r="O1406" s="83"/>
      <c r="P1406" s="20">
        <v>0.25</v>
      </c>
      <c r="Q1406" s="143">
        <f t="shared" si="855"/>
        <v>25</v>
      </c>
      <c r="R1406" s="21" t="s">
        <v>171</v>
      </c>
      <c r="S1406" s="151" t="s">
        <v>1810</v>
      </c>
    </row>
    <row r="1407" spans="1:20" ht="42">
      <c r="A1407" s="113"/>
      <c r="B1407" s="115" t="s">
        <v>1809</v>
      </c>
      <c r="C1407" s="5"/>
      <c r="D1407" s="5"/>
      <c r="E1407" s="132">
        <f>$O$1432-J1407*($O$1432-$O$1401)</f>
        <v>512.29999999999995</v>
      </c>
      <c r="F1407" s="139">
        <f>$O$1401-P1407*($O$1401-$O$1389)</f>
        <v>504.5</v>
      </c>
      <c r="G1407" s="149" t="s">
        <v>1807</v>
      </c>
      <c r="H1407" s="82" t="str">
        <f t="shared" ref="H1407" si="858">CONCATENATE(K1407," percent up in ",L1407," international stage")</f>
        <v>40 percent up in Cambrian Stage 4 international stage</v>
      </c>
      <c r="I1407" s="142" t="str">
        <f t="shared" ref="I1407" si="859">CONCATENATE(Q1407," percent up in ",R1407," international stage")</f>
        <v>100 percent up in Wuliuan international stage</v>
      </c>
      <c r="J1407" s="7">
        <v>0.4</v>
      </c>
      <c r="K1407" s="129">
        <f t="shared" ref="K1407" si="860">ROUND(J1407*100,1)</f>
        <v>40</v>
      </c>
      <c r="L1407" s="8" t="s">
        <v>1438</v>
      </c>
      <c r="M1407" s="5"/>
      <c r="O1407" s="83"/>
      <c r="P1407" s="20">
        <v>1</v>
      </c>
      <c r="Q1407" s="143">
        <f t="shared" ref="Q1407" si="861">ROUND(P1407*100,1)</f>
        <v>100</v>
      </c>
      <c r="R1407" s="21" t="s">
        <v>174</v>
      </c>
      <c r="S1407" s="151" t="s">
        <v>1807</v>
      </c>
    </row>
    <row r="1408" spans="1:20" ht="28">
      <c r="A1408" s="113" t="s">
        <v>1363</v>
      </c>
      <c r="B1408" s="115" t="s">
        <v>1442</v>
      </c>
      <c r="C1408" s="5"/>
      <c r="D1408" s="5" t="s">
        <v>82</v>
      </c>
      <c r="E1408" s="132">
        <f>$O$1432-J1408*($O$1432-$O$1401)</f>
        <v>512.29999999999995</v>
      </c>
      <c r="F1408" s="139">
        <f>$O$1377-P1408*($O$1377-$O$1350)</f>
        <v>499.625</v>
      </c>
      <c r="G1408" s="149"/>
      <c r="H1408" s="82" t="str">
        <f t="shared" si="852"/>
        <v>40 percent up in Cambrian Stage 4 international stage</v>
      </c>
      <c r="I1408" s="142" t="str">
        <f t="shared" si="853"/>
        <v>25 percent up in Guzhangian international stage</v>
      </c>
      <c r="J1408" s="7">
        <v>0.4</v>
      </c>
      <c r="K1408" s="129">
        <f t="shared" si="854"/>
        <v>40</v>
      </c>
      <c r="L1408" s="8" t="s">
        <v>1438</v>
      </c>
      <c r="M1408" s="5" t="s">
        <v>82</v>
      </c>
      <c r="N1408" s="5" t="s">
        <v>82</v>
      </c>
      <c r="O1408" s="83"/>
      <c r="P1408" s="20">
        <v>0.25</v>
      </c>
      <c r="Q1408" s="143">
        <f t="shared" si="855"/>
        <v>25</v>
      </c>
      <c r="R1408" s="21" t="s">
        <v>171</v>
      </c>
      <c r="S1408" s="8" t="s">
        <v>248</v>
      </c>
      <c r="T1408" s="7" t="s">
        <v>228</v>
      </c>
    </row>
    <row r="1409" spans="1:20" ht="28">
      <c r="A1409" s="113" t="s">
        <v>1363</v>
      </c>
      <c r="B1409" s="115" t="s">
        <v>1443</v>
      </c>
      <c r="C1409" s="5"/>
      <c r="D1409" s="5" t="s">
        <v>963</v>
      </c>
      <c r="E1409" s="132">
        <f>$O$1432-J1409*($O$1432-$O$1401)</f>
        <v>510.375</v>
      </c>
      <c r="F1409" s="139">
        <f>$O$1401-P1409*($O$1401-$O$1389)</f>
        <v>504.5</v>
      </c>
      <c r="G1409" s="149" t="s">
        <v>1953</v>
      </c>
      <c r="H1409" s="82" t="str">
        <f t="shared" si="852"/>
        <v>75 percent up in Cambrian Stage 4 international stage</v>
      </c>
      <c r="I1409" s="142" t="str">
        <f t="shared" si="853"/>
        <v>100 percent up in Wuliuan international stage</v>
      </c>
      <c r="J1409" s="7">
        <v>0.75</v>
      </c>
      <c r="K1409" s="129">
        <f t="shared" si="854"/>
        <v>75</v>
      </c>
      <c r="L1409" s="8" t="s">
        <v>1438</v>
      </c>
      <c r="M1409" s="5" t="s">
        <v>82</v>
      </c>
      <c r="N1409" s="5" t="s">
        <v>82</v>
      </c>
      <c r="O1409" s="83"/>
      <c r="P1409" s="20">
        <v>1</v>
      </c>
      <c r="Q1409" s="143">
        <f t="shared" si="855"/>
        <v>100</v>
      </c>
      <c r="R1409" s="21" t="s">
        <v>174</v>
      </c>
      <c r="S1409" s="8" t="s">
        <v>248</v>
      </c>
      <c r="T1409" s="7" t="s">
        <v>228</v>
      </c>
    </row>
    <row r="1410" spans="1:20" ht="34">
      <c r="A1410" s="113"/>
      <c r="B1410" s="115" t="s">
        <v>2036</v>
      </c>
      <c r="C1410" s="5"/>
      <c r="D1410" s="5"/>
      <c r="E1410" s="132">
        <f>(E1411+F1411)/2</f>
        <v>501.625</v>
      </c>
      <c r="F1410" s="139">
        <f>F1411</f>
        <v>498.75</v>
      </c>
      <c r="G1410" s="149" t="s">
        <v>2037</v>
      </c>
      <c r="K1410" s="129"/>
      <c r="L1410" s="8"/>
      <c r="M1410" s="5"/>
      <c r="O1410" s="83"/>
      <c r="S1410" s="8"/>
    </row>
    <row r="1411" spans="1:20" ht="34">
      <c r="A1411" s="113"/>
      <c r="B1411" s="115" t="s">
        <v>1804</v>
      </c>
      <c r="C1411" s="5"/>
      <c r="D1411" s="5"/>
      <c r="E1411" s="132">
        <f t="shared" ref="E1411:E1412" si="862">$O$1389-J1411*($O$1389-$O$1377)</f>
        <v>504.5</v>
      </c>
      <c r="F1411" s="139">
        <f>$O$1377-P1411*($O$1377-$O$1350)</f>
        <v>498.75</v>
      </c>
      <c r="G1411" s="149" t="s">
        <v>1806</v>
      </c>
      <c r="H1411" s="82" t="str">
        <f t="shared" ref="H1411:H1413" si="863">CONCATENATE(K1411," percent up in ",L1411," international stage")</f>
        <v>0 percent up in Drumian international stage</v>
      </c>
      <c r="I1411" s="142" t="str">
        <f t="shared" ref="I1411:I1413" si="864">CONCATENATE(Q1411," percent up in ",R1411," international stage")</f>
        <v>50 percent up in Guzhangian international stage</v>
      </c>
      <c r="J1411" s="7">
        <v>0</v>
      </c>
      <c r="K1411" s="129">
        <f t="shared" si="854"/>
        <v>0</v>
      </c>
      <c r="L1411" s="8" t="s">
        <v>172</v>
      </c>
      <c r="M1411" s="5"/>
      <c r="O1411" s="83"/>
      <c r="P1411" s="20">
        <v>0.5</v>
      </c>
      <c r="Q1411" s="143">
        <f t="shared" ref="Q1411:Q1413" si="865">ROUND(P1411*100,1)</f>
        <v>50</v>
      </c>
      <c r="R1411" s="21" t="s">
        <v>171</v>
      </c>
      <c r="S1411" s="151" t="s">
        <v>1806</v>
      </c>
    </row>
    <row r="1412" spans="1:20" ht="34">
      <c r="A1412" s="113"/>
      <c r="B1412" s="115" t="s">
        <v>2050</v>
      </c>
      <c r="C1412" s="5"/>
      <c r="D1412" s="5"/>
      <c r="E1412" s="132">
        <f t="shared" si="862"/>
        <v>504.5</v>
      </c>
      <c r="F1412" s="139">
        <f>$O$1389-P1412*($O$1389-$O$1377)</f>
        <v>500.5</v>
      </c>
      <c r="G1412" s="149" t="s">
        <v>2051</v>
      </c>
      <c r="H1412" s="82" t="str">
        <f t="shared" si="863"/>
        <v>0 percent up in Drumian international stage</v>
      </c>
      <c r="J1412" s="7">
        <v>0</v>
      </c>
      <c r="K1412" s="129">
        <f t="shared" ref="K1412" si="866">ROUND(J1412*100,1)</f>
        <v>0</v>
      </c>
      <c r="L1412" s="8" t="s">
        <v>172</v>
      </c>
      <c r="M1412" s="5"/>
      <c r="O1412" s="83"/>
      <c r="P1412" s="20">
        <v>1</v>
      </c>
      <c r="Q1412" s="143">
        <f t="shared" si="865"/>
        <v>100</v>
      </c>
      <c r="R1412" s="21" t="s">
        <v>172</v>
      </c>
      <c r="S1412" s="151"/>
    </row>
    <row r="1413" spans="1:20" ht="42">
      <c r="A1413" s="113"/>
      <c r="B1413" s="115" t="s">
        <v>1805</v>
      </c>
      <c r="C1413" s="5"/>
      <c r="D1413" s="5"/>
      <c r="E1413" s="132">
        <f t="shared" ref="E1413:E1421" si="867">$O$1432-J1413*($O$1432-$O$1401)</f>
        <v>512.29999999999995</v>
      </c>
      <c r="F1413" s="139">
        <f>$O$1401-P1413*($O$1401-$O$1389)</f>
        <v>504.5</v>
      </c>
      <c r="G1413" s="149" t="s">
        <v>1807</v>
      </c>
      <c r="H1413" s="82" t="str">
        <f t="shared" si="863"/>
        <v>40 percent up in Cambrian Stage 4 international stage</v>
      </c>
      <c r="I1413" s="142" t="str">
        <f t="shared" si="864"/>
        <v>100 percent up in Wuliuan international stage</v>
      </c>
      <c r="J1413" s="7">
        <v>0.4</v>
      </c>
      <c r="K1413" s="129">
        <f t="shared" ref="K1413" si="868">ROUND(J1413*100,1)</f>
        <v>40</v>
      </c>
      <c r="L1413" s="8" t="s">
        <v>1438</v>
      </c>
      <c r="M1413" s="5"/>
      <c r="O1413" s="83"/>
      <c r="P1413" s="20">
        <v>1</v>
      </c>
      <c r="Q1413" s="143">
        <f t="shared" si="865"/>
        <v>100</v>
      </c>
      <c r="R1413" s="21" t="s">
        <v>174</v>
      </c>
      <c r="S1413" s="151" t="s">
        <v>1807</v>
      </c>
    </row>
    <row r="1414" spans="1:20" ht="28">
      <c r="A1414" s="113" t="s">
        <v>1363</v>
      </c>
      <c r="B1414" s="115" t="s">
        <v>1444</v>
      </c>
      <c r="C1414" s="5"/>
      <c r="D1414" s="5" t="s">
        <v>82</v>
      </c>
      <c r="E1414" s="132">
        <f t="shared" si="867"/>
        <v>512.29999999999995</v>
      </c>
      <c r="F1414" s="139">
        <f>$O$1377-P1414*($O$1377-$O$1350)</f>
        <v>498.75</v>
      </c>
      <c r="G1414" s="149"/>
      <c r="H1414" s="82" t="str">
        <f t="shared" si="852"/>
        <v>40 percent up in Cambrian Stage 4 international stage</v>
      </c>
      <c r="I1414" s="142" t="str">
        <f t="shared" si="853"/>
        <v>50 percent up in Guzhangian international stage</v>
      </c>
      <c r="J1414" s="7">
        <v>0.4</v>
      </c>
      <c r="K1414" s="129">
        <f t="shared" si="854"/>
        <v>40</v>
      </c>
      <c r="L1414" s="8" t="s">
        <v>1438</v>
      </c>
      <c r="M1414" s="5" t="s">
        <v>82</v>
      </c>
      <c r="N1414" s="5" t="s">
        <v>82</v>
      </c>
      <c r="O1414" s="83"/>
      <c r="P1414" s="20">
        <v>0.5</v>
      </c>
      <c r="Q1414" s="143">
        <f t="shared" si="855"/>
        <v>50</v>
      </c>
      <c r="R1414" s="21" t="s">
        <v>171</v>
      </c>
      <c r="S1414" s="8" t="s">
        <v>248</v>
      </c>
      <c r="T1414" s="7" t="s">
        <v>228</v>
      </c>
    </row>
    <row r="1415" spans="1:20" ht="28">
      <c r="A1415" s="113" t="s">
        <v>1363</v>
      </c>
      <c r="B1415" s="115" t="s">
        <v>1445</v>
      </c>
      <c r="C1415" s="5"/>
      <c r="D1415" s="5" t="s">
        <v>82</v>
      </c>
      <c r="E1415" s="132">
        <f t="shared" si="867"/>
        <v>512.29999999999995</v>
      </c>
      <c r="F1415" s="139">
        <f>$O$1377-P1415*($O$1377-$O$1350)</f>
        <v>498.75</v>
      </c>
      <c r="G1415" s="149"/>
      <c r="H1415" s="82" t="str">
        <f t="shared" si="852"/>
        <v>40 percent up in Cambrian Stage 4 international stage</v>
      </c>
      <c r="I1415" s="142" t="str">
        <f t="shared" si="853"/>
        <v>50 percent up in Guzhangian international stage</v>
      </c>
      <c r="J1415" s="7">
        <v>0.4</v>
      </c>
      <c r="K1415" s="129">
        <f t="shared" si="854"/>
        <v>40</v>
      </c>
      <c r="L1415" s="8" t="s">
        <v>1438</v>
      </c>
      <c r="M1415" s="5" t="s">
        <v>82</v>
      </c>
      <c r="N1415" s="5" t="s">
        <v>82</v>
      </c>
      <c r="O1415" s="83"/>
      <c r="P1415" s="20">
        <v>0.5</v>
      </c>
      <c r="Q1415" s="143">
        <f t="shared" si="855"/>
        <v>50</v>
      </c>
      <c r="R1415" s="21" t="s">
        <v>171</v>
      </c>
      <c r="S1415" s="8" t="s">
        <v>248</v>
      </c>
      <c r="T1415" s="7" t="s">
        <v>228</v>
      </c>
    </row>
    <row r="1416" spans="1:20" ht="28">
      <c r="A1416" s="113"/>
      <c r="B1416" s="174" t="s">
        <v>2020</v>
      </c>
      <c r="C1416" s="5"/>
      <c r="D1416" s="5" t="s">
        <v>250</v>
      </c>
      <c r="E1416" s="132">
        <f t="shared" ref="E1416" si="869">$O$1432-J1416*($O$1432-$O$1401)</f>
        <v>510.1</v>
      </c>
      <c r="F1416" s="139">
        <f>$O$1401-P1416*($O$1401-$O$1389)</f>
        <v>507.71428571428572</v>
      </c>
      <c r="G1416" s="149" t="s">
        <v>2016</v>
      </c>
      <c r="H1416" s="82" t="str">
        <f t="shared" ref="H1416" si="870">CONCATENATE(K1416," percent up in ",L1416," international stage")</f>
        <v>80 percent up in Cambrian Stage 4 international stage</v>
      </c>
      <c r="I1416" s="142" t="str">
        <f t="shared" ref="I1416" si="871">CONCATENATE(Q1416," percent up in ",R1416," international stage")</f>
        <v>28.6 percent up in Wuliuan international stage</v>
      </c>
      <c r="J1416" s="7">
        <v>0.8</v>
      </c>
      <c r="K1416" s="129">
        <f t="shared" ref="K1416" si="872">ROUND(J1416*100,1)</f>
        <v>80</v>
      </c>
      <c r="L1416" s="8" t="s">
        <v>1438</v>
      </c>
      <c r="M1416" s="5" t="s">
        <v>82</v>
      </c>
      <c r="N1416" s="5" t="s">
        <v>82</v>
      </c>
      <c r="O1416" s="83"/>
      <c r="P1416" s="20">
        <v>0.2857142857142857</v>
      </c>
      <c r="Q1416" s="143">
        <f t="shared" ref="Q1416" si="873">ROUND(P1416*100,1)</f>
        <v>28.6</v>
      </c>
      <c r="R1416" s="21" t="s">
        <v>174</v>
      </c>
      <c r="S1416" s="8"/>
    </row>
    <row r="1417" spans="1:20" ht="28">
      <c r="A1417" s="113" t="s">
        <v>1363</v>
      </c>
      <c r="B1417" s="176" t="s">
        <v>1446</v>
      </c>
      <c r="C1417" s="5"/>
      <c r="D1417" s="5" t="s">
        <v>250</v>
      </c>
      <c r="E1417" s="132">
        <f t="shared" si="867"/>
        <v>510.1</v>
      </c>
      <c r="F1417" s="139">
        <f>$O$1401-P1417*($O$1401-$O$1389)</f>
        <v>507.71428571428572</v>
      </c>
      <c r="G1417" s="149"/>
      <c r="H1417" s="82" t="str">
        <f t="shared" si="852"/>
        <v>80 percent up in Cambrian Stage 4 international stage</v>
      </c>
      <c r="I1417" s="142" t="str">
        <f t="shared" si="853"/>
        <v>28.6 percent up in Wuliuan international stage</v>
      </c>
      <c r="J1417" s="7">
        <v>0.8</v>
      </c>
      <c r="K1417" s="129">
        <f t="shared" si="854"/>
        <v>80</v>
      </c>
      <c r="L1417" s="8" t="s">
        <v>1438</v>
      </c>
      <c r="M1417" s="5" t="s">
        <v>82</v>
      </c>
      <c r="N1417" s="5" t="s">
        <v>82</v>
      </c>
      <c r="O1417" s="83"/>
      <c r="P1417" s="20">
        <v>0.2857142857142857</v>
      </c>
      <c r="Q1417" s="143">
        <f t="shared" si="855"/>
        <v>28.6</v>
      </c>
      <c r="R1417" s="21" t="s">
        <v>174</v>
      </c>
      <c r="S1417" s="8" t="s">
        <v>248</v>
      </c>
      <c r="T1417" s="7" t="s">
        <v>228</v>
      </c>
    </row>
    <row r="1418" spans="1:20" ht="28">
      <c r="A1418" s="113" t="s">
        <v>1363</v>
      </c>
      <c r="B1418" s="115" t="s">
        <v>1447</v>
      </c>
      <c r="C1418" s="5"/>
      <c r="D1418" s="5" t="s">
        <v>82</v>
      </c>
      <c r="E1418" s="132">
        <f t="shared" si="867"/>
        <v>512.29999999999995</v>
      </c>
      <c r="F1418" s="139">
        <f>$O$1377-P1418*($O$1377-$O$1350)</f>
        <v>498.75</v>
      </c>
      <c r="G1418" s="149"/>
      <c r="H1418" s="82" t="str">
        <f t="shared" si="852"/>
        <v>40 percent up in Cambrian Stage 4 international stage</v>
      </c>
      <c r="I1418" s="142" t="str">
        <f t="shared" si="853"/>
        <v>50 percent up in Guzhangian international stage</v>
      </c>
      <c r="J1418" s="7">
        <v>0.4</v>
      </c>
      <c r="K1418" s="129">
        <f t="shared" si="854"/>
        <v>40</v>
      </c>
      <c r="L1418" s="8" t="s">
        <v>1438</v>
      </c>
      <c r="M1418" s="5" t="s">
        <v>82</v>
      </c>
      <c r="N1418" s="5" t="s">
        <v>82</v>
      </c>
      <c r="O1418" s="83"/>
      <c r="P1418" s="20">
        <v>0.5</v>
      </c>
      <c r="Q1418" s="143">
        <f t="shared" si="855"/>
        <v>50</v>
      </c>
      <c r="R1418" s="21" t="s">
        <v>171</v>
      </c>
      <c r="S1418" s="8" t="s">
        <v>248</v>
      </c>
      <c r="T1418" s="7" t="s">
        <v>228</v>
      </c>
    </row>
    <row r="1419" spans="1:20" ht="28">
      <c r="A1419" s="113" t="s">
        <v>1363</v>
      </c>
      <c r="B1419" s="115" t="s">
        <v>1448</v>
      </c>
      <c r="C1419" s="5"/>
      <c r="D1419" s="5" t="s">
        <v>82</v>
      </c>
      <c r="E1419" s="132">
        <f t="shared" si="867"/>
        <v>512.29999999999995</v>
      </c>
      <c r="F1419" s="139">
        <f>$O$1377-P1419*($O$1377-$O$1350)</f>
        <v>499.625</v>
      </c>
      <c r="G1419" s="149"/>
      <c r="H1419" s="82" t="str">
        <f t="shared" si="852"/>
        <v>40 percent up in Cambrian Stage 4 international stage</v>
      </c>
      <c r="I1419" s="142" t="str">
        <f t="shared" si="853"/>
        <v>25 percent up in Guzhangian international stage</v>
      </c>
      <c r="J1419" s="7">
        <v>0.4</v>
      </c>
      <c r="K1419" s="129">
        <f t="shared" si="854"/>
        <v>40</v>
      </c>
      <c r="L1419" s="8" t="s">
        <v>1438</v>
      </c>
      <c r="M1419" s="5" t="s">
        <v>82</v>
      </c>
      <c r="N1419" s="5" t="s">
        <v>82</v>
      </c>
      <c r="O1419" s="83"/>
      <c r="P1419" s="20">
        <v>0.25</v>
      </c>
      <c r="Q1419" s="143">
        <f t="shared" si="855"/>
        <v>25</v>
      </c>
      <c r="R1419" s="21" t="s">
        <v>171</v>
      </c>
      <c r="S1419" s="8" t="s">
        <v>248</v>
      </c>
      <c r="T1419" s="7" t="s">
        <v>228</v>
      </c>
    </row>
    <row r="1420" spans="1:20" ht="28">
      <c r="A1420" s="113" t="s">
        <v>1363</v>
      </c>
      <c r="B1420" s="115" t="s">
        <v>1449</v>
      </c>
      <c r="C1420" s="5"/>
      <c r="D1420" s="5" t="s">
        <v>82</v>
      </c>
      <c r="E1420" s="132">
        <f t="shared" si="867"/>
        <v>512.29999999999995</v>
      </c>
      <c r="F1420" s="139">
        <f>$O$1377-P1420*($O$1377-$O$1350)</f>
        <v>499.625</v>
      </c>
      <c r="G1420" s="149"/>
      <c r="H1420" s="82" t="str">
        <f t="shared" si="852"/>
        <v>40 percent up in Cambrian Stage 4 international stage</v>
      </c>
      <c r="I1420" s="142" t="str">
        <f t="shared" si="853"/>
        <v>25 percent up in Guzhangian international stage</v>
      </c>
      <c r="J1420" s="7">
        <v>0.4</v>
      </c>
      <c r="K1420" s="129">
        <f t="shared" si="854"/>
        <v>40</v>
      </c>
      <c r="L1420" s="8" t="s">
        <v>1438</v>
      </c>
      <c r="M1420" s="5" t="s">
        <v>82</v>
      </c>
      <c r="N1420" s="5" t="s">
        <v>82</v>
      </c>
      <c r="O1420" s="83"/>
      <c r="P1420" s="20">
        <v>0.25</v>
      </c>
      <c r="Q1420" s="143">
        <f t="shared" si="855"/>
        <v>25</v>
      </c>
      <c r="R1420" s="21" t="s">
        <v>171</v>
      </c>
      <c r="S1420" s="8" t="s">
        <v>248</v>
      </c>
      <c r="T1420" s="7" t="s">
        <v>228</v>
      </c>
    </row>
    <row r="1421" spans="1:20" ht="28">
      <c r="A1421" s="113" t="s">
        <v>1363</v>
      </c>
      <c r="B1421" s="115" t="s">
        <v>1450</v>
      </c>
      <c r="C1421" s="5"/>
      <c r="D1421" s="5" t="s">
        <v>266</v>
      </c>
      <c r="E1421" s="132">
        <f t="shared" si="867"/>
        <v>512.29999999999995</v>
      </c>
      <c r="F1421" s="139">
        <f>$O$1377-P1421*($O$1377-$O$1350)</f>
        <v>498.75</v>
      </c>
      <c r="G1421" s="149"/>
      <c r="H1421" s="82" t="str">
        <f t="shared" si="852"/>
        <v>40 percent up in Cambrian Stage 4 international stage</v>
      </c>
      <c r="I1421" s="142" t="str">
        <f t="shared" si="853"/>
        <v>50 percent up in Guzhangian international stage</v>
      </c>
      <c r="J1421" s="7">
        <v>0.4</v>
      </c>
      <c r="K1421" s="129">
        <f t="shared" si="854"/>
        <v>40</v>
      </c>
      <c r="L1421" s="8" t="s">
        <v>1438</v>
      </c>
      <c r="M1421" s="5" t="s">
        <v>82</v>
      </c>
      <c r="N1421" s="5" t="s">
        <v>82</v>
      </c>
      <c r="O1421" s="83"/>
      <c r="P1421" s="20">
        <v>0.5</v>
      </c>
      <c r="Q1421" s="143">
        <f t="shared" si="855"/>
        <v>50</v>
      </c>
      <c r="R1421" s="21" t="s">
        <v>171</v>
      </c>
      <c r="S1421" s="8" t="s">
        <v>248</v>
      </c>
      <c r="T1421" s="7" t="s">
        <v>228</v>
      </c>
    </row>
    <row r="1422" spans="1:20" ht="17">
      <c r="A1422" s="113"/>
      <c r="B1422" s="115" t="s">
        <v>1972</v>
      </c>
      <c r="C1422" s="5"/>
      <c r="D1422" s="5"/>
      <c r="E1422" s="132">
        <f>E1425-0.5*(E1425-F1425)</f>
        <v>511.75</v>
      </c>
      <c r="F1422" s="139">
        <f>F1425</f>
        <v>510.375</v>
      </c>
      <c r="G1422" s="149" t="s">
        <v>1966</v>
      </c>
      <c r="K1422" s="129"/>
      <c r="L1422" s="8"/>
      <c r="M1422" s="5"/>
      <c r="O1422" s="83"/>
      <c r="S1422" s="8"/>
    </row>
    <row r="1423" spans="1:20" ht="17">
      <c r="A1423" s="113"/>
      <c r="B1423" s="115" t="s">
        <v>1973</v>
      </c>
      <c r="C1423" s="5"/>
      <c r="D1423" s="5"/>
      <c r="E1423" s="132">
        <f>E1425-0.35*(E1425-F1425)</f>
        <v>512.16250000000002</v>
      </c>
      <c r="F1423" s="139">
        <f>E1425-0.65*(E1425-F1425)</f>
        <v>511.33749999999998</v>
      </c>
      <c r="G1423" s="149" t="s">
        <v>1968</v>
      </c>
      <c r="K1423" s="129"/>
      <c r="L1423" s="8"/>
      <c r="M1423" s="5"/>
      <c r="O1423" s="83"/>
      <c r="S1423" s="8"/>
    </row>
    <row r="1424" spans="1:20" ht="17">
      <c r="A1424" s="113"/>
      <c r="B1424" s="115" t="s">
        <v>1974</v>
      </c>
      <c r="C1424" s="5"/>
      <c r="D1424" s="5"/>
      <c r="E1424" s="132">
        <f>E1425</f>
        <v>513.125</v>
      </c>
      <c r="F1424" s="139">
        <f>E1425-0.5*(E1425-F1425)</f>
        <v>511.75</v>
      </c>
      <c r="G1424" s="149" t="s">
        <v>1967</v>
      </c>
      <c r="K1424" s="129"/>
      <c r="L1424" s="8"/>
      <c r="M1424" s="5"/>
      <c r="O1424" s="83"/>
      <c r="S1424" s="8"/>
    </row>
    <row r="1425" spans="1:20" ht="28">
      <c r="A1425" s="113" t="s">
        <v>1363</v>
      </c>
      <c r="B1425" s="115" t="s">
        <v>1458</v>
      </c>
      <c r="C1425" s="5"/>
      <c r="D1425" s="5" t="s">
        <v>963</v>
      </c>
      <c r="E1425" s="132">
        <f t="shared" ref="E1425:E1432" si="874">$O$1432-J1425*($O$1432-$O$1401)</f>
        <v>513.125</v>
      </c>
      <c r="F1425" s="139">
        <f t="shared" ref="F1425:F1432" si="875">$O$1432-P1425*($O$1432-$O$1401)</f>
        <v>510.375</v>
      </c>
      <c r="G1425" s="149" t="s">
        <v>1953</v>
      </c>
      <c r="H1425" s="82" t="str">
        <f>CONCATENATE(K1425," percent up in ",L1425," international stage")</f>
        <v>25 percent up in Cambrian Stage 4 international stage</v>
      </c>
      <c r="I1425" s="142" t="str">
        <f>CONCATENATE(Q1425," percent up in ",R1425," international stage")</f>
        <v>75 percent up in Cambrian Stage 4 international stage</v>
      </c>
      <c r="J1425" s="7">
        <v>0.25</v>
      </c>
      <c r="K1425" s="129">
        <f t="shared" ref="K1425:K1428" si="876">ROUND(J1425*100,1)</f>
        <v>25</v>
      </c>
      <c r="L1425" s="8" t="s">
        <v>1438</v>
      </c>
      <c r="M1425" s="5" t="s">
        <v>82</v>
      </c>
      <c r="N1425" s="5" t="s">
        <v>82</v>
      </c>
      <c r="O1425" s="83"/>
      <c r="P1425" s="20">
        <v>0.75</v>
      </c>
      <c r="Q1425" s="143">
        <f>ROUND(P1425*100,1)</f>
        <v>75</v>
      </c>
      <c r="R1425" s="8" t="s">
        <v>1438</v>
      </c>
      <c r="S1425" s="8" t="s">
        <v>248</v>
      </c>
      <c r="T1425" s="7" t="s">
        <v>228</v>
      </c>
    </row>
    <row r="1426" spans="1:20" ht="28">
      <c r="A1426" s="113"/>
      <c r="B1426" s="174" t="s">
        <v>2017</v>
      </c>
      <c r="C1426" s="5"/>
      <c r="D1426" s="5" t="s">
        <v>250</v>
      </c>
      <c r="E1426" s="132">
        <f t="shared" si="874"/>
        <v>513.4</v>
      </c>
      <c r="F1426" s="139">
        <f t="shared" si="875"/>
        <v>510.1</v>
      </c>
      <c r="G1426" s="149" t="s">
        <v>2016</v>
      </c>
      <c r="H1426" s="82" t="str">
        <f>CONCATENATE(K1426," percent up in ",L1426," international stage")</f>
        <v>20 percent up in Cambrian Stage 4 international stage</v>
      </c>
      <c r="I1426" s="142" t="str">
        <f>CONCATENATE(Q1426," percent up in ",R1426," international stage")</f>
        <v>80 percent up in Cambrian Stage 4 international stage</v>
      </c>
      <c r="J1426" s="7">
        <v>0.2</v>
      </c>
      <c r="K1426" s="129">
        <f t="shared" si="876"/>
        <v>20</v>
      </c>
      <c r="L1426" s="8" t="s">
        <v>1438</v>
      </c>
      <c r="M1426" s="5" t="s">
        <v>82</v>
      </c>
      <c r="N1426" s="5" t="s">
        <v>82</v>
      </c>
      <c r="O1426" s="83"/>
      <c r="P1426" s="20">
        <v>0.8</v>
      </c>
      <c r="Q1426" s="143">
        <f>ROUND(P1426*100,1)</f>
        <v>80</v>
      </c>
      <c r="R1426" s="8" t="s">
        <v>1438</v>
      </c>
      <c r="S1426" s="8"/>
    </row>
    <row r="1427" spans="1:20" ht="28">
      <c r="A1427" s="113"/>
      <c r="B1427" s="175" t="s">
        <v>2013</v>
      </c>
      <c r="C1427" s="5"/>
      <c r="D1427" s="5" t="s">
        <v>250</v>
      </c>
      <c r="E1427" s="132">
        <f t="shared" si="874"/>
        <v>513.4</v>
      </c>
      <c r="F1427" s="139">
        <f t="shared" si="875"/>
        <v>510.1</v>
      </c>
      <c r="G1427" s="149" t="s">
        <v>2022</v>
      </c>
      <c r="H1427" s="82" t="str">
        <f t="shared" ref="H1427" si="877">CONCATENATE(K1427," percent up in ",L1427," international stage")</f>
        <v>20 percent up in Cambrian Stage 4 international stage</v>
      </c>
      <c r="I1427" s="142" t="str">
        <f t="shared" ref="I1427" si="878">CONCATENATE(Q1427," percent up in ",R1427," international stage")</f>
        <v>80 percent up in Cambrian Stage 4 international stage</v>
      </c>
      <c r="J1427" s="7">
        <v>0.2</v>
      </c>
      <c r="K1427" s="129">
        <f t="shared" si="876"/>
        <v>20</v>
      </c>
      <c r="L1427" s="8" t="s">
        <v>1438</v>
      </c>
      <c r="M1427" s="5" t="s">
        <v>82</v>
      </c>
      <c r="N1427" s="5" t="s">
        <v>82</v>
      </c>
      <c r="O1427" s="83"/>
      <c r="P1427" s="20">
        <v>0.8</v>
      </c>
      <c r="Q1427" s="143">
        <f t="shared" ref="Q1427" si="879">ROUND(P1427*100,1)</f>
        <v>80</v>
      </c>
      <c r="R1427" s="8" t="s">
        <v>1438</v>
      </c>
      <c r="S1427" s="8"/>
    </row>
    <row r="1428" spans="1:20" ht="28">
      <c r="A1428" s="113" t="s">
        <v>1363</v>
      </c>
      <c r="B1428" s="176" t="s">
        <v>1457</v>
      </c>
      <c r="C1428" s="5"/>
      <c r="D1428" s="5" t="s">
        <v>250</v>
      </c>
      <c r="E1428" s="132">
        <f t="shared" si="874"/>
        <v>513.4</v>
      </c>
      <c r="F1428" s="139">
        <f t="shared" si="875"/>
        <v>510.1</v>
      </c>
      <c r="G1428" s="149" t="s">
        <v>2014</v>
      </c>
      <c r="H1428" s="82" t="str">
        <f>CONCATENATE(K1428," percent up in ",L1428," international stage")</f>
        <v>20 percent up in Cambrian Stage 4 international stage</v>
      </c>
      <c r="I1428" s="142" t="str">
        <f>CONCATENATE(Q1428," percent up in ",R1428," international stage")</f>
        <v>80 percent up in Cambrian Stage 4 international stage</v>
      </c>
      <c r="J1428" s="7">
        <v>0.2</v>
      </c>
      <c r="K1428" s="129">
        <f t="shared" si="876"/>
        <v>20</v>
      </c>
      <c r="L1428" s="8" t="s">
        <v>1438</v>
      </c>
      <c r="M1428" s="5" t="s">
        <v>82</v>
      </c>
      <c r="N1428" s="5" t="s">
        <v>82</v>
      </c>
      <c r="O1428" s="83"/>
      <c r="P1428" s="20">
        <v>0.8</v>
      </c>
      <c r="Q1428" s="143">
        <f>ROUND(P1428*100,1)</f>
        <v>80</v>
      </c>
      <c r="R1428" s="8" t="s">
        <v>1438</v>
      </c>
      <c r="S1428" s="8" t="s">
        <v>248</v>
      </c>
      <c r="T1428" s="7" t="s">
        <v>228</v>
      </c>
    </row>
    <row r="1429" spans="1:20" ht="28">
      <c r="A1429" s="113" t="s">
        <v>1363</v>
      </c>
      <c r="B1429" s="114" t="s">
        <v>1451</v>
      </c>
      <c r="C1429" s="5"/>
      <c r="D1429" s="5" t="s">
        <v>1373</v>
      </c>
      <c r="E1429" s="132">
        <f t="shared" si="874"/>
        <v>514.5</v>
      </c>
      <c r="F1429" s="139">
        <f t="shared" si="875"/>
        <v>509</v>
      </c>
      <c r="G1429" s="149"/>
      <c r="H1429" s="82" t="str">
        <f t="shared" si="852"/>
        <v>0 percent up in Cambrian Stage 4 international stage</v>
      </c>
      <c r="I1429" s="142" t="str">
        <f t="shared" si="853"/>
        <v>100 percent up in Cambrian Stage 4 international stage</v>
      </c>
      <c r="J1429" s="7">
        <v>0</v>
      </c>
      <c r="K1429" s="129">
        <f t="shared" si="854"/>
        <v>0</v>
      </c>
      <c r="L1429" s="8" t="s">
        <v>1438</v>
      </c>
      <c r="M1429" s="5" t="s">
        <v>82</v>
      </c>
      <c r="N1429" s="5" t="s">
        <v>82</v>
      </c>
      <c r="O1429" s="83"/>
      <c r="P1429" s="20">
        <v>1</v>
      </c>
      <c r="Q1429" s="143">
        <f t="shared" si="855"/>
        <v>100</v>
      </c>
      <c r="R1429" s="8" t="s">
        <v>1438</v>
      </c>
      <c r="S1429" s="8" t="s">
        <v>234</v>
      </c>
      <c r="T1429" s="7" t="s">
        <v>228</v>
      </c>
    </row>
    <row r="1430" spans="1:20" ht="34">
      <c r="A1430" s="113"/>
      <c r="B1430" s="115" t="s">
        <v>2052</v>
      </c>
      <c r="C1430" s="5"/>
      <c r="D1430" s="5"/>
      <c r="E1430" s="132">
        <f>(E1432+F1432)/2</f>
        <v>511.75</v>
      </c>
      <c r="F1430" s="139">
        <f>F1432</f>
        <v>509</v>
      </c>
      <c r="G1430" s="149" t="s">
        <v>2054</v>
      </c>
      <c r="K1430" s="129"/>
      <c r="L1430" s="8"/>
      <c r="M1430" s="5"/>
      <c r="O1430" s="83"/>
      <c r="R1430" s="8"/>
      <c r="S1430" s="8"/>
    </row>
    <row r="1431" spans="1:20" ht="34">
      <c r="A1431" s="113"/>
      <c r="B1431" s="115" t="s">
        <v>2053</v>
      </c>
      <c r="C1431" s="5"/>
      <c r="D1431" s="5"/>
      <c r="E1431" s="132">
        <f>E1432</f>
        <v>514.5</v>
      </c>
      <c r="F1431" s="139">
        <f>(E1432+F1432)/2</f>
        <v>511.75</v>
      </c>
      <c r="G1431" s="149" t="s">
        <v>2055</v>
      </c>
      <c r="K1431" s="129"/>
      <c r="L1431" s="8"/>
      <c r="M1431" s="5"/>
      <c r="O1431" s="83"/>
      <c r="R1431" s="8"/>
      <c r="S1431" s="8"/>
    </row>
    <row r="1432" spans="1:20" ht="28">
      <c r="A1432" s="113" t="s">
        <v>1363</v>
      </c>
      <c r="B1432" s="115" t="s">
        <v>1438</v>
      </c>
      <c r="C1432" s="135"/>
      <c r="D1432" s="135" t="s">
        <v>224</v>
      </c>
      <c r="E1432" s="132">
        <f t="shared" si="874"/>
        <v>514.5</v>
      </c>
      <c r="F1432" s="139">
        <f t="shared" si="875"/>
        <v>509</v>
      </c>
      <c r="G1432" s="149"/>
      <c r="H1432" s="82" t="str">
        <f t="shared" si="852"/>
        <v>0 percent up in Cambrian Stage 4 international stage</v>
      </c>
      <c r="I1432" s="142" t="str">
        <f t="shared" si="853"/>
        <v>100 percent up in Cambrian Stage 4 international stage</v>
      </c>
      <c r="J1432" s="7">
        <v>0</v>
      </c>
      <c r="K1432" s="129">
        <f t="shared" si="854"/>
        <v>0</v>
      </c>
      <c r="L1432" s="8" t="s">
        <v>1438</v>
      </c>
      <c r="M1432" s="5" t="s">
        <v>226</v>
      </c>
      <c r="N1432" s="5" t="s">
        <v>1452</v>
      </c>
      <c r="O1432" s="83">
        <f>Master_Chronostrat!I159</f>
        <v>514.5</v>
      </c>
      <c r="P1432" s="20">
        <v>1</v>
      </c>
      <c r="Q1432" s="143">
        <f t="shared" si="855"/>
        <v>100</v>
      </c>
      <c r="R1432" s="8" t="s">
        <v>1438</v>
      </c>
      <c r="S1432" s="8" t="s">
        <v>226</v>
      </c>
      <c r="T1432" s="7" t="s">
        <v>228</v>
      </c>
    </row>
    <row r="1433" spans="1:20" ht="28">
      <c r="A1433" s="113" t="s">
        <v>1363</v>
      </c>
      <c r="B1433" s="114" t="s">
        <v>1453</v>
      </c>
      <c r="C1433" s="5"/>
      <c r="D1433" s="5" t="s">
        <v>1420</v>
      </c>
      <c r="E1433" s="132">
        <f>$O$1462-J1433*($O$1462-$O$1432)</f>
        <v>515.58333333333337</v>
      </c>
      <c r="F1433" s="139">
        <f>$O$1401-P1433*($O$1401-$O$1389)</f>
        <v>505.69387755102042</v>
      </c>
      <c r="G1433" s="149"/>
      <c r="H1433" s="82" t="str">
        <f t="shared" si="852"/>
        <v>83.3 percent up in Cambrian Stage 3 international stage</v>
      </c>
      <c r="I1433" s="142" t="str">
        <f t="shared" si="853"/>
        <v>73.5 percent up in Wuliuan international stage</v>
      </c>
      <c r="J1433" s="7">
        <v>0.83333333333333337</v>
      </c>
      <c r="K1433" s="129">
        <f t="shared" si="854"/>
        <v>83.3</v>
      </c>
      <c r="L1433" s="8" t="s">
        <v>1454</v>
      </c>
      <c r="M1433" s="5" t="s">
        <v>82</v>
      </c>
      <c r="N1433" s="5" t="s">
        <v>82</v>
      </c>
      <c r="O1433" s="83"/>
      <c r="P1433" s="20">
        <v>0.73469387755101578</v>
      </c>
      <c r="Q1433" s="143">
        <f t="shared" si="855"/>
        <v>73.5</v>
      </c>
      <c r="R1433" s="21" t="s">
        <v>174</v>
      </c>
      <c r="S1433" s="8" t="s">
        <v>248</v>
      </c>
      <c r="T1433" s="7" t="s">
        <v>228</v>
      </c>
    </row>
    <row r="1434" spans="1:20" ht="28">
      <c r="A1434" s="113" t="s">
        <v>1363</v>
      </c>
      <c r="B1434" s="114" t="s">
        <v>1455</v>
      </c>
      <c r="C1434" s="5"/>
      <c r="D1434" s="5" t="s">
        <v>82</v>
      </c>
      <c r="E1434" s="132">
        <f>$O$1462-J1434*($O$1462-$O$1432)</f>
        <v>515.58333333333337</v>
      </c>
      <c r="F1434" s="139">
        <f>$O$1401-P1434*($O$1401-$O$1389)</f>
        <v>505.69387755102042</v>
      </c>
      <c r="G1434" s="149"/>
      <c r="H1434" s="82" t="str">
        <f t="shared" si="852"/>
        <v>83.3 percent up in Cambrian Stage 3 international stage</v>
      </c>
      <c r="I1434" s="142" t="str">
        <f t="shared" si="853"/>
        <v>73.5 percent up in Wuliuan international stage</v>
      </c>
      <c r="J1434" s="7">
        <v>0.83333333333333337</v>
      </c>
      <c r="K1434" s="129">
        <f t="shared" si="854"/>
        <v>83.3</v>
      </c>
      <c r="L1434" s="8" t="s">
        <v>1454</v>
      </c>
      <c r="M1434" s="5" t="s">
        <v>82</v>
      </c>
      <c r="N1434" s="5" t="s">
        <v>82</v>
      </c>
      <c r="O1434" s="83"/>
      <c r="P1434" s="20">
        <v>0.73469387755101578</v>
      </c>
      <c r="Q1434" s="143">
        <f t="shared" si="855"/>
        <v>73.5</v>
      </c>
      <c r="R1434" s="21" t="s">
        <v>174</v>
      </c>
      <c r="S1434" s="8" t="s">
        <v>248</v>
      </c>
      <c r="T1434" s="7" t="s">
        <v>228</v>
      </c>
    </row>
    <row r="1435" spans="1:20" ht="17">
      <c r="A1435" s="113"/>
      <c r="B1435" s="115" t="s">
        <v>1971</v>
      </c>
      <c r="C1435" s="5"/>
      <c r="D1435" s="5"/>
      <c r="E1435" s="132">
        <f>E1439-0.5*(E1439-F1439)</f>
        <v>518.0625</v>
      </c>
      <c r="F1435" s="139">
        <f>F1439</f>
        <v>513.125</v>
      </c>
      <c r="G1435" s="149" t="s">
        <v>1966</v>
      </c>
      <c r="K1435" s="129"/>
      <c r="L1435" s="8"/>
      <c r="M1435" s="5"/>
      <c r="O1435" s="83"/>
      <c r="S1435" s="8"/>
    </row>
    <row r="1436" spans="1:20" ht="17">
      <c r="A1436" s="113"/>
      <c r="B1436" s="160" t="s">
        <v>1970</v>
      </c>
      <c r="C1436" s="5"/>
      <c r="D1436" s="5"/>
      <c r="E1436" s="132">
        <f>E1439-0.35*(E1439-F1439)</f>
        <v>519.54375000000005</v>
      </c>
      <c r="F1436" s="139">
        <f>E1439-0.65*(E1439-F1439)</f>
        <v>516.58124999999995</v>
      </c>
      <c r="G1436" s="149" t="s">
        <v>1968</v>
      </c>
      <c r="K1436" s="129"/>
      <c r="L1436" s="8"/>
      <c r="M1436" s="5"/>
      <c r="O1436" s="83"/>
      <c r="S1436" s="8"/>
    </row>
    <row r="1437" spans="1:20" ht="17">
      <c r="A1437" s="113"/>
      <c r="B1437" s="115" t="s">
        <v>1969</v>
      </c>
      <c r="C1437" s="5"/>
      <c r="D1437" s="5"/>
      <c r="E1437" s="132">
        <f>E1439</f>
        <v>523</v>
      </c>
      <c r="F1437" s="139">
        <f>E1439-0.5*(E1439-F1439)</f>
        <v>518.0625</v>
      </c>
      <c r="G1437" s="149" t="s">
        <v>1967</v>
      </c>
      <c r="K1437" s="129"/>
      <c r="L1437" s="8"/>
      <c r="M1437" s="5"/>
      <c r="O1437" s="83"/>
      <c r="S1437" s="8"/>
    </row>
    <row r="1438" spans="1:20" ht="28">
      <c r="A1438" s="113"/>
      <c r="B1438" s="115" t="s">
        <v>2032</v>
      </c>
      <c r="C1438" s="5"/>
      <c r="D1438" s="5"/>
      <c r="E1438" s="132">
        <f>$O$1472-J1438*($O$1472-$O$1462)</f>
        <v>523</v>
      </c>
      <c r="F1438" s="139">
        <f>$O$1432-P1438*($O$1432-$O$1401)</f>
        <v>513.125</v>
      </c>
      <c r="G1438" s="149" t="s">
        <v>2033</v>
      </c>
      <c r="H1438" s="82" t="str">
        <f>CONCATENATE(K1438," percent up in ",L1438," international stage")</f>
        <v>75 percent up in Cambrian Stage 3 international stage</v>
      </c>
      <c r="I1438" s="142" t="str">
        <f>CONCATENATE(Q1438," percent up in ",R1438," international stage")</f>
        <v>25 percent up in Cambrian Stage 4 international stage</v>
      </c>
      <c r="J1438" s="7">
        <v>0.75</v>
      </c>
      <c r="K1438" s="129">
        <f t="shared" ref="K1438" si="880">ROUND(J1438*100,1)</f>
        <v>75</v>
      </c>
      <c r="L1438" s="8" t="s">
        <v>1454</v>
      </c>
      <c r="M1438" s="5" t="s">
        <v>82</v>
      </c>
      <c r="N1438" s="5" t="s">
        <v>82</v>
      </c>
      <c r="O1438" s="83"/>
      <c r="P1438" s="20">
        <v>0.25</v>
      </c>
      <c r="Q1438" s="143">
        <f>ROUND(P1438*100,1)</f>
        <v>25</v>
      </c>
      <c r="R1438" s="8" t="s">
        <v>1438</v>
      </c>
      <c r="S1438" s="8"/>
    </row>
    <row r="1439" spans="1:20" ht="28">
      <c r="A1439" s="113" t="s">
        <v>1363</v>
      </c>
      <c r="B1439" s="115" t="s">
        <v>1465</v>
      </c>
      <c r="C1439" s="5"/>
      <c r="D1439" s="5" t="s">
        <v>963</v>
      </c>
      <c r="E1439" s="132">
        <f>$O$1472-J1439*($O$1472-$O$1462)</f>
        <v>523</v>
      </c>
      <c r="F1439" s="139">
        <f>$O$1432-P1439*($O$1432-$O$1401)</f>
        <v>513.125</v>
      </c>
      <c r="G1439" s="149" t="s">
        <v>1953</v>
      </c>
      <c r="H1439" s="82" t="str">
        <f>CONCATENATE(K1439," percent up in ",L1439," international stage")</f>
        <v>75 percent up in Cambrian Stage 3 international stage</v>
      </c>
      <c r="I1439" s="142" t="str">
        <f>CONCATENATE(Q1439," percent up in ",R1439," international stage")</f>
        <v>25 percent up in Cambrian Stage 4 international stage</v>
      </c>
      <c r="J1439" s="7">
        <v>0.75</v>
      </c>
      <c r="K1439" s="129">
        <f t="shared" ref="K1439" si="881">ROUND(J1439*100,1)</f>
        <v>75</v>
      </c>
      <c r="L1439" s="8" t="s">
        <v>1454</v>
      </c>
      <c r="M1439" s="5" t="s">
        <v>82</v>
      </c>
      <c r="N1439" s="5" t="s">
        <v>82</v>
      </c>
      <c r="O1439" s="83"/>
      <c r="P1439" s="20">
        <v>0.25</v>
      </c>
      <c r="Q1439" s="143">
        <f>ROUND(P1439*100,1)</f>
        <v>25</v>
      </c>
      <c r="R1439" s="8" t="s">
        <v>1438</v>
      </c>
      <c r="S1439" s="8" t="s">
        <v>248</v>
      </c>
      <c r="T1439" s="7" t="s">
        <v>228</v>
      </c>
    </row>
    <row r="1440" spans="1:20" ht="28">
      <c r="A1440" s="113" t="s">
        <v>1363</v>
      </c>
      <c r="B1440" s="114" t="s">
        <v>1456</v>
      </c>
      <c r="C1440" s="5"/>
      <c r="D1440" s="5" t="s">
        <v>1403</v>
      </c>
      <c r="E1440" s="132">
        <f>$O$1462-J1440*($O$1462-$O$1432)</f>
        <v>516.66666666666663</v>
      </c>
      <c r="F1440" s="139">
        <f>$O$1432-P1440*($O$1432-$O$1401)</f>
        <v>512.29999999999995</v>
      </c>
      <c r="G1440" s="149"/>
      <c r="H1440" s="82" t="str">
        <f t="shared" si="852"/>
        <v>66.7 percent up in Cambrian Stage 3 international stage</v>
      </c>
      <c r="I1440" s="142" t="str">
        <f t="shared" si="853"/>
        <v>40 percent up in Cambrian Stage 4 international stage</v>
      </c>
      <c r="J1440" s="7">
        <v>0.66666666666666674</v>
      </c>
      <c r="K1440" s="129">
        <f t="shared" si="854"/>
        <v>66.7</v>
      </c>
      <c r="L1440" s="8" t="s">
        <v>1454</v>
      </c>
      <c r="M1440" s="5" t="s">
        <v>82</v>
      </c>
      <c r="N1440" s="5" t="s">
        <v>82</v>
      </c>
      <c r="O1440" s="83"/>
      <c r="P1440" s="20">
        <v>0.4</v>
      </c>
      <c r="Q1440" s="143">
        <f t="shared" si="855"/>
        <v>40</v>
      </c>
      <c r="R1440" s="8" t="s">
        <v>1438</v>
      </c>
      <c r="S1440" s="8" t="s">
        <v>248</v>
      </c>
      <c r="T1440" s="7" t="s">
        <v>228</v>
      </c>
    </row>
    <row r="1441" spans="1:20" ht="28">
      <c r="A1441" s="113" t="s">
        <v>1363</v>
      </c>
      <c r="B1441" s="114" t="s">
        <v>1459</v>
      </c>
      <c r="C1441" s="5"/>
      <c r="D1441" s="5" t="s">
        <v>1420</v>
      </c>
      <c r="E1441" s="132">
        <f>$O$1462-J1441*($O$1462-$O$1432)</f>
        <v>519.375</v>
      </c>
      <c r="F1441" s="139">
        <f>$O$1462-P1441*($O$1462-$O$1432)</f>
        <v>515.58333333333337</v>
      </c>
      <c r="G1441" s="149"/>
      <c r="H1441" s="82" t="str">
        <f>CONCATENATE(K1441," percent up in ",L1441," international stage")</f>
        <v>25 percent up in Cambrian Stage 3 international stage</v>
      </c>
      <c r="I1441" s="142" t="str">
        <f>CONCATENATE(Q1441," percent up in ",R1441," international stage")</f>
        <v>83.3 percent up in Cambrian Stage 3 international stage</v>
      </c>
      <c r="J1441" s="7">
        <v>0.25</v>
      </c>
      <c r="K1441" s="129">
        <f>ROUND(J1441*100,1)</f>
        <v>25</v>
      </c>
      <c r="L1441" s="8" t="s">
        <v>1454</v>
      </c>
      <c r="M1441" s="5" t="s">
        <v>82</v>
      </c>
      <c r="N1441" s="5" t="s">
        <v>82</v>
      </c>
      <c r="O1441" s="83"/>
      <c r="P1441" s="20">
        <v>0.83333333333333337</v>
      </c>
      <c r="Q1441" s="143">
        <f>ROUND(P1441*100,1)</f>
        <v>83.3</v>
      </c>
      <c r="R1441" s="8" t="s">
        <v>1454</v>
      </c>
      <c r="S1441" s="8" t="s">
        <v>261</v>
      </c>
      <c r="T1441" s="7">
        <v>0.5833333333333387</v>
      </c>
    </row>
    <row r="1442" spans="1:20" ht="28">
      <c r="A1442" s="113" t="s">
        <v>1363</v>
      </c>
      <c r="B1442" s="115" t="s">
        <v>1460</v>
      </c>
      <c r="C1442" s="5"/>
      <c r="D1442" s="5" t="s">
        <v>370</v>
      </c>
      <c r="E1442" s="132">
        <f>$O$1462-J1442*($O$1462-$O$1432)</f>
        <v>519.91666666666663</v>
      </c>
      <c r="F1442" s="139">
        <f>$O$1432-P1442*($O$1432-$O$1401)</f>
        <v>509</v>
      </c>
      <c r="G1442" s="149"/>
      <c r="H1442" s="82" t="str">
        <f>CONCATENATE(K1442," percent up in ",L1442," international stage")</f>
        <v>16.7 percent up in Cambrian Stage 3 international stage</v>
      </c>
      <c r="I1442" s="142" t="str">
        <f>CONCATENATE(Q1442," percent up in ",R1442," international stage")</f>
        <v>100 percent up in Cambrian Stage 4 international stage</v>
      </c>
      <c r="J1442" s="7">
        <v>0.16666666666666663</v>
      </c>
      <c r="K1442" s="129">
        <f>ROUND(J1442*100,1)</f>
        <v>16.7</v>
      </c>
      <c r="L1442" s="8" t="s">
        <v>1454</v>
      </c>
      <c r="M1442" s="5" t="s">
        <v>82</v>
      </c>
      <c r="N1442" s="5" t="s">
        <v>82</v>
      </c>
      <c r="O1442" s="83"/>
      <c r="P1442" s="20">
        <v>1</v>
      </c>
      <c r="Q1442" s="143">
        <f>ROUND(P1442*100,1)</f>
        <v>100</v>
      </c>
      <c r="R1442" s="8" t="s">
        <v>1438</v>
      </c>
      <c r="S1442" s="8" t="s">
        <v>248</v>
      </c>
      <c r="T1442" s="7" t="s">
        <v>228</v>
      </c>
    </row>
    <row r="1443" spans="1:20" ht="28">
      <c r="A1443" s="113" t="s">
        <v>1363</v>
      </c>
      <c r="B1443" s="114" t="s">
        <v>1461</v>
      </c>
      <c r="C1443" s="5"/>
      <c r="D1443" s="5" t="s">
        <v>1420</v>
      </c>
      <c r="E1443" s="132">
        <f>$O$1462-J1443*($O$1462-$O$1432)</f>
        <v>521</v>
      </c>
      <c r="F1443" s="139">
        <f>$O$1462-P1443*($O$1462-$O$1432)</f>
        <v>519.375</v>
      </c>
      <c r="G1443" s="149"/>
      <c r="H1443" s="82" t="str">
        <f>CONCATENATE(K1443," percent up in ",L1443," international stage")</f>
        <v>0 percent up in Cambrian Stage 3 international stage</v>
      </c>
      <c r="I1443" s="142" t="str">
        <f>CONCATENATE(Q1443," percent up in ",R1443," international stage")</f>
        <v>25 percent up in Cambrian Stage 3 international stage</v>
      </c>
      <c r="J1443" s="7">
        <v>0</v>
      </c>
      <c r="K1443" s="129">
        <f>ROUND(J1443*100,1)</f>
        <v>0</v>
      </c>
      <c r="L1443" s="8" t="s">
        <v>1454</v>
      </c>
      <c r="M1443" s="5" t="s">
        <v>82</v>
      </c>
      <c r="N1443" s="5" t="s">
        <v>82</v>
      </c>
      <c r="O1443" s="83"/>
      <c r="P1443" s="20">
        <v>0.25</v>
      </c>
      <c r="Q1443" s="143">
        <f>ROUND(P1443*100,1)</f>
        <v>25</v>
      </c>
      <c r="R1443" s="8" t="s">
        <v>1454</v>
      </c>
      <c r="S1443" s="8" t="s">
        <v>232</v>
      </c>
      <c r="T1443" s="7" t="s">
        <v>228</v>
      </c>
    </row>
    <row r="1444" spans="1:20" ht="17">
      <c r="A1444" s="113"/>
      <c r="B1444" s="115" t="s">
        <v>1954</v>
      </c>
      <c r="C1444" s="5"/>
      <c r="D1444" s="5"/>
      <c r="E1444" s="132">
        <f>E1450-0.75*(E1450-F1450)</f>
        <v>522.5</v>
      </c>
      <c r="F1444" s="139">
        <f>F1450</f>
        <v>523</v>
      </c>
      <c r="G1444" s="149" t="s">
        <v>1958</v>
      </c>
      <c r="K1444" s="129"/>
      <c r="L1444" s="8"/>
      <c r="M1444" s="5"/>
      <c r="O1444" s="83"/>
      <c r="R1444" s="8"/>
      <c r="S1444" s="8"/>
    </row>
    <row r="1445" spans="1:20" ht="17">
      <c r="A1445" s="113"/>
      <c r="B1445" s="115" t="s">
        <v>1955</v>
      </c>
      <c r="C1445" s="5"/>
      <c r="D1445" s="5"/>
      <c r="E1445" s="132">
        <f>E1450-0.5*(E1450-F1450)</f>
        <v>522</v>
      </c>
      <c r="F1445" s="139">
        <f>E1450-0.75*(E1450-F1450)</f>
        <v>522.5</v>
      </c>
      <c r="G1445" s="149" t="s">
        <v>1959</v>
      </c>
      <c r="K1445" s="129"/>
      <c r="L1445" s="8"/>
      <c r="M1445" s="5"/>
      <c r="O1445" s="83"/>
      <c r="R1445" s="8"/>
      <c r="S1445" s="8"/>
    </row>
    <row r="1446" spans="1:20" ht="17">
      <c r="A1446" s="113"/>
      <c r="B1446" s="115" t="s">
        <v>1956</v>
      </c>
      <c r="C1446" s="5"/>
      <c r="D1446" s="5"/>
      <c r="E1446" s="132">
        <f>E1450-0.25*(E1450-F1450)</f>
        <v>521.5</v>
      </c>
      <c r="F1446" s="139">
        <f>E1450-0.5*(E1450-F1450)</f>
        <v>522</v>
      </c>
      <c r="G1446" s="149" t="s">
        <v>1960</v>
      </c>
      <c r="K1446" s="129"/>
      <c r="L1446" s="8"/>
      <c r="M1446" s="5"/>
      <c r="O1446" s="83"/>
      <c r="R1446" s="8"/>
      <c r="S1446" s="8"/>
    </row>
    <row r="1447" spans="1:20" ht="17">
      <c r="A1447" s="113"/>
      <c r="B1447" s="115" t="s">
        <v>1957</v>
      </c>
      <c r="C1447" s="5"/>
      <c r="D1447" s="5"/>
      <c r="E1447" s="132">
        <f>E1450</f>
        <v>521</v>
      </c>
      <c r="F1447" s="139">
        <f>E1450-0.25*(E1450-F1450)</f>
        <v>521.5</v>
      </c>
      <c r="G1447" s="149" t="s">
        <v>1961</v>
      </c>
      <c r="K1447" s="129"/>
      <c r="L1447" s="8"/>
      <c r="M1447" s="5"/>
      <c r="O1447" s="83"/>
      <c r="R1447" s="8"/>
      <c r="S1447" s="8"/>
    </row>
    <row r="1448" spans="1:20" ht="28">
      <c r="A1448" s="113"/>
      <c r="B1448" s="115" t="s">
        <v>1815</v>
      </c>
      <c r="C1448" s="5"/>
      <c r="D1448" s="5"/>
      <c r="E1448" s="132">
        <f>E1450-0.5*(E1450-F1450)</f>
        <v>522</v>
      </c>
      <c r="F1448" s="139">
        <f>F1450</f>
        <v>523</v>
      </c>
      <c r="G1448" s="149" t="s">
        <v>1817</v>
      </c>
      <c r="K1448" s="129"/>
      <c r="L1448" s="8"/>
      <c r="M1448" s="5"/>
      <c r="O1448" s="83"/>
      <c r="R1448" s="8"/>
      <c r="S1448" s="151" t="s">
        <v>1817</v>
      </c>
    </row>
    <row r="1449" spans="1:20" ht="28">
      <c r="A1449" s="113"/>
      <c r="B1449" s="115" t="s">
        <v>1816</v>
      </c>
      <c r="C1449" s="5"/>
      <c r="D1449" s="5"/>
      <c r="E1449" s="132">
        <f>E1450</f>
        <v>521</v>
      </c>
      <c r="F1449" s="139">
        <f>E1450-0.5*(E1450-F1450)</f>
        <v>522</v>
      </c>
      <c r="G1449" s="149" t="s">
        <v>1818</v>
      </c>
      <c r="K1449" s="129"/>
      <c r="L1449" s="8"/>
      <c r="M1449" s="5"/>
      <c r="O1449" s="83"/>
      <c r="R1449" s="8"/>
      <c r="S1449" s="151" t="s">
        <v>1818</v>
      </c>
    </row>
    <row r="1450" spans="1:20" ht="28">
      <c r="A1450" s="113" t="s">
        <v>1363</v>
      </c>
      <c r="B1450" s="115" t="s">
        <v>1471</v>
      </c>
      <c r="C1450" s="5"/>
      <c r="D1450" s="5" t="s">
        <v>963</v>
      </c>
      <c r="E1450" s="132">
        <f t="shared" ref="E1450:E1462" si="882">$O$1462-J1450*($O$1462-$O$1432)</f>
        <v>521</v>
      </c>
      <c r="F1450" s="139">
        <f>$O$1472-P1450*($O$1472-$O$1462)</f>
        <v>523</v>
      </c>
      <c r="G1450" s="149" t="s">
        <v>1953</v>
      </c>
      <c r="H1450" s="82" t="str">
        <f>CONCATENATE(K1450," percent up in ",L1450," international stage")</f>
        <v>0 percent up in Cambrian Stage 3 international stage</v>
      </c>
      <c r="I1450" s="142" t="str">
        <f>CONCATENATE(Q1450," percent up in ",R1450," international stage")</f>
        <v>75 percent up in Cambrian Stage 3 international stage</v>
      </c>
      <c r="J1450" s="7">
        <v>0</v>
      </c>
      <c r="K1450" s="129">
        <f t="shared" ref="K1450" si="883">ROUND(J1450*100,1)</f>
        <v>0</v>
      </c>
      <c r="L1450" s="8" t="s">
        <v>1454</v>
      </c>
      <c r="M1450" s="5" t="s">
        <v>82</v>
      </c>
      <c r="N1450" s="5" t="s">
        <v>82</v>
      </c>
      <c r="O1450" s="83"/>
      <c r="P1450" s="20">
        <v>0.75</v>
      </c>
      <c r="Q1450" s="143">
        <f>ROUND(P1450*100,1)</f>
        <v>75</v>
      </c>
      <c r="R1450" s="8" t="s">
        <v>1454</v>
      </c>
      <c r="S1450" s="8" t="s">
        <v>248</v>
      </c>
      <c r="T1450" s="7" t="s">
        <v>228</v>
      </c>
    </row>
    <row r="1451" spans="1:20" ht="28">
      <c r="A1451" s="113"/>
      <c r="B1451" s="174" t="s">
        <v>2015</v>
      </c>
      <c r="C1451" s="5"/>
      <c r="D1451" s="5" t="s">
        <v>250</v>
      </c>
      <c r="E1451" s="132">
        <f t="shared" si="882"/>
        <v>517.75</v>
      </c>
      <c r="F1451" s="139">
        <f>$O$1432-P1451*($O$1432-$O$1401)</f>
        <v>513.4</v>
      </c>
      <c r="G1451" s="149" t="s">
        <v>2016</v>
      </c>
      <c r="H1451" s="82" t="str">
        <f t="shared" ref="H1451" si="884">CONCATENATE(K1451," percent up in ",L1451," international stage")</f>
        <v>50 percent up in Cambrian Stage 3 international stage</v>
      </c>
      <c r="I1451" s="142" t="str">
        <f>CONCATENATE(Q1451," percent up in ",R1451," international stage")</f>
        <v>20 percent up in Cambrian Stage 4 international stage</v>
      </c>
      <c r="J1451" s="7">
        <v>0.5</v>
      </c>
      <c r="K1451" s="129">
        <f>ROUND(J1451*100,1)</f>
        <v>50</v>
      </c>
      <c r="L1451" s="8" t="s">
        <v>1454</v>
      </c>
      <c r="M1451" s="5" t="s">
        <v>82</v>
      </c>
      <c r="N1451" s="5" t="s">
        <v>82</v>
      </c>
      <c r="O1451" s="83"/>
      <c r="P1451" s="20">
        <v>0.2</v>
      </c>
      <c r="Q1451" s="143">
        <f t="shared" ref="Q1451" si="885">ROUND(P1451*100,1)</f>
        <v>20</v>
      </c>
      <c r="R1451" s="8" t="s">
        <v>1438</v>
      </c>
      <c r="S1451" s="8"/>
    </row>
    <row r="1452" spans="1:20" ht="34">
      <c r="A1452" s="113"/>
      <c r="B1452" s="175" t="s">
        <v>2042</v>
      </c>
      <c r="C1452" s="5"/>
      <c r="D1452" s="5"/>
      <c r="E1452" s="132">
        <f>(E1454+F1454)/2</f>
        <v>515.57500000000005</v>
      </c>
      <c r="F1452" s="139">
        <f>F1454</f>
        <v>513.4</v>
      </c>
      <c r="G1452" s="149" t="s">
        <v>2045</v>
      </c>
      <c r="K1452" s="129"/>
      <c r="L1452" s="8"/>
      <c r="M1452" s="5"/>
      <c r="O1452" s="83"/>
      <c r="R1452" s="8"/>
      <c r="S1452" s="8"/>
    </row>
    <row r="1453" spans="1:20" ht="34">
      <c r="A1453" s="113"/>
      <c r="B1453" s="175" t="s">
        <v>2043</v>
      </c>
      <c r="C1453" s="5"/>
      <c r="D1453" s="5"/>
      <c r="E1453" s="132">
        <f>E1454</f>
        <v>517.75</v>
      </c>
      <c r="F1453" s="139">
        <f>(E1454+F1454)/2</f>
        <v>515.57500000000005</v>
      </c>
      <c r="G1453" s="149" t="s">
        <v>2044</v>
      </c>
      <c r="K1453" s="129"/>
      <c r="L1453" s="8"/>
      <c r="M1453" s="5"/>
      <c r="O1453" s="83"/>
      <c r="R1453" s="8"/>
      <c r="S1453" s="8"/>
    </row>
    <row r="1454" spans="1:20" ht="28">
      <c r="A1454" s="113"/>
      <c r="B1454" s="175" t="s">
        <v>2009</v>
      </c>
      <c r="C1454" s="5"/>
      <c r="D1454" s="5" t="s">
        <v>250</v>
      </c>
      <c r="E1454" s="132">
        <f t="shared" si="882"/>
        <v>517.75</v>
      </c>
      <c r="F1454" s="139">
        <f>$O$1432-P1454*($O$1432-$O$1401)</f>
        <v>513.4</v>
      </c>
      <c r="G1454" s="149" t="s">
        <v>2010</v>
      </c>
      <c r="H1454" s="82" t="str">
        <f t="shared" ref="H1454" si="886">CONCATENATE(K1454," percent up in ",L1454," international stage")</f>
        <v>50 percent up in Cambrian Stage 3 international stage</v>
      </c>
      <c r="I1454" s="142" t="str">
        <f t="shared" ref="I1454" si="887">CONCATENATE(Q1454," percent up in ",R1454," international stage")</f>
        <v>20 percent up in Cambrian Stage 4 international stage</v>
      </c>
      <c r="J1454" s="7">
        <v>0.5</v>
      </c>
      <c r="K1454" s="129">
        <f t="shared" ref="K1454" si="888">ROUND(J1454*100,1)</f>
        <v>50</v>
      </c>
      <c r="L1454" s="8" t="s">
        <v>1454</v>
      </c>
      <c r="M1454" s="5" t="s">
        <v>82</v>
      </c>
      <c r="N1454" s="5" t="s">
        <v>82</v>
      </c>
      <c r="O1454" s="83"/>
      <c r="P1454" s="20">
        <v>0.2</v>
      </c>
      <c r="Q1454" s="143">
        <f t="shared" ref="Q1454" si="889">ROUND(P1454*100,1)</f>
        <v>20</v>
      </c>
      <c r="R1454" s="8" t="s">
        <v>1438</v>
      </c>
      <c r="S1454" s="8"/>
    </row>
    <row r="1455" spans="1:20" ht="28">
      <c r="A1455" s="113" t="s">
        <v>1363</v>
      </c>
      <c r="B1455" s="176" t="s">
        <v>1463</v>
      </c>
      <c r="C1455" s="5"/>
      <c r="D1455" s="5" t="s">
        <v>250</v>
      </c>
      <c r="E1455" s="132">
        <f t="shared" si="882"/>
        <v>517.75</v>
      </c>
      <c r="F1455" s="139">
        <f>$O$1432-P1455*($O$1432-$O$1401)</f>
        <v>513.4</v>
      </c>
      <c r="G1455" s="149"/>
      <c r="H1455" s="82" t="str">
        <f>CONCATENATE(K1455," percent up in ",L1455," international stage")</f>
        <v>50 percent up in Cambrian Stage 3 international stage</v>
      </c>
      <c r="I1455" s="142" t="str">
        <f>CONCATENATE(Q1455," percent up in ",R1455," international stage")</f>
        <v>20 percent up in Cambrian Stage 4 international stage</v>
      </c>
      <c r="J1455" s="7">
        <v>0.5</v>
      </c>
      <c r="K1455" s="129">
        <f t="shared" ref="K1455:K1464" si="890">ROUND(J1455*100,1)</f>
        <v>50</v>
      </c>
      <c r="L1455" s="8" t="s">
        <v>1454</v>
      </c>
      <c r="M1455" s="5" t="s">
        <v>82</v>
      </c>
      <c r="N1455" s="5" t="s">
        <v>82</v>
      </c>
      <c r="O1455" s="83"/>
      <c r="P1455" s="20">
        <v>0.2</v>
      </c>
      <c r="Q1455" s="143">
        <f>ROUND(P1455*100,1)</f>
        <v>20</v>
      </c>
      <c r="R1455" s="8" t="s">
        <v>1438</v>
      </c>
      <c r="S1455" s="8" t="s">
        <v>248</v>
      </c>
      <c r="T1455" s="7" t="s">
        <v>228</v>
      </c>
    </row>
    <row r="1456" spans="1:20" ht="28">
      <c r="A1456" s="113"/>
      <c r="B1456" s="177" t="s">
        <v>2018</v>
      </c>
      <c r="C1456" s="5" t="s">
        <v>2027</v>
      </c>
      <c r="D1456" s="5" t="s">
        <v>250</v>
      </c>
      <c r="E1456" s="132">
        <f t="shared" si="882"/>
        <v>521</v>
      </c>
      <c r="F1456" s="139">
        <f>$O$1462-P1456*($O$1462-$O$1432)</f>
        <v>517.75</v>
      </c>
      <c r="G1456" s="149" t="s">
        <v>2016</v>
      </c>
      <c r="H1456" s="82" t="str">
        <f t="shared" ref="H1456:H1457" si="891">CONCATENATE(K1456," percent up in ",L1456," international stage")</f>
        <v>0 percent up in Cambrian Stage 3 international stage</v>
      </c>
      <c r="I1456" s="142" t="str">
        <f t="shared" ref="I1456:I1457" si="892">CONCATENATE(Q1456," percent up in ",R1456," international stage")</f>
        <v>50 percent up in Cambrian Stage 3 international stage</v>
      </c>
      <c r="J1456" s="7">
        <v>0</v>
      </c>
      <c r="K1456" s="129">
        <f t="shared" si="890"/>
        <v>0</v>
      </c>
      <c r="L1456" s="8" t="s">
        <v>1454</v>
      </c>
      <c r="M1456" s="5" t="s">
        <v>82</v>
      </c>
      <c r="N1456" s="5" t="s">
        <v>82</v>
      </c>
      <c r="O1456" s="83"/>
      <c r="P1456" s="20">
        <v>0.5</v>
      </c>
      <c r="Q1456" s="143">
        <f t="shared" ref="Q1456:Q1457" si="893">ROUND(P1456*100,1)</f>
        <v>50</v>
      </c>
      <c r="R1456" s="8" t="s">
        <v>1454</v>
      </c>
      <c r="S1456" s="8"/>
    </row>
    <row r="1457" spans="1:20" ht="28">
      <c r="A1457" s="113"/>
      <c r="B1457" s="178" t="s">
        <v>2019</v>
      </c>
      <c r="C1457" s="5" t="s">
        <v>2027</v>
      </c>
      <c r="D1457" s="5" t="s">
        <v>250</v>
      </c>
      <c r="E1457" s="132">
        <f t="shared" si="882"/>
        <v>521</v>
      </c>
      <c r="F1457" s="139">
        <f>$O$1462-P1457*($O$1462-$O$1432)</f>
        <v>517.75</v>
      </c>
      <c r="G1457" s="149" t="s">
        <v>2010</v>
      </c>
      <c r="H1457" s="82" t="str">
        <f t="shared" si="891"/>
        <v>0 percent up in Cambrian Stage 3 international stage</v>
      </c>
      <c r="I1457" s="142" t="str">
        <f t="shared" si="892"/>
        <v>50 percent up in Cambrian Stage 3 international stage</v>
      </c>
      <c r="J1457" s="7">
        <v>0</v>
      </c>
      <c r="K1457" s="129">
        <f t="shared" si="890"/>
        <v>0</v>
      </c>
      <c r="L1457" s="8" t="s">
        <v>1454</v>
      </c>
      <c r="M1457" s="5" t="s">
        <v>82</v>
      </c>
      <c r="N1457" s="5" t="s">
        <v>82</v>
      </c>
      <c r="O1457" s="83"/>
      <c r="P1457" s="20">
        <v>0.5</v>
      </c>
      <c r="Q1457" s="143">
        <f t="shared" si="893"/>
        <v>50</v>
      </c>
      <c r="R1457" s="8" t="s">
        <v>1454</v>
      </c>
      <c r="S1457" s="8"/>
    </row>
    <row r="1458" spans="1:20" ht="28">
      <c r="A1458" s="113" t="s">
        <v>1363</v>
      </c>
      <c r="B1458" s="176" t="s">
        <v>1473</v>
      </c>
      <c r="C1458" s="5" t="s">
        <v>2027</v>
      </c>
      <c r="D1458" s="5" t="s">
        <v>250</v>
      </c>
      <c r="E1458" s="132">
        <f t="shared" si="882"/>
        <v>521</v>
      </c>
      <c r="F1458" s="139">
        <f>$O$1462-P1458*($O$1462-$O$1432)</f>
        <v>517.75</v>
      </c>
      <c r="G1458" s="149"/>
      <c r="H1458" s="82" t="str">
        <f>CONCATENATE(K1458," percent up in ",L1458," international stage")</f>
        <v>0 percent up in Cambrian Stage 3 international stage</v>
      </c>
      <c r="I1458" s="142" t="str">
        <f>CONCATENATE(Q1458," percent up in ",R1458," international stage")</f>
        <v>50 percent up in Cambrian Stage 2 international stage</v>
      </c>
      <c r="J1458" s="7">
        <v>0</v>
      </c>
      <c r="K1458" s="129">
        <f t="shared" si="890"/>
        <v>0</v>
      </c>
      <c r="L1458" s="8" t="s">
        <v>1454</v>
      </c>
      <c r="M1458" s="5" t="s">
        <v>82</v>
      </c>
      <c r="N1458" s="5" t="s">
        <v>82</v>
      </c>
      <c r="O1458" s="83"/>
      <c r="P1458" s="20">
        <v>0.5</v>
      </c>
      <c r="Q1458" s="143">
        <f>ROUND(P1458*100,1)</f>
        <v>50</v>
      </c>
      <c r="R1458" s="8" t="s">
        <v>1464</v>
      </c>
      <c r="S1458" s="8" t="s">
        <v>248</v>
      </c>
      <c r="T1458" s="7" t="s">
        <v>228</v>
      </c>
    </row>
    <row r="1459" spans="1:20" ht="28">
      <c r="A1459" s="113" t="s">
        <v>1363</v>
      </c>
      <c r="B1459" s="114" t="s">
        <v>1468</v>
      </c>
      <c r="C1459" s="5" t="s">
        <v>2027</v>
      </c>
      <c r="D1459" s="5" t="s">
        <v>1373</v>
      </c>
      <c r="E1459" s="132">
        <f t="shared" si="882"/>
        <v>521</v>
      </c>
      <c r="F1459" s="139">
        <f>$O$1462-P1459*($O$1462-$O$1432)</f>
        <v>514.5</v>
      </c>
      <c r="G1459" s="149"/>
      <c r="H1459" s="82" t="str">
        <f>CONCATENATE(K1459," percent up in ",L1459," international stage")</f>
        <v>0 percent up in Cambrian Stage 2 international stage</v>
      </c>
      <c r="I1459" s="142" t="str">
        <f>CONCATENATE(Q1459," percent up in ",R1459," international stage")</f>
        <v>100 percent up in Cambrian Stage 3 international stage</v>
      </c>
      <c r="J1459" s="7">
        <v>0</v>
      </c>
      <c r="K1459" s="129">
        <f t="shared" si="890"/>
        <v>0</v>
      </c>
      <c r="L1459" s="8" t="s">
        <v>1464</v>
      </c>
      <c r="M1459" s="5" t="s">
        <v>82</v>
      </c>
      <c r="N1459" s="5" t="s">
        <v>82</v>
      </c>
      <c r="O1459" s="83"/>
      <c r="P1459" s="20">
        <v>1</v>
      </c>
      <c r="Q1459" s="143">
        <f>ROUND(P1459*100,1)</f>
        <v>100</v>
      </c>
      <c r="R1459" s="8" t="s">
        <v>1454</v>
      </c>
      <c r="S1459" s="8" t="s">
        <v>234</v>
      </c>
      <c r="T1459" s="7" t="s">
        <v>228</v>
      </c>
    </row>
    <row r="1460" spans="1:20" ht="28">
      <c r="A1460" s="113" t="s">
        <v>1363</v>
      </c>
      <c r="B1460" s="114" t="s">
        <v>1472</v>
      </c>
      <c r="C1460" s="5" t="s">
        <v>5</v>
      </c>
      <c r="D1460" s="5" t="s">
        <v>1373</v>
      </c>
      <c r="E1460" s="132">
        <f t="shared" si="882"/>
        <v>521</v>
      </c>
      <c r="F1460" s="139">
        <f>$O$1432-P1460*($O$1432-$O$1401)</f>
        <v>509</v>
      </c>
      <c r="G1460" s="149" t="s">
        <v>2030</v>
      </c>
      <c r="H1460" s="82" t="str">
        <f>CONCATENATE(K1460," percent up in ",L1460," international stage")</f>
        <v>0 percent up in Cambrian Stage 3 international stage</v>
      </c>
      <c r="I1460" s="142" t="str">
        <f>CONCATENATE(Q1460," percent up in ",R1460," international stage")</f>
        <v>100 percent up in Cambrian Stage 4 international stage</v>
      </c>
      <c r="J1460" s="7">
        <v>0</v>
      </c>
      <c r="K1460" s="129">
        <f t="shared" si="890"/>
        <v>0</v>
      </c>
      <c r="L1460" s="8" t="s">
        <v>1454</v>
      </c>
      <c r="M1460" s="5" t="s">
        <v>82</v>
      </c>
      <c r="N1460" s="5" t="s">
        <v>82</v>
      </c>
      <c r="O1460" s="83"/>
      <c r="P1460" s="20">
        <v>1</v>
      </c>
      <c r="Q1460" s="143">
        <f>ROUND(P1460*100,1)</f>
        <v>100</v>
      </c>
      <c r="R1460" s="8" t="s">
        <v>1438</v>
      </c>
      <c r="S1460" s="8" t="s">
        <v>248</v>
      </c>
      <c r="T1460" s="7" t="s">
        <v>228</v>
      </c>
    </row>
    <row r="1461" spans="1:20" ht="28">
      <c r="A1461" s="113"/>
      <c r="B1461" s="115" t="s">
        <v>2011</v>
      </c>
      <c r="C1461" s="135"/>
      <c r="D1461" s="135" t="s">
        <v>224</v>
      </c>
      <c r="E1461" s="132">
        <f t="shared" si="882"/>
        <v>521</v>
      </c>
      <c r="F1461" s="139">
        <f>$O$1462-P1461*($O$1462-$O$1400)</f>
        <v>509</v>
      </c>
      <c r="G1461" s="149" t="s">
        <v>2012</v>
      </c>
      <c r="H1461" s="82" t="str">
        <f t="shared" ref="H1461" si="894">CONCATENATE(K1461," percent up in ",L1461," international stage")</f>
        <v>0 percent up in Cambrian Stage 3 international stage</v>
      </c>
      <c r="I1461" s="142" t="str">
        <f t="shared" ref="I1461" si="895">CONCATENATE(Q1461," percent up in ",R1461," international stage")</f>
        <v>100 percent up in Cambrian Stage 4 international stage</v>
      </c>
      <c r="J1461" s="7">
        <v>0</v>
      </c>
      <c r="K1461" s="129">
        <f t="shared" si="890"/>
        <v>0</v>
      </c>
      <c r="L1461" s="8" t="s">
        <v>1454</v>
      </c>
      <c r="M1461" s="5" t="s">
        <v>82</v>
      </c>
      <c r="N1461" s="5" t="s">
        <v>82</v>
      </c>
      <c r="O1461" s="83"/>
      <c r="P1461" s="20">
        <v>1</v>
      </c>
      <c r="Q1461" s="143">
        <f t="shared" ref="Q1461" si="896">ROUND(P1461*100,1)</f>
        <v>100</v>
      </c>
      <c r="R1461" s="8" t="s">
        <v>1438</v>
      </c>
      <c r="S1461" s="8" t="s">
        <v>226</v>
      </c>
    </row>
    <row r="1462" spans="1:20" ht="28">
      <c r="A1462" s="113" t="s">
        <v>1363</v>
      </c>
      <c r="B1462" s="115" t="s">
        <v>1454</v>
      </c>
      <c r="C1462" s="135"/>
      <c r="D1462" s="135" t="s">
        <v>224</v>
      </c>
      <c r="E1462" s="132">
        <f t="shared" si="882"/>
        <v>521</v>
      </c>
      <c r="F1462" s="139">
        <f>$O$1462-P1462*($O$1462-$O$1432)</f>
        <v>514.5</v>
      </c>
      <c r="G1462" s="149"/>
      <c r="H1462" s="82" t="str">
        <f>CONCATENATE(K1462," percent up in ",L1462," international stage")</f>
        <v>0 percent up in Cambrian Stage 3 international stage</v>
      </c>
      <c r="I1462" s="142" t="str">
        <f>CONCATENATE(Q1462," percent up in ",R1462," international stage")</f>
        <v>100 percent up in Cambrian Stage 3 international stage</v>
      </c>
      <c r="J1462" s="7">
        <v>0</v>
      </c>
      <c r="K1462" s="129">
        <f t="shared" si="890"/>
        <v>0</v>
      </c>
      <c r="L1462" s="8" t="s">
        <v>1454</v>
      </c>
      <c r="M1462" s="5" t="s">
        <v>226</v>
      </c>
      <c r="N1462" s="5" t="s">
        <v>1462</v>
      </c>
      <c r="O1462" s="83">
        <f>Master_Chronostrat!I160</f>
        <v>521</v>
      </c>
      <c r="P1462" s="20">
        <v>1</v>
      </c>
      <c r="Q1462" s="143">
        <f>ROUND(P1462*100,1)</f>
        <v>100</v>
      </c>
      <c r="R1462" s="8" t="s">
        <v>1454</v>
      </c>
      <c r="S1462" s="8" t="s">
        <v>226</v>
      </c>
      <c r="T1462" s="7" t="s">
        <v>228</v>
      </c>
    </row>
    <row r="1463" spans="1:20" ht="28">
      <c r="A1463" s="113" t="s">
        <v>1363</v>
      </c>
      <c r="B1463" s="115" t="s">
        <v>1466</v>
      </c>
      <c r="C1463" s="5"/>
      <c r="D1463" s="5" t="s">
        <v>82</v>
      </c>
      <c r="E1463" s="132">
        <f>$O$1472-J1463*($O$1472-$O$1462)</f>
        <v>524.42857142857144</v>
      </c>
      <c r="F1463" s="139">
        <f>$O$1432-P1463*($O$1432-$O$1401)</f>
        <v>512.29999999999995</v>
      </c>
      <c r="G1463" s="149"/>
      <c r="H1463" s="82" t="str">
        <f>CONCATENATE(K1463," percent up in ",L1463," international stage")</f>
        <v>57.1 percent up in Cambrian Stage 2 international stage</v>
      </c>
      <c r="I1463" s="142" t="str">
        <f>CONCATENATE(Q1463," percent up in ",R1463," international stage")</f>
        <v>40 percent up in Cambrian Stage 4 international stage</v>
      </c>
      <c r="J1463" s="7">
        <v>0.5714285714285714</v>
      </c>
      <c r="K1463" s="129">
        <f t="shared" si="890"/>
        <v>57.1</v>
      </c>
      <c r="L1463" s="8" t="s">
        <v>1464</v>
      </c>
      <c r="M1463" s="5" t="s">
        <v>82</v>
      </c>
      <c r="N1463" s="5" t="s">
        <v>82</v>
      </c>
      <c r="O1463" s="83"/>
      <c r="P1463" s="20">
        <v>0.4</v>
      </c>
      <c r="Q1463" s="143">
        <f>ROUND(P1463*100,1)</f>
        <v>40</v>
      </c>
      <c r="R1463" s="8" t="s">
        <v>1438</v>
      </c>
      <c r="S1463" s="8" t="s">
        <v>248</v>
      </c>
      <c r="T1463" s="7" t="s">
        <v>228</v>
      </c>
    </row>
    <row r="1464" spans="1:20" ht="28">
      <c r="A1464" s="113" t="s">
        <v>1363</v>
      </c>
      <c r="B1464" s="115" t="s">
        <v>1467</v>
      </c>
      <c r="C1464" s="5"/>
      <c r="D1464" s="5" t="s">
        <v>82</v>
      </c>
      <c r="E1464" s="132">
        <f>$O$1472-J1464*($O$1472-$O$1462)</f>
        <v>525</v>
      </c>
      <c r="F1464" s="139">
        <f>$O$1432-P1464*($O$1432-$O$1401)</f>
        <v>511.2</v>
      </c>
      <c r="G1464" s="149"/>
      <c r="H1464" s="82" t="str">
        <f>CONCATENATE(K1464," percent up in ",L1464," international stage")</f>
        <v>50 percent up in Cambrian Stage 2 international stage</v>
      </c>
      <c r="I1464" s="142" t="str">
        <f>CONCATENATE(Q1464," percent up in ",R1464," international stage")</f>
        <v>60 percent up in Cambrian Stage 4 international stage</v>
      </c>
      <c r="J1464" s="7">
        <v>0.5</v>
      </c>
      <c r="K1464" s="129">
        <f t="shared" si="890"/>
        <v>50</v>
      </c>
      <c r="L1464" s="8" t="s">
        <v>1464</v>
      </c>
      <c r="M1464" s="5" t="s">
        <v>82</v>
      </c>
      <c r="N1464" s="5" t="s">
        <v>82</v>
      </c>
      <c r="O1464" s="83"/>
      <c r="P1464" s="20">
        <v>0.6</v>
      </c>
      <c r="Q1464" s="143">
        <f>ROUND(P1464*100,1)</f>
        <v>60</v>
      </c>
      <c r="R1464" s="8" t="s">
        <v>1438</v>
      </c>
      <c r="S1464" s="8" t="s">
        <v>248</v>
      </c>
      <c r="T1464" s="7" t="s">
        <v>228</v>
      </c>
    </row>
    <row r="1465" spans="1:20" ht="17">
      <c r="A1465" s="113"/>
      <c r="B1465" s="115" t="s">
        <v>1962</v>
      </c>
      <c r="C1465" s="5"/>
      <c r="D1465" s="5"/>
      <c r="E1465" s="132">
        <f>E1471-0.75*(E1471-F1471)</f>
        <v>522</v>
      </c>
      <c r="F1465" s="139">
        <f>F1471</f>
        <v>521</v>
      </c>
      <c r="G1465" s="149" t="s">
        <v>1958</v>
      </c>
      <c r="K1465" s="129"/>
      <c r="L1465" s="8"/>
      <c r="M1465" s="5"/>
      <c r="O1465" s="83"/>
      <c r="R1465" s="8"/>
      <c r="S1465" s="8"/>
    </row>
    <row r="1466" spans="1:20" ht="17">
      <c r="A1466" s="113"/>
      <c r="B1466" s="115" t="s">
        <v>1963</v>
      </c>
      <c r="C1466" s="5"/>
      <c r="D1466" s="5"/>
      <c r="E1466" s="132">
        <f>E1471-0.5*(E1471-F1471)</f>
        <v>523</v>
      </c>
      <c r="F1466" s="139">
        <f>E1471-0.75*(E1471-F1471)</f>
        <v>522</v>
      </c>
      <c r="G1466" s="149" t="s">
        <v>1959</v>
      </c>
      <c r="K1466" s="129"/>
      <c r="L1466" s="8"/>
      <c r="M1466" s="5"/>
      <c r="O1466" s="83"/>
      <c r="R1466" s="8"/>
      <c r="S1466" s="8"/>
    </row>
    <row r="1467" spans="1:20" ht="17">
      <c r="A1467" s="113"/>
      <c r="B1467" s="115" t="s">
        <v>1964</v>
      </c>
      <c r="C1467" s="5"/>
      <c r="D1467" s="5"/>
      <c r="E1467" s="132">
        <f>E1471-0.25*(E1471-F1471)</f>
        <v>524</v>
      </c>
      <c r="F1467" s="139">
        <f>E1471-0.5*(E1471-F1471)</f>
        <v>523</v>
      </c>
      <c r="G1467" s="149" t="s">
        <v>1960</v>
      </c>
      <c r="K1467" s="129"/>
      <c r="L1467" s="8"/>
      <c r="M1467" s="5"/>
      <c r="O1467" s="83"/>
      <c r="R1467" s="8"/>
      <c r="S1467" s="8"/>
    </row>
    <row r="1468" spans="1:20" ht="17">
      <c r="A1468" s="113"/>
      <c r="B1468" s="115" t="s">
        <v>1965</v>
      </c>
      <c r="C1468" s="5"/>
      <c r="D1468" s="5"/>
      <c r="E1468" s="132">
        <f>E1471</f>
        <v>525</v>
      </c>
      <c r="F1468" s="139">
        <f>E1471-0.25*(E1471-F1471)</f>
        <v>524</v>
      </c>
      <c r="G1468" s="149" t="s">
        <v>1961</v>
      </c>
      <c r="K1468" s="129"/>
      <c r="L1468" s="8"/>
      <c r="M1468" s="5"/>
      <c r="O1468" s="83"/>
      <c r="R1468" s="8"/>
      <c r="S1468" s="8"/>
    </row>
    <row r="1469" spans="1:20" ht="28">
      <c r="A1469" s="113"/>
      <c r="B1469" s="115" t="s">
        <v>1819</v>
      </c>
      <c r="C1469" s="5"/>
      <c r="D1469" s="5"/>
      <c r="E1469" s="132">
        <f>E1471-0.5*(E1471-F1471)</f>
        <v>523</v>
      </c>
      <c r="F1469" s="139">
        <f>F1471</f>
        <v>521</v>
      </c>
      <c r="G1469" s="149" t="s">
        <v>1817</v>
      </c>
      <c r="K1469" s="129"/>
      <c r="L1469" s="8"/>
      <c r="M1469" s="5"/>
      <c r="O1469" s="83"/>
      <c r="R1469" s="8"/>
      <c r="S1469" s="151" t="s">
        <v>1817</v>
      </c>
    </row>
    <row r="1470" spans="1:20" ht="28">
      <c r="A1470" s="113"/>
      <c r="B1470" s="115" t="s">
        <v>1820</v>
      </c>
      <c r="C1470" s="5"/>
      <c r="D1470" s="5"/>
      <c r="E1470" s="132">
        <f>E1471</f>
        <v>525</v>
      </c>
      <c r="F1470" s="139">
        <f>E1471-0.5*(E1471-F1471)</f>
        <v>523</v>
      </c>
      <c r="G1470" s="149" t="s">
        <v>1818</v>
      </c>
      <c r="K1470" s="129"/>
      <c r="L1470" s="8"/>
      <c r="M1470" s="5"/>
      <c r="O1470" s="83"/>
      <c r="R1470" s="8"/>
      <c r="S1470" s="151" t="s">
        <v>1818</v>
      </c>
    </row>
    <row r="1471" spans="1:20" ht="28">
      <c r="A1471" s="113" t="s">
        <v>1363</v>
      </c>
      <c r="B1471" s="115" t="s">
        <v>1474</v>
      </c>
      <c r="C1471" s="5"/>
      <c r="D1471" s="5" t="s">
        <v>963</v>
      </c>
      <c r="E1471" s="132">
        <f>$O$1472-J1471*($O$1472-$O$1462)</f>
        <v>525</v>
      </c>
      <c r="F1471" s="139">
        <f>$O$1472-P1471*($O$1472-$O$1462)</f>
        <v>521</v>
      </c>
      <c r="G1471" s="149" t="s">
        <v>1953</v>
      </c>
      <c r="H1471" s="82" t="str">
        <f>CONCATENATE(K1471," percent up in ",L1471," international stage")</f>
        <v>50 percent up in Cambrian Stage 2 international stage</v>
      </c>
      <c r="I1471" s="142" t="str">
        <f>CONCATENATE(Q1471," percent up in ",R1471," international stage")</f>
        <v>100 percent up in Cambrian Stage 2 international stage</v>
      </c>
      <c r="J1471" s="7">
        <v>0.5</v>
      </c>
      <c r="K1471" s="129">
        <f>ROUND(J1471*100,1)</f>
        <v>50</v>
      </c>
      <c r="L1471" s="8" t="s">
        <v>1464</v>
      </c>
      <c r="M1471" s="5" t="s">
        <v>82</v>
      </c>
      <c r="N1471" s="5" t="s">
        <v>82</v>
      </c>
      <c r="O1471" s="83"/>
      <c r="P1471" s="20">
        <v>1</v>
      </c>
      <c r="Q1471" s="143">
        <f>ROUND(P1471*100,1)</f>
        <v>100</v>
      </c>
      <c r="R1471" s="8" t="s">
        <v>1464</v>
      </c>
      <c r="S1471" s="8" t="s">
        <v>261</v>
      </c>
      <c r="T1471" s="7">
        <v>0.28571428571428709</v>
      </c>
    </row>
    <row r="1472" spans="1:20" ht="28">
      <c r="A1472" s="113" t="s">
        <v>1363</v>
      </c>
      <c r="B1472" s="115" t="s">
        <v>1464</v>
      </c>
      <c r="C1472" s="135"/>
      <c r="D1472" s="135" t="s">
        <v>224</v>
      </c>
      <c r="E1472" s="132">
        <f>$O$1472-J1472*($O$1472-$O$1462)</f>
        <v>529</v>
      </c>
      <c r="F1472" s="139">
        <f>$O$1472-P1472*($O$1472-$O$1462)</f>
        <v>521</v>
      </c>
      <c r="G1472" s="149"/>
      <c r="H1472" s="82" t="str">
        <f>CONCATENATE(K1472," percent up in ",L1472," international stage")</f>
        <v>0 percent up in Cambrian Stage 2 international stage</v>
      </c>
      <c r="I1472" s="142" t="str">
        <f>CONCATENATE(Q1472," percent up in ",R1472," international stage")</f>
        <v>100 percent up in Cambrian Stage 2 international stage</v>
      </c>
      <c r="J1472" s="7">
        <v>0</v>
      </c>
      <c r="K1472" s="129">
        <f>ROUND(J1472*100,1)</f>
        <v>0</v>
      </c>
      <c r="L1472" s="8" t="s">
        <v>1464</v>
      </c>
      <c r="M1472" s="5" t="s">
        <v>226</v>
      </c>
      <c r="N1472" s="5" t="s">
        <v>1469</v>
      </c>
      <c r="O1472" s="83">
        <f>Master_Chronostrat!I161</f>
        <v>529</v>
      </c>
      <c r="P1472" s="20">
        <v>1</v>
      </c>
      <c r="Q1472" s="143">
        <f>ROUND(P1472*100,1)</f>
        <v>100</v>
      </c>
      <c r="R1472" s="8" t="s">
        <v>1464</v>
      </c>
      <c r="S1472" s="8" t="s">
        <v>226</v>
      </c>
      <c r="T1472" s="7" t="s">
        <v>228</v>
      </c>
    </row>
    <row r="1473" spans="1:20" ht="28">
      <c r="A1473" s="113" t="s">
        <v>1363</v>
      </c>
      <c r="B1473" s="115" t="s">
        <v>1470</v>
      </c>
      <c r="C1473" s="5"/>
      <c r="D1473" s="5" t="s">
        <v>82</v>
      </c>
      <c r="E1473" s="132">
        <f t="shared" ref="E1473:E1480" si="897">$O$1494-J1473*($O$1494-$O$1472)</f>
        <v>530.04999999999995</v>
      </c>
      <c r="F1473" s="139">
        <f>$O$1472-P1473*($O$1472-$O$1462)</f>
        <v>525</v>
      </c>
      <c r="G1473" s="149"/>
      <c r="H1473" s="82" t="str">
        <f>CONCATENATE(K1473," percent up in ",L1473," international stage")</f>
        <v>89.3 percent up in Fortunian international stage</v>
      </c>
      <c r="I1473" s="142" t="str">
        <f>CONCATENATE(Q1473," percent up in ",R1473," international stage")</f>
        <v>50 percent up in Cambrian Stage 2 international stage</v>
      </c>
      <c r="J1473" s="7">
        <v>0.8928571428571429</v>
      </c>
      <c r="K1473" s="129">
        <f>ROUND(J1473*100,1)</f>
        <v>89.3</v>
      </c>
      <c r="L1473" s="8" t="s">
        <v>183</v>
      </c>
      <c r="M1473" s="5" t="s">
        <v>82</v>
      </c>
      <c r="N1473" s="5" t="s">
        <v>82</v>
      </c>
      <c r="O1473" s="83"/>
      <c r="P1473" s="20">
        <v>0.5</v>
      </c>
      <c r="Q1473" s="143">
        <f>ROUND(P1473*100,1)</f>
        <v>50</v>
      </c>
      <c r="R1473" s="8" t="s">
        <v>1464</v>
      </c>
      <c r="S1473" s="8" t="s">
        <v>248</v>
      </c>
      <c r="T1473" s="7" t="s">
        <v>228</v>
      </c>
    </row>
    <row r="1474" spans="1:20" ht="28">
      <c r="A1474" s="113" t="s">
        <v>1363</v>
      </c>
      <c r="B1474" s="174" t="s">
        <v>1481</v>
      </c>
      <c r="C1474" s="5"/>
      <c r="D1474" s="5" t="s">
        <v>250</v>
      </c>
      <c r="E1474" s="132">
        <f t="shared" si="897"/>
        <v>530.96</v>
      </c>
      <c r="F1474" s="139">
        <f>$O$1472-P1474*($O$1472-$O$1462)</f>
        <v>521</v>
      </c>
      <c r="G1474" s="149" t="s">
        <v>2029</v>
      </c>
      <c r="H1474" s="82" t="str">
        <f>CONCATENATE(K1474," percent up in ",L1474," international stage")</f>
        <v>80 percent up in Fortunian international stage</v>
      </c>
      <c r="I1474" s="142" t="str">
        <f>CONCATENATE(Q1474," percent up in ",R1474," international stage")</f>
        <v>100 percent up in Cambrian Stage 2 international stage</v>
      </c>
      <c r="J1474" s="7">
        <v>0.8</v>
      </c>
      <c r="K1474" s="129">
        <f>ROUND(J1474*100,1)</f>
        <v>80</v>
      </c>
      <c r="L1474" s="8" t="s">
        <v>183</v>
      </c>
      <c r="M1474" s="5" t="s">
        <v>82</v>
      </c>
      <c r="N1474" s="5" t="s">
        <v>82</v>
      </c>
      <c r="O1474" s="83"/>
      <c r="P1474" s="20">
        <v>1</v>
      </c>
      <c r="Q1474" s="143">
        <f t="shared" ref="Q1474" si="898">ROUND(P1474*100,1)</f>
        <v>100</v>
      </c>
      <c r="R1474" s="8" t="s">
        <v>1464</v>
      </c>
      <c r="S1474" s="8" t="s">
        <v>232</v>
      </c>
      <c r="T1474" s="7" t="s">
        <v>228</v>
      </c>
    </row>
    <row r="1475" spans="1:20" ht="28">
      <c r="A1475" s="113" t="s">
        <v>1363</v>
      </c>
      <c r="B1475" s="178" t="s">
        <v>1482</v>
      </c>
      <c r="C1475" s="5" t="s">
        <v>2027</v>
      </c>
      <c r="D1475" s="5" t="s">
        <v>1373</v>
      </c>
      <c r="E1475" s="132">
        <f t="shared" si="897"/>
        <v>530.96</v>
      </c>
      <c r="F1475" s="139">
        <f>$O$1472-P1475*($O$1472-$O$1462)</f>
        <v>521</v>
      </c>
      <c r="G1475" s="149" t="s">
        <v>2026</v>
      </c>
      <c r="H1475" s="82" t="str">
        <f>CONCATENATE(K1475," percent up in ",L1475," international stage")</f>
        <v>80 percent up in Fortunian international stage</v>
      </c>
      <c r="I1475" s="142" t="str">
        <f>CONCATENATE(Q1475," percent up in ",R1475," international stage")</f>
        <v>100 percent up in Cambrian Stage 2 international stage</v>
      </c>
      <c r="J1475" s="7">
        <v>0.8</v>
      </c>
      <c r="K1475" s="129">
        <f>ROUND(J1475*100,1)</f>
        <v>80</v>
      </c>
      <c r="L1475" s="8" t="s">
        <v>183</v>
      </c>
      <c r="M1475" s="5" t="s">
        <v>82</v>
      </c>
      <c r="N1475" s="5" t="s">
        <v>82</v>
      </c>
      <c r="O1475" s="83"/>
      <c r="P1475" s="20">
        <v>1</v>
      </c>
      <c r="Q1475" s="143">
        <f>ROUND(P1475*100,1)</f>
        <v>100</v>
      </c>
      <c r="R1475" s="8" t="s">
        <v>1464</v>
      </c>
      <c r="S1475" s="8" t="s">
        <v>234</v>
      </c>
      <c r="T1475" s="7" t="s">
        <v>228</v>
      </c>
    </row>
    <row r="1476" spans="1:20" ht="28">
      <c r="A1476" s="113"/>
      <c r="B1476" s="178" t="s">
        <v>1528</v>
      </c>
      <c r="C1476" s="5" t="s">
        <v>2027</v>
      </c>
      <c r="D1476" s="5" t="s">
        <v>1373</v>
      </c>
      <c r="E1476" s="132">
        <f t="shared" si="897"/>
        <v>538.79999999999995</v>
      </c>
      <c r="F1476" s="139">
        <f>$O$1494-P1476*($O$1494-$O$1472)</f>
        <v>530.96</v>
      </c>
      <c r="G1476" s="149" t="s">
        <v>2025</v>
      </c>
      <c r="H1476" s="82" t="str">
        <f t="shared" ref="H1476" si="899">CONCATENATE(K1476," percent up in ",L1476," international stage")</f>
        <v>0 percent up in Fortunian international stage</v>
      </c>
      <c r="I1476" s="142" t="str">
        <f t="shared" ref="I1476" si="900">CONCATENATE(Q1476," percent up in ",R1476," international stage")</f>
        <v>80 percent up in Fortunian international stage</v>
      </c>
      <c r="J1476" s="7">
        <v>0</v>
      </c>
      <c r="K1476" s="129">
        <f t="shared" ref="K1476" si="901">ROUND(J1476*100,1)</f>
        <v>0</v>
      </c>
      <c r="L1476" s="8" t="s">
        <v>183</v>
      </c>
      <c r="M1476" s="5" t="s">
        <v>82</v>
      </c>
      <c r="N1476" s="5" t="s">
        <v>82</v>
      </c>
      <c r="O1476" s="83"/>
      <c r="P1476" s="20">
        <v>0.8</v>
      </c>
      <c r="Q1476" s="143">
        <f t="shared" ref="Q1476:Q1477" si="902">ROUND(P1476*100,1)</f>
        <v>80</v>
      </c>
      <c r="R1476" s="21" t="s">
        <v>183</v>
      </c>
      <c r="S1476" s="8"/>
    </row>
    <row r="1477" spans="1:20" ht="28">
      <c r="A1477" s="113" t="s">
        <v>1363</v>
      </c>
      <c r="B1477" s="179" t="s">
        <v>1479</v>
      </c>
      <c r="C1477" s="5" t="s">
        <v>5</v>
      </c>
      <c r="D1477" s="5" t="s">
        <v>1373</v>
      </c>
      <c r="E1477" s="132">
        <f t="shared" si="897"/>
        <v>538.79999999999995</v>
      </c>
      <c r="F1477" s="139">
        <f>$O$1494-P1477*($O$1494-$O$1472)</f>
        <v>529</v>
      </c>
      <c r="G1477" s="149" t="s">
        <v>2028</v>
      </c>
      <c r="H1477" s="82" t="str">
        <f>CONCATENATE(K1477," percent up in ",L1477," international stage")</f>
        <v>0 percent up in Fortunian international stage</v>
      </c>
      <c r="I1477" s="142" t="str">
        <f>CONCATENATE(Q1477," percent up in ",R1477," international stage")</f>
        <v>100 percent up in Cambrian Stage 2 international stage</v>
      </c>
      <c r="J1477" s="7">
        <v>0</v>
      </c>
      <c r="K1477" s="129">
        <f>ROUND(J1477*100,1)</f>
        <v>0</v>
      </c>
      <c r="L1477" s="8" t="s">
        <v>183</v>
      </c>
      <c r="M1477" s="5" t="s">
        <v>82</v>
      </c>
      <c r="N1477" s="5" t="s">
        <v>82</v>
      </c>
      <c r="O1477" s="83"/>
      <c r="P1477" s="20">
        <v>1</v>
      </c>
      <c r="Q1477" s="143">
        <f t="shared" si="902"/>
        <v>100</v>
      </c>
      <c r="R1477" s="8" t="s">
        <v>1464</v>
      </c>
      <c r="S1477" s="8" t="s">
        <v>232</v>
      </c>
      <c r="T1477" s="7" t="s">
        <v>228</v>
      </c>
    </row>
    <row r="1478" spans="1:20" ht="28">
      <c r="A1478" s="113" t="s">
        <v>1363</v>
      </c>
      <c r="B1478" s="114" t="s">
        <v>1475</v>
      </c>
      <c r="C1478" s="5"/>
      <c r="D1478" s="5" t="s">
        <v>1420</v>
      </c>
      <c r="E1478" s="132">
        <f t="shared" si="897"/>
        <v>534.94999999999993</v>
      </c>
      <c r="F1478" s="139">
        <f>$O$1472-P1478*($O$1472-$O$1462)</f>
        <v>521</v>
      </c>
      <c r="G1478" s="149"/>
      <c r="H1478" s="82" t="str">
        <f t="shared" si="852"/>
        <v>39.3 percent up in Fortunian international stage</v>
      </c>
      <c r="I1478" s="142" t="str">
        <f t="shared" si="853"/>
        <v>100 percent up in Cambrian Stage 2 international stage</v>
      </c>
      <c r="J1478" s="7">
        <v>0.3928571428571429</v>
      </c>
      <c r="K1478" s="129">
        <f t="shared" si="854"/>
        <v>39.299999999999997</v>
      </c>
      <c r="L1478" s="8" t="s">
        <v>183</v>
      </c>
      <c r="M1478" s="5" t="s">
        <v>82</v>
      </c>
      <c r="N1478" s="5" t="s">
        <v>82</v>
      </c>
      <c r="O1478" s="83"/>
      <c r="P1478" s="20">
        <v>1</v>
      </c>
      <c r="Q1478" s="143">
        <f t="shared" si="855"/>
        <v>100</v>
      </c>
      <c r="R1478" s="8" t="s">
        <v>1464</v>
      </c>
      <c r="S1478" s="8" t="s">
        <v>248</v>
      </c>
      <c r="T1478" s="7" t="s">
        <v>228</v>
      </c>
    </row>
    <row r="1479" spans="1:20" ht="28">
      <c r="A1479" s="113" t="s">
        <v>1363</v>
      </c>
      <c r="B1479" s="114" t="s">
        <v>1476</v>
      </c>
      <c r="C1479" s="5"/>
      <c r="D1479" s="5" t="s">
        <v>246</v>
      </c>
      <c r="E1479" s="132">
        <f t="shared" si="897"/>
        <v>538.79999999999995</v>
      </c>
      <c r="F1479" s="139">
        <f>$O$1462-P1479*($O$1462-$O$1432)</f>
        <v>520.45833333333337</v>
      </c>
      <c r="G1479" s="149"/>
      <c r="H1479" s="82" t="str">
        <f t="shared" si="852"/>
        <v>0 percent up in Fortunian international stage</v>
      </c>
      <c r="I1479" s="142" t="str">
        <f t="shared" si="853"/>
        <v>8.3 percent up in Cambrian Stage 3 international stage</v>
      </c>
      <c r="J1479" s="7">
        <v>0</v>
      </c>
      <c r="K1479" s="129">
        <f t="shared" si="854"/>
        <v>0</v>
      </c>
      <c r="L1479" s="8" t="s">
        <v>183</v>
      </c>
      <c r="M1479" s="5" t="s">
        <v>82</v>
      </c>
      <c r="N1479" s="5" t="s">
        <v>82</v>
      </c>
      <c r="O1479" s="83"/>
      <c r="P1479" s="20">
        <v>8.3333333333333329E-2</v>
      </c>
      <c r="Q1479" s="143">
        <f t="shared" si="855"/>
        <v>8.3000000000000007</v>
      </c>
      <c r="R1479" s="8" t="s">
        <v>1454</v>
      </c>
      <c r="S1479" s="8" t="s">
        <v>248</v>
      </c>
      <c r="T1479" s="7" t="s">
        <v>228</v>
      </c>
    </row>
    <row r="1480" spans="1:20" ht="28">
      <c r="A1480" s="113" t="s">
        <v>1363</v>
      </c>
      <c r="B1480" s="115" t="s">
        <v>1477</v>
      </c>
      <c r="C1480" s="5"/>
      <c r="D1480" s="5" t="s">
        <v>266</v>
      </c>
      <c r="E1480" s="132">
        <f t="shared" si="897"/>
        <v>538.79999999999995</v>
      </c>
      <c r="F1480" s="139">
        <f>$O$1432-P1480*($O$1432-$O$1401)</f>
        <v>512.29999999999995</v>
      </c>
      <c r="G1480" s="149"/>
      <c r="H1480" s="82" t="str">
        <f t="shared" si="852"/>
        <v>0 percent up in Fortunian international stage</v>
      </c>
      <c r="I1480" s="142" t="str">
        <f t="shared" si="853"/>
        <v>40 percent up in Cambrian Stage 4 international stage</v>
      </c>
      <c r="J1480" s="7">
        <v>0</v>
      </c>
      <c r="K1480" s="129">
        <f t="shared" si="854"/>
        <v>0</v>
      </c>
      <c r="L1480" s="8" t="s">
        <v>183</v>
      </c>
      <c r="M1480" s="5" t="s">
        <v>82</v>
      </c>
      <c r="N1480" s="5" t="s">
        <v>82</v>
      </c>
      <c r="O1480" s="83"/>
      <c r="P1480" s="20">
        <v>0.4</v>
      </c>
      <c r="Q1480" s="143">
        <f t="shared" si="855"/>
        <v>40</v>
      </c>
      <c r="R1480" s="8" t="s">
        <v>1438</v>
      </c>
      <c r="S1480" s="8" t="s">
        <v>248</v>
      </c>
      <c r="T1480" s="7" t="s">
        <v>228</v>
      </c>
    </row>
    <row r="1481" spans="1:20" ht="34">
      <c r="A1481" s="113"/>
      <c r="B1481" s="115" t="s">
        <v>1811</v>
      </c>
      <c r="C1481" s="5"/>
      <c r="D1481" s="5"/>
      <c r="E1481" s="132">
        <f>$O$1462-J1481*($O$1462-$O$1432)</f>
        <v>521</v>
      </c>
      <c r="F1481" s="139">
        <f>$O$1432-P1481*($O$1432-$O$1401)</f>
        <v>512.29999999999995</v>
      </c>
      <c r="G1481" s="149" t="s">
        <v>1813</v>
      </c>
      <c r="H1481" s="82" t="str">
        <f t="shared" si="852"/>
        <v>0 percent up in Cambrian Stage 3 international stage</v>
      </c>
      <c r="I1481" s="142" t="str">
        <f t="shared" si="853"/>
        <v>40 percent up in Cambrian Stage 4 international stage</v>
      </c>
      <c r="J1481" s="7">
        <v>0</v>
      </c>
      <c r="K1481" s="129">
        <f t="shared" ref="K1481" si="903">ROUND(J1481*100,1)</f>
        <v>0</v>
      </c>
      <c r="L1481" s="8" t="s">
        <v>1454</v>
      </c>
      <c r="M1481" s="5"/>
      <c r="O1481" s="83"/>
      <c r="P1481" s="20">
        <v>0.4</v>
      </c>
      <c r="Q1481" s="143">
        <f t="shared" ref="Q1481:Q1482" si="904">ROUND(P1481*100,1)</f>
        <v>40</v>
      </c>
      <c r="R1481" s="8" t="s">
        <v>1438</v>
      </c>
      <c r="S1481" s="8"/>
    </row>
    <row r="1482" spans="1:20" ht="34">
      <c r="A1482" s="113"/>
      <c r="B1482" s="115" t="s">
        <v>1812</v>
      </c>
      <c r="C1482" s="5"/>
      <c r="D1482" s="5"/>
      <c r="E1482" s="132">
        <f t="shared" ref="E1482:E1494" si="905">$O$1494-J1482*($O$1494-$O$1472)</f>
        <v>538.79999999999995</v>
      </c>
      <c r="F1482" s="139">
        <f>$O$1472-P1482*($O$1472-$O$1462)</f>
        <v>521</v>
      </c>
      <c r="G1482" s="149" t="s">
        <v>1814</v>
      </c>
      <c r="H1482" s="82" t="str">
        <f t="shared" ref="H1482" si="906">CONCATENATE(K1482," percent up in ",L1482," international stage")</f>
        <v>0 percent up in Fortunian international stage</v>
      </c>
      <c r="I1482" s="142" t="str">
        <f t="shared" ref="I1482" si="907">CONCATENATE(Q1482," percent up in ",R1482," international stage")</f>
        <v>100 percent up in Cambrian Stage 2 international stage</v>
      </c>
      <c r="J1482" s="7">
        <v>0</v>
      </c>
      <c r="K1482" s="129">
        <f t="shared" ref="K1482" si="908">ROUND(J1482*100,1)</f>
        <v>0</v>
      </c>
      <c r="L1482" s="8" t="s">
        <v>183</v>
      </c>
      <c r="M1482" s="5"/>
      <c r="O1482" s="83"/>
      <c r="P1482" s="20">
        <v>1</v>
      </c>
      <c r="Q1482" s="143">
        <f t="shared" si="904"/>
        <v>100</v>
      </c>
      <c r="R1482" s="8" t="s">
        <v>1464</v>
      </c>
      <c r="S1482" s="8"/>
    </row>
    <row r="1483" spans="1:20" ht="28">
      <c r="A1483" s="113" t="s">
        <v>1363</v>
      </c>
      <c r="B1483" s="115" t="s">
        <v>1478</v>
      </c>
      <c r="C1483" s="5"/>
      <c r="D1483" s="5" t="s">
        <v>82</v>
      </c>
      <c r="E1483" s="132">
        <f t="shared" si="905"/>
        <v>538.79999999999995</v>
      </c>
      <c r="F1483" s="139">
        <f>$O$1432-P1483*($O$1432-$O$1401)</f>
        <v>512.29999999999995</v>
      </c>
      <c r="G1483" s="149"/>
      <c r="H1483" s="82" t="str">
        <f t="shared" si="852"/>
        <v>0 percent up in Fortunian international stage</v>
      </c>
      <c r="I1483" s="142" t="str">
        <f t="shared" si="853"/>
        <v>40 percent up in Cambrian Stage 4 international stage</v>
      </c>
      <c r="J1483" s="7">
        <v>0</v>
      </c>
      <c r="K1483" s="129">
        <f t="shared" si="854"/>
        <v>0</v>
      </c>
      <c r="L1483" s="8" t="s">
        <v>183</v>
      </c>
      <c r="M1483" s="5" t="s">
        <v>82</v>
      </c>
      <c r="N1483" s="5" t="s">
        <v>82</v>
      </c>
      <c r="O1483" s="83"/>
      <c r="P1483" s="20">
        <v>0.4</v>
      </c>
      <c r="Q1483" s="143">
        <f t="shared" si="855"/>
        <v>40</v>
      </c>
      <c r="R1483" s="8" t="s">
        <v>1438</v>
      </c>
      <c r="S1483" s="8" t="s">
        <v>248</v>
      </c>
      <c r="T1483" s="7" t="s">
        <v>228</v>
      </c>
    </row>
    <row r="1484" spans="1:20" ht="28">
      <c r="A1484" s="113" t="s">
        <v>1363</v>
      </c>
      <c r="B1484" s="115" t="s">
        <v>1480</v>
      </c>
      <c r="C1484" s="5"/>
      <c r="D1484" s="5" t="s">
        <v>82</v>
      </c>
      <c r="E1484" s="132">
        <f t="shared" si="905"/>
        <v>538.79999999999995</v>
      </c>
      <c r="F1484" s="139">
        <f>$O$1432-P1484*($O$1432-$O$1401)</f>
        <v>512.29999999999995</v>
      </c>
      <c r="G1484" s="149"/>
      <c r="H1484" s="82" t="str">
        <f t="shared" si="852"/>
        <v>0 percent up in Fortunian international stage</v>
      </c>
      <c r="I1484" s="142" t="str">
        <f t="shared" si="853"/>
        <v>40 percent up in Cambrian Stage 4 international stage</v>
      </c>
      <c r="J1484" s="7">
        <v>0</v>
      </c>
      <c r="K1484" s="129">
        <f t="shared" si="854"/>
        <v>0</v>
      </c>
      <c r="L1484" s="8" t="s">
        <v>183</v>
      </c>
      <c r="M1484" s="5" t="s">
        <v>82</v>
      </c>
      <c r="N1484" s="5" t="s">
        <v>82</v>
      </c>
      <c r="O1484" s="83"/>
      <c r="P1484" s="20">
        <v>0.4</v>
      </c>
      <c r="Q1484" s="143">
        <f t="shared" si="855"/>
        <v>40</v>
      </c>
      <c r="R1484" s="8" t="s">
        <v>1438</v>
      </c>
      <c r="S1484" s="8" t="s">
        <v>248</v>
      </c>
      <c r="T1484" s="7" t="s">
        <v>228</v>
      </c>
    </row>
    <row r="1485" spans="1:20" ht="28">
      <c r="A1485" s="113" t="s">
        <v>1363</v>
      </c>
      <c r="B1485" s="115" t="s">
        <v>1483</v>
      </c>
      <c r="C1485" s="5"/>
      <c r="D1485" s="5" t="s">
        <v>246</v>
      </c>
      <c r="E1485" s="132">
        <f t="shared" si="905"/>
        <v>538.79999999999995</v>
      </c>
      <c r="F1485" s="139">
        <f>$O$1432-P1485*($O$1432-$O$1401)</f>
        <v>512.29999999999995</v>
      </c>
      <c r="G1485" s="149"/>
      <c r="H1485" s="82" t="str">
        <f t="shared" si="852"/>
        <v>0 percent up in Fortunian international stage</v>
      </c>
      <c r="I1485" s="142" t="str">
        <f t="shared" si="853"/>
        <v>40 percent up in Cambrian Stage 4 international stage</v>
      </c>
      <c r="J1485" s="7">
        <v>0</v>
      </c>
      <c r="K1485" s="129">
        <f t="shared" si="854"/>
        <v>0</v>
      </c>
      <c r="L1485" s="8" t="s">
        <v>183</v>
      </c>
      <c r="M1485" s="5" t="s">
        <v>82</v>
      </c>
      <c r="N1485" s="5" t="s">
        <v>82</v>
      </c>
      <c r="O1485" s="83"/>
      <c r="P1485" s="20">
        <v>0.4</v>
      </c>
      <c r="Q1485" s="143">
        <f t="shared" si="855"/>
        <v>40</v>
      </c>
      <c r="R1485" s="8" t="s">
        <v>1438</v>
      </c>
      <c r="S1485" s="8" t="s">
        <v>248</v>
      </c>
      <c r="T1485" s="7" t="s">
        <v>228</v>
      </c>
    </row>
    <row r="1486" spans="1:20" ht="28">
      <c r="A1486" s="113" t="s">
        <v>1363</v>
      </c>
      <c r="B1486" s="115" t="s">
        <v>1484</v>
      </c>
      <c r="C1486" s="5"/>
      <c r="D1486" s="5" t="s">
        <v>963</v>
      </c>
      <c r="E1486" s="132">
        <f t="shared" si="905"/>
        <v>538.79999999999995</v>
      </c>
      <c r="F1486" s="139">
        <f>$O$1472-P1486*($O$1472-$O$1462)</f>
        <v>525</v>
      </c>
      <c r="G1486" s="149" t="s">
        <v>1953</v>
      </c>
      <c r="H1486" s="82" t="str">
        <f t="shared" si="852"/>
        <v>0 percent up in Fortunian international stage</v>
      </c>
      <c r="I1486" s="142" t="str">
        <f t="shared" si="853"/>
        <v>50 percent up in Cambrian Stage 2 international stage</v>
      </c>
      <c r="J1486" s="7">
        <v>0</v>
      </c>
      <c r="K1486" s="129">
        <f t="shared" si="854"/>
        <v>0</v>
      </c>
      <c r="L1486" s="8" t="s">
        <v>183</v>
      </c>
      <c r="M1486" s="5" t="s">
        <v>82</v>
      </c>
      <c r="N1486" s="5" t="s">
        <v>82</v>
      </c>
      <c r="O1486" s="83"/>
      <c r="P1486" s="20">
        <v>0.5</v>
      </c>
      <c r="Q1486" s="143">
        <f>ROUND(P1486*100,1)</f>
        <v>50</v>
      </c>
      <c r="R1486" s="8" t="s">
        <v>1464</v>
      </c>
      <c r="S1486" s="8" t="s">
        <v>232</v>
      </c>
      <c r="T1486" s="7" t="s">
        <v>228</v>
      </c>
    </row>
    <row r="1487" spans="1:20" ht="28">
      <c r="A1487" s="113" t="s">
        <v>1363</v>
      </c>
      <c r="B1487" s="115" t="s">
        <v>1485</v>
      </c>
      <c r="C1487" s="5"/>
      <c r="D1487" s="5" t="s">
        <v>272</v>
      </c>
      <c r="E1487" s="132">
        <f t="shared" si="905"/>
        <v>538.79999999999995</v>
      </c>
      <c r="F1487" s="139">
        <f>$O$1494-P1487*($O$1494-$O$1472)</f>
        <v>533.19999999999993</v>
      </c>
      <c r="G1487" s="149"/>
      <c r="H1487" s="82" t="str">
        <f t="shared" si="852"/>
        <v>0 percent up in Fortunian international stage</v>
      </c>
      <c r="I1487" s="142" t="str">
        <f t="shared" si="853"/>
        <v>57.1 percent up in Fortunian international stage</v>
      </c>
      <c r="J1487" s="7">
        <v>0</v>
      </c>
      <c r="K1487" s="129">
        <f t="shared" si="854"/>
        <v>0</v>
      </c>
      <c r="L1487" s="8" t="s">
        <v>183</v>
      </c>
      <c r="M1487" s="5" t="s">
        <v>82</v>
      </c>
      <c r="N1487" s="5" t="s">
        <v>82</v>
      </c>
      <c r="O1487" s="83"/>
      <c r="P1487" s="20">
        <v>0.5714285714285714</v>
      </c>
      <c r="Q1487" s="143">
        <f t="shared" si="855"/>
        <v>57.1</v>
      </c>
      <c r="R1487" s="21" t="s">
        <v>183</v>
      </c>
      <c r="S1487" s="8" t="s">
        <v>232</v>
      </c>
      <c r="T1487" s="7" t="s">
        <v>228</v>
      </c>
    </row>
    <row r="1488" spans="1:20" ht="28">
      <c r="A1488" s="113" t="s">
        <v>1363</v>
      </c>
      <c r="B1488" s="114" t="s">
        <v>1486</v>
      </c>
      <c r="C1488" s="5"/>
      <c r="D1488" s="5" t="s">
        <v>1403</v>
      </c>
      <c r="E1488" s="132">
        <f t="shared" si="905"/>
        <v>538.79999999999995</v>
      </c>
      <c r="F1488" s="139">
        <f>$O$1462-P1488*($O$1462-$O$1432)</f>
        <v>516.66666666666663</v>
      </c>
      <c r="G1488" s="149"/>
      <c r="H1488" s="82" t="str">
        <f t="shared" si="852"/>
        <v>0 percent up in Fortunian international stage</v>
      </c>
      <c r="I1488" s="142" t="str">
        <f t="shared" si="853"/>
        <v>66.7 percent up in Cambrian Stage 3 international stage</v>
      </c>
      <c r="J1488" s="7">
        <v>0</v>
      </c>
      <c r="K1488" s="129">
        <f t="shared" si="854"/>
        <v>0</v>
      </c>
      <c r="L1488" s="8" t="s">
        <v>183</v>
      </c>
      <c r="M1488" s="5" t="s">
        <v>82</v>
      </c>
      <c r="N1488" s="5" t="s">
        <v>82</v>
      </c>
      <c r="O1488" s="83"/>
      <c r="P1488" s="20">
        <v>0.66666666666666663</v>
      </c>
      <c r="Q1488" s="143">
        <f t="shared" si="855"/>
        <v>66.7</v>
      </c>
      <c r="R1488" s="8" t="s">
        <v>1454</v>
      </c>
      <c r="S1488" s="8" t="s">
        <v>248</v>
      </c>
      <c r="T1488" s="7" t="s">
        <v>228</v>
      </c>
    </row>
    <row r="1489" spans="1:20" ht="42">
      <c r="A1489" s="113" t="s">
        <v>1363</v>
      </c>
      <c r="B1489" s="122" t="s">
        <v>1487</v>
      </c>
      <c r="C1489" s="5"/>
      <c r="D1489" s="5" t="s">
        <v>82</v>
      </c>
      <c r="E1489" s="132">
        <f t="shared" si="905"/>
        <v>538.79999999999995</v>
      </c>
      <c r="F1489" s="139">
        <f>$O$698-P1489*($O$698-$O$688)</f>
        <v>251.9</v>
      </c>
      <c r="G1489" s="149"/>
      <c r="H1489" s="82" t="str">
        <f t="shared" si="852"/>
        <v>0 percent up in Fortunian international stage</v>
      </c>
      <c r="I1489" s="142" t="str">
        <f t="shared" si="853"/>
        <v>100 percent up in Changhsingian international stage</v>
      </c>
      <c r="J1489" s="7">
        <v>0</v>
      </c>
      <c r="K1489" s="129">
        <f t="shared" si="854"/>
        <v>0</v>
      </c>
      <c r="L1489" s="8" t="s">
        <v>183</v>
      </c>
      <c r="M1489" s="5" t="s">
        <v>82</v>
      </c>
      <c r="N1489" s="5" t="s">
        <v>82</v>
      </c>
      <c r="O1489" s="83"/>
      <c r="P1489" s="20">
        <v>1</v>
      </c>
      <c r="Q1489" s="143">
        <f t="shared" si="855"/>
        <v>100</v>
      </c>
      <c r="R1489" s="21" t="s">
        <v>107</v>
      </c>
      <c r="S1489" s="8" t="s">
        <v>234</v>
      </c>
      <c r="T1489" s="7" t="s">
        <v>228</v>
      </c>
    </row>
    <row r="1490" spans="1:20" ht="28">
      <c r="A1490" s="113" t="s">
        <v>1363</v>
      </c>
      <c r="B1490" s="115" t="s">
        <v>183</v>
      </c>
      <c r="C1490" s="135"/>
      <c r="D1490" s="135" t="s">
        <v>224</v>
      </c>
      <c r="E1490" s="132">
        <f t="shared" si="905"/>
        <v>538.79999999999995</v>
      </c>
      <c r="F1490" s="139">
        <f>$O$1494-P1490*($O$1494-$O$1472)</f>
        <v>529</v>
      </c>
      <c r="G1490" s="149"/>
      <c r="H1490" s="82" t="str">
        <f t="shared" si="852"/>
        <v>0 percent up in Fortunian international stage</v>
      </c>
      <c r="I1490" s="142" t="str">
        <f t="shared" si="853"/>
        <v>100 percent up in Fortunian international stage</v>
      </c>
      <c r="J1490" s="7">
        <v>0</v>
      </c>
      <c r="K1490" s="129">
        <f t="shared" si="854"/>
        <v>0</v>
      </c>
      <c r="L1490" s="8" t="s">
        <v>183</v>
      </c>
      <c r="M1490" s="5" t="s">
        <v>226</v>
      </c>
      <c r="N1490" s="5" t="s">
        <v>1488</v>
      </c>
      <c r="O1490" s="83">
        <f>Master_Chronostrat!I162</f>
        <v>538.79999999999995</v>
      </c>
      <c r="P1490" s="20">
        <v>1</v>
      </c>
      <c r="Q1490" s="143">
        <f t="shared" si="855"/>
        <v>100</v>
      </c>
      <c r="R1490" s="21" t="s">
        <v>183</v>
      </c>
      <c r="S1490" s="8" t="s">
        <v>226</v>
      </c>
      <c r="T1490" s="7" t="s">
        <v>228</v>
      </c>
    </row>
    <row r="1491" spans="1:20" ht="28">
      <c r="A1491" s="113" t="s">
        <v>1363</v>
      </c>
      <c r="B1491" s="115" t="s">
        <v>182</v>
      </c>
      <c r="C1491" s="135"/>
      <c r="D1491" s="135" t="s">
        <v>224</v>
      </c>
      <c r="E1491" s="132">
        <f t="shared" si="905"/>
        <v>538.79999999999995</v>
      </c>
      <c r="F1491" s="139">
        <f>$O$1472-P1491*($O$1472-$O$1462)</f>
        <v>521</v>
      </c>
      <c r="G1491" s="149"/>
      <c r="H1491" s="82" t="str">
        <f t="shared" si="852"/>
        <v>0 percent up in Fortunian international stage</v>
      </c>
      <c r="I1491" s="142" t="str">
        <f t="shared" si="853"/>
        <v>100 percent up in Cambrian Stage 2 international stage</v>
      </c>
      <c r="J1491" s="7">
        <v>0</v>
      </c>
      <c r="K1491" s="129">
        <f t="shared" si="854"/>
        <v>0</v>
      </c>
      <c r="L1491" s="8" t="s">
        <v>183</v>
      </c>
      <c r="M1491" s="5" t="s">
        <v>226</v>
      </c>
      <c r="N1491" s="5" t="s">
        <v>1489</v>
      </c>
      <c r="O1491" s="83">
        <f>Master_Chronostrat!I162</f>
        <v>538.79999999999995</v>
      </c>
      <c r="P1491" s="20">
        <v>1</v>
      </c>
      <c r="Q1491" s="143">
        <f t="shared" si="855"/>
        <v>100</v>
      </c>
      <c r="R1491" s="8" t="s">
        <v>1464</v>
      </c>
      <c r="S1491" s="8" t="s">
        <v>241</v>
      </c>
      <c r="T1491" s="7" t="s">
        <v>228</v>
      </c>
    </row>
    <row r="1492" spans="1:20" ht="28">
      <c r="A1492" s="113" t="s">
        <v>1363</v>
      </c>
      <c r="B1492" s="115" t="s">
        <v>181</v>
      </c>
      <c r="C1492" s="135"/>
      <c r="D1492" s="135" t="s">
        <v>224</v>
      </c>
      <c r="E1492" s="132">
        <f t="shared" si="905"/>
        <v>538.79999999999995</v>
      </c>
      <c r="F1492" s="139">
        <f>$O$1328-P1492*($O$1328-$O$1318)</f>
        <v>486.85</v>
      </c>
      <c r="G1492" s="149"/>
      <c r="H1492" s="82" t="str">
        <f t="shared" si="852"/>
        <v>0 percent up in Fortunian international stage</v>
      </c>
      <c r="I1492" s="142" t="str">
        <f t="shared" si="853"/>
        <v>100 percent up in Cambrian Stage 10 international stage</v>
      </c>
      <c r="J1492" s="7">
        <v>0</v>
      </c>
      <c r="K1492" s="129">
        <f t="shared" si="854"/>
        <v>0</v>
      </c>
      <c r="L1492" s="8" t="s">
        <v>183</v>
      </c>
      <c r="M1492" s="5" t="s">
        <v>226</v>
      </c>
      <c r="N1492" s="5" t="s">
        <v>1490</v>
      </c>
      <c r="O1492" s="83">
        <f>Master_Chronostrat!I162</f>
        <v>538.79999999999995</v>
      </c>
      <c r="P1492" s="20">
        <v>1</v>
      </c>
      <c r="Q1492" s="143">
        <f t="shared" si="855"/>
        <v>100</v>
      </c>
      <c r="R1492" s="21" t="s">
        <v>1365</v>
      </c>
      <c r="S1492" s="8" t="s">
        <v>241</v>
      </c>
      <c r="T1492" s="7" t="s">
        <v>228</v>
      </c>
    </row>
    <row r="1493" spans="1:20" ht="42">
      <c r="A1493" s="113" t="s">
        <v>1363</v>
      </c>
      <c r="B1493" s="122" t="s">
        <v>180</v>
      </c>
      <c r="C1493" s="135"/>
      <c r="D1493" s="135" t="s">
        <v>224</v>
      </c>
      <c r="E1493" s="132">
        <f t="shared" si="905"/>
        <v>538.79999999999995</v>
      </c>
      <c r="F1493" s="139">
        <f>$O$698-P1493*($O$698-$O$688)</f>
        <v>251.9</v>
      </c>
      <c r="G1493" s="149"/>
      <c r="H1493" s="82" t="str">
        <f t="shared" si="852"/>
        <v>0 percent up in Fortunian international stage</v>
      </c>
      <c r="I1493" s="142" t="str">
        <f t="shared" si="853"/>
        <v>100 percent up in Changhsingian international stage</v>
      </c>
      <c r="J1493" s="7">
        <v>0</v>
      </c>
      <c r="K1493" s="129">
        <f t="shared" si="854"/>
        <v>0</v>
      </c>
      <c r="L1493" s="8" t="s">
        <v>183</v>
      </c>
      <c r="M1493" s="5" t="s">
        <v>226</v>
      </c>
      <c r="N1493" s="5" t="s">
        <v>1491</v>
      </c>
      <c r="O1493" s="83">
        <f>Master_Chronostrat!I162</f>
        <v>538.79999999999995</v>
      </c>
      <c r="P1493" s="20">
        <v>1</v>
      </c>
      <c r="Q1493" s="143">
        <f t="shared" si="855"/>
        <v>100</v>
      </c>
      <c r="R1493" s="21" t="s">
        <v>107</v>
      </c>
      <c r="S1493" s="8" t="s">
        <v>241</v>
      </c>
      <c r="T1493" s="7" t="s">
        <v>228</v>
      </c>
    </row>
    <row r="1494" spans="1:20" ht="28">
      <c r="A1494" s="113" t="s">
        <v>1363</v>
      </c>
      <c r="B1494" s="123" t="s">
        <v>179</v>
      </c>
      <c r="C1494" s="135"/>
      <c r="D1494" s="135" t="s">
        <v>224</v>
      </c>
      <c r="E1494" s="132">
        <f t="shared" si="905"/>
        <v>538.79999999999995</v>
      </c>
      <c r="F1494" s="139">
        <f>$O$4-P1494*($O$4-$O$3)</f>
        <v>0</v>
      </c>
      <c r="G1494" s="149"/>
      <c r="H1494" s="82" t="str">
        <f t="shared" si="852"/>
        <v>0 percent up in Fortunian international stage</v>
      </c>
      <c r="I1494" s="142" t="str">
        <f t="shared" si="853"/>
        <v>100 percent up in Meghalayan international stage</v>
      </c>
      <c r="J1494" s="7">
        <v>0</v>
      </c>
      <c r="K1494" s="129">
        <f t="shared" si="854"/>
        <v>0</v>
      </c>
      <c r="L1494" s="8" t="s">
        <v>183</v>
      </c>
      <c r="M1494" s="5" t="s">
        <v>226</v>
      </c>
      <c r="N1494" s="5" t="s">
        <v>1492</v>
      </c>
      <c r="O1494" s="83">
        <f>Master_Chronostrat!I162</f>
        <v>538.79999999999995</v>
      </c>
      <c r="P1494" s="20">
        <v>1</v>
      </c>
      <c r="Q1494" s="143">
        <f t="shared" si="855"/>
        <v>100</v>
      </c>
      <c r="R1494" s="21" t="s">
        <v>13</v>
      </c>
      <c r="S1494" s="8" t="s">
        <v>241</v>
      </c>
      <c r="T1494" s="7" t="s">
        <v>228</v>
      </c>
    </row>
    <row r="1495" spans="1:20" ht="28">
      <c r="A1495" s="10" t="s">
        <v>1493</v>
      </c>
      <c r="B1495" s="14" t="s">
        <v>1494</v>
      </c>
      <c r="C1495" s="5"/>
      <c r="D1495" s="5" t="s">
        <v>82</v>
      </c>
      <c r="E1495" s="132">
        <f t="shared" ref="E1495:E1501" si="909">$O$1501-J1495*($O$1501-$O$1494)</f>
        <v>569.40909090909088</v>
      </c>
      <c r="F1495" s="139">
        <f t="shared" ref="F1495:F1501" si="910">$O$1501-P1495*($O$1501-$O$1494)</f>
        <v>538.79999999999995</v>
      </c>
      <c r="G1495" s="149"/>
      <c r="H1495" s="82" t="str">
        <f t="shared" si="852"/>
        <v>68.2 percent up in Ediacaran international stage</v>
      </c>
      <c r="I1495" s="142" t="str">
        <f t="shared" si="853"/>
        <v>100 percent up in Ediacaran international stage</v>
      </c>
      <c r="J1495" s="7">
        <v>0.68181818181818188</v>
      </c>
      <c r="K1495" s="129">
        <f t="shared" si="854"/>
        <v>68.2</v>
      </c>
      <c r="L1495" s="82" t="s">
        <v>184</v>
      </c>
      <c r="M1495" s="5" t="s">
        <v>82</v>
      </c>
      <c r="N1495" s="5" t="s">
        <v>82</v>
      </c>
      <c r="O1495" s="83"/>
      <c r="P1495" s="20">
        <v>1</v>
      </c>
      <c r="Q1495" s="143">
        <f t="shared" si="855"/>
        <v>100</v>
      </c>
      <c r="R1495" s="21" t="s">
        <v>184</v>
      </c>
      <c r="S1495" s="8" t="s">
        <v>274</v>
      </c>
      <c r="T1495" s="7" t="s">
        <v>228</v>
      </c>
    </row>
    <row r="1496" spans="1:20" ht="28">
      <c r="A1496" s="10" t="s">
        <v>1493</v>
      </c>
      <c r="B1496" s="14" t="s">
        <v>1495</v>
      </c>
      <c r="C1496" s="5"/>
      <c r="D1496" s="5" t="s">
        <v>82</v>
      </c>
      <c r="E1496" s="132">
        <f t="shared" si="909"/>
        <v>602.2045454545455</v>
      </c>
      <c r="F1496" s="139">
        <f t="shared" si="910"/>
        <v>538.79999999999995</v>
      </c>
      <c r="G1496" s="149"/>
      <c r="H1496" s="82" t="str">
        <f t="shared" si="852"/>
        <v>34.1 percent up in Ediacaran international stage</v>
      </c>
      <c r="I1496" s="142" t="str">
        <f t="shared" si="853"/>
        <v>100 percent up in Ediacaran international stage</v>
      </c>
      <c r="J1496" s="7">
        <v>0.34090909090909094</v>
      </c>
      <c r="K1496" s="129">
        <f t="shared" si="854"/>
        <v>34.1</v>
      </c>
      <c r="L1496" s="82" t="s">
        <v>184</v>
      </c>
      <c r="M1496" s="5" t="s">
        <v>82</v>
      </c>
      <c r="N1496" s="5" t="s">
        <v>82</v>
      </c>
      <c r="O1496" s="83"/>
      <c r="P1496" s="20">
        <v>1</v>
      </c>
      <c r="Q1496" s="143">
        <f t="shared" si="855"/>
        <v>100</v>
      </c>
      <c r="R1496" s="21" t="s">
        <v>184</v>
      </c>
      <c r="S1496" s="8" t="s">
        <v>274</v>
      </c>
      <c r="T1496" s="7" t="s">
        <v>228</v>
      </c>
    </row>
    <row r="1497" spans="1:20" ht="28">
      <c r="A1497" s="10" t="s">
        <v>1493</v>
      </c>
      <c r="B1497" s="14" t="s">
        <v>1496</v>
      </c>
      <c r="C1497" s="5"/>
      <c r="D1497" s="5" t="s">
        <v>82</v>
      </c>
      <c r="E1497" s="132">
        <f t="shared" si="909"/>
        <v>635</v>
      </c>
      <c r="F1497" s="139">
        <f t="shared" si="910"/>
        <v>538.79999999999995</v>
      </c>
      <c r="G1497" s="149"/>
      <c r="H1497" s="82" t="str">
        <f t="shared" si="852"/>
        <v>0 percent up in Ediacaran international stage</v>
      </c>
      <c r="I1497" s="142" t="str">
        <f t="shared" si="853"/>
        <v>100 percent up in Ediacaran international stage</v>
      </c>
      <c r="J1497" s="7">
        <v>0</v>
      </c>
      <c r="K1497" s="129">
        <f t="shared" si="854"/>
        <v>0</v>
      </c>
      <c r="L1497" s="82" t="s">
        <v>184</v>
      </c>
      <c r="M1497" s="5" t="s">
        <v>82</v>
      </c>
      <c r="N1497" s="5" t="s">
        <v>82</v>
      </c>
      <c r="O1497" s="83"/>
      <c r="P1497" s="20">
        <v>1</v>
      </c>
      <c r="Q1497" s="143">
        <f t="shared" si="855"/>
        <v>100</v>
      </c>
      <c r="R1497" s="21" t="s">
        <v>184</v>
      </c>
      <c r="S1497" s="8" t="s">
        <v>234</v>
      </c>
      <c r="T1497" s="7" t="s">
        <v>228</v>
      </c>
    </row>
    <row r="1498" spans="1:20" ht="28">
      <c r="A1498" s="10" t="s">
        <v>1493</v>
      </c>
      <c r="B1498" s="14" t="s">
        <v>1497</v>
      </c>
      <c r="C1498" s="5"/>
      <c r="D1498" s="5" t="s">
        <v>82</v>
      </c>
      <c r="E1498" s="132">
        <f t="shared" si="909"/>
        <v>635</v>
      </c>
      <c r="F1498" s="139">
        <f t="shared" si="910"/>
        <v>538.79999999999995</v>
      </c>
      <c r="G1498" s="149"/>
      <c r="H1498" s="82" t="str">
        <f t="shared" si="852"/>
        <v>0 percent up in Ediacaran international stage</v>
      </c>
      <c r="I1498" s="142" t="str">
        <f t="shared" si="853"/>
        <v>100 percent up in Ediacaran international stage</v>
      </c>
      <c r="J1498" s="7">
        <v>0</v>
      </c>
      <c r="K1498" s="129">
        <f t="shared" si="854"/>
        <v>0</v>
      </c>
      <c r="L1498" s="82" t="s">
        <v>184</v>
      </c>
      <c r="M1498" s="5" t="s">
        <v>82</v>
      </c>
      <c r="N1498" s="5" t="s">
        <v>82</v>
      </c>
      <c r="O1498" s="83"/>
      <c r="P1498" s="20">
        <v>1</v>
      </c>
      <c r="Q1498" s="143">
        <f t="shared" si="855"/>
        <v>100</v>
      </c>
      <c r="R1498" s="21" t="s">
        <v>184</v>
      </c>
      <c r="S1498" s="8" t="s">
        <v>234</v>
      </c>
      <c r="T1498" s="7" t="s">
        <v>228</v>
      </c>
    </row>
    <row r="1499" spans="1:20" ht="28">
      <c r="A1499" s="10" t="s">
        <v>1493</v>
      </c>
      <c r="B1499" s="14" t="s">
        <v>1498</v>
      </c>
      <c r="C1499" s="5"/>
      <c r="D1499" s="5" t="s">
        <v>82</v>
      </c>
      <c r="E1499" s="132">
        <f t="shared" si="909"/>
        <v>635</v>
      </c>
      <c r="F1499" s="139">
        <f t="shared" si="910"/>
        <v>569.40909090909088</v>
      </c>
      <c r="G1499" s="149"/>
      <c r="H1499" s="82" t="str">
        <f t="shared" si="852"/>
        <v>0 percent up in Ediacaran international stage</v>
      </c>
      <c r="I1499" s="142" t="str">
        <f t="shared" si="853"/>
        <v>68.2 percent up in Ediacaran international stage</v>
      </c>
      <c r="J1499" s="7">
        <v>0</v>
      </c>
      <c r="K1499" s="129">
        <f t="shared" si="854"/>
        <v>0</v>
      </c>
      <c r="L1499" s="82" t="s">
        <v>184</v>
      </c>
      <c r="M1499" s="5" t="s">
        <v>82</v>
      </c>
      <c r="N1499" s="5" t="s">
        <v>82</v>
      </c>
      <c r="O1499" s="83"/>
      <c r="P1499" s="20">
        <v>0.68181818181818177</v>
      </c>
      <c r="Q1499" s="143">
        <f t="shared" si="855"/>
        <v>68.2</v>
      </c>
      <c r="R1499" s="21" t="s">
        <v>184</v>
      </c>
      <c r="S1499" s="8" t="s">
        <v>232</v>
      </c>
      <c r="T1499" s="7" t="s">
        <v>228</v>
      </c>
    </row>
    <row r="1500" spans="1:20" ht="28">
      <c r="A1500" s="10" t="s">
        <v>1493</v>
      </c>
      <c r="B1500" s="14" t="s">
        <v>1499</v>
      </c>
      <c r="C1500" s="5"/>
      <c r="D1500" s="5" t="s">
        <v>82</v>
      </c>
      <c r="E1500" s="132">
        <f t="shared" si="909"/>
        <v>635</v>
      </c>
      <c r="F1500" s="139">
        <f t="shared" si="910"/>
        <v>569.40909090909088</v>
      </c>
      <c r="G1500" s="149"/>
      <c r="H1500" s="82" t="str">
        <f t="shared" si="852"/>
        <v>0 percent up in Ediacaran international stage</v>
      </c>
      <c r="I1500" s="142" t="str">
        <f t="shared" si="853"/>
        <v>68.2 percent up in Ediacaran international stage</v>
      </c>
      <c r="J1500" s="7">
        <v>0</v>
      </c>
      <c r="K1500" s="129">
        <f t="shared" si="854"/>
        <v>0</v>
      </c>
      <c r="L1500" s="82" t="s">
        <v>184</v>
      </c>
      <c r="M1500" s="5" t="s">
        <v>82</v>
      </c>
      <c r="N1500" s="5" t="s">
        <v>82</v>
      </c>
      <c r="O1500" s="83"/>
      <c r="P1500" s="20">
        <v>0.68181818181818177</v>
      </c>
      <c r="Q1500" s="143">
        <f t="shared" si="855"/>
        <v>68.2</v>
      </c>
      <c r="R1500" s="21" t="s">
        <v>184</v>
      </c>
      <c r="S1500" s="8" t="s">
        <v>232</v>
      </c>
      <c r="T1500" s="7" t="s">
        <v>228</v>
      </c>
    </row>
    <row r="1501" spans="1:20" ht="28">
      <c r="A1501" s="10" t="s">
        <v>1493</v>
      </c>
      <c r="B1501" s="14" t="s">
        <v>184</v>
      </c>
      <c r="C1501" s="135"/>
      <c r="D1501" s="135" t="s">
        <v>224</v>
      </c>
      <c r="E1501" s="132">
        <f t="shared" si="909"/>
        <v>635</v>
      </c>
      <c r="F1501" s="139">
        <f t="shared" si="910"/>
        <v>538.79999999999995</v>
      </c>
      <c r="G1501" s="149"/>
      <c r="H1501" s="82" t="str">
        <f t="shared" si="852"/>
        <v>0 percent up in Ediacaran international stage</v>
      </c>
      <c r="I1501" s="142" t="str">
        <f t="shared" si="853"/>
        <v>100 percent up in Ediacaran international stage</v>
      </c>
      <c r="J1501" s="7">
        <v>0</v>
      </c>
      <c r="K1501" s="129">
        <f t="shared" si="854"/>
        <v>0</v>
      </c>
      <c r="L1501" s="82" t="s">
        <v>184</v>
      </c>
      <c r="M1501" s="5" t="s">
        <v>226</v>
      </c>
      <c r="N1501" s="5" t="s">
        <v>1500</v>
      </c>
      <c r="O1501" s="125">
        <f>Master_Chronostrat!I163</f>
        <v>635</v>
      </c>
      <c r="P1501" s="20">
        <v>1</v>
      </c>
      <c r="Q1501" s="143">
        <f t="shared" si="855"/>
        <v>100</v>
      </c>
      <c r="R1501" s="21" t="s">
        <v>184</v>
      </c>
      <c r="S1501" s="8" t="s">
        <v>226</v>
      </c>
      <c r="T1501" s="7" t="s">
        <v>228</v>
      </c>
    </row>
    <row r="1502" spans="1:20" ht="28">
      <c r="A1502" s="10" t="s">
        <v>1493</v>
      </c>
      <c r="B1502" s="14" t="s">
        <v>1501</v>
      </c>
      <c r="C1502" s="5"/>
      <c r="D1502" s="5" t="s">
        <v>82</v>
      </c>
      <c r="E1502" s="132">
        <f t="shared" ref="E1502:E1512" si="911">$O$1512-J1502*($O$1512-$O$1501)</f>
        <v>638.86363636363637</v>
      </c>
      <c r="F1502" s="139">
        <f>$O$1512-P1502*($O$1512-$O$1501)</f>
        <v>635</v>
      </c>
      <c r="G1502" s="149"/>
      <c r="H1502" s="82" t="str">
        <f t="shared" si="852"/>
        <v>95.5 percent up in Cryogenian international stage</v>
      </c>
      <c r="I1502" s="142" t="str">
        <f t="shared" si="853"/>
        <v>100 percent up in Cryogenian international stage</v>
      </c>
      <c r="J1502" s="7">
        <v>0.95454545454545459</v>
      </c>
      <c r="K1502" s="129">
        <f t="shared" si="854"/>
        <v>95.5</v>
      </c>
      <c r="L1502" s="8" t="s">
        <v>185</v>
      </c>
      <c r="M1502" s="5" t="s">
        <v>82</v>
      </c>
      <c r="N1502" s="5" t="s">
        <v>82</v>
      </c>
      <c r="O1502" s="83"/>
      <c r="P1502" s="20">
        <v>1</v>
      </c>
      <c r="Q1502" s="143">
        <f t="shared" si="855"/>
        <v>100</v>
      </c>
      <c r="R1502" s="21" t="s">
        <v>185</v>
      </c>
      <c r="S1502" s="8" t="s">
        <v>274</v>
      </c>
      <c r="T1502" s="7" t="s">
        <v>228</v>
      </c>
    </row>
    <row r="1503" spans="1:20" ht="28">
      <c r="A1503" s="10" t="s">
        <v>1493</v>
      </c>
      <c r="B1503" s="14" t="s">
        <v>1502</v>
      </c>
      <c r="C1503" s="5"/>
      <c r="D1503" s="5" t="s">
        <v>82</v>
      </c>
      <c r="E1503" s="132">
        <f t="shared" si="911"/>
        <v>642.72727272727275</v>
      </c>
      <c r="F1503" s="139">
        <f>$O$1512-P1503*($O$1512-$O$1501)</f>
        <v>638.86363636363637</v>
      </c>
      <c r="G1503" s="149"/>
      <c r="H1503" s="82" t="str">
        <f t="shared" si="852"/>
        <v>90.9 percent up in Cryogenian international stage</v>
      </c>
      <c r="I1503" s="142" t="str">
        <f t="shared" si="853"/>
        <v>95.5 percent up in Cryogenian international stage</v>
      </c>
      <c r="J1503" s="7">
        <v>0.90909090909090906</v>
      </c>
      <c r="K1503" s="129">
        <f t="shared" si="854"/>
        <v>90.9</v>
      </c>
      <c r="L1503" s="8" t="s">
        <v>185</v>
      </c>
      <c r="M1503" s="5" t="s">
        <v>82</v>
      </c>
      <c r="N1503" s="5" t="s">
        <v>82</v>
      </c>
      <c r="O1503" s="83"/>
      <c r="P1503" s="20">
        <v>0.95454545454545459</v>
      </c>
      <c r="Q1503" s="143">
        <f t="shared" si="855"/>
        <v>95.5</v>
      </c>
      <c r="R1503" s="21" t="s">
        <v>185</v>
      </c>
      <c r="S1503" s="8" t="s">
        <v>261</v>
      </c>
      <c r="T1503" s="7">
        <v>4.5454545454545574E-2</v>
      </c>
    </row>
    <row r="1504" spans="1:20" ht="28">
      <c r="A1504" s="10" t="s">
        <v>1493</v>
      </c>
      <c r="B1504" s="14" t="s">
        <v>1503</v>
      </c>
      <c r="C1504" s="5"/>
      <c r="D1504" s="5" t="s">
        <v>82</v>
      </c>
      <c r="E1504" s="132">
        <f t="shared" si="911"/>
        <v>642.72727272727275</v>
      </c>
      <c r="F1504" s="139">
        <f>$O$1512-P1504*($O$1512-$O$1501)</f>
        <v>635</v>
      </c>
      <c r="G1504" s="149"/>
      <c r="H1504" s="82" t="str">
        <f t="shared" si="852"/>
        <v>90.9 percent up in Cryogenian international stage</v>
      </c>
      <c r="I1504" s="142" t="str">
        <f t="shared" si="853"/>
        <v>100 percent up in Cryogenian international stage</v>
      </c>
      <c r="J1504" s="7">
        <v>0.90909090909090906</v>
      </c>
      <c r="K1504" s="129">
        <f t="shared" si="854"/>
        <v>90.9</v>
      </c>
      <c r="L1504" s="8" t="s">
        <v>185</v>
      </c>
      <c r="M1504" s="5" t="s">
        <v>82</v>
      </c>
      <c r="N1504" s="5" t="s">
        <v>82</v>
      </c>
      <c r="O1504" s="83"/>
      <c r="P1504" s="20">
        <v>1</v>
      </c>
      <c r="Q1504" s="143">
        <f t="shared" si="855"/>
        <v>100</v>
      </c>
      <c r="R1504" s="21" t="s">
        <v>185</v>
      </c>
      <c r="S1504" s="8" t="s">
        <v>274</v>
      </c>
      <c r="T1504" s="7" t="s">
        <v>228</v>
      </c>
    </row>
    <row r="1505" spans="1:20" ht="28">
      <c r="A1505" s="10" t="s">
        <v>1493</v>
      </c>
      <c r="B1505" s="14" t="s">
        <v>1504</v>
      </c>
      <c r="C1505" s="5"/>
      <c r="D1505" s="5" t="s">
        <v>82</v>
      </c>
      <c r="E1505" s="132">
        <f t="shared" si="911"/>
        <v>642.72727272727275</v>
      </c>
      <c r="F1505" s="139">
        <f>$O$1512-P1505*($O$1512-$O$1501)</f>
        <v>635</v>
      </c>
      <c r="G1505" s="149"/>
      <c r="H1505" s="82" t="str">
        <f t="shared" si="852"/>
        <v>90.9 percent up in Cryogenian international stage</v>
      </c>
      <c r="I1505" s="142" t="str">
        <f t="shared" si="853"/>
        <v>100 percent up in Cryogenian international stage</v>
      </c>
      <c r="J1505" s="7">
        <v>0.90909090909090906</v>
      </c>
      <c r="K1505" s="129">
        <f t="shared" si="854"/>
        <v>90.9</v>
      </c>
      <c r="L1505" s="8" t="s">
        <v>185</v>
      </c>
      <c r="M1505" s="5" t="s">
        <v>82</v>
      </c>
      <c r="N1505" s="5" t="s">
        <v>82</v>
      </c>
      <c r="O1505" s="83"/>
      <c r="P1505" s="20">
        <v>1</v>
      </c>
      <c r="Q1505" s="143">
        <f t="shared" si="855"/>
        <v>100</v>
      </c>
      <c r="R1505" s="21" t="s">
        <v>185</v>
      </c>
      <c r="S1505" s="8" t="s">
        <v>274</v>
      </c>
      <c r="T1505" s="7" t="s">
        <v>228</v>
      </c>
    </row>
    <row r="1506" spans="1:20" ht="28">
      <c r="A1506" s="10" t="s">
        <v>1493</v>
      </c>
      <c r="B1506" s="14" t="s">
        <v>1505</v>
      </c>
      <c r="C1506" s="5"/>
      <c r="D1506" s="5" t="s">
        <v>82</v>
      </c>
      <c r="E1506" s="132">
        <f t="shared" si="911"/>
        <v>642.72727272727275</v>
      </c>
      <c r="F1506" s="139">
        <f>$O$1501-P1506*($O$1501-$O$1494)</f>
        <v>538.79999999999995</v>
      </c>
      <c r="G1506" s="149"/>
      <c r="H1506" s="82" t="str">
        <f t="shared" si="852"/>
        <v>90.9 percent up in Cryogenian international stage</v>
      </c>
      <c r="I1506" s="142" t="str">
        <f t="shared" si="853"/>
        <v>100 percent up in Ediacaran international stage</v>
      </c>
      <c r="J1506" s="7">
        <v>0.90909090909090906</v>
      </c>
      <c r="K1506" s="129">
        <f t="shared" si="854"/>
        <v>90.9</v>
      </c>
      <c r="L1506" s="8" t="s">
        <v>185</v>
      </c>
      <c r="M1506" s="5" t="s">
        <v>82</v>
      </c>
      <c r="N1506" s="5" t="s">
        <v>82</v>
      </c>
      <c r="O1506" s="83"/>
      <c r="P1506" s="20">
        <v>1</v>
      </c>
      <c r="Q1506" s="143">
        <f t="shared" si="855"/>
        <v>100</v>
      </c>
      <c r="R1506" s="21" t="s">
        <v>184</v>
      </c>
      <c r="S1506" s="8" t="s">
        <v>248</v>
      </c>
      <c r="T1506" s="7" t="s">
        <v>228</v>
      </c>
    </row>
    <row r="1507" spans="1:20" ht="28">
      <c r="A1507" s="10" t="s">
        <v>1493</v>
      </c>
      <c r="B1507" s="14" t="s">
        <v>1506</v>
      </c>
      <c r="C1507" s="5"/>
      <c r="D1507" s="5" t="s">
        <v>82</v>
      </c>
      <c r="E1507" s="132">
        <f t="shared" si="911"/>
        <v>662.0454545454545</v>
      </c>
      <c r="F1507" s="139">
        <f>$O$1501-P1507*($O$1501-$O$1494)</f>
        <v>538.79999999999995</v>
      </c>
      <c r="G1507" s="149"/>
      <c r="H1507" s="82" t="str">
        <f t="shared" ref="H1507:H1569" si="912">CONCATENATE(K1507," percent up in ",L1507," international stage")</f>
        <v>68.2 percent up in Cryogenian international stage</v>
      </c>
      <c r="I1507" s="142" t="str">
        <f t="shared" ref="I1507:I1569" si="913">CONCATENATE(Q1507," percent up in ",R1507," international stage")</f>
        <v>100 percent up in Ediacaran international stage</v>
      </c>
      <c r="J1507" s="7">
        <v>0.68181818181818188</v>
      </c>
      <c r="K1507" s="129">
        <f t="shared" ref="K1507:K1569" si="914">ROUND(J1507*100,1)</f>
        <v>68.2</v>
      </c>
      <c r="L1507" s="8" t="s">
        <v>185</v>
      </c>
      <c r="M1507" s="5" t="s">
        <v>82</v>
      </c>
      <c r="N1507" s="5" t="s">
        <v>82</v>
      </c>
      <c r="O1507" s="83"/>
      <c r="P1507" s="20">
        <v>1</v>
      </c>
      <c r="Q1507" s="143">
        <f t="shared" ref="Q1507:Q1569" si="915">ROUND(P1507*100,1)</f>
        <v>100</v>
      </c>
      <c r="R1507" s="21" t="s">
        <v>184</v>
      </c>
      <c r="S1507" s="8" t="s">
        <v>248</v>
      </c>
      <c r="T1507" s="7" t="s">
        <v>228</v>
      </c>
    </row>
    <row r="1508" spans="1:20" ht="28">
      <c r="A1508" s="10" t="s">
        <v>1493</v>
      </c>
      <c r="B1508" s="14" t="s">
        <v>1507</v>
      </c>
      <c r="C1508" s="5"/>
      <c r="D1508" s="5" t="s">
        <v>250</v>
      </c>
      <c r="E1508" s="132">
        <f t="shared" si="911"/>
        <v>700.68181818181813</v>
      </c>
      <c r="F1508" s="139">
        <f>$O$1501-P1508*($O$1501-$O$1494)</f>
        <v>538.79999999999995</v>
      </c>
      <c r="G1508" s="149"/>
      <c r="H1508" s="82" t="str">
        <f t="shared" si="912"/>
        <v>22.7 percent up in Cryogenian international stage</v>
      </c>
      <c r="I1508" s="142" t="str">
        <f t="shared" si="913"/>
        <v>100 percent up in Ediacaran international stage</v>
      </c>
      <c r="J1508" s="7">
        <v>0.22727272727272729</v>
      </c>
      <c r="K1508" s="129">
        <f t="shared" si="914"/>
        <v>22.7</v>
      </c>
      <c r="L1508" s="8" t="s">
        <v>185</v>
      </c>
      <c r="M1508" s="5" t="s">
        <v>82</v>
      </c>
      <c r="N1508" s="5" t="s">
        <v>82</v>
      </c>
      <c r="O1508" s="83"/>
      <c r="P1508" s="20">
        <v>1</v>
      </c>
      <c r="Q1508" s="143">
        <f t="shared" si="915"/>
        <v>100</v>
      </c>
      <c r="R1508" s="21" t="s">
        <v>184</v>
      </c>
      <c r="S1508" s="8" t="s">
        <v>248</v>
      </c>
      <c r="T1508" s="7" t="s">
        <v>228</v>
      </c>
    </row>
    <row r="1509" spans="1:20" ht="28">
      <c r="A1509" s="10" t="s">
        <v>1493</v>
      </c>
      <c r="B1509" s="14" t="s">
        <v>1508</v>
      </c>
      <c r="C1509" s="5"/>
      <c r="D1509" s="5" t="s">
        <v>82</v>
      </c>
      <c r="E1509" s="132">
        <f t="shared" si="911"/>
        <v>700.68181818181813</v>
      </c>
      <c r="F1509" s="139">
        <f>$O$1512-P1509*($O$1512-$O$1501)</f>
        <v>642.72727272727275</v>
      </c>
      <c r="G1509" s="149"/>
      <c r="H1509" s="82" t="str">
        <f t="shared" si="912"/>
        <v>22.7 percent up in Cryogenian international stage</v>
      </c>
      <c r="I1509" s="142" t="str">
        <f t="shared" si="913"/>
        <v>90.9 percent up in Cryogenian international stage</v>
      </c>
      <c r="J1509" s="7">
        <v>0.22727272727272729</v>
      </c>
      <c r="K1509" s="129">
        <f t="shared" si="914"/>
        <v>22.7</v>
      </c>
      <c r="L1509" s="8" t="s">
        <v>185</v>
      </c>
      <c r="M1509" s="5" t="s">
        <v>82</v>
      </c>
      <c r="N1509" s="5" t="s">
        <v>82</v>
      </c>
      <c r="O1509" s="83"/>
      <c r="P1509" s="20">
        <v>0.90909090909090906</v>
      </c>
      <c r="Q1509" s="143">
        <f t="shared" si="915"/>
        <v>90.9</v>
      </c>
      <c r="R1509" s="21" t="s">
        <v>185</v>
      </c>
      <c r="S1509" s="8" t="s">
        <v>261</v>
      </c>
      <c r="T1509" s="7">
        <v>0.68181818181818099</v>
      </c>
    </row>
    <row r="1510" spans="1:20" ht="28">
      <c r="A1510" s="10" t="s">
        <v>1493</v>
      </c>
      <c r="B1510" s="16" t="s">
        <v>1509</v>
      </c>
      <c r="C1510" s="5"/>
      <c r="D1510" s="5" t="s">
        <v>1219</v>
      </c>
      <c r="E1510" s="132">
        <f t="shared" si="911"/>
        <v>720</v>
      </c>
      <c r="F1510" s="139">
        <f>$O$1512-P1510*($O$1512-$O$1501)</f>
        <v>640.93023255813955</v>
      </c>
      <c r="G1510" s="149"/>
      <c r="H1510" s="82" t="str">
        <f t="shared" si="912"/>
        <v>0 percent up in Cryogenian international stage</v>
      </c>
      <c r="I1510" s="142" t="str">
        <f t="shared" si="913"/>
        <v>93 percent up in Cryogenian international stage</v>
      </c>
      <c r="J1510" s="7">
        <v>0</v>
      </c>
      <c r="K1510" s="129">
        <f t="shared" si="914"/>
        <v>0</v>
      </c>
      <c r="L1510" s="8" t="s">
        <v>185</v>
      </c>
      <c r="M1510" s="5" t="s">
        <v>82</v>
      </c>
      <c r="N1510" s="5" t="s">
        <v>82</v>
      </c>
      <c r="O1510" s="83"/>
      <c r="P1510" s="20">
        <v>0.93023255813953476</v>
      </c>
      <c r="Q1510" s="143">
        <f t="shared" si="915"/>
        <v>93</v>
      </c>
      <c r="R1510" s="21" t="s">
        <v>185</v>
      </c>
      <c r="S1510" s="8" t="s">
        <v>232</v>
      </c>
      <c r="T1510" s="7" t="s">
        <v>228</v>
      </c>
    </row>
    <row r="1511" spans="1:20" ht="28">
      <c r="A1511" s="10" t="s">
        <v>1493</v>
      </c>
      <c r="B1511" s="14" t="s">
        <v>1510</v>
      </c>
      <c r="C1511" s="5"/>
      <c r="D1511" s="5" t="s">
        <v>246</v>
      </c>
      <c r="E1511" s="132">
        <f t="shared" si="911"/>
        <v>720</v>
      </c>
      <c r="F1511" s="139">
        <f>$O$1501-P1511*($O$1501-$O$1494)</f>
        <v>538.79999999999995</v>
      </c>
      <c r="G1511" s="149"/>
      <c r="H1511" s="82" t="str">
        <f t="shared" si="912"/>
        <v>0 percent up in Cryogenian international stage</v>
      </c>
      <c r="I1511" s="142" t="str">
        <f t="shared" si="913"/>
        <v>100 percent up in Ediacaran international stage</v>
      </c>
      <c r="J1511" s="7">
        <v>0</v>
      </c>
      <c r="K1511" s="129">
        <f t="shared" si="914"/>
        <v>0</v>
      </c>
      <c r="L1511" s="8" t="s">
        <v>185</v>
      </c>
      <c r="M1511" s="5" t="s">
        <v>82</v>
      </c>
      <c r="N1511" s="5" t="s">
        <v>82</v>
      </c>
      <c r="O1511" s="83"/>
      <c r="P1511" s="20">
        <v>1</v>
      </c>
      <c r="Q1511" s="143">
        <f t="shared" si="915"/>
        <v>100</v>
      </c>
      <c r="R1511" s="21" t="s">
        <v>184</v>
      </c>
      <c r="S1511" s="8" t="s">
        <v>234</v>
      </c>
      <c r="T1511" s="7" t="s">
        <v>228</v>
      </c>
    </row>
    <row r="1512" spans="1:20" ht="28">
      <c r="A1512" s="10" t="s">
        <v>1493</v>
      </c>
      <c r="B1512" s="14" t="s">
        <v>185</v>
      </c>
      <c r="C1512" s="135"/>
      <c r="D1512" s="135" t="s">
        <v>224</v>
      </c>
      <c r="E1512" s="132">
        <f t="shared" si="911"/>
        <v>720</v>
      </c>
      <c r="F1512" s="139">
        <f>$O$1512-P1512*($O$1512-$O$1501)</f>
        <v>635</v>
      </c>
      <c r="G1512" s="149"/>
      <c r="H1512" s="82" t="str">
        <f t="shared" si="912"/>
        <v>0 percent up in Cryogenian international stage</v>
      </c>
      <c r="I1512" s="142" t="str">
        <f t="shared" si="913"/>
        <v>100 percent up in Cryogenian international stage</v>
      </c>
      <c r="J1512" s="7">
        <v>0</v>
      </c>
      <c r="K1512" s="129">
        <f t="shared" si="914"/>
        <v>0</v>
      </c>
      <c r="L1512" s="8" t="s">
        <v>185</v>
      </c>
      <c r="M1512" s="5" t="s">
        <v>226</v>
      </c>
      <c r="N1512" s="5" t="s">
        <v>1511</v>
      </c>
      <c r="O1512" s="125">
        <f>Master_Chronostrat!I164</f>
        <v>720</v>
      </c>
      <c r="P1512" s="20">
        <v>1</v>
      </c>
      <c r="Q1512" s="143">
        <f t="shared" si="915"/>
        <v>100</v>
      </c>
      <c r="R1512" s="21" t="s">
        <v>185</v>
      </c>
      <c r="S1512" s="8" t="s">
        <v>226</v>
      </c>
      <c r="T1512" s="7" t="s">
        <v>228</v>
      </c>
    </row>
    <row r="1513" spans="1:20" ht="28">
      <c r="A1513" s="10" t="s">
        <v>1493</v>
      </c>
      <c r="B1513" s="14" t="s">
        <v>1512</v>
      </c>
      <c r="C1513" s="5"/>
      <c r="D1513" s="5" t="s">
        <v>1513</v>
      </c>
      <c r="E1513" s="132">
        <f>$O$1515-J1513*($O$1515-$O$1512)</f>
        <v>813.33333333333326</v>
      </c>
      <c r="F1513" s="139">
        <f>$O$1501-P1513*($O$1501-$O$1494)</f>
        <v>538.79999999999995</v>
      </c>
      <c r="G1513" s="149"/>
      <c r="H1513" s="82" t="str">
        <f t="shared" si="912"/>
        <v>66.7 percent up in Tonian international stage</v>
      </c>
      <c r="I1513" s="142" t="str">
        <f t="shared" si="913"/>
        <v>100 percent up in Ediacaran international stage</v>
      </c>
      <c r="J1513" s="7">
        <v>0.66666666666666674</v>
      </c>
      <c r="K1513" s="129">
        <f t="shared" si="914"/>
        <v>66.7</v>
      </c>
      <c r="L1513" s="8" t="s">
        <v>187</v>
      </c>
      <c r="M1513" s="5" t="s">
        <v>82</v>
      </c>
      <c r="N1513" s="5" t="s">
        <v>82</v>
      </c>
      <c r="O1513" s="83"/>
      <c r="P1513" s="20">
        <v>1</v>
      </c>
      <c r="Q1513" s="143">
        <f t="shared" si="915"/>
        <v>100</v>
      </c>
      <c r="R1513" s="21" t="s">
        <v>184</v>
      </c>
      <c r="S1513" s="8" t="s">
        <v>248</v>
      </c>
      <c r="T1513" s="7" t="s">
        <v>228</v>
      </c>
    </row>
    <row r="1514" spans="1:20" ht="28">
      <c r="A1514" s="10" t="s">
        <v>1493</v>
      </c>
      <c r="B1514" s="14" t="s">
        <v>187</v>
      </c>
      <c r="C1514" s="135"/>
      <c r="D1514" s="135" t="s">
        <v>224</v>
      </c>
      <c r="E1514" s="132">
        <f>$O$1515-J1514*($O$1515-$O$1512)</f>
        <v>1000</v>
      </c>
      <c r="F1514" s="139">
        <f>$O$1515-P1514*($O$1515-$O$1512)</f>
        <v>720</v>
      </c>
      <c r="G1514" s="149"/>
      <c r="H1514" s="82" t="str">
        <f t="shared" si="912"/>
        <v>0 percent up in Tonian international stage</v>
      </c>
      <c r="I1514" s="142" t="str">
        <f t="shared" si="913"/>
        <v>100 percent up in Tonian international stage</v>
      </c>
      <c r="J1514" s="7">
        <v>0</v>
      </c>
      <c r="K1514" s="129">
        <f t="shared" si="914"/>
        <v>0</v>
      </c>
      <c r="L1514" s="8" t="s">
        <v>187</v>
      </c>
      <c r="M1514" s="5" t="s">
        <v>226</v>
      </c>
      <c r="N1514" s="5" t="s">
        <v>1514</v>
      </c>
      <c r="O1514" s="125">
        <f>Master_Chronostrat!I165</f>
        <v>1000</v>
      </c>
      <c r="P1514" s="20">
        <v>1</v>
      </c>
      <c r="Q1514" s="143">
        <f t="shared" si="915"/>
        <v>100</v>
      </c>
      <c r="R1514" s="21" t="s">
        <v>187</v>
      </c>
      <c r="S1514" s="8" t="s">
        <v>226</v>
      </c>
      <c r="T1514" s="7" t="s">
        <v>228</v>
      </c>
    </row>
    <row r="1515" spans="1:20" ht="28">
      <c r="A1515" s="11" t="s">
        <v>1493</v>
      </c>
      <c r="B1515" s="15" t="s">
        <v>186</v>
      </c>
      <c r="C1515" s="135"/>
      <c r="D1515" s="135" t="s">
        <v>224</v>
      </c>
      <c r="E1515" s="132">
        <f>$O$1515-J1515*($O$1515-$O$1512)</f>
        <v>1000</v>
      </c>
      <c r="F1515" s="139">
        <f>$O$1501-P1515*($O$1501-$O$1494)</f>
        <v>538.79999999999995</v>
      </c>
      <c r="G1515" s="149"/>
      <c r="H1515" s="82" t="str">
        <f t="shared" si="912"/>
        <v>0 percent up in Tonian international stage</v>
      </c>
      <c r="I1515" s="142" t="str">
        <f t="shared" si="913"/>
        <v>100 percent up in Ediacaran international stage</v>
      </c>
      <c r="J1515" s="7">
        <v>0</v>
      </c>
      <c r="K1515" s="129">
        <f t="shared" si="914"/>
        <v>0</v>
      </c>
      <c r="L1515" s="8" t="s">
        <v>187</v>
      </c>
      <c r="M1515" s="5" t="s">
        <v>226</v>
      </c>
      <c r="N1515" s="5" t="s">
        <v>1515</v>
      </c>
      <c r="O1515" s="125">
        <f>Master_Chronostrat!I165</f>
        <v>1000</v>
      </c>
      <c r="P1515" s="20">
        <v>1</v>
      </c>
      <c r="Q1515" s="143">
        <f t="shared" si="915"/>
        <v>100</v>
      </c>
      <c r="R1515" s="21" t="s">
        <v>184</v>
      </c>
      <c r="S1515" s="8" t="s">
        <v>241</v>
      </c>
      <c r="T1515" s="7" t="s">
        <v>228</v>
      </c>
    </row>
    <row r="1516" spans="1:20" ht="28">
      <c r="A1516" s="10" t="s">
        <v>1493</v>
      </c>
      <c r="B1516" s="14" t="s">
        <v>1516</v>
      </c>
      <c r="C1516" s="5"/>
      <c r="D1516" s="5" t="s">
        <v>82</v>
      </c>
      <c r="E1516" s="132">
        <f>$O$1518-J1516*($O$1518-$O$1515)</f>
        <v>1100</v>
      </c>
      <c r="F1516" s="139">
        <f>$O$1512-P1516*($O$1512-$O$1501)</f>
        <v>700.68181818181813</v>
      </c>
      <c r="G1516" s="149"/>
      <c r="H1516" s="82" t="str">
        <f t="shared" si="912"/>
        <v>50 percent up in Stenian international stage</v>
      </c>
      <c r="I1516" s="142" t="str">
        <f t="shared" si="913"/>
        <v>22.7 percent up in Cryogenian international stage</v>
      </c>
      <c r="J1516" s="7">
        <v>0.5</v>
      </c>
      <c r="K1516" s="129">
        <f t="shared" si="914"/>
        <v>50</v>
      </c>
      <c r="L1516" s="8" t="s">
        <v>188</v>
      </c>
      <c r="M1516" s="5" t="s">
        <v>82</v>
      </c>
      <c r="N1516" s="5" t="s">
        <v>82</v>
      </c>
      <c r="O1516" s="83"/>
      <c r="P1516" s="20">
        <v>0.22727272727272727</v>
      </c>
      <c r="Q1516" s="143">
        <f t="shared" si="915"/>
        <v>22.7</v>
      </c>
      <c r="R1516" s="21" t="s">
        <v>185</v>
      </c>
      <c r="S1516" s="8" t="s">
        <v>248</v>
      </c>
      <c r="T1516" s="7" t="s">
        <v>228</v>
      </c>
    </row>
    <row r="1517" spans="1:20" ht="28">
      <c r="A1517" s="10" t="s">
        <v>1493</v>
      </c>
      <c r="B1517" s="16" t="s">
        <v>1517</v>
      </c>
      <c r="C1517" s="5"/>
      <c r="D1517" s="5" t="s">
        <v>1219</v>
      </c>
      <c r="E1517" s="132">
        <f>$O$1518-J1517*($O$1518-$O$1515)</f>
        <v>1100</v>
      </c>
      <c r="F1517" s="139">
        <f>$O$1515-P1517*($O$1515-$O$1512)</f>
        <v>720</v>
      </c>
      <c r="G1517" s="149"/>
      <c r="H1517" s="82" t="str">
        <f t="shared" si="912"/>
        <v>50 percent up in Stenian international stage</v>
      </c>
      <c r="I1517" s="142" t="str">
        <f t="shared" si="913"/>
        <v>100 percent up in Tonian international stage</v>
      </c>
      <c r="J1517" s="7">
        <v>0.5</v>
      </c>
      <c r="K1517" s="129">
        <f t="shared" si="914"/>
        <v>50</v>
      </c>
      <c r="L1517" s="8" t="s">
        <v>188</v>
      </c>
      <c r="M1517" s="5" t="s">
        <v>82</v>
      </c>
      <c r="N1517" s="5" t="s">
        <v>82</v>
      </c>
      <c r="O1517" s="83"/>
      <c r="P1517" s="20">
        <v>1</v>
      </c>
      <c r="Q1517" s="143">
        <f t="shared" si="915"/>
        <v>100</v>
      </c>
      <c r="R1517" s="21" t="s">
        <v>187</v>
      </c>
      <c r="S1517" s="8" t="s">
        <v>248</v>
      </c>
      <c r="T1517" s="7" t="s">
        <v>228</v>
      </c>
    </row>
    <row r="1518" spans="1:20" ht="28">
      <c r="A1518" s="10" t="s">
        <v>1493</v>
      </c>
      <c r="B1518" s="14" t="s">
        <v>188</v>
      </c>
      <c r="C1518" s="135"/>
      <c r="D1518" s="135" t="s">
        <v>224</v>
      </c>
      <c r="E1518" s="132">
        <f>$O$1518-J1518*($O$1518-$O$1515)</f>
        <v>1200</v>
      </c>
      <c r="F1518" s="139">
        <f>$O$1518-P1518*($O$1518-$O$1515)</f>
        <v>1000</v>
      </c>
      <c r="G1518" s="149"/>
      <c r="H1518" s="82" t="str">
        <f t="shared" si="912"/>
        <v>0 percent up in Stenian international stage</v>
      </c>
      <c r="I1518" s="142" t="str">
        <f t="shared" si="913"/>
        <v>100 percent up in Stenian international stage</v>
      </c>
      <c r="J1518" s="7">
        <v>0</v>
      </c>
      <c r="K1518" s="129">
        <f t="shared" si="914"/>
        <v>0</v>
      </c>
      <c r="L1518" s="8" t="s">
        <v>188</v>
      </c>
      <c r="M1518" s="5" t="s">
        <v>226</v>
      </c>
      <c r="N1518" s="5" t="s">
        <v>1518</v>
      </c>
      <c r="O1518" s="125">
        <f>Master_Chronostrat!I166</f>
        <v>1200</v>
      </c>
      <c r="P1518" s="20">
        <v>1</v>
      </c>
      <c r="Q1518" s="143">
        <f t="shared" si="915"/>
        <v>100</v>
      </c>
      <c r="R1518" s="21" t="s">
        <v>188</v>
      </c>
      <c r="S1518" s="8" t="s">
        <v>226</v>
      </c>
      <c r="T1518" s="7" t="s">
        <v>228</v>
      </c>
    </row>
    <row r="1519" spans="1:20" ht="28">
      <c r="A1519" s="10" t="s">
        <v>1493</v>
      </c>
      <c r="B1519" s="14" t="s">
        <v>1519</v>
      </c>
      <c r="C1519" s="5"/>
      <c r="D1519" s="5" t="s">
        <v>370</v>
      </c>
      <c r="E1519" s="132">
        <f t="shared" ref="E1519:E1524" si="916">$O$1524-J1519*($O$1524-$O$1518)</f>
        <v>1300</v>
      </c>
      <c r="F1519" s="139">
        <f>$O$1501-P1519*($O$1501-$O$1494)</f>
        <v>538.79999999999995</v>
      </c>
      <c r="G1519" s="149"/>
      <c r="H1519" s="82" t="str">
        <f t="shared" si="912"/>
        <v>50 percent up in Ectasian international stage</v>
      </c>
      <c r="I1519" s="142" t="str">
        <f t="shared" si="913"/>
        <v>100 percent up in Ediacaran international stage</v>
      </c>
      <c r="J1519" s="7">
        <v>0.5</v>
      </c>
      <c r="K1519" s="129">
        <f t="shared" si="914"/>
        <v>50</v>
      </c>
      <c r="L1519" s="8" t="s">
        <v>189</v>
      </c>
      <c r="M1519" s="5" t="s">
        <v>82</v>
      </c>
      <c r="N1519" s="5" t="s">
        <v>82</v>
      </c>
      <c r="O1519" s="83"/>
      <c r="P1519" s="20">
        <v>1</v>
      </c>
      <c r="Q1519" s="143">
        <f t="shared" si="915"/>
        <v>100</v>
      </c>
      <c r="R1519" s="21" t="s">
        <v>184</v>
      </c>
      <c r="S1519" s="8" t="s">
        <v>248</v>
      </c>
      <c r="T1519" s="7" t="s">
        <v>228</v>
      </c>
    </row>
    <row r="1520" spans="1:20" ht="28">
      <c r="A1520" s="10" t="s">
        <v>1493</v>
      </c>
      <c r="B1520" s="14" t="s">
        <v>1520</v>
      </c>
      <c r="C1520" s="5"/>
      <c r="D1520" s="5" t="s">
        <v>82</v>
      </c>
      <c r="E1520" s="132">
        <f t="shared" si="916"/>
        <v>1375</v>
      </c>
      <c r="F1520" s="139">
        <f>$O$1518-P1520*($O$1518-$O$1515)</f>
        <v>1100</v>
      </c>
      <c r="G1520" s="149"/>
      <c r="H1520" s="82" t="str">
        <f t="shared" si="912"/>
        <v>12.5 percent up in Ectasian international stage</v>
      </c>
      <c r="I1520" s="142" t="str">
        <f t="shared" si="913"/>
        <v>50 percent up in Stenian international stage</v>
      </c>
      <c r="J1520" s="7">
        <v>0.125</v>
      </c>
      <c r="K1520" s="129">
        <f t="shared" si="914"/>
        <v>12.5</v>
      </c>
      <c r="L1520" s="8" t="s">
        <v>189</v>
      </c>
      <c r="M1520" s="5" t="s">
        <v>82</v>
      </c>
      <c r="N1520" s="5" t="s">
        <v>82</v>
      </c>
      <c r="O1520" s="83"/>
      <c r="P1520" s="20">
        <v>0.5</v>
      </c>
      <c r="Q1520" s="143">
        <f t="shared" si="915"/>
        <v>50</v>
      </c>
      <c r="R1520" s="21" t="s">
        <v>188</v>
      </c>
      <c r="S1520" s="8" t="s">
        <v>248</v>
      </c>
      <c r="T1520" s="7" t="s">
        <v>228</v>
      </c>
    </row>
    <row r="1521" spans="1:20" ht="28">
      <c r="A1521" s="10" t="s">
        <v>1493</v>
      </c>
      <c r="B1521" s="14" t="s">
        <v>1521</v>
      </c>
      <c r="C1521" s="5"/>
      <c r="D1521" s="5" t="s">
        <v>82</v>
      </c>
      <c r="E1521" s="132">
        <f t="shared" si="916"/>
        <v>1400</v>
      </c>
      <c r="F1521" s="139">
        <f>$O$1501-P1521*($O$1501-$O$1494)</f>
        <v>538.79999999999995</v>
      </c>
      <c r="G1521" s="149"/>
      <c r="H1521" s="82" t="str">
        <f t="shared" si="912"/>
        <v>0 percent up in Ectasian international stage</v>
      </c>
      <c r="I1521" s="142" t="str">
        <f t="shared" si="913"/>
        <v>100 percent up in Ediacaran international stage</v>
      </c>
      <c r="J1521" s="7">
        <v>0</v>
      </c>
      <c r="K1521" s="129">
        <f t="shared" si="914"/>
        <v>0</v>
      </c>
      <c r="L1521" s="8" t="s">
        <v>189</v>
      </c>
      <c r="M1521" s="5" t="s">
        <v>82</v>
      </c>
      <c r="N1521" s="5" t="s">
        <v>82</v>
      </c>
      <c r="O1521" s="83"/>
      <c r="P1521" s="20">
        <v>1</v>
      </c>
      <c r="Q1521" s="143">
        <f t="shared" si="915"/>
        <v>100</v>
      </c>
      <c r="R1521" s="21" t="s">
        <v>184</v>
      </c>
      <c r="S1521" s="8" t="s">
        <v>234</v>
      </c>
      <c r="T1521" s="7" t="s">
        <v>228</v>
      </c>
    </row>
    <row r="1522" spans="1:20" ht="28">
      <c r="A1522" s="10" t="s">
        <v>1493</v>
      </c>
      <c r="B1522" s="14" t="s">
        <v>1522</v>
      </c>
      <c r="C1522" s="5"/>
      <c r="D1522" s="5" t="s">
        <v>82</v>
      </c>
      <c r="E1522" s="132">
        <f t="shared" si="916"/>
        <v>1400</v>
      </c>
      <c r="F1522" s="139">
        <f>$O$1524-P1522*($O$1524-$O$1518)</f>
        <v>1375</v>
      </c>
      <c r="G1522" s="149"/>
      <c r="H1522" s="82" t="str">
        <f t="shared" si="912"/>
        <v>0 percent up in Ectasian international stage</v>
      </c>
      <c r="I1522" s="142" t="str">
        <f t="shared" si="913"/>
        <v>12.5 percent up in Ectasian international stage</v>
      </c>
      <c r="J1522" s="7">
        <v>0</v>
      </c>
      <c r="K1522" s="129">
        <f t="shared" si="914"/>
        <v>0</v>
      </c>
      <c r="L1522" s="8" t="s">
        <v>189</v>
      </c>
      <c r="M1522" s="5" t="s">
        <v>82</v>
      </c>
      <c r="N1522" s="5" t="s">
        <v>82</v>
      </c>
      <c r="O1522" s="83"/>
      <c r="P1522" s="20">
        <v>0.125</v>
      </c>
      <c r="Q1522" s="143">
        <f t="shared" si="915"/>
        <v>12.5</v>
      </c>
      <c r="R1522" s="21" t="s">
        <v>189</v>
      </c>
      <c r="S1522" s="8" t="s">
        <v>232</v>
      </c>
      <c r="T1522" s="7" t="s">
        <v>228</v>
      </c>
    </row>
    <row r="1523" spans="1:20" ht="28">
      <c r="A1523" s="10" t="s">
        <v>1493</v>
      </c>
      <c r="B1523" s="14" t="s">
        <v>1523</v>
      </c>
      <c r="C1523" s="5"/>
      <c r="D1523" s="5" t="s">
        <v>82</v>
      </c>
      <c r="E1523" s="132">
        <f t="shared" si="916"/>
        <v>1400</v>
      </c>
      <c r="F1523" s="139">
        <f>$O$1512-P1523*($O$1512-$O$1501)</f>
        <v>700.68181818181813</v>
      </c>
      <c r="G1523" s="149"/>
      <c r="H1523" s="82" t="str">
        <f t="shared" si="912"/>
        <v>0 percent up in Ectasian international stage</v>
      </c>
      <c r="I1523" s="142" t="str">
        <f t="shared" si="913"/>
        <v>22.7 percent up in Cryogenian international stage</v>
      </c>
      <c r="J1523" s="7">
        <v>0</v>
      </c>
      <c r="K1523" s="129">
        <f t="shared" si="914"/>
        <v>0</v>
      </c>
      <c r="L1523" s="8" t="s">
        <v>189</v>
      </c>
      <c r="M1523" s="5" t="s">
        <v>82</v>
      </c>
      <c r="N1523" s="5" t="s">
        <v>82</v>
      </c>
      <c r="O1523" s="83"/>
      <c r="P1523" s="20">
        <v>0.22727272727272727</v>
      </c>
      <c r="Q1523" s="143">
        <f t="shared" si="915"/>
        <v>22.7</v>
      </c>
      <c r="R1523" s="21" t="s">
        <v>185</v>
      </c>
      <c r="S1523" s="8" t="s">
        <v>248</v>
      </c>
      <c r="T1523" s="7" t="s">
        <v>228</v>
      </c>
    </row>
    <row r="1524" spans="1:20" ht="28">
      <c r="A1524" s="10" t="s">
        <v>1493</v>
      </c>
      <c r="B1524" s="14" t="s">
        <v>189</v>
      </c>
      <c r="C1524" s="135"/>
      <c r="D1524" s="135" t="s">
        <v>224</v>
      </c>
      <c r="E1524" s="132">
        <f t="shared" si="916"/>
        <v>1400</v>
      </c>
      <c r="F1524" s="139">
        <f>$O$1524-P1524*($O$1524-$O$1518)</f>
        <v>1200</v>
      </c>
      <c r="G1524" s="149"/>
      <c r="H1524" s="82" t="str">
        <f t="shared" si="912"/>
        <v>0 percent up in Ectasian international stage</v>
      </c>
      <c r="I1524" s="142" t="str">
        <f t="shared" si="913"/>
        <v>100 percent up in Ectasian international stage</v>
      </c>
      <c r="J1524" s="7">
        <v>0</v>
      </c>
      <c r="K1524" s="129">
        <f t="shared" si="914"/>
        <v>0</v>
      </c>
      <c r="L1524" s="8" t="s">
        <v>189</v>
      </c>
      <c r="M1524" s="5" t="s">
        <v>226</v>
      </c>
      <c r="N1524" s="5" t="s">
        <v>1524</v>
      </c>
      <c r="O1524" s="125">
        <f>Master_Chronostrat!I167</f>
        <v>1400</v>
      </c>
      <c r="P1524" s="20">
        <v>1</v>
      </c>
      <c r="Q1524" s="143">
        <f t="shared" si="915"/>
        <v>100</v>
      </c>
      <c r="R1524" s="21" t="s">
        <v>189</v>
      </c>
      <c r="S1524" s="8" t="s">
        <v>226</v>
      </c>
      <c r="T1524" s="7" t="s">
        <v>228</v>
      </c>
    </row>
    <row r="1525" spans="1:20" ht="28">
      <c r="A1525" s="10" t="s">
        <v>1493</v>
      </c>
      <c r="B1525" s="14" t="s">
        <v>1525</v>
      </c>
      <c r="C1525" s="5"/>
      <c r="D1525" s="5" t="s">
        <v>246</v>
      </c>
      <c r="E1525" s="132">
        <f>$O$1527-J1525*($O$1527-$O$1524)</f>
        <v>1600</v>
      </c>
      <c r="F1525" s="139">
        <f>$O$1515-P1525*($O$1515-$O$1512)</f>
        <v>720</v>
      </c>
      <c r="G1525" s="149"/>
      <c r="H1525" s="82" t="str">
        <f t="shared" si="912"/>
        <v>0 percent up in Calymmian international stage</v>
      </c>
      <c r="I1525" s="142" t="str">
        <f t="shared" si="913"/>
        <v>100 percent up in Tonian international stage</v>
      </c>
      <c r="J1525" s="7">
        <v>0</v>
      </c>
      <c r="K1525" s="129">
        <f t="shared" si="914"/>
        <v>0</v>
      </c>
      <c r="L1525" s="8" t="s">
        <v>191</v>
      </c>
      <c r="M1525" s="5" t="s">
        <v>82</v>
      </c>
      <c r="N1525" s="5" t="s">
        <v>82</v>
      </c>
      <c r="O1525" s="83"/>
      <c r="P1525" s="20">
        <v>1</v>
      </c>
      <c r="Q1525" s="143">
        <f t="shared" si="915"/>
        <v>100</v>
      </c>
      <c r="R1525" s="21" t="s">
        <v>187</v>
      </c>
      <c r="S1525" s="8" t="s">
        <v>234</v>
      </c>
      <c r="T1525" s="7" t="s">
        <v>228</v>
      </c>
    </row>
    <row r="1526" spans="1:20" ht="28">
      <c r="A1526" s="10" t="s">
        <v>1493</v>
      </c>
      <c r="B1526" s="14" t="s">
        <v>191</v>
      </c>
      <c r="C1526" s="135"/>
      <c r="D1526" s="135" t="s">
        <v>224</v>
      </c>
      <c r="E1526" s="132">
        <f>$O$1527-J1526*($O$1527-$O$1524)</f>
        <v>1600</v>
      </c>
      <c r="F1526" s="139">
        <f>$O$1527-P1526*($O$1527-$O$1524)</f>
        <v>1400</v>
      </c>
      <c r="G1526" s="149"/>
      <c r="H1526" s="82" t="str">
        <f t="shared" si="912"/>
        <v>0 percent up in Calymmian international stage</v>
      </c>
      <c r="I1526" s="142" t="str">
        <f t="shared" si="913"/>
        <v>100 percent up in Calymmian international stage</v>
      </c>
      <c r="J1526" s="7">
        <v>0</v>
      </c>
      <c r="K1526" s="129">
        <f t="shared" si="914"/>
        <v>0</v>
      </c>
      <c r="L1526" s="8" t="s">
        <v>191</v>
      </c>
      <c r="M1526" s="5" t="s">
        <v>226</v>
      </c>
      <c r="N1526" s="5" t="s">
        <v>1526</v>
      </c>
      <c r="O1526" s="125">
        <f>Master_Chronostrat!I168</f>
        <v>1600</v>
      </c>
      <c r="P1526" s="20">
        <v>1</v>
      </c>
      <c r="Q1526" s="143">
        <f t="shared" si="915"/>
        <v>100</v>
      </c>
      <c r="R1526" s="21" t="s">
        <v>191</v>
      </c>
      <c r="S1526" s="8" t="s">
        <v>226</v>
      </c>
      <c r="T1526" s="7" t="s">
        <v>228</v>
      </c>
    </row>
    <row r="1527" spans="1:20" ht="28">
      <c r="A1527" s="11" t="s">
        <v>1493</v>
      </c>
      <c r="B1527" s="15" t="s">
        <v>190</v>
      </c>
      <c r="C1527" s="135"/>
      <c r="D1527" s="135" t="s">
        <v>224</v>
      </c>
      <c r="E1527" s="132">
        <f>$O$1527-J1527*($O$1527-$O$1524)</f>
        <v>1600</v>
      </c>
      <c r="F1527" s="139">
        <f>$O$1518-P1527*($O$1518-$O$1515)</f>
        <v>1000</v>
      </c>
      <c r="G1527" s="149"/>
      <c r="H1527" s="82" t="str">
        <f t="shared" si="912"/>
        <v>0 percent up in Calymmian international stage</v>
      </c>
      <c r="I1527" s="142" t="str">
        <f t="shared" si="913"/>
        <v>100 percent up in Stenian international stage</v>
      </c>
      <c r="J1527" s="7">
        <v>0</v>
      </c>
      <c r="K1527" s="129">
        <f t="shared" si="914"/>
        <v>0</v>
      </c>
      <c r="L1527" s="8" t="s">
        <v>191</v>
      </c>
      <c r="M1527" s="5" t="s">
        <v>226</v>
      </c>
      <c r="N1527" s="5" t="s">
        <v>1527</v>
      </c>
      <c r="O1527" s="125">
        <f>Master_Chronostrat!I168</f>
        <v>1600</v>
      </c>
      <c r="P1527" s="20">
        <v>1</v>
      </c>
      <c r="Q1527" s="143">
        <f t="shared" si="915"/>
        <v>100</v>
      </c>
      <c r="R1527" s="21" t="s">
        <v>188</v>
      </c>
      <c r="S1527" s="8" t="s">
        <v>241</v>
      </c>
      <c r="T1527" s="7" t="s">
        <v>228</v>
      </c>
    </row>
    <row r="1528" spans="1:20" ht="28">
      <c r="A1528" s="10" t="s">
        <v>1493</v>
      </c>
      <c r="B1528" s="14" t="s">
        <v>1528</v>
      </c>
      <c r="C1528" s="5"/>
      <c r="D1528" s="5" t="s">
        <v>250</v>
      </c>
      <c r="E1528" s="132">
        <f>$O$1530-J1528*($O$1530-$O$1527)</f>
        <v>1750</v>
      </c>
      <c r="F1528" s="139">
        <f>$O$1512-P1528*($O$1512-$O$1501)</f>
        <v>700.68181818181813</v>
      </c>
      <c r="G1528" s="149"/>
      <c r="H1528" s="82" t="str">
        <f t="shared" si="912"/>
        <v>25 percent up in Statherian international stage</v>
      </c>
      <c r="I1528" s="142" t="str">
        <f t="shared" si="913"/>
        <v>22.7 percent up in Cryogenian international stage</v>
      </c>
      <c r="J1528" s="7">
        <v>0.25</v>
      </c>
      <c r="K1528" s="129">
        <f t="shared" si="914"/>
        <v>25</v>
      </c>
      <c r="L1528" s="8" t="s">
        <v>192</v>
      </c>
      <c r="M1528" s="5" t="s">
        <v>82</v>
      </c>
      <c r="N1528" s="5" t="s">
        <v>82</v>
      </c>
      <c r="O1528" s="83"/>
      <c r="P1528" s="20">
        <v>0.22727272727272727</v>
      </c>
      <c r="Q1528" s="143">
        <f t="shared" si="915"/>
        <v>22.7</v>
      </c>
      <c r="R1528" s="21" t="s">
        <v>185</v>
      </c>
      <c r="S1528" s="8" t="s">
        <v>248</v>
      </c>
      <c r="T1528" s="7" t="s">
        <v>228</v>
      </c>
    </row>
    <row r="1529" spans="1:20" ht="28">
      <c r="A1529" s="10" t="s">
        <v>1493</v>
      </c>
      <c r="B1529" s="14" t="s">
        <v>1529</v>
      </c>
      <c r="C1529" s="5"/>
      <c r="D1529" s="5" t="s">
        <v>370</v>
      </c>
      <c r="E1529" s="132">
        <f>$O$1530-J1529*($O$1530-$O$1527)</f>
        <v>1800</v>
      </c>
      <c r="F1529" s="139">
        <f>$O$1524-P1529*($O$1524-$O$1518)</f>
        <v>1300</v>
      </c>
      <c r="G1529" s="149"/>
      <c r="H1529" s="82" t="str">
        <f t="shared" si="912"/>
        <v>0 percent up in Statherian international stage</v>
      </c>
      <c r="I1529" s="142" t="str">
        <f t="shared" si="913"/>
        <v>50 percent up in Ectasian international stage</v>
      </c>
      <c r="J1529" s="7">
        <v>0</v>
      </c>
      <c r="K1529" s="129">
        <f t="shared" si="914"/>
        <v>0</v>
      </c>
      <c r="L1529" s="8" t="s">
        <v>192</v>
      </c>
      <c r="M1529" s="5" t="s">
        <v>82</v>
      </c>
      <c r="N1529" s="5" t="s">
        <v>82</v>
      </c>
      <c r="O1529" s="83"/>
      <c r="P1529" s="20">
        <v>0.5</v>
      </c>
      <c r="Q1529" s="143">
        <f t="shared" si="915"/>
        <v>50</v>
      </c>
      <c r="R1529" s="21" t="s">
        <v>189</v>
      </c>
      <c r="S1529" s="8" t="s">
        <v>248</v>
      </c>
      <c r="T1529" s="7" t="s">
        <v>228</v>
      </c>
    </row>
    <row r="1530" spans="1:20" ht="28">
      <c r="A1530" s="10" t="s">
        <v>1493</v>
      </c>
      <c r="B1530" s="14" t="s">
        <v>192</v>
      </c>
      <c r="C1530" s="135"/>
      <c r="D1530" s="135" t="s">
        <v>224</v>
      </c>
      <c r="E1530" s="132">
        <f>$O$1530-J1530*($O$1530-$O$1527)</f>
        <v>1800</v>
      </c>
      <c r="F1530" s="139">
        <f>$O$1530-P1530*($O$1530-$O$1527)</f>
        <v>1600</v>
      </c>
      <c r="G1530" s="149"/>
      <c r="H1530" s="82" t="str">
        <f t="shared" si="912"/>
        <v>0 percent up in Statherian international stage</v>
      </c>
      <c r="I1530" s="142" t="str">
        <f t="shared" si="913"/>
        <v>100 percent up in Statherian international stage</v>
      </c>
      <c r="J1530" s="7">
        <v>0</v>
      </c>
      <c r="K1530" s="129">
        <f t="shared" si="914"/>
        <v>0</v>
      </c>
      <c r="L1530" s="8" t="s">
        <v>192</v>
      </c>
      <c r="M1530" s="5" t="s">
        <v>226</v>
      </c>
      <c r="N1530" s="5" t="s">
        <v>1530</v>
      </c>
      <c r="O1530" s="125">
        <f>Master_Chronostrat!I169</f>
        <v>1800</v>
      </c>
      <c r="P1530" s="20">
        <v>1</v>
      </c>
      <c r="Q1530" s="143">
        <f t="shared" si="915"/>
        <v>100</v>
      </c>
      <c r="R1530" s="21" t="s">
        <v>192</v>
      </c>
      <c r="S1530" s="8" t="s">
        <v>226</v>
      </c>
      <c r="T1530" s="7" t="s">
        <v>228</v>
      </c>
    </row>
    <row r="1531" spans="1:20" ht="28">
      <c r="A1531" s="10" t="s">
        <v>1493</v>
      </c>
      <c r="B1531" s="14" t="s">
        <v>1531</v>
      </c>
      <c r="C1531" s="5"/>
      <c r="D1531" s="5" t="s">
        <v>82</v>
      </c>
      <c r="E1531" s="132">
        <f>$O$1533-J1531*($O$1533-$O$1530)</f>
        <v>2000</v>
      </c>
      <c r="F1531" s="139">
        <f>$O$1527-P1531*($O$1527-$O$1524)</f>
        <v>1400</v>
      </c>
      <c r="G1531" s="149"/>
      <c r="H1531" s="82" t="str">
        <f t="shared" si="912"/>
        <v>20 percent up in Orosirian international stage</v>
      </c>
      <c r="I1531" s="142" t="str">
        <f t="shared" si="913"/>
        <v>100 percent up in Calymmian international stage</v>
      </c>
      <c r="J1531" s="7">
        <v>0.19999999999999996</v>
      </c>
      <c r="K1531" s="129">
        <f t="shared" si="914"/>
        <v>20</v>
      </c>
      <c r="L1531" s="8" t="s">
        <v>193</v>
      </c>
      <c r="M1531" s="5" t="s">
        <v>82</v>
      </c>
      <c r="N1531" s="5" t="s">
        <v>82</v>
      </c>
      <c r="O1531" s="83"/>
      <c r="P1531" s="20">
        <v>1</v>
      </c>
      <c r="Q1531" s="143">
        <f t="shared" si="915"/>
        <v>100</v>
      </c>
      <c r="R1531" s="21" t="s">
        <v>191</v>
      </c>
      <c r="S1531" s="8" t="s">
        <v>248</v>
      </c>
      <c r="T1531" s="7" t="s">
        <v>228</v>
      </c>
    </row>
    <row r="1532" spans="1:20" ht="28">
      <c r="A1532" s="10" t="s">
        <v>1493</v>
      </c>
      <c r="B1532" s="14" t="s">
        <v>1532</v>
      </c>
      <c r="C1532" s="5"/>
      <c r="D1532" s="5" t="s">
        <v>1513</v>
      </c>
      <c r="E1532" s="132">
        <f>$O$1533-J1532*($O$1533-$O$1530)</f>
        <v>2050</v>
      </c>
      <c r="F1532" s="139">
        <f>$O$1515-P1532*($O$1515-$O$1512)</f>
        <v>813.33333333333337</v>
      </c>
      <c r="G1532" s="149"/>
      <c r="H1532" s="82" t="str">
        <f t="shared" si="912"/>
        <v>0 percent up in Orosirian international stage</v>
      </c>
      <c r="I1532" s="142" t="str">
        <f t="shared" si="913"/>
        <v>66.7 percent up in Tonian international stage</v>
      </c>
      <c r="J1532" s="7">
        <v>0</v>
      </c>
      <c r="K1532" s="129">
        <f t="shared" si="914"/>
        <v>0</v>
      </c>
      <c r="L1532" s="8" t="s">
        <v>193</v>
      </c>
      <c r="M1532" s="5" t="s">
        <v>82</v>
      </c>
      <c r="N1532" s="5" t="s">
        <v>82</v>
      </c>
      <c r="O1532" s="83"/>
      <c r="P1532" s="20">
        <v>0.66666666666666663</v>
      </c>
      <c r="Q1532" s="143">
        <f t="shared" si="915"/>
        <v>66.7</v>
      </c>
      <c r="R1532" s="21" t="s">
        <v>187</v>
      </c>
      <c r="S1532" s="8" t="s">
        <v>248</v>
      </c>
      <c r="T1532" s="7" t="s">
        <v>228</v>
      </c>
    </row>
    <row r="1533" spans="1:20" ht="28">
      <c r="A1533" s="10" t="s">
        <v>1493</v>
      </c>
      <c r="B1533" s="14" t="s">
        <v>193</v>
      </c>
      <c r="C1533" s="135"/>
      <c r="D1533" s="135" t="s">
        <v>224</v>
      </c>
      <c r="E1533" s="132">
        <f>$O$1533-J1533*($O$1533-$O$1530)</f>
        <v>2050</v>
      </c>
      <c r="F1533" s="139">
        <f>$O$1533-P1533*($O$1533-$O$1530)</f>
        <v>1800</v>
      </c>
      <c r="G1533" s="149"/>
      <c r="H1533" s="82" t="str">
        <f t="shared" si="912"/>
        <v>0 percent up in Orosirian international stage</v>
      </c>
      <c r="I1533" s="142" t="str">
        <f t="shared" si="913"/>
        <v>100 percent up in Orosirian international stage</v>
      </c>
      <c r="J1533" s="7">
        <v>0</v>
      </c>
      <c r="K1533" s="129">
        <f t="shared" si="914"/>
        <v>0</v>
      </c>
      <c r="L1533" s="8" t="s">
        <v>193</v>
      </c>
      <c r="M1533" s="5" t="s">
        <v>226</v>
      </c>
      <c r="N1533" s="5" t="s">
        <v>1533</v>
      </c>
      <c r="O1533" s="125">
        <f>Master_Chronostrat!I170</f>
        <v>2050</v>
      </c>
      <c r="P1533" s="20">
        <v>1</v>
      </c>
      <c r="Q1533" s="143">
        <f t="shared" si="915"/>
        <v>100</v>
      </c>
      <c r="R1533" s="21" t="s">
        <v>193</v>
      </c>
      <c r="S1533" s="8" t="s">
        <v>226</v>
      </c>
      <c r="T1533" s="7" t="s">
        <v>228</v>
      </c>
    </row>
    <row r="1534" spans="1:20" ht="28">
      <c r="A1534" s="10" t="s">
        <v>1493</v>
      </c>
      <c r="B1534" s="14" t="s">
        <v>1534</v>
      </c>
      <c r="C1534" s="5"/>
      <c r="D1534" s="5" t="s">
        <v>82</v>
      </c>
      <c r="E1534" s="132">
        <f>$O$1535-J1534*($O$1535-$O$1533)</f>
        <v>2225</v>
      </c>
      <c r="F1534" s="139">
        <f>$O$1527-P1534*($O$1527-$O$1524)</f>
        <v>1400</v>
      </c>
      <c r="G1534" s="149"/>
      <c r="H1534" s="82" t="str">
        <f t="shared" si="912"/>
        <v>30 percent up in Rhyacian international stage</v>
      </c>
      <c r="I1534" s="142" t="str">
        <f t="shared" si="913"/>
        <v>100 percent up in Calymmian international stage</v>
      </c>
      <c r="J1534" s="7">
        <v>0.30000000000000004</v>
      </c>
      <c r="K1534" s="129">
        <f t="shared" si="914"/>
        <v>30</v>
      </c>
      <c r="L1534" s="8" t="s">
        <v>194</v>
      </c>
      <c r="M1534" s="5" t="s">
        <v>82</v>
      </c>
      <c r="N1534" s="5" t="s">
        <v>82</v>
      </c>
      <c r="O1534" s="83"/>
      <c r="P1534" s="20">
        <v>1</v>
      </c>
      <c r="Q1534" s="143">
        <f t="shared" si="915"/>
        <v>100</v>
      </c>
      <c r="R1534" s="21" t="s">
        <v>191</v>
      </c>
      <c r="S1534" s="8" t="s">
        <v>248</v>
      </c>
      <c r="T1534" s="7" t="s">
        <v>228</v>
      </c>
    </row>
    <row r="1535" spans="1:20" ht="28">
      <c r="A1535" s="10" t="s">
        <v>1493</v>
      </c>
      <c r="B1535" s="14" t="s">
        <v>194</v>
      </c>
      <c r="C1535" s="135"/>
      <c r="D1535" s="135" t="s">
        <v>224</v>
      </c>
      <c r="E1535" s="132">
        <f>$O$1535-J1535*($O$1535-$O$1533)</f>
        <v>2300</v>
      </c>
      <c r="F1535" s="139">
        <f>$O$1535-P1535*($O$1535-$O$1533)</f>
        <v>2050</v>
      </c>
      <c r="G1535" s="149"/>
      <c r="H1535" s="82" t="str">
        <f t="shared" si="912"/>
        <v>0 percent up in Rhyacian international stage</v>
      </c>
      <c r="I1535" s="142" t="str">
        <f t="shared" si="913"/>
        <v>100 percent up in Rhyacian international stage</v>
      </c>
      <c r="J1535" s="7">
        <v>0</v>
      </c>
      <c r="K1535" s="129">
        <f t="shared" si="914"/>
        <v>0</v>
      </c>
      <c r="L1535" s="8" t="s">
        <v>194</v>
      </c>
      <c r="M1535" s="5" t="s">
        <v>226</v>
      </c>
      <c r="N1535" s="5" t="s">
        <v>1535</v>
      </c>
      <c r="O1535" s="125">
        <f>Master_Chronostrat!I171</f>
        <v>2300</v>
      </c>
      <c r="P1535" s="20">
        <v>1</v>
      </c>
      <c r="Q1535" s="143">
        <f t="shared" si="915"/>
        <v>100</v>
      </c>
      <c r="R1535" s="21" t="s">
        <v>194</v>
      </c>
      <c r="S1535" s="8" t="s">
        <v>226</v>
      </c>
      <c r="T1535" s="7" t="s">
        <v>228</v>
      </c>
    </row>
    <row r="1536" spans="1:20" ht="28">
      <c r="A1536" s="10" t="s">
        <v>1493</v>
      </c>
      <c r="B1536" s="14" t="s">
        <v>1536</v>
      </c>
      <c r="C1536" s="5"/>
      <c r="D1536" s="5" t="s">
        <v>250</v>
      </c>
      <c r="E1536" s="132">
        <f t="shared" ref="E1536:E1546" si="917">$O$1546-J1536*($O$1546-$O$1535)</f>
        <v>2350</v>
      </c>
      <c r="F1536" s="139">
        <f>$O$1530-P1536*($O$1530-$O$1527)</f>
        <v>1750</v>
      </c>
      <c r="G1536" s="149"/>
      <c r="H1536" s="82" t="str">
        <f t="shared" si="912"/>
        <v>75 percent up in Siderian international stage</v>
      </c>
      <c r="I1536" s="142" t="str">
        <f t="shared" si="913"/>
        <v>25 percent up in Statherian international stage</v>
      </c>
      <c r="J1536" s="7">
        <v>0.75</v>
      </c>
      <c r="K1536" s="129">
        <f t="shared" si="914"/>
        <v>75</v>
      </c>
      <c r="L1536" s="8" t="s">
        <v>197</v>
      </c>
      <c r="M1536" s="5" t="s">
        <v>82</v>
      </c>
      <c r="N1536" s="5" t="s">
        <v>82</v>
      </c>
      <c r="O1536" s="83"/>
      <c r="P1536" s="20">
        <v>0.25</v>
      </c>
      <c r="Q1536" s="143">
        <f t="shared" si="915"/>
        <v>25</v>
      </c>
      <c r="R1536" s="21" t="s">
        <v>192</v>
      </c>
      <c r="S1536" s="8" t="s">
        <v>248</v>
      </c>
      <c r="T1536" s="7" t="s">
        <v>228</v>
      </c>
    </row>
    <row r="1537" spans="1:20" ht="28">
      <c r="A1537" s="10" t="s">
        <v>1493</v>
      </c>
      <c r="B1537" s="14" t="s">
        <v>1537</v>
      </c>
      <c r="C1537" s="5"/>
      <c r="D1537" s="5" t="s">
        <v>82</v>
      </c>
      <c r="E1537" s="132">
        <f t="shared" si="917"/>
        <v>2500</v>
      </c>
      <c r="F1537" s="139">
        <f>$O$1501-P1537*($O$1501-$O$1494)</f>
        <v>538.79999999999995</v>
      </c>
      <c r="G1537" s="149"/>
      <c r="H1537" s="82" t="str">
        <f t="shared" si="912"/>
        <v>0 percent up in Siderian international stage</v>
      </c>
      <c r="I1537" s="142" t="str">
        <f t="shared" si="913"/>
        <v>100 percent up in Ediacaran international stage</v>
      </c>
      <c r="J1537" s="7">
        <v>0</v>
      </c>
      <c r="K1537" s="129">
        <f t="shared" si="914"/>
        <v>0</v>
      </c>
      <c r="L1537" s="8" t="s">
        <v>197</v>
      </c>
      <c r="M1537" s="5" t="s">
        <v>82</v>
      </c>
      <c r="N1537" s="5" t="s">
        <v>82</v>
      </c>
      <c r="O1537" s="83"/>
      <c r="P1537" s="20">
        <v>1</v>
      </c>
      <c r="Q1537" s="143">
        <f t="shared" si="915"/>
        <v>100</v>
      </c>
      <c r="R1537" s="21" t="s">
        <v>184</v>
      </c>
      <c r="S1537" s="8" t="s">
        <v>234</v>
      </c>
      <c r="T1537" s="7" t="s">
        <v>228</v>
      </c>
    </row>
    <row r="1538" spans="1:20" ht="28">
      <c r="A1538" s="10" t="s">
        <v>1493</v>
      </c>
      <c r="B1538" s="14" t="s">
        <v>1538</v>
      </c>
      <c r="C1538" s="5"/>
      <c r="D1538" s="5" t="s">
        <v>246</v>
      </c>
      <c r="E1538" s="132">
        <f t="shared" si="917"/>
        <v>2500</v>
      </c>
      <c r="F1538" s="139">
        <f>$O$1530-P1538*($O$1530-$O$1527)</f>
        <v>1600</v>
      </c>
      <c r="G1538" s="149"/>
      <c r="H1538" s="82" t="str">
        <f t="shared" si="912"/>
        <v>0 percent up in Siderian international stage</v>
      </c>
      <c r="I1538" s="142" t="str">
        <f t="shared" si="913"/>
        <v>100 percent up in Statherian international stage</v>
      </c>
      <c r="J1538" s="7">
        <v>0</v>
      </c>
      <c r="K1538" s="129">
        <f t="shared" si="914"/>
        <v>0</v>
      </c>
      <c r="L1538" s="8" t="s">
        <v>197</v>
      </c>
      <c r="M1538" s="5" t="s">
        <v>82</v>
      </c>
      <c r="N1538" s="5" t="s">
        <v>82</v>
      </c>
      <c r="O1538" s="83"/>
      <c r="P1538" s="20">
        <v>1</v>
      </c>
      <c r="Q1538" s="143">
        <f t="shared" si="915"/>
        <v>100</v>
      </c>
      <c r="R1538" s="21" t="s">
        <v>192</v>
      </c>
      <c r="S1538" s="8" t="s">
        <v>234</v>
      </c>
      <c r="T1538" s="7" t="s">
        <v>228</v>
      </c>
    </row>
    <row r="1539" spans="1:20" ht="28">
      <c r="A1539" s="10" t="s">
        <v>1493</v>
      </c>
      <c r="B1539" s="14" t="s">
        <v>1539</v>
      </c>
      <c r="C1539" s="5"/>
      <c r="D1539" s="5" t="s">
        <v>82</v>
      </c>
      <c r="E1539" s="132">
        <f t="shared" si="917"/>
        <v>2500</v>
      </c>
      <c r="F1539" s="139">
        <f>$O$1530-P1539*($O$1530-$O$1527)</f>
        <v>1600</v>
      </c>
      <c r="G1539" s="149"/>
      <c r="H1539" s="82" t="str">
        <f t="shared" si="912"/>
        <v>0 percent up in Siderian international stage</v>
      </c>
      <c r="I1539" s="142" t="str">
        <f t="shared" si="913"/>
        <v>100 percent up in Statherian international stage</v>
      </c>
      <c r="J1539" s="7">
        <v>0</v>
      </c>
      <c r="K1539" s="129">
        <f t="shared" si="914"/>
        <v>0</v>
      </c>
      <c r="L1539" s="8" t="s">
        <v>197</v>
      </c>
      <c r="M1539" s="5" t="s">
        <v>82</v>
      </c>
      <c r="N1539" s="5" t="s">
        <v>82</v>
      </c>
      <c r="O1539" s="83"/>
      <c r="P1539" s="20">
        <v>1</v>
      </c>
      <c r="Q1539" s="143">
        <f t="shared" si="915"/>
        <v>100</v>
      </c>
      <c r="R1539" s="21" t="s">
        <v>192</v>
      </c>
      <c r="S1539" s="8" t="s">
        <v>234</v>
      </c>
      <c r="T1539" s="7" t="s">
        <v>228</v>
      </c>
    </row>
    <row r="1540" spans="1:20" ht="28">
      <c r="A1540" s="10" t="s">
        <v>1493</v>
      </c>
      <c r="B1540" s="14" t="s">
        <v>1540</v>
      </c>
      <c r="C1540" s="5"/>
      <c r="D1540" s="5" t="s">
        <v>82</v>
      </c>
      <c r="E1540" s="132">
        <f t="shared" si="917"/>
        <v>2500</v>
      </c>
      <c r="F1540" s="139">
        <f>$O$1527-P1540*($O$1527-$O$1524)</f>
        <v>1400</v>
      </c>
      <c r="G1540" s="149"/>
      <c r="H1540" s="82" t="str">
        <f t="shared" si="912"/>
        <v>0 percent up in Siderian international stage</v>
      </c>
      <c r="I1540" s="142" t="str">
        <f t="shared" si="913"/>
        <v>100 percent up in Calymmian international stage</v>
      </c>
      <c r="J1540" s="7">
        <v>0</v>
      </c>
      <c r="K1540" s="129">
        <f t="shared" si="914"/>
        <v>0</v>
      </c>
      <c r="L1540" s="8" t="s">
        <v>197</v>
      </c>
      <c r="M1540" s="5" t="s">
        <v>82</v>
      </c>
      <c r="N1540" s="5" t="s">
        <v>82</v>
      </c>
      <c r="O1540" s="83"/>
      <c r="P1540" s="20">
        <v>1</v>
      </c>
      <c r="Q1540" s="143">
        <f t="shared" si="915"/>
        <v>100</v>
      </c>
      <c r="R1540" s="21" t="s">
        <v>191</v>
      </c>
      <c r="S1540" s="8" t="s">
        <v>234</v>
      </c>
      <c r="T1540" s="7" t="s">
        <v>228</v>
      </c>
    </row>
    <row r="1541" spans="1:20" ht="28">
      <c r="A1541" s="10" t="s">
        <v>1493</v>
      </c>
      <c r="B1541" s="14" t="s">
        <v>1541</v>
      </c>
      <c r="C1541" s="5"/>
      <c r="D1541" s="5" t="s">
        <v>82</v>
      </c>
      <c r="E1541" s="132">
        <f t="shared" si="917"/>
        <v>2500</v>
      </c>
      <c r="F1541" s="139">
        <f>$O$1530-P1541*($O$1530-$O$1527)</f>
        <v>1600</v>
      </c>
      <c r="G1541" s="149"/>
      <c r="H1541" s="82" t="str">
        <f t="shared" si="912"/>
        <v>0 percent up in Siderian international stage</v>
      </c>
      <c r="I1541" s="142" t="str">
        <f t="shared" si="913"/>
        <v>100 percent up in Statherian international stage</v>
      </c>
      <c r="J1541" s="7">
        <v>0</v>
      </c>
      <c r="K1541" s="129">
        <f t="shared" si="914"/>
        <v>0</v>
      </c>
      <c r="L1541" s="8" t="s">
        <v>197</v>
      </c>
      <c r="M1541" s="5" t="s">
        <v>82</v>
      </c>
      <c r="N1541" s="5" t="s">
        <v>82</v>
      </c>
      <c r="O1541" s="83"/>
      <c r="P1541" s="20">
        <v>1</v>
      </c>
      <c r="Q1541" s="143">
        <f t="shared" si="915"/>
        <v>100</v>
      </c>
      <c r="R1541" s="21" t="s">
        <v>192</v>
      </c>
      <c r="S1541" s="8" t="s">
        <v>234</v>
      </c>
      <c r="T1541" s="7" t="s">
        <v>228</v>
      </c>
    </row>
    <row r="1542" spans="1:20" ht="28">
      <c r="A1542" s="10" t="s">
        <v>1493</v>
      </c>
      <c r="B1542" s="14" t="s">
        <v>1542</v>
      </c>
      <c r="C1542" s="5"/>
      <c r="D1542" s="5" t="s">
        <v>370</v>
      </c>
      <c r="E1542" s="132">
        <f t="shared" si="917"/>
        <v>2500</v>
      </c>
      <c r="F1542" s="139">
        <f>$O$1533-P1542*($O$1533-$O$1530)</f>
        <v>1800</v>
      </c>
      <c r="G1542" s="149"/>
      <c r="H1542" s="82" t="str">
        <f t="shared" si="912"/>
        <v>0 percent up in Siderian international stage</v>
      </c>
      <c r="I1542" s="142" t="str">
        <f t="shared" si="913"/>
        <v>100 percent up in Orosirian international stage</v>
      </c>
      <c r="J1542" s="7">
        <v>0</v>
      </c>
      <c r="K1542" s="129">
        <f t="shared" si="914"/>
        <v>0</v>
      </c>
      <c r="L1542" s="8" t="s">
        <v>197</v>
      </c>
      <c r="M1542" s="5" t="s">
        <v>82</v>
      </c>
      <c r="N1542" s="5" t="s">
        <v>82</v>
      </c>
      <c r="O1542" s="83"/>
      <c r="P1542" s="20">
        <v>1</v>
      </c>
      <c r="Q1542" s="143">
        <f t="shared" si="915"/>
        <v>100</v>
      </c>
      <c r="R1542" s="21" t="s">
        <v>193</v>
      </c>
      <c r="S1542" s="8" t="s">
        <v>234</v>
      </c>
      <c r="T1542" s="7" t="s">
        <v>228</v>
      </c>
    </row>
    <row r="1543" spans="1:20" ht="28">
      <c r="A1543" s="10" t="s">
        <v>1493</v>
      </c>
      <c r="B1543" s="14" t="s">
        <v>1543</v>
      </c>
      <c r="C1543" s="5"/>
      <c r="D1543" s="5" t="s">
        <v>1513</v>
      </c>
      <c r="E1543" s="132">
        <f t="shared" si="917"/>
        <v>2500</v>
      </c>
      <c r="F1543" s="139">
        <f>$O$1535-P1543*($O$1535-$O$1533)</f>
        <v>2050</v>
      </c>
      <c r="G1543" s="149"/>
      <c r="H1543" s="82" t="str">
        <f t="shared" si="912"/>
        <v>0 percent up in Siderian international stage</v>
      </c>
      <c r="I1543" s="142" t="str">
        <f t="shared" si="913"/>
        <v>100 percent up in Rhyacian international stage</v>
      </c>
      <c r="J1543" s="7">
        <v>0</v>
      </c>
      <c r="K1543" s="129">
        <f t="shared" si="914"/>
        <v>0</v>
      </c>
      <c r="L1543" s="8" t="s">
        <v>197</v>
      </c>
      <c r="M1543" s="5" t="s">
        <v>82</v>
      </c>
      <c r="N1543" s="5" t="s">
        <v>82</v>
      </c>
      <c r="O1543" s="83"/>
      <c r="P1543" s="20">
        <v>1</v>
      </c>
      <c r="Q1543" s="143">
        <f t="shared" si="915"/>
        <v>100</v>
      </c>
      <c r="R1543" s="21" t="s">
        <v>194</v>
      </c>
      <c r="S1543" s="8" t="s">
        <v>234</v>
      </c>
      <c r="T1543" s="7" t="s">
        <v>228</v>
      </c>
    </row>
    <row r="1544" spans="1:20" ht="28">
      <c r="A1544" s="10" t="s">
        <v>1493</v>
      </c>
      <c r="B1544" s="14" t="s">
        <v>197</v>
      </c>
      <c r="C1544" s="135"/>
      <c r="D1544" s="135" t="s">
        <v>224</v>
      </c>
      <c r="E1544" s="132">
        <f t="shared" si="917"/>
        <v>2500</v>
      </c>
      <c r="F1544" s="139">
        <f>$O$1546-P1544*($O$1546-$O$1535)</f>
        <v>2300</v>
      </c>
      <c r="G1544" s="149"/>
      <c r="H1544" s="82" t="str">
        <f t="shared" si="912"/>
        <v>0 percent up in Siderian international stage</v>
      </c>
      <c r="I1544" s="142" t="str">
        <f t="shared" si="913"/>
        <v>100 percent up in Siderian international stage</v>
      </c>
      <c r="J1544" s="7">
        <v>0</v>
      </c>
      <c r="K1544" s="129">
        <f t="shared" si="914"/>
        <v>0</v>
      </c>
      <c r="L1544" s="8" t="s">
        <v>197</v>
      </c>
      <c r="M1544" s="5" t="s">
        <v>226</v>
      </c>
      <c r="N1544" s="5" t="s">
        <v>1544</v>
      </c>
      <c r="O1544" s="125">
        <f>Master_Chronostrat!I172</f>
        <v>2500</v>
      </c>
      <c r="P1544" s="20">
        <v>1</v>
      </c>
      <c r="Q1544" s="143">
        <f t="shared" si="915"/>
        <v>100</v>
      </c>
      <c r="R1544" s="21" t="s">
        <v>197</v>
      </c>
      <c r="S1544" s="8" t="s">
        <v>226</v>
      </c>
      <c r="T1544" s="7" t="s">
        <v>228</v>
      </c>
    </row>
    <row r="1545" spans="1:20" ht="28">
      <c r="A1545" s="11" t="s">
        <v>1493</v>
      </c>
      <c r="B1545" s="15" t="s">
        <v>196</v>
      </c>
      <c r="C1545" s="135"/>
      <c r="D1545" s="135" t="s">
        <v>224</v>
      </c>
      <c r="E1545" s="132">
        <f t="shared" si="917"/>
        <v>2500</v>
      </c>
      <c r="F1545" s="139">
        <f>$O$1530-P1545*($O$1530-$O$1527)</f>
        <v>1600</v>
      </c>
      <c r="G1545" s="149"/>
      <c r="H1545" s="82" t="str">
        <f t="shared" si="912"/>
        <v>0 percent up in Siderian international stage</v>
      </c>
      <c r="I1545" s="142" t="str">
        <f t="shared" si="913"/>
        <v>100 percent up in Statherian international stage</v>
      </c>
      <c r="J1545" s="7">
        <v>0</v>
      </c>
      <c r="K1545" s="129">
        <f t="shared" si="914"/>
        <v>0</v>
      </c>
      <c r="L1545" s="8" t="s">
        <v>197</v>
      </c>
      <c r="M1545" s="5" t="s">
        <v>226</v>
      </c>
      <c r="N1545" s="5" t="s">
        <v>1545</v>
      </c>
      <c r="O1545" s="125">
        <f>Master_Chronostrat!I172</f>
        <v>2500</v>
      </c>
      <c r="P1545" s="20">
        <v>1</v>
      </c>
      <c r="Q1545" s="143">
        <f t="shared" si="915"/>
        <v>100</v>
      </c>
      <c r="R1545" s="21" t="s">
        <v>192</v>
      </c>
      <c r="S1545" s="8" t="s">
        <v>241</v>
      </c>
      <c r="T1545" s="7" t="s">
        <v>228</v>
      </c>
    </row>
    <row r="1546" spans="1:20" ht="28">
      <c r="A1546" s="11" t="s">
        <v>1493</v>
      </c>
      <c r="B1546" s="15" t="s">
        <v>195</v>
      </c>
      <c r="C1546" s="135"/>
      <c r="D1546" s="135" t="s">
        <v>224</v>
      </c>
      <c r="E1546" s="132">
        <f t="shared" si="917"/>
        <v>2500</v>
      </c>
      <c r="F1546" s="139">
        <f>$O$1501-P1546*($O$1501-$O$1494)</f>
        <v>538.79999999999995</v>
      </c>
      <c r="G1546" s="149"/>
      <c r="H1546" s="82" t="str">
        <f t="shared" si="912"/>
        <v>0 percent up in Siderian international stage</v>
      </c>
      <c r="I1546" s="142" t="str">
        <f t="shared" si="913"/>
        <v>100 percent up in Ediacaran international stage</v>
      </c>
      <c r="J1546" s="7">
        <v>0</v>
      </c>
      <c r="K1546" s="129">
        <f t="shared" si="914"/>
        <v>0</v>
      </c>
      <c r="L1546" s="8" t="s">
        <v>197</v>
      </c>
      <c r="M1546" s="5" t="s">
        <v>226</v>
      </c>
      <c r="N1546" s="5" t="s">
        <v>1546</v>
      </c>
      <c r="O1546" s="125">
        <f>Master_Chronostrat!I172</f>
        <v>2500</v>
      </c>
      <c r="P1546" s="20">
        <v>1</v>
      </c>
      <c r="Q1546" s="143">
        <f t="shared" si="915"/>
        <v>100</v>
      </c>
      <c r="R1546" s="21" t="s">
        <v>184</v>
      </c>
      <c r="S1546" s="8" t="s">
        <v>241</v>
      </c>
      <c r="T1546" s="7" t="s">
        <v>228</v>
      </c>
    </row>
    <row r="1547" spans="1:20" ht="28">
      <c r="A1547" s="10" t="s">
        <v>1493</v>
      </c>
      <c r="B1547" s="14" t="s">
        <v>1547</v>
      </c>
      <c r="C1547" s="5"/>
      <c r="D1547" s="5" t="s">
        <v>250</v>
      </c>
      <c r="E1547" s="132">
        <f>$O$1548-J1547*($O$1548-$O$1546)</f>
        <v>2600</v>
      </c>
      <c r="F1547" s="139">
        <f>$O$1546-P1547*($O$1546-$O$1535)</f>
        <v>2350</v>
      </c>
      <c r="G1547" s="149"/>
      <c r="H1547" s="82" t="str">
        <f t="shared" si="912"/>
        <v>66.7 percent up in Neoarchean international stage</v>
      </c>
      <c r="I1547" s="142" t="str">
        <f t="shared" si="913"/>
        <v>75 percent up in Siderian international stage</v>
      </c>
      <c r="J1547" s="7">
        <v>0.66666666666666674</v>
      </c>
      <c r="K1547" s="129">
        <f t="shared" si="914"/>
        <v>66.7</v>
      </c>
      <c r="L1547" s="8" t="s">
        <v>198</v>
      </c>
      <c r="M1547" s="5" t="s">
        <v>82</v>
      </c>
      <c r="N1547" s="5" t="s">
        <v>82</v>
      </c>
      <c r="O1547" s="83"/>
      <c r="P1547" s="20">
        <v>0.75</v>
      </c>
      <c r="Q1547" s="143">
        <f t="shared" si="915"/>
        <v>75</v>
      </c>
      <c r="R1547" s="21" t="s">
        <v>197</v>
      </c>
      <c r="S1547" s="8" t="s">
        <v>248</v>
      </c>
      <c r="T1547" s="7" t="s">
        <v>228</v>
      </c>
    </row>
    <row r="1548" spans="1:20" ht="28">
      <c r="A1548" s="10" t="s">
        <v>1548</v>
      </c>
      <c r="B1548" s="14" t="s">
        <v>198</v>
      </c>
      <c r="C1548" s="135"/>
      <c r="D1548" s="135" t="s">
        <v>224</v>
      </c>
      <c r="E1548" s="132">
        <f>$O$1548-J1548*($O$1548-$O$1546)</f>
        <v>2800</v>
      </c>
      <c r="F1548" s="139">
        <f>$O$1548-P1548*($O$1548-$O$1546)</f>
        <v>2500</v>
      </c>
      <c r="G1548" s="149"/>
      <c r="H1548" s="82" t="str">
        <f t="shared" si="912"/>
        <v>0 percent up in Neoarchean international stage</v>
      </c>
      <c r="I1548" s="142" t="str">
        <f t="shared" si="913"/>
        <v>100 percent up in Neoarchean international stage</v>
      </c>
      <c r="J1548" s="7">
        <v>0</v>
      </c>
      <c r="K1548" s="129">
        <f t="shared" si="914"/>
        <v>0</v>
      </c>
      <c r="L1548" s="8" t="s">
        <v>198</v>
      </c>
      <c r="M1548" s="5" t="s">
        <v>226</v>
      </c>
      <c r="N1548" s="5" t="s">
        <v>1549</v>
      </c>
      <c r="O1548" s="125">
        <f>Master_Chronostrat!I173</f>
        <v>2800</v>
      </c>
      <c r="P1548" s="20">
        <v>1</v>
      </c>
      <c r="Q1548" s="143">
        <f t="shared" si="915"/>
        <v>100</v>
      </c>
      <c r="R1548" s="21" t="s">
        <v>198</v>
      </c>
      <c r="S1548" s="8" t="s">
        <v>226</v>
      </c>
      <c r="T1548" s="7" t="s">
        <v>228</v>
      </c>
    </row>
    <row r="1549" spans="1:20" ht="28">
      <c r="A1549" s="10" t="s">
        <v>1548</v>
      </c>
      <c r="B1549" s="14" t="s">
        <v>1550</v>
      </c>
      <c r="C1549" s="5"/>
      <c r="D1549" s="5" t="s">
        <v>82</v>
      </c>
      <c r="E1549" s="132">
        <f>$O$1552-J1549*($O$1552-$O$1548)</f>
        <v>3000</v>
      </c>
      <c r="F1549" s="139">
        <f>$O$1548-P1549*($O$1548-$O$1546)</f>
        <v>2500</v>
      </c>
      <c r="G1549" s="149"/>
      <c r="H1549" s="82" t="str">
        <f t="shared" si="912"/>
        <v>50 percent up in Mesoarchean international stage</v>
      </c>
      <c r="I1549" s="142" t="str">
        <f t="shared" si="913"/>
        <v>100 percent up in Neoarchean international stage</v>
      </c>
      <c r="J1549" s="7">
        <v>0.5</v>
      </c>
      <c r="K1549" s="129">
        <f t="shared" si="914"/>
        <v>50</v>
      </c>
      <c r="L1549" s="8" t="s">
        <v>199</v>
      </c>
      <c r="M1549" s="5" t="s">
        <v>82</v>
      </c>
      <c r="N1549" s="5" t="s">
        <v>82</v>
      </c>
      <c r="O1549" s="83"/>
      <c r="P1549" s="20">
        <v>1</v>
      </c>
      <c r="Q1549" s="143">
        <f t="shared" si="915"/>
        <v>100</v>
      </c>
      <c r="R1549" s="21" t="s">
        <v>198</v>
      </c>
      <c r="S1549" s="8" t="s">
        <v>248</v>
      </c>
      <c r="T1549" s="7" t="s">
        <v>228</v>
      </c>
    </row>
    <row r="1550" spans="1:20" ht="28">
      <c r="A1550" s="10" t="s">
        <v>1548</v>
      </c>
      <c r="B1550" s="14" t="s">
        <v>1551</v>
      </c>
      <c r="C1550" s="5"/>
      <c r="D1550" s="5" t="s">
        <v>1513</v>
      </c>
      <c r="E1550" s="132">
        <f>$O$1552-J1550*($O$1552-$O$1548)</f>
        <v>3000</v>
      </c>
      <c r="F1550" s="139">
        <f>$O$1548-P1550*($O$1548-$O$1546)</f>
        <v>2500</v>
      </c>
      <c r="G1550" s="149"/>
      <c r="H1550" s="82" t="str">
        <f t="shared" si="912"/>
        <v>50 percent up in Mesoarchean international stage</v>
      </c>
      <c r="I1550" s="142" t="str">
        <f t="shared" si="913"/>
        <v>100 percent up in Neoarchean international stage</v>
      </c>
      <c r="J1550" s="7">
        <v>0.5</v>
      </c>
      <c r="K1550" s="129">
        <f t="shared" si="914"/>
        <v>50</v>
      </c>
      <c r="L1550" s="8" t="s">
        <v>199</v>
      </c>
      <c r="M1550" s="5" t="s">
        <v>82</v>
      </c>
      <c r="N1550" s="5" t="s">
        <v>82</v>
      </c>
      <c r="O1550" s="83"/>
      <c r="P1550" s="20">
        <v>1</v>
      </c>
      <c r="Q1550" s="143">
        <f t="shared" si="915"/>
        <v>100</v>
      </c>
      <c r="R1550" s="21" t="s">
        <v>198</v>
      </c>
      <c r="S1550" s="8" t="s">
        <v>248</v>
      </c>
      <c r="T1550" s="7" t="s">
        <v>228</v>
      </c>
    </row>
    <row r="1551" spans="1:20" ht="28">
      <c r="A1551" s="10" t="s">
        <v>1548</v>
      </c>
      <c r="B1551" s="14" t="s">
        <v>1552</v>
      </c>
      <c r="C1551" s="5"/>
      <c r="D1551" s="5" t="s">
        <v>250</v>
      </c>
      <c r="E1551" s="132">
        <f>$O$1552-J1551*($O$1552-$O$1548)</f>
        <v>3100</v>
      </c>
      <c r="F1551" s="139">
        <f>$O$1548-P1551*($O$1548-$O$1546)</f>
        <v>2600</v>
      </c>
      <c r="G1551" s="149"/>
      <c r="H1551" s="82" t="str">
        <f t="shared" si="912"/>
        <v>25 percent up in Mesoarchean international stage</v>
      </c>
      <c r="I1551" s="142" t="str">
        <f t="shared" si="913"/>
        <v>66.7 percent up in Neoarchean international stage</v>
      </c>
      <c r="J1551" s="7">
        <v>0.25</v>
      </c>
      <c r="K1551" s="129">
        <f t="shared" si="914"/>
        <v>25</v>
      </c>
      <c r="L1551" s="8" t="s">
        <v>199</v>
      </c>
      <c r="M1551" s="5" t="s">
        <v>82</v>
      </c>
      <c r="N1551" s="5" t="s">
        <v>82</v>
      </c>
      <c r="O1551" s="83"/>
      <c r="P1551" s="20">
        <v>0.66666666666666663</v>
      </c>
      <c r="Q1551" s="143">
        <f t="shared" si="915"/>
        <v>66.7</v>
      </c>
      <c r="R1551" s="21" t="s">
        <v>198</v>
      </c>
      <c r="S1551" s="8" t="s">
        <v>248</v>
      </c>
      <c r="T1551" s="7" t="s">
        <v>228</v>
      </c>
    </row>
    <row r="1552" spans="1:20" ht="28">
      <c r="A1552" s="10" t="s">
        <v>1548</v>
      </c>
      <c r="B1552" s="14" t="s">
        <v>199</v>
      </c>
      <c r="C1552" s="135"/>
      <c r="D1552" s="135" t="s">
        <v>224</v>
      </c>
      <c r="E1552" s="132">
        <f>$O$1552-J1552*($O$1552-$O$1548)</f>
        <v>3200</v>
      </c>
      <c r="F1552" s="139">
        <f>$O$1552-P1552*($O$1552-$O$1548)</f>
        <v>2800</v>
      </c>
      <c r="G1552" s="149"/>
      <c r="H1552" s="82" t="str">
        <f t="shared" si="912"/>
        <v>0 percent up in Mesoarchean international stage</v>
      </c>
      <c r="I1552" s="142" t="str">
        <f t="shared" si="913"/>
        <v>100 percent up in Mesoarchean international stage</v>
      </c>
      <c r="J1552" s="7">
        <v>0</v>
      </c>
      <c r="K1552" s="129">
        <f t="shared" si="914"/>
        <v>0</v>
      </c>
      <c r="L1552" s="8" t="s">
        <v>199</v>
      </c>
      <c r="M1552" s="5" t="s">
        <v>226</v>
      </c>
      <c r="N1552" s="5" t="s">
        <v>1553</v>
      </c>
      <c r="O1552" s="125">
        <f>Master_Chronostrat!I174</f>
        <v>3200</v>
      </c>
      <c r="P1552" s="20">
        <v>1</v>
      </c>
      <c r="Q1552" s="143">
        <f t="shared" si="915"/>
        <v>100</v>
      </c>
      <c r="R1552" s="21" t="s">
        <v>199</v>
      </c>
      <c r="S1552" s="8" t="s">
        <v>226</v>
      </c>
      <c r="T1552" s="7" t="s">
        <v>228</v>
      </c>
    </row>
    <row r="1553" spans="1:20" ht="28">
      <c r="A1553" s="10" t="s">
        <v>1548</v>
      </c>
      <c r="B1553" s="14" t="s">
        <v>200</v>
      </c>
      <c r="C1553" s="135"/>
      <c r="D1553" s="135" t="s">
        <v>224</v>
      </c>
      <c r="E1553" s="132">
        <f>$O$1553-J1553*($O$1553-$O$1552)</f>
        <v>3600</v>
      </c>
      <c r="F1553" s="139">
        <f>$O$1553-P1553*($O$1553-$O$1552)</f>
        <v>3200</v>
      </c>
      <c r="G1553" s="149"/>
      <c r="H1553" s="82" t="str">
        <f t="shared" si="912"/>
        <v>0 percent up in Paleoarchean international stage</v>
      </c>
      <c r="I1553" s="142" t="str">
        <f t="shared" si="913"/>
        <v>100 percent up in Paleoarchean international stage</v>
      </c>
      <c r="J1553" s="7">
        <v>0</v>
      </c>
      <c r="K1553" s="129">
        <f t="shared" si="914"/>
        <v>0</v>
      </c>
      <c r="L1553" s="8" t="s">
        <v>200</v>
      </c>
      <c r="M1553" s="5" t="s">
        <v>226</v>
      </c>
      <c r="N1553" s="5" t="s">
        <v>1554</v>
      </c>
      <c r="O1553" s="125">
        <f>Master_Chronostrat!I175</f>
        <v>3600</v>
      </c>
      <c r="P1553" s="20">
        <v>1</v>
      </c>
      <c r="Q1553" s="143">
        <f t="shared" si="915"/>
        <v>100</v>
      </c>
      <c r="R1553" s="21" t="s">
        <v>200</v>
      </c>
      <c r="S1553" s="8" t="s">
        <v>226</v>
      </c>
      <c r="T1553" s="7" t="s">
        <v>228</v>
      </c>
    </row>
    <row r="1554" spans="1:20" ht="28">
      <c r="A1554" s="10" t="s">
        <v>1548</v>
      </c>
      <c r="B1554" s="14" t="s">
        <v>1555</v>
      </c>
      <c r="C1554" s="5"/>
      <c r="D1554" s="5" t="s">
        <v>82</v>
      </c>
      <c r="E1554" s="132">
        <f>$O$1558-J1554*($O$1558-$O$1553)</f>
        <v>4000</v>
      </c>
      <c r="F1554" s="139">
        <f>$O$1548-P1554*($O$1548-$O$1546)</f>
        <v>2500</v>
      </c>
      <c r="G1554" s="149"/>
      <c r="H1554" s="82" t="str">
        <f t="shared" si="912"/>
        <v>0 percent up in Eoarchean international stage</v>
      </c>
      <c r="I1554" s="142" t="str">
        <f t="shared" si="913"/>
        <v>100 percent up in Neoarchean international stage</v>
      </c>
      <c r="J1554" s="7">
        <v>0</v>
      </c>
      <c r="K1554" s="129">
        <f t="shared" si="914"/>
        <v>0</v>
      </c>
      <c r="L1554" s="8" t="s">
        <v>202</v>
      </c>
      <c r="M1554" s="5" t="s">
        <v>82</v>
      </c>
      <c r="N1554" s="5" t="s">
        <v>82</v>
      </c>
      <c r="O1554" s="83"/>
      <c r="P1554" s="20">
        <v>1</v>
      </c>
      <c r="Q1554" s="143">
        <f t="shared" si="915"/>
        <v>100</v>
      </c>
      <c r="R1554" s="21" t="s">
        <v>198</v>
      </c>
      <c r="S1554" s="8" t="s">
        <v>234</v>
      </c>
      <c r="T1554" s="7" t="s">
        <v>228</v>
      </c>
    </row>
    <row r="1555" spans="1:20" ht="28">
      <c r="A1555" s="10" t="s">
        <v>1548</v>
      </c>
      <c r="B1555" s="14" t="s">
        <v>1556</v>
      </c>
      <c r="C1555" s="5"/>
      <c r="D1555" s="5" t="s">
        <v>82</v>
      </c>
      <c r="E1555" s="132">
        <f>$O$1558-J1555*($O$1558-$O$1553)</f>
        <v>4000</v>
      </c>
      <c r="F1555" s="139">
        <f>$O$1553-P1555*($O$1553-$O$1552)</f>
        <v>3500</v>
      </c>
      <c r="G1555" s="149"/>
      <c r="H1555" s="82" t="str">
        <f t="shared" si="912"/>
        <v>0 percent up in Eoarchean international stage</v>
      </c>
      <c r="I1555" s="142" t="str">
        <f t="shared" si="913"/>
        <v>25 percent up in Paleoarchean international stage</v>
      </c>
      <c r="J1555" s="7">
        <v>0</v>
      </c>
      <c r="K1555" s="129">
        <f t="shared" si="914"/>
        <v>0</v>
      </c>
      <c r="L1555" s="8" t="s">
        <v>202</v>
      </c>
      <c r="M1555" s="5" t="s">
        <v>82</v>
      </c>
      <c r="N1555" s="5" t="s">
        <v>82</v>
      </c>
      <c r="O1555" s="83"/>
      <c r="P1555" s="20">
        <v>0.25</v>
      </c>
      <c r="Q1555" s="143">
        <f t="shared" si="915"/>
        <v>25</v>
      </c>
      <c r="R1555" s="21" t="s">
        <v>200</v>
      </c>
      <c r="S1555" s="8" t="s">
        <v>248</v>
      </c>
      <c r="T1555" s="7" t="s">
        <v>228</v>
      </c>
    </row>
    <row r="1556" spans="1:20" ht="28">
      <c r="A1556" s="10" t="s">
        <v>1548</v>
      </c>
      <c r="B1556" s="14" t="s">
        <v>1557</v>
      </c>
      <c r="C1556" s="5"/>
      <c r="D1556" s="5" t="s">
        <v>250</v>
      </c>
      <c r="E1556" s="132">
        <f>$O$1558-J1556*($O$1558-$O$1553)</f>
        <v>4000</v>
      </c>
      <c r="F1556" s="139">
        <f>$O$1553-P1556*($O$1553-$O$1552)</f>
        <v>3400</v>
      </c>
      <c r="G1556" s="149"/>
      <c r="H1556" s="82" t="str">
        <f t="shared" si="912"/>
        <v>0 percent up in Eoarchean international stage</v>
      </c>
      <c r="I1556" s="142" t="str">
        <f t="shared" si="913"/>
        <v>50 percent up in Paleoarchean international stage</v>
      </c>
      <c r="J1556" s="7">
        <v>0</v>
      </c>
      <c r="K1556" s="129">
        <f t="shared" si="914"/>
        <v>0</v>
      </c>
      <c r="L1556" s="8" t="s">
        <v>202</v>
      </c>
      <c r="M1556" s="5" t="s">
        <v>82</v>
      </c>
      <c r="N1556" s="5" t="s">
        <v>82</v>
      </c>
      <c r="O1556" s="83"/>
      <c r="P1556" s="20">
        <v>0.5</v>
      </c>
      <c r="Q1556" s="143">
        <f t="shared" si="915"/>
        <v>50</v>
      </c>
      <c r="R1556" s="21" t="s">
        <v>200</v>
      </c>
      <c r="S1556" s="8" t="s">
        <v>248</v>
      </c>
      <c r="T1556" s="7" t="s">
        <v>228</v>
      </c>
    </row>
    <row r="1557" spans="1:20" ht="28">
      <c r="A1557" s="10" t="s">
        <v>1548</v>
      </c>
      <c r="B1557" s="14" t="s">
        <v>202</v>
      </c>
      <c r="C1557" s="135"/>
      <c r="D1557" s="135" t="s">
        <v>224</v>
      </c>
      <c r="E1557" s="132">
        <f>$O$1558-J1557*($O$1558-$O$1553)</f>
        <v>4000</v>
      </c>
      <c r="F1557" s="139">
        <f>$O$1558-P1557*($O$1558-$O$1553)</f>
        <v>3600</v>
      </c>
      <c r="G1557" s="149"/>
      <c r="H1557" s="82" t="str">
        <f t="shared" si="912"/>
        <v>0 percent up in Eoarchean international stage</v>
      </c>
      <c r="I1557" s="142" t="str">
        <f t="shared" si="913"/>
        <v>100 percent up in Eoarchean international stage</v>
      </c>
      <c r="J1557" s="7">
        <v>0</v>
      </c>
      <c r="K1557" s="129">
        <f t="shared" si="914"/>
        <v>0</v>
      </c>
      <c r="L1557" s="8" t="s">
        <v>202</v>
      </c>
      <c r="M1557" s="5" t="s">
        <v>226</v>
      </c>
      <c r="N1557" s="5" t="s">
        <v>1558</v>
      </c>
      <c r="O1557" s="125">
        <f>Master_Chronostrat!I176</f>
        <v>4000</v>
      </c>
      <c r="P1557" s="20">
        <v>1</v>
      </c>
      <c r="Q1557" s="143">
        <f t="shared" si="915"/>
        <v>100</v>
      </c>
      <c r="R1557" s="21" t="s">
        <v>202</v>
      </c>
      <c r="S1557" s="8" t="s">
        <v>226</v>
      </c>
      <c r="T1557" s="7" t="s">
        <v>228</v>
      </c>
    </row>
    <row r="1558" spans="1:20" ht="28">
      <c r="A1558" s="11" t="s">
        <v>1548</v>
      </c>
      <c r="B1558" s="15" t="s">
        <v>201</v>
      </c>
      <c r="C1558" s="135"/>
      <c r="D1558" s="135" t="s">
        <v>224</v>
      </c>
      <c r="E1558" s="132">
        <f>$O$1558-J1558*($O$1558-$O$1553)</f>
        <v>4000</v>
      </c>
      <c r="F1558" s="139">
        <f>$O$1548-P1558*($O$1548-$O$1546)</f>
        <v>2500</v>
      </c>
      <c r="G1558" s="149"/>
      <c r="H1558" s="82" t="str">
        <f t="shared" si="912"/>
        <v>0 percent up in Eoarchean international stage</v>
      </c>
      <c r="I1558" s="142" t="str">
        <f t="shared" si="913"/>
        <v>100 percent up in Neoarchean international stage</v>
      </c>
      <c r="J1558" s="7">
        <v>0</v>
      </c>
      <c r="K1558" s="129">
        <f t="shared" si="914"/>
        <v>0</v>
      </c>
      <c r="L1558" s="8" t="s">
        <v>202</v>
      </c>
      <c r="M1558" s="5" t="s">
        <v>226</v>
      </c>
      <c r="N1558" s="5" t="s">
        <v>1559</v>
      </c>
      <c r="O1558" s="125">
        <f>Master_Chronostrat!I176</f>
        <v>4000</v>
      </c>
      <c r="P1558" s="20">
        <v>1</v>
      </c>
      <c r="Q1558" s="143">
        <f t="shared" si="915"/>
        <v>100</v>
      </c>
      <c r="R1558" s="21" t="s">
        <v>198</v>
      </c>
      <c r="S1558" s="8" t="s">
        <v>241</v>
      </c>
      <c r="T1558" s="7" t="s">
        <v>228</v>
      </c>
    </row>
    <row r="1559" spans="1:20" ht="28">
      <c r="A1559" s="10" t="s">
        <v>1493</v>
      </c>
      <c r="B1559" s="14" t="s">
        <v>1560</v>
      </c>
      <c r="C1559" s="5"/>
      <c r="D1559" s="5" t="s">
        <v>82</v>
      </c>
      <c r="E1559" s="132">
        <f t="shared" ref="E1559:E1569" si="918">$O$1569-J1559*($O$1569-$O$1558)</f>
        <v>4073.9079995307429</v>
      </c>
      <c r="F1559" s="139">
        <f>$O$1553-P1559*($O$1553-$O$1552)</f>
        <v>3200</v>
      </c>
      <c r="G1559" s="149"/>
      <c r="H1559" s="82" t="str">
        <f t="shared" si="912"/>
        <v>87 percent up in Hadean international stage</v>
      </c>
      <c r="I1559" s="142" t="str">
        <f t="shared" si="913"/>
        <v>100 percent up in Paleoarchean international stage</v>
      </c>
      <c r="J1559" s="7">
        <v>0.86965079447840765</v>
      </c>
      <c r="K1559" s="129">
        <f t="shared" si="914"/>
        <v>87</v>
      </c>
      <c r="L1559" s="8" t="s">
        <v>203</v>
      </c>
      <c r="M1559" s="5" t="s">
        <v>82</v>
      </c>
      <c r="N1559" s="5" t="s">
        <v>82</v>
      </c>
      <c r="O1559" s="83"/>
      <c r="P1559" s="20">
        <v>1</v>
      </c>
      <c r="Q1559" s="143">
        <f t="shared" si="915"/>
        <v>100</v>
      </c>
      <c r="R1559" s="21" t="s">
        <v>200</v>
      </c>
      <c r="S1559" s="8" t="s">
        <v>248</v>
      </c>
      <c r="T1559" s="7" t="s">
        <v>228</v>
      </c>
    </row>
    <row r="1560" spans="1:20" ht="28">
      <c r="A1560" s="10" t="s">
        <v>1548</v>
      </c>
      <c r="B1560" s="14" t="s">
        <v>1561</v>
      </c>
      <c r="C1560" s="5"/>
      <c r="D1560" s="5" t="s">
        <v>82</v>
      </c>
      <c r="E1560" s="132">
        <f t="shared" si="918"/>
        <v>4129.3389991787999</v>
      </c>
      <c r="F1560" s="139">
        <f>$O$1569-P1560*($O$1569-$O$1558)</f>
        <v>4073.9079995307429</v>
      </c>
      <c r="G1560" s="149"/>
      <c r="H1560" s="82" t="str">
        <f t="shared" si="912"/>
        <v>77.2 percent up in Hadean international stage</v>
      </c>
      <c r="I1560" s="142" t="str">
        <f t="shared" si="913"/>
        <v>87 percent up in Hadean international stage</v>
      </c>
      <c r="J1560" s="7">
        <v>0.77188889033721342</v>
      </c>
      <c r="K1560" s="129">
        <f t="shared" si="914"/>
        <v>77.2</v>
      </c>
      <c r="L1560" s="8" t="s">
        <v>203</v>
      </c>
      <c r="M1560" s="5" t="s">
        <v>82</v>
      </c>
      <c r="N1560" s="5" t="s">
        <v>82</v>
      </c>
      <c r="O1560" s="83"/>
      <c r="P1560" s="20">
        <v>0.86965079447840765</v>
      </c>
      <c r="Q1560" s="143">
        <f t="shared" si="915"/>
        <v>87</v>
      </c>
      <c r="R1560" s="21" t="s">
        <v>203</v>
      </c>
      <c r="S1560" s="8" t="s">
        <v>261</v>
      </c>
      <c r="T1560" s="7">
        <v>9.7761904141194317E-2</v>
      </c>
    </row>
    <row r="1561" spans="1:20" ht="28">
      <c r="A1561" s="10" t="s">
        <v>1548</v>
      </c>
      <c r="B1561" s="14" t="s">
        <v>1562</v>
      </c>
      <c r="C1561" s="5"/>
      <c r="D1561" s="5" t="s">
        <v>1513</v>
      </c>
      <c r="E1561" s="132">
        <f t="shared" si="918"/>
        <v>4147.8159990614859</v>
      </c>
      <c r="F1561" s="139">
        <f>$O$1552-P1561*($O$1552-$O$1548)</f>
        <v>3000</v>
      </c>
      <c r="G1561" s="149"/>
      <c r="H1561" s="82" t="str">
        <f t="shared" si="912"/>
        <v>73.9 percent up in Hadean international stage</v>
      </c>
      <c r="I1561" s="142" t="str">
        <f t="shared" si="913"/>
        <v>50 percent up in Mesoarchean international stage</v>
      </c>
      <c r="J1561" s="7">
        <v>0.7393015889568153</v>
      </c>
      <c r="K1561" s="129">
        <f t="shared" si="914"/>
        <v>73.900000000000006</v>
      </c>
      <c r="L1561" s="8" t="s">
        <v>203</v>
      </c>
      <c r="M1561" s="5" t="s">
        <v>82</v>
      </c>
      <c r="N1561" s="5" t="s">
        <v>82</v>
      </c>
      <c r="O1561" s="83"/>
      <c r="P1561" s="20">
        <v>0.5</v>
      </c>
      <c r="Q1561" s="143">
        <f t="shared" si="915"/>
        <v>50</v>
      </c>
      <c r="R1561" s="21" t="s">
        <v>199</v>
      </c>
      <c r="S1561" s="8" t="s">
        <v>248</v>
      </c>
      <c r="T1561" s="7" t="s">
        <v>228</v>
      </c>
    </row>
    <row r="1562" spans="1:20" ht="28">
      <c r="A1562" s="10" t="s">
        <v>1548</v>
      </c>
      <c r="B1562" s="14" t="s">
        <v>1563</v>
      </c>
      <c r="C1562" s="5"/>
      <c r="D1562" s="5" t="s">
        <v>82</v>
      </c>
      <c r="E1562" s="132">
        <f t="shared" si="918"/>
        <v>4258.6779983575998</v>
      </c>
      <c r="F1562" s="139">
        <f>$O$1569-P1562*($O$1569-$O$1558)</f>
        <v>4129.3389991787999</v>
      </c>
      <c r="G1562" s="149"/>
      <c r="H1562" s="82" t="str">
        <f t="shared" si="912"/>
        <v>54.4 percent up in Hadean international stage</v>
      </c>
      <c r="I1562" s="142" t="str">
        <f t="shared" si="913"/>
        <v>77.2 percent up in Hadean international stage</v>
      </c>
      <c r="J1562" s="7">
        <v>0.54377778067442684</v>
      </c>
      <c r="K1562" s="129">
        <f t="shared" si="914"/>
        <v>54.4</v>
      </c>
      <c r="L1562" s="8" t="s">
        <v>203</v>
      </c>
      <c r="M1562" s="5" t="s">
        <v>82</v>
      </c>
      <c r="N1562" s="5" t="s">
        <v>82</v>
      </c>
      <c r="O1562" s="83"/>
      <c r="P1562" s="20">
        <v>0.77188889033721342</v>
      </c>
      <c r="Q1562" s="143">
        <f t="shared" si="915"/>
        <v>77.2</v>
      </c>
      <c r="R1562" s="21" t="s">
        <v>203</v>
      </c>
      <c r="S1562" s="8" t="s">
        <v>261</v>
      </c>
      <c r="T1562" s="7">
        <v>0.22811110966278647</v>
      </c>
    </row>
    <row r="1563" spans="1:20" ht="28">
      <c r="A1563" s="10" t="s">
        <v>1548</v>
      </c>
      <c r="B1563" s="14" t="s">
        <v>1564</v>
      </c>
      <c r="C1563" s="5"/>
      <c r="D1563" s="5" t="s">
        <v>82</v>
      </c>
      <c r="E1563" s="132">
        <f t="shared" si="918"/>
        <v>4567</v>
      </c>
      <c r="F1563" s="139">
        <f>$O$1569-P1563*($O$1569-$O$1558)</f>
        <v>4000</v>
      </c>
      <c r="G1563" s="149"/>
      <c r="H1563" s="82" t="str">
        <f t="shared" si="912"/>
        <v>0 percent up in Hadean international stage</v>
      </c>
      <c r="I1563" s="142" t="str">
        <f t="shared" si="913"/>
        <v>100 percent up in Hadean international stage</v>
      </c>
      <c r="J1563" s="7">
        <v>0</v>
      </c>
      <c r="K1563" s="129">
        <f t="shared" si="914"/>
        <v>0</v>
      </c>
      <c r="L1563" s="8" t="s">
        <v>203</v>
      </c>
      <c r="M1563" s="5" t="s">
        <v>82</v>
      </c>
      <c r="N1563" s="5" t="s">
        <v>82</v>
      </c>
      <c r="O1563" s="83"/>
      <c r="P1563" s="20">
        <v>1</v>
      </c>
      <c r="Q1563" s="143">
        <f t="shared" si="915"/>
        <v>100</v>
      </c>
      <c r="R1563" s="21" t="s">
        <v>203</v>
      </c>
      <c r="S1563" s="8" t="s">
        <v>234</v>
      </c>
      <c r="T1563" s="7" t="s">
        <v>228</v>
      </c>
    </row>
    <row r="1564" spans="1:20" ht="28">
      <c r="A1564" s="10" t="s">
        <v>1548</v>
      </c>
      <c r="B1564" s="14" t="s">
        <v>1565</v>
      </c>
      <c r="C1564" s="5"/>
      <c r="D1564" s="5" t="s">
        <v>82</v>
      </c>
      <c r="E1564" s="132">
        <f t="shared" si="918"/>
        <v>4567</v>
      </c>
      <c r="F1564" s="139">
        <f>$O$1569-P1564*($O$1569-$O$1558)</f>
        <v>4258.6779983575998</v>
      </c>
      <c r="G1564" s="149"/>
      <c r="H1564" s="82" t="str">
        <f t="shared" si="912"/>
        <v>0 percent up in Hadean international stage</v>
      </c>
      <c r="I1564" s="142" t="str">
        <f t="shared" si="913"/>
        <v>54.4 percent up in Hadean international stage</v>
      </c>
      <c r="J1564" s="7">
        <v>0</v>
      </c>
      <c r="K1564" s="129">
        <f t="shared" si="914"/>
        <v>0</v>
      </c>
      <c r="L1564" s="8" t="s">
        <v>203</v>
      </c>
      <c r="M1564" s="5" t="s">
        <v>82</v>
      </c>
      <c r="N1564" s="5" t="s">
        <v>82</v>
      </c>
      <c r="O1564" s="83"/>
      <c r="P1564" s="20">
        <v>0.54377778067442684</v>
      </c>
      <c r="Q1564" s="143">
        <f t="shared" si="915"/>
        <v>54.4</v>
      </c>
      <c r="R1564" s="21" t="s">
        <v>203</v>
      </c>
      <c r="S1564" s="8" t="s">
        <v>232</v>
      </c>
      <c r="T1564" s="7" t="s">
        <v>228</v>
      </c>
    </row>
    <row r="1565" spans="1:20" ht="28">
      <c r="A1565" s="10" t="s">
        <v>1548</v>
      </c>
      <c r="B1565" s="14" t="s">
        <v>1566</v>
      </c>
      <c r="C1565" s="5"/>
      <c r="D1565" s="5" t="s">
        <v>82</v>
      </c>
      <c r="E1565" s="132">
        <f t="shared" si="918"/>
        <v>4567</v>
      </c>
      <c r="F1565" s="139">
        <f>$O$1501-P1565*($O$1501-$O$1494)</f>
        <v>538.79999999999995</v>
      </c>
      <c r="G1565" s="149"/>
      <c r="H1565" s="82" t="str">
        <f t="shared" si="912"/>
        <v>0 percent up in Hadean international stage</v>
      </c>
      <c r="I1565" s="142" t="str">
        <f t="shared" si="913"/>
        <v>100 percent up in Ediacaran international stage</v>
      </c>
      <c r="J1565" s="7">
        <v>0</v>
      </c>
      <c r="K1565" s="129">
        <f t="shared" si="914"/>
        <v>0</v>
      </c>
      <c r="L1565" s="8" t="s">
        <v>203</v>
      </c>
      <c r="M1565" s="5" t="s">
        <v>82</v>
      </c>
      <c r="N1565" s="5" t="s">
        <v>82</v>
      </c>
      <c r="O1565" s="83"/>
      <c r="P1565" s="20">
        <v>1</v>
      </c>
      <c r="Q1565" s="143">
        <f t="shared" si="915"/>
        <v>100</v>
      </c>
      <c r="R1565" s="21" t="s">
        <v>184</v>
      </c>
      <c r="S1565" s="8" t="s">
        <v>234</v>
      </c>
      <c r="T1565" s="7" t="s">
        <v>228</v>
      </c>
    </row>
    <row r="1566" spans="1:20" ht="28">
      <c r="A1566" s="10" t="s">
        <v>1548</v>
      </c>
      <c r="B1566" s="14" t="s">
        <v>1567</v>
      </c>
      <c r="C1566" s="5"/>
      <c r="D1566" s="5" t="s">
        <v>82</v>
      </c>
      <c r="E1566" s="132">
        <f t="shared" si="918"/>
        <v>4567</v>
      </c>
      <c r="F1566" s="139">
        <f>$O$1501-P1566*($O$1501-$O$1494)</f>
        <v>538.79999999999995</v>
      </c>
      <c r="G1566" s="149"/>
      <c r="H1566" s="82" t="str">
        <f t="shared" si="912"/>
        <v>0 percent up in Hadean international stage</v>
      </c>
      <c r="I1566" s="142" t="str">
        <f t="shared" si="913"/>
        <v>100 percent up in Ediacaran international stage</v>
      </c>
      <c r="J1566" s="7">
        <v>0</v>
      </c>
      <c r="K1566" s="129">
        <f t="shared" si="914"/>
        <v>0</v>
      </c>
      <c r="L1566" s="8" t="s">
        <v>203</v>
      </c>
      <c r="M1566" s="5" t="s">
        <v>82</v>
      </c>
      <c r="N1566" s="5" t="s">
        <v>82</v>
      </c>
      <c r="O1566" s="83"/>
      <c r="P1566" s="20">
        <v>1</v>
      </c>
      <c r="Q1566" s="143">
        <f t="shared" si="915"/>
        <v>100</v>
      </c>
      <c r="R1566" s="21" t="s">
        <v>184</v>
      </c>
      <c r="S1566" s="8" t="s">
        <v>234</v>
      </c>
      <c r="T1566" s="7" t="s">
        <v>228</v>
      </c>
    </row>
    <row r="1567" spans="1:20" ht="28">
      <c r="A1567" s="10" t="s">
        <v>1548</v>
      </c>
      <c r="B1567" s="14" t="s">
        <v>1568</v>
      </c>
      <c r="C1567" s="5"/>
      <c r="D1567" s="5" t="s">
        <v>82</v>
      </c>
      <c r="E1567" s="132">
        <f t="shared" si="918"/>
        <v>4567</v>
      </c>
      <c r="F1567" s="139">
        <f>$O$1569-P1567*($O$1569-$O$1558)</f>
        <v>4000</v>
      </c>
      <c r="G1567" s="149"/>
      <c r="H1567" s="82" t="str">
        <f t="shared" si="912"/>
        <v>0 percent up in Hadean international stage</v>
      </c>
      <c r="I1567" s="142" t="str">
        <f t="shared" si="913"/>
        <v>100 percent up in Hadean international stage</v>
      </c>
      <c r="J1567" s="7">
        <v>0</v>
      </c>
      <c r="K1567" s="129">
        <f t="shared" si="914"/>
        <v>0</v>
      </c>
      <c r="L1567" s="8" t="s">
        <v>203</v>
      </c>
      <c r="M1567" s="5" t="s">
        <v>82</v>
      </c>
      <c r="N1567" s="5" t="s">
        <v>82</v>
      </c>
      <c r="O1567" s="83"/>
      <c r="P1567" s="20">
        <v>1</v>
      </c>
      <c r="Q1567" s="143">
        <f t="shared" si="915"/>
        <v>100</v>
      </c>
      <c r="R1567" s="21" t="s">
        <v>203</v>
      </c>
      <c r="S1567" s="8" t="s">
        <v>234</v>
      </c>
      <c r="T1567" s="7" t="s">
        <v>228</v>
      </c>
    </row>
    <row r="1568" spans="1:20" ht="28">
      <c r="A1568" s="11" t="s">
        <v>1548</v>
      </c>
      <c r="B1568" s="15" t="s">
        <v>1569</v>
      </c>
      <c r="C1568" s="135"/>
      <c r="D1568" s="135" t="s">
        <v>224</v>
      </c>
      <c r="E1568" s="132">
        <f t="shared" si="918"/>
        <v>4567</v>
      </c>
      <c r="F1568" s="139">
        <f>$O$1501-P1568*($O$1501-$O$1494)</f>
        <v>538.79999999999995</v>
      </c>
      <c r="G1568" s="149"/>
      <c r="H1568" s="82" t="str">
        <f t="shared" si="912"/>
        <v>0 percent up in Hadean international stage</v>
      </c>
      <c r="I1568" s="142" t="str">
        <f t="shared" si="913"/>
        <v>100 percent up in Ediacaran international stage</v>
      </c>
      <c r="J1568" s="7">
        <v>0</v>
      </c>
      <c r="K1568" s="129">
        <f t="shared" si="914"/>
        <v>0</v>
      </c>
      <c r="L1568" s="8" t="s">
        <v>203</v>
      </c>
      <c r="M1568" s="5" t="s">
        <v>226</v>
      </c>
      <c r="N1568" s="5" t="s">
        <v>1570</v>
      </c>
      <c r="O1568" s="83"/>
      <c r="P1568" s="20">
        <v>1</v>
      </c>
      <c r="Q1568" s="143">
        <f t="shared" si="915"/>
        <v>100</v>
      </c>
      <c r="R1568" s="21" t="s">
        <v>184</v>
      </c>
      <c r="S1568" s="8" t="s">
        <v>241</v>
      </c>
      <c r="T1568" s="7" t="s">
        <v>228</v>
      </c>
    </row>
    <row r="1569" spans="1:20" ht="28">
      <c r="A1569" s="10" t="s">
        <v>1548</v>
      </c>
      <c r="B1569" s="14" t="s">
        <v>203</v>
      </c>
      <c r="C1569" s="135"/>
      <c r="D1569" s="135" t="s">
        <v>224</v>
      </c>
      <c r="E1569" s="132">
        <f t="shared" si="918"/>
        <v>4567</v>
      </c>
      <c r="F1569" s="139">
        <f>$O$1569-P1569*($O$1569-$O$1558)</f>
        <v>4000</v>
      </c>
      <c r="G1569" s="149"/>
      <c r="H1569" s="82" t="str">
        <f t="shared" si="912"/>
        <v>0 percent up in Hadean international stage</v>
      </c>
      <c r="I1569" s="142" t="str">
        <f t="shared" si="913"/>
        <v>100 percent up in Hadean international stage</v>
      </c>
      <c r="J1569" s="7">
        <v>0</v>
      </c>
      <c r="K1569" s="129">
        <f t="shared" si="914"/>
        <v>0</v>
      </c>
      <c r="L1569" s="8" t="s">
        <v>203</v>
      </c>
      <c r="M1569" s="5" t="s">
        <v>226</v>
      </c>
      <c r="N1569" s="5" t="s">
        <v>1571</v>
      </c>
      <c r="O1569" s="125">
        <f>Master_Chronostrat!I177</f>
        <v>4567</v>
      </c>
      <c r="P1569" s="20">
        <v>1</v>
      </c>
      <c r="Q1569" s="143">
        <f t="shared" si="915"/>
        <v>100</v>
      </c>
      <c r="R1569" s="21" t="s">
        <v>203</v>
      </c>
      <c r="S1569" s="8" t="s">
        <v>226</v>
      </c>
      <c r="T1569" s="7" t="s">
        <v>228</v>
      </c>
    </row>
    <row r="1570" spans="1:20">
      <c r="C1570" s="5"/>
      <c r="D1570" s="5"/>
      <c r="E1570" s="132"/>
      <c r="F1570" s="139"/>
      <c r="G1570" s="149"/>
      <c r="L1570" s="8"/>
      <c r="M1570" s="5"/>
      <c r="O1570" s="83"/>
      <c r="S1570" s="8"/>
    </row>
    <row r="1571" spans="1:20">
      <c r="M1571" s="5"/>
    </row>
    <row r="1572" spans="1:20">
      <c r="M1572" s="5"/>
    </row>
    <row r="1573" spans="1:20">
      <c r="M1573" s="5"/>
    </row>
    <row r="1574" spans="1:20">
      <c r="M1574" s="5"/>
    </row>
    <row r="1575" spans="1:20">
      <c r="M1575" s="5"/>
    </row>
    <row r="1576" spans="1:20">
      <c r="M1576" s="5"/>
    </row>
    <row r="1577" spans="1:20">
      <c r="M1577" s="5"/>
    </row>
    <row r="1578" spans="1:20">
      <c r="M1578" s="5"/>
    </row>
    <row r="1579" spans="1:20">
      <c r="M1579" s="5"/>
    </row>
    <row r="1580" spans="1:20">
      <c r="M1580" s="5"/>
    </row>
    <row r="1581" spans="1:20">
      <c r="M1581" s="5"/>
    </row>
    <row r="1582" spans="1:20">
      <c r="M1582" s="5"/>
    </row>
    <row r="1583" spans="1:20">
      <c r="M1583" s="5"/>
    </row>
    <row r="1584" spans="1:20">
      <c r="M1584" s="5"/>
    </row>
    <row r="1585" spans="5:17" s="8" customFormat="1" ht="13">
      <c r="E1585" s="132"/>
      <c r="F1585" s="139"/>
      <c r="G1585" s="149"/>
      <c r="H1585" s="82"/>
      <c r="I1585" s="142"/>
      <c r="K1585" s="130"/>
      <c r="M1585" s="5"/>
      <c r="Q1585" s="143"/>
    </row>
    <row r="1586" spans="5:17" s="8" customFormat="1" ht="13">
      <c r="E1586" s="132"/>
      <c r="F1586" s="139"/>
      <c r="G1586" s="149"/>
      <c r="H1586" s="82"/>
      <c r="I1586" s="142"/>
      <c r="K1586" s="130"/>
      <c r="M1586" s="5"/>
      <c r="Q1586" s="143"/>
    </row>
    <row r="1587" spans="5:17" s="8" customFormat="1" ht="13">
      <c r="E1587" s="132"/>
      <c r="F1587" s="139"/>
      <c r="G1587" s="149"/>
      <c r="H1587" s="82"/>
      <c r="I1587" s="142"/>
      <c r="K1587" s="130"/>
      <c r="M1587" s="5"/>
      <c r="Q1587" s="143"/>
    </row>
    <row r="1588" spans="5:17" s="8" customFormat="1" ht="13">
      <c r="E1588" s="132"/>
      <c r="F1588" s="139"/>
      <c r="G1588" s="149"/>
      <c r="H1588" s="82"/>
      <c r="I1588" s="142"/>
      <c r="K1588" s="130"/>
      <c r="M1588" s="5"/>
      <c r="Q1588" s="143"/>
    </row>
    <row r="1589" spans="5:17" s="8" customFormat="1" ht="13">
      <c r="E1589" s="132"/>
      <c r="F1589" s="139"/>
      <c r="G1589" s="149"/>
      <c r="H1589" s="82"/>
      <c r="I1589" s="142"/>
      <c r="K1589" s="130"/>
      <c r="M1589" s="5"/>
      <c r="Q1589" s="143"/>
    </row>
    <row r="1590" spans="5:17" s="8" customFormat="1" ht="13">
      <c r="E1590" s="132"/>
      <c r="F1590" s="139"/>
      <c r="G1590" s="149"/>
      <c r="H1590" s="82"/>
      <c r="I1590" s="142"/>
      <c r="K1590" s="130"/>
      <c r="M1590" s="5"/>
      <c r="Q1590" s="143"/>
    </row>
    <row r="1591" spans="5:17" s="8" customFormat="1" ht="13">
      <c r="E1591" s="132"/>
      <c r="F1591" s="139"/>
      <c r="G1591" s="149"/>
      <c r="H1591" s="82"/>
      <c r="I1591" s="142"/>
      <c r="K1591" s="130"/>
      <c r="M1591" s="5"/>
      <c r="Q1591" s="143"/>
    </row>
    <row r="1592" spans="5:17" s="8" customFormat="1" ht="13">
      <c r="E1592" s="132"/>
      <c r="F1592" s="139"/>
      <c r="G1592" s="149"/>
      <c r="H1592" s="82"/>
      <c r="I1592" s="142"/>
      <c r="K1592" s="130"/>
      <c r="M1592" s="5"/>
      <c r="Q1592" s="143"/>
    </row>
    <row r="1593" spans="5:17" s="8" customFormat="1" ht="13">
      <c r="E1593" s="132"/>
      <c r="F1593" s="139"/>
      <c r="G1593" s="149"/>
      <c r="H1593" s="82"/>
      <c r="I1593" s="142"/>
      <c r="K1593" s="130"/>
      <c r="M1593" s="5"/>
      <c r="Q1593" s="143"/>
    </row>
    <row r="1594" spans="5:17" s="8" customFormat="1" ht="13">
      <c r="E1594" s="132"/>
      <c r="F1594" s="139"/>
      <c r="G1594" s="149"/>
      <c r="H1594" s="82"/>
      <c r="I1594" s="142"/>
      <c r="K1594" s="130"/>
      <c r="M1594" s="5"/>
      <c r="Q1594" s="143"/>
    </row>
    <row r="1595" spans="5:17" s="8" customFormat="1" ht="13">
      <c r="E1595" s="132"/>
      <c r="F1595" s="139"/>
      <c r="G1595" s="149"/>
      <c r="H1595" s="82"/>
      <c r="I1595" s="142"/>
      <c r="K1595" s="130"/>
      <c r="M1595" s="5"/>
      <c r="Q1595" s="143"/>
    </row>
    <row r="1596" spans="5:17" s="8" customFormat="1" ht="13">
      <c r="E1596" s="132"/>
      <c r="F1596" s="139"/>
      <c r="G1596" s="149"/>
      <c r="H1596" s="82"/>
      <c r="I1596" s="142"/>
      <c r="K1596" s="130"/>
      <c r="M1596" s="5"/>
      <c r="Q1596" s="143"/>
    </row>
    <row r="1597" spans="5:17" s="8" customFormat="1" ht="13">
      <c r="E1597" s="132"/>
      <c r="F1597" s="139"/>
      <c r="G1597" s="149"/>
      <c r="H1597" s="82"/>
      <c r="I1597" s="142"/>
      <c r="K1597" s="130"/>
      <c r="M1597" s="5"/>
      <c r="Q1597" s="143"/>
    </row>
    <row r="1598" spans="5:17" s="8" customFormat="1" ht="13">
      <c r="E1598" s="132"/>
      <c r="F1598" s="139"/>
      <c r="G1598" s="149"/>
      <c r="H1598" s="82"/>
      <c r="I1598" s="142"/>
      <c r="K1598" s="130"/>
      <c r="M1598" s="5"/>
      <c r="Q1598" s="143"/>
    </row>
    <row r="1599" spans="5:17" s="8" customFormat="1" ht="13">
      <c r="E1599" s="132"/>
      <c r="F1599" s="139"/>
      <c r="G1599" s="149"/>
      <c r="H1599" s="82"/>
      <c r="I1599" s="142"/>
      <c r="K1599" s="130"/>
      <c r="M1599" s="5"/>
      <c r="Q1599" s="143"/>
    </row>
    <row r="1600" spans="5:17" s="8" customFormat="1" ht="13">
      <c r="E1600" s="132"/>
      <c r="F1600" s="139"/>
      <c r="G1600" s="149"/>
      <c r="H1600" s="82"/>
      <c r="I1600" s="142"/>
      <c r="K1600" s="130"/>
      <c r="M1600" s="5"/>
      <c r="Q1600" s="143"/>
    </row>
    <row r="1601" spans="5:17" s="8" customFormat="1" ht="13">
      <c r="E1601" s="132"/>
      <c r="F1601" s="139"/>
      <c r="G1601" s="149"/>
      <c r="H1601" s="82"/>
      <c r="I1601" s="142"/>
      <c r="K1601" s="130"/>
      <c r="M1601" s="5"/>
      <c r="Q1601" s="143"/>
    </row>
    <row r="1602" spans="5:17" s="8" customFormat="1" ht="13">
      <c r="E1602" s="132"/>
      <c r="F1602" s="139"/>
      <c r="G1602" s="149"/>
      <c r="H1602" s="82"/>
      <c r="I1602" s="142"/>
      <c r="K1602" s="130"/>
      <c r="M1602" s="5"/>
      <c r="Q1602" s="143"/>
    </row>
    <row r="1603" spans="5:17" s="8" customFormat="1" ht="13">
      <c r="E1603" s="132"/>
      <c r="F1603" s="139"/>
      <c r="G1603" s="149"/>
      <c r="H1603" s="82"/>
      <c r="I1603" s="142"/>
      <c r="K1603" s="130"/>
      <c r="M1603" s="5"/>
      <c r="Q1603" s="143"/>
    </row>
    <row r="1604" spans="5:17" s="8" customFormat="1" ht="13">
      <c r="E1604" s="132"/>
      <c r="F1604" s="139"/>
      <c r="G1604" s="149"/>
      <c r="H1604" s="82"/>
      <c r="I1604" s="142"/>
      <c r="K1604" s="130"/>
      <c r="M1604" s="5"/>
      <c r="Q1604" s="143"/>
    </row>
    <row r="1605" spans="5:17" s="8" customFormat="1" ht="13">
      <c r="E1605" s="132"/>
      <c r="F1605" s="139"/>
      <c r="G1605" s="149"/>
      <c r="H1605" s="82"/>
      <c r="I1605" s="142"/>
      <c r="K1605" s="130"/>
      <c r="M1605" s="5"/>
      <c r="Q1605" s="143"/>
    </row>
    <row r="1606" spans="5:17" s="8" customFormat="1" ht="13">
      <c r="E1606" s="132"/>
      <c r="F1606" s="139"/>
      <c r="G1606" s="149"/>
      <c r="H1606" s="82"/>
      <c r="I1606" s="142"/>
      <c r="K1606" s="130"/>
      <c r="M1606" s="5"/>
      <c r="Q1606" s="143"/>
    </row>
    <row r="1607" spans="5:17" s="8" customFormat="1" ht="13">
      <c r="E1607" s="132"/>
      <c r="F1607" s="139"/>
      <c r="G1607" s="149"/>
      <c r="H1607" s="82"/>
      <c r="I1607" s="142"/>
      <c r="K1607" s="130"/>
      <c r="M1607" s="5"/>
      <c r="Q1607" s="143"/>
    </row>
    <row r="1608" spans="5:17" s="8" customFormat="1" ht="13">
      <c r="E1608" s="132"/>
      <c r="F1608" s="139"/>
      <c r="G1608" s="149"/>
      <c r="H1608" s="82"/>
      <c r="I1608" s="142"/>
      <c r="K1608" s="130"/>
      <c r="M1608" s="5"/>
      <c r="Q1608" s="143"/>
    </row>
    <row r="1609" spans="5:17" s="8" customFormat="1" ht="13">
      <c r="E1609" s="132"/>
      <c r="F1609" s="139"/>
      <c r="G1609" s="149"/>
      <c r="H1609" s="82"/>
      <c r="I1609" s="142"/>
      <c r="K1609" s="130"/>
      <c r="M1609" s="5"/>
      <c r="Q1609" s="143"/>
    </row>
    <row r="1610" spans="5:17" s="8" customFormat="1" ht="13">
      <c r="E1610" s="132"/>
      <c r="F1610" s="139"/>
      <c r="G1610" s="149"/>
      <c r="H1610" s="82"/>
      <c r="I1610" s="142"/>
      <c r="K1610" s="130"/>
      <c r="M1610" s="5"/>
      <c r="Q1610" s="143"/>
    </row>
    <row r="1611" spans="5:17" s="8" customFormat="1" ht="13">
      <c r="E1611" s="132"/>
      <c r="F1611" s="139"/>
      <c r="G1611" s="149"/>
      <c r="H1611" s="82"/>
      <c r="I1611" s="142"/>
      <c r="K1611" s="130"/>
      <c r="M1611" s="5"/>
      <c r="Q1611" s="143"/>
    </row>
    <row r="1612" spans="5:17" s="8" customFormat="1" ht="13">
      <c r="E1612" s="132"/>
      <c r="F1612" s="139"/>
      <c r="G1612" s="149"/>
      <c r="H1612" s="82"/>
      <c r="I1612" s="142"/>
      <c r="K1612" s="130"/>
      <c r="M1612" s="5"/>
      <c r="Q1612" s="143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2025-04-24T16:26:08Z</dcterms:modified>
  <cp:category/>
  <cp:contentStatus/>
</cp:coreProperties>
</file>