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Library/CloudStorage/Dropbox/VIP-Fall2023 EarthHistoryVisualization/Fossil-Treatise database project/"/>
    </mc:Choice>
  </mc:AlternateContent>
  <xr:revisionPtr revIDLastSave="0" documentId="8_{F10A48CB-82B8-8540-8FFC-F439D662C2F0}" xr6:coauthVersionLast="47" xr6:coauthVersionMax="47" xr10:uidLastSave="{00000000-0000-0000-0000-000000000000}"/>
  <bookViews>
    <workbookView xWindow="0" yWindow="500" windowWidth="28800" windowHeight="17500" tabRatio="500" firstSheet="1" activeTab="1" xr2:uid="{00000000-000D-0000-FFFF-FFFF00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80" i="15" l="1"/>
  <c r="F1381" i="15"/>
  <c r="Q1381" i="15"/>
  <c r="Q1380" i="15"/>
  <c r="I1380" i="15" s="1"/>
  <c r="K1381" i="15"/>
  <c r="H1381" i="15" s="1"/>
  <c r="I1381" i="15"/>
  <c r="E1381" i="15"/>
  <c r="K1380" i="15"/>
  <c r="H1380" i="15" s="1"/>
  <c r="E1380" i="15"/>
  <c r="Q745" i="15"/>
  <c r="I745" i="15" s="1"/>
  <c r="K745" i="15"/>
  <c r="H745" i="15" s="1"/>
  <c r="Q974" i="15"/>
  <c r="I974" i="15" s="1"/>
  <c r="K974" i="15"/>
  <c r="H974" i="15" s="1"/>
  <c r="Q947" i="15"/>
  <c r="I947" i="15" s="1"/>
  <c r="K947" i="15"/>
  <c r="H947" i="15" s="1"/>
  <c r="Q941" i="15"/>
  <c r="I941" i="15" s="1"/>
  <c r="K941" i="15"/>
  <c r="H941" i="15" s="1"/>
  <c r="Q998" i="15"/>
  <c r="I998" i="15" s="1"/>
  <c r="K998" i="15"/>
  <c r="H998" i="15" s="1"/>
  <c r="Q1292" i="15"/>
  <c r="I1292" i="15" s="1"/>
  <c r="Q1291" i="15"/>
  <c r="I1291" i="15" s="1"/>
  <c r="K1292" i="15"/>
  <c r="H1292" i="15" s="1"/>
  <c r="K1291" i="15"/>
  <c r="H1291" i="15" s="1"/>
  <c r="Q1266" i="15"/>
  <c r="I1266" i="15" s="1"/>
  <c r="Q1265" i="15"/>
  <c r="I1265" i="15" s="1"/>
  <c r="K1266" i="15"/>
  <c r="H1266" i="15" s="1"/>
  <c r="K1265" i="15"/>
  <c r="H1265" i="15" s="1"/>
  <c r="Q1242" i="15"/>
  <c r="I1242" i="15" s="1"/>
  <c r="K1242" i="15"/>
  <c r="H1242" i="15" s="1"/>
  <c r="Q1180" i="15"/>
  <c r="I1180" i="15" s="1"/>
  <c r="Q1179" i="15"/>
  <c r="I1179" i="15" s="1"/>
  <c r="K1180" i="15"/>
  <c r="H1180" i="15" s="1"/>
  <c r="K1179" i="15"/>
  <c r="H1179" i="15" s="1"/>
  <c r="Q1143" i="15"/>
  <c r="I1143" i="15" s="1"/>
  <c r="Q1142" i="15"/>
  <c r="I1142" i="15" s="1"/>
  <c r="K1143" i="15"/>
  <c r="H1143" i="15" s="1"/>
  <c r="K1142" i="15"/>
  <c r="H1142" i="15" s="1"/>
  <c r="Q1080" i="15"/>
  <c r="I1080" i="15" s="1"/>
  <c r="Q1079" i="15"/>
  <c r="I1079" i="15" s="1"/>
  <c r="K1080" i="15"/>
  <c r="H1080" i="15" s="1"/>
  <c r="K1079" i="15"/>
  <c r="H1079" i="15" s="1"/>
  <c r="Q1102" i="15"/>
  <c r="I1102" i="15" s="1"/>
  <c r="Q1101" i="15"/>
  <c r="I1101" i="15" s="1"/>
  <c r="K1102" i="15"/>
  <c r="H1102" i="15" s="1"/>
  <c r="K1101" i="15"/>
  <c r="H1101" i="15" s="1"/>
  <c r="Q1096" i="15"/>
  <c r="I1096" i="15" s="1"/>
  <c r="Q1095" i="15"/>
  <c r="I1095" i="15" s="1"/>
  <c r="K1096" i="15"/>
  <c r="H1096" i="15" s="1"/>
  <c r="K1095" i="15"/>
  <c r="H1095" i="15" s="1"/>
  <c r="Q1032" i="15"/>
  <c r="I1032" i="15" s="1"/>
  <c r="K1032" i="15"/>
  <c r="H1032" i="15" s="1"/>
  <c r="K545" i="15"/>
  <c r="H545" i="15" s="1"/>
  <c r="Q545" i="15"/>
  <c r="I545" i="15" s="1"/>
  <c r="Q544" i="15"/>
  <c r="I544" i="15" s="1"/>
  <c r="K544" i="15"/>
  <c r="H544" i="15" s="1"/>
  <c r="Q1462" i="15"/>
  <c r="Q1445" i="15"/>
  <c r="Q1434" i="15"/>
  <c r="K1445" i="15"/>
  <c r="K1434" i="15"/>
  <c r="K1422" i="15"/>
  <c r="K1414" i="15"/>
  <c r="Q1401" i="15"/>
  <c r="K1379" i="15"/>
  <c r="Q1348" i="15"/>
  <c r="K1345" i="15"/>
  <c r="H1345" i="15" s="1"/>
  <c r="Q1315" i="15"/>
  <c r="I1315" i="15" s="1"/>
  <c r="K1315" i="15"/>
  <c r="H1315" i="15" s="1"/>
  <c r="Q1290" i="15"/>
  <c r="I1290" i="15" s="1"/>
  <c r="K1290" i="15"/>
  <c r="H1290" i="15" s="1"/>
  <c r="Q1311" i="15"/>
  <c r="I1311" i="15" s="1"/>
  <c r="K1311" i="15"/>
  <c r="H1311" i="15" s="1"/>
  <c r="Q1313" i="15"/>
  <c r="I1313" i="15" s="1"/>
  <c r="K1313" i="15"/>
  <c r="H1313" i="15" s="1"/>
  <c r="Q1243" i="15"/>
  <c r="I1243" i="15" s="1"/>
  <c r="Q1241" i="15"/>
  <c r="I1241" i="15" s="1"/>
  <c r="K1243" i="15"/>
  <c r="H1243" i="15" s="1"/>
  <c r="K1241" i="15"/>
  <c r="H1241" i="15" s="1"/>
  <c r="Q1220" i="15"/>
  <c r="I1220" i="15" s="1"/>
  <c r="Q1219" i="15"/>
  <c r="I1219" i="15" s="1"/>
  <c r="K1220" i="15"/>
  <c r="H1220" i="15" s="1"/>
  <c r="K1219" i="15"/>
  <c r="H1219" i="15" s="1"/>
  <c r="Q1151" i="15"/>
  <c r="I1151" i="15" s="1"/>
  <c r="K1151" i="15"/>
  <c r="H1151" i="15" s="1"/>
  <c r="Q1209" i="15"/>
  <c r="I1209" i="15" s="1"/>
  <c r="K1209" i="15"/>
  <c r="H1209" i="15" s="1"/>
  <c r="Q898" i="15"/>
  <c r="I898" i="15" s="1"/>
  <c r="K898" i="15"/>
  <c r="H898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1" i="15"/>
  <c r="I751" i="15" s="1"/>
  <c r="K751" i="15"/>
  <c r="Q752" i="15"/>
  <c r="I752" i="15" s="1"/>
  <c r="K752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76" i="15"/>
  <c r="I1376" i="15" s="1"/>
  <c r="K1376" i="15"/>
  <c r="H1376" i="15" s="1"/>
  <c r="Q1279" i="15"/>
  <c r="I1279" i="15" s="1"/>
  <c r="K1279" i="15"/>
  <c r="H1279" i="15" s="1"/>
  <c r="Q1075" i="15"/>
  <c r="I1075" i="15" s="1"/>
  <c r="K1075" i="15"/>
  <c r="H1075" i="15" s="1"/>
  <c r="Q1074" i="15"/>
  <c r="I1074" i="15" s="1"/>
  <c r="K1074" i="15"/>
  <c r="H1074" i="15" s="1"/>
  <c r="Q1042" i="15"/>
  <c r="I1042" i="15" s="1"/>
  <c r="K1042" i="15"/>
  <c r="H1042" i="15" s="1"/>
  <c r="Q1045" i="15"/>
  <c r="I1045" i="15" s="1"/>
  <c r="K1045" i="15"/>
  <c r="H1045" i="15" s="1"/>
  <c r="Q1067" i="15"/>
  <c r="I1067" i="15" s="1"/>
  <c r="K1067" i="15"/>
  <c r="H1067" i="15" s="1"/>
  <c r="Q1057" i="15"/>
  <c r="I1057" i="15" s="1"/>
  <c r="K1057" i="15"/>
  <c r="H1057" i="15" s="1"/>
  <c r="Q1048" i="15"/>
  <c r="I1048" i="15" s="1"/>
  <c r="K1048" i="15"/>
  <c r="H1048" i="15" s="1"/>
  <c r="Q999" i="15"/>
  <c r="I999" i="15" s="1"/>
  <c r="K999" i="15"/>
  <c r="H999" i="15" s="1"/>
  <c r="Q1054" i="15"/>
  <c r="I1054" i="15" s="1"/>
  <c r="K1054" i="15"/>
  <c r="H1054" i="15" s="1"/>
  <c r="Q1053" i="15"/>
  <c r="I1053" i="15" s="1"/>
  <c r="K1053" i="15"/>
  <c r="H1053" i="15" s="1"/>
  <c r="Q1030" i="15"/>
  <c r="I1030" i="15" s="1"/>
  <c r="K1030" i="15"/>
  <c r="H1030" i="15" s="1"/>
  <c r="Q943" i="15"/>
  <c r="I943" i="15" s="1"/>
  <c r="K943" i="15"/>
  <c r="H943" i="15" s="1"/>
  <c r="Q942" i="15"/>
  <c r="I942" i="15" s="1"/>
  <c r="K942" i="15"/>
  <c r="H942" i="15" s="1"/>
  <c r="Q864" i="15"/>
  <c r="I864" i="15" s="1"/>
  <c r="K864" i="15"/>
  <c r="H864" i="15" s="1"/>
  <c r="K862" i="15"/>
  <c r="H862" i="15" s="1"/>
  <c r="K863" i="15"/>
  <c r="H863" i="15" s="1"/>
  <c r="Q834" i="15"/>
  <c r="I834" i="15" s="1"/>
  <c r="K834" i="15"/>
  <c r="H834" i="15" s="1"/>
  <c r="Q839" i="15"/>
  <c r="I839" i="15" s="1"/>
  <c r="K839" i="15"/>
  <c r="H839" i="15" s="1"/>
  <c r="Q863" i="15"/>
  <c r="I863" i="15" s="1"/>
  <c r="Q728" i="15"/>
  <c r="I728" i="15" s="1"/>
  <c r="K728" i="15"/>
  <c r="H728" i="15" s="1"/>
  <c r="Q732" i="15"/>
  <c r="I732" i="15" s="1"/>
  <c r="K732" i="15"/>
  <c r="H732" i="15" s="1"/>
  <c r="Q747" i="15"/>
  <c r="I747" i="15" s="1"/>
  <c r="K747" i="15"/>
  <c r="H747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55" i="15"/>
  <c r="I1455" i="15" s="1"/>
  <c r="K1454" i="15"/>
  <c r="H1454" i="15" s="1"/>
  <c r="Q1454" i="15"/>
  <c r="I1454" i="15" s="1"/>
  <c r="K1455" i="15"/>
  <c r="H1455" i="15" s="1"/>
  <c r="Q1398" i="15"/>
  <c r="I1398" i="15" s="1"/>
  <c r="K1398" i="15"/>
  <c r="H1398" i="15" s="1"/>
  <c r="Q1399" i="15"/>
  <c r="I1399" i="15" s="1"/>
  <c r="K1399" i="15"/>
  <c r="H1399" i="15" s="1"/>
  <c r="Q1403" i="15"/>
  <c r="I1403" i="15" s="1"/>
  <c r="K1402" i="15"/>
  <c r="H1402" i="15" s="1"/>
  <c r="K1403" i="15"/>
  <c r="H1403" i="15" s="1"/>
  <c r="Q1402" i="15"/>
  <c r="I1402" i="15" s="1"/>
  <c r="Q1350" i="15"/>
  <c r="I1350" i="15" s="1"/>
  <c r="K1349" i="15"/>
  <c r="H1349" i="15" s="1"/>
  <c r="Q1349" i="15"/>
  <c r="I1349" i="15" s="1"/>
  <c r="K1350" i="15"/>
  <c r="H1350" i="15" s="1"/>
  <c r="Q1354" i="15"/>
  <c r="I1354" i="15" s="1"/>
  <c r="Q1353" i="15"/>
  <c r="I1353" i="15" s="1"/>
  <c r="K1354" i="15"/>
  <c r="H1354" i="15" s="1"/>
  <c r="K1353" i="15"/>
  <c r="H1353" i="15" s="1"/>
  <c r="Q1312" i="15"/>
  <c r="I1312" i="15" s="1"/>
  <c r="K1312" i="15"/>
  <c r="H1312" i="15" s="1"/>
  <c r="Q1310" i="15"/>
  <c r="I1310" i="15" s="1"/>
  <c r="K1310" i="15"/>
  <c r="H1310" i="15" s="1"/>
  <c r="Q1280" i="15"/>
  <c r="I1280" i="15" s="1"/>
  <c r="K1280" i="15"/>
  <c r="H1280" i="15" s="1"/>
  <c r="Q1278" i="15"/>
  <c r="I1278" i="15" s="1"/>
  <c r="K1278" i="15"/>
  <c r="H1278" i="15" s="1"/>
  <c r="Q1253" i="15"/>
  <c r="I1253" i="15" s="1"/>
  <c r="K1253" i="15"/>
  <c r="H1253" i="15" s="1"/>
  <c r="Q1254" i="15"/>
  <c r="I1254" i="15" s="1"/>
  <c r="K1254" i="15"/>
  <c r="H1254" i="15" s="1"/>
  <c r="Q1255" i="15"/>
  <c r="I1255" i="15" s="1"/>
  <c r="K1255" i="15"/>
  <c r="H1255" i="15" s="1"/>
  <c r="Q1256" i="15"/>
  <c r="I1256" i="15" s="1"/>
  <c r="K1256" i="15"/>
  <c r="H1256" i="15" s="1"/>
  <c r="Q1234" i="15"/>
  <c r="I1234" i="15" s="1"/>
  <c r="K1234" i="15"/>
  <c r="H1234" i="15" s="1"/>
  <c r="Q1233" i="15"/>
  <c r="I1233" i="15" s="1"/>
  <c r="K1233" i="15"/>
  <c r="H1233" i="15" s="1"/>
  <c r="K1206" i="15"/>
  <c r="H1206" i="15" s="1"/>
  <c r="Q1207" i="15"/>
  <c r="I1207" i="15" s="1"/>
  <c r="Q1208" i="15"/>
  <c r="I1208" i="15" s="1"/>
  <c r="Q1206" i="15"/>
  <c r="I1206" i="15" s="1"/>
  <c r="K1207" i="15"/>
  <c r="H1207" i="15" s="1"/>
  <c r="K1208" i="15"/>
  <c r="H1208" i="15" s="1"/>
  <c r="K1150" i="15"/>
  <c r="H1150" i="15" s="1"/>
  <c r="Q1148" i="15"/>
  <c r="I1148" i="15" s="1"/>
  <c r="K1148" i="15"/>
  <c r="H1148" i="15" s="1"/>
  <c r="Q1149" i="15"/>
  <c r="I1149" i="15" s="1"/>
  <c r="K1149" i="15"/>
  <c r="H1149" i="15" s="1"/>
  <c r="Q1150" i="15"/>
  <c r="I1150" i="15" s="1"/>
  <c r="Q920" i="15"/>
  <c r="I920" i="15" s="1"/>
  <c r="K920" i="15"/>
  <c r="H920" i="15" s="1"/>
  <c r="Q919" i="15"/>
  <c r="I919" i="15" s="1"/>
  <c r="K919" i="15"/>
  <c r="H919" i="15" s="1"/>
  <c r="Q1135" i="15"/>
  <c r="I1135" i="15" s="1"/>
  <c r="K1135" i="15"/>
  <c r="H1135" i="15" s="1"/>
  <c r="Q1134" i="15"/>
  <c r="I1134" i="15" s="1"/>
  <c r="K1134" i="15"/>
  <c r="H1134" i="15" s="1"/>
  <c r="Q1133" i="15"/>
  <c r="I1133" i="15" s="1"/>
  <c r="K1133" i="15"/>
  <c r="H1133" i="15" s="1"/>
  <c r="T1121" i="15"/>
  <c r="Q1121" i="15"/>
  <c r="I1121" i="15" s="1"/>
  <c r="K1121" i="15"/>
  <c r="H1121" i="15" s="1"/>
  <c r="Q1113" i="15"/>
  <c r="I1113" i="15" s="1"/>
  <c r="K1113" i="15"/>
  <c r="H1113" i="15" s="1"/>
  <c r="Q1124" i="15"/>
  <c r="I1124" i="15" s="1"/>
  <c r="Q1123" i="15"/>
  <c r="I1123" i="15" s="1"/>
  <c r="Q1122" i="15"/>
  <c r="I1122" i="15" s="1"/>
  <c r="K1124" i="15"/>
  <c r="H1124" i="15" s="1"/>
  <c r="K1123" i="15"/>
  <c r="H1123" i="15" s="1"/>
  <c r="K1122" i="15"/>
  <c r="H1122" i="15" s="1"/>
  <c r="Q1115" i="15"/>
  <c r="I1115" i="15" s="1"/>
  <c r="Q1114" i="15"/>
  <c r="I1114" i="15" s="1"/>
  <c r="K1115" i="15"/>
  <c r="H1115" i="15" s="1"/>
  <c r="K1114" i="15"/>
  <c r="H1114" i="15" s="1"/>
  <c r="Q1094" i="15"/>
  <c r="I1094" i="15" s="1"/>
  <c r="Q1093" i="15"/>
  <c r="I1093" i="15" s="1"/>
  <c r="K1094" i="15"/>
  <c r="H1094" i="15" s="1"/>
  <c r="K1093" i="15"/>
  <c r="H1093" i="15" s="1"/>
  <c r="Q1100" i="15"/>
  <c r="I1100" i="15" s="1"/>
  <c r="K1100" i="15"/>
  <c r="H1100" i="15" s="1"/>
  <c r="Q1104" i="15"/>
  <c r="I1104" i="15" s="1"/>
  <c r="K1104" i="15"/>
  <c r="H1104" i="15" s="1"/>
  <c r="Q1078" i="15"/>
  <c r="I1078" i="15" s="1"/>
  <c r="K1078" i="15"/>
  <c r="H1078" i="15" s="1"/>
  <c r="Q1086" i="15"/>
  <c r="I1086" i="15" s="1"/>
  <c r="K1086" i="15"/>
  <c r="H1086" i="15" s="1"/>
  <c r="Q1072" i="15"/>
  <c r="I1072" i="15" s="1"/>
  <c r="Q1071" i="15"/>
  <c r="I1071" i="15" s="1"/>
  <c r="K1072" i="15"/>
  <c r="H1072" i="15" s="1"/>
  <c r="K1071" i="15"/>
  <c r="H1071" i="15" s="1"/>
  <c r="Q1073" i="15"/>
  <c r="I1073" i="15" s="1"/>
  <c r="O1073" i="15"/>
  <c r="K1073" i="15"/>
  <c r="H1073" i="15" s="1"/>
  <c r="Q1065" i="15"/>
  <c r="I1065" i="15" s="1"/>
  <c r="Q1064" i="15"/>
  <c r="I1064" i="15" s="1"/>
  <c r="Q1063" i="15"/>
  <c r="I1063" i="15" s="1"/>
  <c r="K1065" i="15"/>
  <c r="H1065" i="15" s="1"/>
  <c r="K1064" i="15"/>
  <c r="H1064" i="15" s="1"/>
  <c r="K1063" i="15"/>
  <c r="H1063" i="15" s="1"/>
  <c r="Q1055" i="15"/>
  <c r="I1055" i="15" s="1"/>
  <c r="K1055" i="15"/>
  <c r="H1055" i="15" s="1"/>
  <c r="Q1052" i="15"/>
  <c r="I1052" i="15" s="1"/>
  <c r="K1052" i="15"/>
  <c r="H1052" i="15" s="1"/>
  <c r="Q1046" i="15"/>
  <c r="I1046" i="15" s="1"/>
  <c r="Q1044" i="15"/>
  <c r="I1044" i="15" s="1"/>
  <c r="Q1043" i="15"/>
  <c r="I1043" i="15" s="1"/>
  <c r="K1046" i="15"/>
  <c r="H1046" i="15" s="1"/>
  <c r="K1044" i="15"/>
  <c r="H1044" i="15" s="1"/>
  <c r="K1043" i="15"/>
  <c r="H1043" i="15" s="1"/>
  <c r="Q1031" i="15"/>
  <c r="I1031" i="15" s="1"/>
  <c r="Q1029" i="15"/>
  <c r="I1029" i="15" s="1"/>
  <c r="K1031" i="15"/>
  <c r="H1031" i="15" s="1"/>
  <c r="K1029" i="15"/>
  <c r="H1029" i="15" s="1"/>
  <c r="Q1019" i="15"/>
  <c r="I1019" i="15" s="1"/>
  <c r="K1019" i="15"/>
  <c r="H1019" i="15" s="1"/>
  <c r="Q1022" i="15"/>
  <c r="I1022" i="15" s="1"/>
  <c r="Q1021" i="15"/>
  <c r="I1021" i="15" s="1"/>
  <c r="Q1020" i="15"/>
  <c r="I1020" i="15" s="1"/>
  <c r="K1022" i="15"/>
  <c r="H1022" i="15" s="1"/>
  <c r="K1021" i="15"/>
  <c r="H1021" i="15" s="1"/>
  <c r="K1020" i="15"/>
  <c r="H1020" i="15" s="1"/>
  <c r="Q1009" i="15"/>
  <c r="I1009" i="15" s="1"/>
  <c r="Q1008" i="15"/>
  <c r="I1008" i="15" s="1"/>
  <c r="Q1007" i="15"/>
  <c r="I1007" i="15" s="1"/>
  <c r="K1009" i="15"/>
  <c r="H1009" i="15" s="1"/>
  <c r="K1008" i="15"/>
  <c r="H1008" i="15" s="1"/>
  <c r="K1007" i="15"/>
  <c r="H1007" i="15" s="1"/>
  <c r="Q1000" i="15"/>
  <c r="I1000" i="15" s="1"/>
  <c r="K1000" i="15"/>
  <c r="H1000" i="15" s="1"/>
  <c r="Q997" i="15"/>
  <c r="I997" i="15" s="1"/>
  <c r="K997" i="15"/>
  <c r="H997" i="15" s="1"/>
  <c r="Q996" i="15"/>
  <c r="I996" i="15" s="1"/>
  <c r="K996" i="15"/>
  <c r="H996" i="15" s="1"/>
  <c r="Q969" i="15"/>
  <c r="I969" i="15" s="1"/>
  <c r="K969" i="15"/>
  <c r="H969" i="15" s="1"/>
  <c r="Q968" i="15"/>
  <c r="I968" i="15" s="1"/>
  <c r="K968" i="15"/>
  <c r="H968" i="15" s="1"/>
  <c r="Q967" i="15"/>
  <c r="I967" i="15" s="1"/>
  <c r="K967" i="15"/>
  <c r="H967" i="15" s="1"/>
  <c r="Q977" i="15"/>
  <c r="I977" i="15" s="1"/>
  <c r="K977" i="15"/>
  <c r="H977" i="15" s="1"/>
  <c r="Q976" i="15"/>
  <c r="I976" i="15" s="1"/>
  <c r="K976" i="15"/>
  <c r="H976" i="15" s="1"/>
  <c r="Q975" i="15"/>
  <c r="I975" i="15" s="1"/>
  <c r="K975" i="15"/>
  <c r="H975" i="15" s="1"/>
  <c r="Q946" i="15"/>
  <c r="I946" i="15" s="1"/>
  <c r="K946" i="15"/>
  <c r="H946" i="15" s="1"/>
  <c r="Q945" i="15"/>
  <c r="I945" i="15" s="1"/>
  <c r="K945" i="15"/>
  <c r="H945" i="15" s="1"/>
  <c r="Q944" i="15"/>
  <c r="I944" i="15" s="1"/>
  <c r="K944" i="15"/>
  <c r="H944" i="15" s="1"/>
  <c r="Q939" i="15"/>
  <c r="I939" i="15" s="1"/>
  <c r="K939" i="15"/>
  <c r="H939" i="15" s="1"/>
  <c r="Q938" i="15"/>
  <c r="I938" i="15" s="1"/>
  <c r="K938" i="15"/>
  <c r="H938" i="15" s="1"/>
  <c r="Q937" i="15"/>
  <c r="I937" i="15" s="1"/>
  <c r="K937" i="15"/>
  <c r="H937" i="15" s="1"/>
  <c r="Q979" i="15"/>
  <c r="I979" i="15" s="1"/>
  <c r="K979" i="15"/>
  <c r="H979" i="15" s="1"/>
  <c r="Q949" i="15"/>
  <c r="I949" i="15" s="1"/>
  <c r="K949" i="15"/>
  <c r="H949" i="15" s="1"/>
  <c r="Q906" i="15"/>
  <c r="I906" i="15" s="1"/>
  <c r="K906" i="15"/>
  <c r="H906" i="15" s="1"/>
  <c r="Q904" i="15"/>
  <c r="I904" i="15" s="1"/>
  <c r="Q903" i="15"/>
  <c r="I903" i="15" s="1"/>
  <c r="K904" i="15"/>
  <c r="H904" i="15" s="1"/>
  <c r="K903" i="15"/>
  <c r="H903" i="15" s="1"/>
  <c r="Q896" i="15"/>
  <c r="I896" i="15" s="1"/>
  <c r="K896" i="15"/>
  <c r="H896" i="15" s="1"/>
  <c r="Q897" i="15"/>
  <c r="I897" i="15" s="1"/>
  <c r="K897" i="15"/>
  <c r="H897" i="15" s="1"/>
  <c r="Q876" i="15"/>
  <c r="I876" i="15" s="1"/>
  <c r="K876" i="15"/>
  <c r="H876" i="15" s="1"/>
  <c r="Q875" i="15"/>
  <c r="I875" i="15" s="1"/>
  <c r="K875" i="15"/>
  <c r="H875" i="15" s="1"/>
  <c r="Q881" i="15"/>
  <c r="I881" i="15" s="1"/>
  <c r="Q880" i="15"/>
  <c r="I880" i="15" s="1"/>
  <c r="K881" i="15"/>
  <c r="H881" i="15" s="1"/>
  <c r="K880" i="15"/>
  <c r="H880" i="15" s="1"/>
  <c r="Q850" i="15"/>
  <c r="I850" i="15" s="1"/>
  <c r="Q849" i="15"/>
  <c r="I849" i="15" s="1"/>
  <c r="Q848" i="15"/>
  <c r="I848" i="15" s="1"/>
  <c r="K850" i="15"/>
  <c r="H850" i="15" s="1"/>
  <c r="K849" i="15"/>
  <c r="H849" i="15" s="1"/>
  <c r="K848" i="15"/>
  <c r="H848" i="15" s="1"/>
  <c r="Q823" i="15"/>
  <c r="I823" i="15" s="1"/>
  <c r="K823" i="15"/>
  <c r="H823" i="15" s="1"/>
  <c r="Q821" i="15"/>
  <c r="I821" i="15" s="1"/>
  <c r="K821" i="15"/>
  <c r="H821" i="15" s="1"/>
  <c r="Q820" i="15"/>
  <c r="I820" i="15" s="1"/>
  <c r="K820" i="15"/>
  <c r="H820" i="15" s="1"/>
  <c r="Q807" i="15"/>
  <c r="I807" i="15" s="1"/>
  <c r="K807" i="15"/>
  <c r="H807" i="15" s="1"/>
  <c r="Q806" i="15"/>
  <c r="I806" i="15" s="1"/>
  <c r="K806" i="15"/>
  <c r="H806" i="15" s="1"/>
  <c r="I739" i="15"/>
  <c r="K739" i="15"/>
  <c r="H739" i="15" s="1"/>
  <c r="K738" i="15"/>
  <c r="H738" i="15" s="1"/>
  <c r="Q772" i="15"/>
  <c r="I772" i="15" s="1"/>
  <c r="K772" i="15"/>
  <c r="H772" i="15" s="1"/>
  <c r="Q771" i="15"/>
  <c r="I771" i="15" s="1"/>
  <c r="K771" i="15"/>
  <c r="H771" i="15" s="1"/>
  <c r="Q770" i="15"/>
  <c r="I770" i="15" s="1"/>
  <c r="K770" i="15"/>
  <c r="H770" i="15" s="1"/>
  <c r="Q780" i="15"/>
  <c r="I780" i="15" s="1"/>
  <c r="K780" i="15"/>
  <c r="H780" i="15" s="1"/>
  <c r="Q779" i="15"/>
  <c r="I779" i="15" s="1"/>
  <c r="K779" i="15"/>
  <c r="H779" i="15" s="1"/>
  <c r="Q787" i="15"/>
  <c r="I787" i="15" s="1"/>
  <c r="K787" i="15"/>
  <c r="H787" i="15" s="1"/>
  <c r="Q769" i="15"/>
  <c r="I769" i="15" s="1"/>
  <c r="K769" i="15"/>
  <c r="H769" i="15" s="1"/>
  <c r="Q760" i="15"/>
  <c r="I760" i="15" s="1"/>
  <c r="K760" i="15"/>
  <c r="H760" i="15" s="1"/>
  <c r="Q759" i="15"/>
  <c r="I759" i="15" s="1"/>
  <c r="K759" i="15"/>
  <c r="H759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40" i="15"/>
  <c r="I940" i="15" s="1"/>
  <c r="K940" i="15"/>
  <c r="H940" i="15" s="1"/>
  <c r="O5" i="15"/>
  <c r="Q1545" i="15"/>
  <c r="I1545" i="15" s="1"/>
  <c r="Q1544" i="15"/>
  <c r="I1544" i="15" s="1"/>
  <c r="Q1543" i="15"/>
  <c r="I1543" i="15" s="1"/>
  <c r="Q1542" i="15"/>
  <c r="I1542" i="15" s="1"/>
  <c r="Q1541" i="15"/>
  <c r="I1541" i="15" s="1"/>
  <c r="Q1540" i="15"/>
  <c r="I1540" i="15" s="1"/>
  <c r="Q1539" i="15"/>
  <c r="I1539" i="15" s="1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Q1498" i="15"/>
  <c r="I1498" i="15" s="1"/>
  <c r="Q1497" i="15"/>
  <c r="I1497" i="15" s="1"/>
  <c r="Q1496" i="15"/>
  <c r="I1496" i="15" s="1"/>
  <c r="Q1495" i="15"/>
  <c r="I1495" i="15" s="1"/>
  <c r="Q1494" i="15"/>
  <c r="I1494" i="15" s="1"/>
  <c r="Q1493" i="15"/>
  <c r="I1493" i="15" s="1"/>
  <c r="Q1492" i="15"/>
  <c r="I1492" i="15" s="1"/>
  <c r="Q1491" i="15"/>
  <c r="I1491" i="15" s="1"/>
  <c r="Q1490" i="15"/>
  <c r="I1490" i="15" s="1"/>
  <c r="Q1489" i="15"/>
  <c r="I1489" i="15" s="1"/>
  <c r="Q1488" i="15"/>
  <c r="I1488" i="15" s="1"/>
  <c r="Q1487" i="15"/>
  <c r="I1487" i="15" s="1"/>
  <c r="Q1486" i="15"/>
  <c r="I1486" i="15" s="1"/>
  <c r="Q1485" i="15"/>
  <c r="I1485" i="15" s="1"/>
  <c r="Q1484" i="15"/>
  <c r="I1484" i="15" s="1"/>
  <c r="Q1483" i="15"/>
  <c r="I1483" i="15" s="1"/>
  <c r="Q1482" i="15"/>
  <c r="I1482" i="15" s="1"/>
  <c r="Q1481" i="15"/>
  <c r="I1481" i="15" s="1"/>
  <c r="Q1480" i="15"/>
  <c r="I1480" i="15" s="1"/>
  <c r="Q1479" i="15"/>
  <c r="I1479" i="15" s="1"/>
  <c r="Q1478" i="15"/>
  <c r="I1478" i="15" s="1"/>
  <c r="Q1477" i="15"/>
  <c r="I1477" i="15" s="1"/>
  <c r="Q1476" i="15"/>
  <c r="I1476" i="15" s="1"/>
  <c r="Q1475" i="15"/>
  <c r="I1475" i="15" s="1"/>
  <c r="Q1474" i="15"/>
  <c r="I1474" i="15" s="1"/>
  <c r="Q1473" i="15"/>
  <c r="I1473" i="15" s="1"/>
  <c r="Q1472" i="15"/>
  <c r="I1472" i="15" s="1"/>
  <c r="Q1471" i="15"/>
  <c r="I1471" i="15" s="1"/>
  <c r="Q1470" i="15"/>
  <c r="I1470" i="15" s="1"/>
  <c r="Q1469" i="15"/>
  <c r="I1469" i="15" s="1"/>
  <c r="Q1468" i="15"/>
  <c r="I1468" i="15" s="1"/>
  <c r="Q1467" i="15"/>
  <c r="I1467" i="15" s="1"/>
  <c r="Q1466" i="15"/>
  <c r="I1466" i="15" s="1"/>
  <c r="Q1465" i="15"/>
  <c r="I1465" i="15" s="1"/>
  <c r="Q1464" i="15"/>
  <c r="I1464" i="15" s="1"/>
  <c r="Q1463" i="15"/>
  <c r="I1463" i="15" s="1"/>
  <c r="I1462" i="15"/>
  <c r="Q1461" i="15"/>
  <c r="I1461" i="15" s="1"/>
  <c r="Q1460" i="15"/>
  <c r="I1460" i="15" s="1"/>
  <c r="Q1459" i="15"/>
  <c r="I1459" i="15" s="1"/>
  <c r="Q1458" i="15"/>
  <c r="I1458" i="15" s="1"/>
  <c r="Q1457" i="15"/>
  <c r="I1457" i="15" s="1"/>
  <c r="Q1456" i="15"/>
  <c r="I1456" i="15" s="1"/>
  <c r="Q1453" i="15"/>
  <c r="I1453" i="15" s="1"/>
  <c r="Q1452" i="15"/>
  <c r="I1452" i="15" s="1"/>
  <c r="Q1451" i="15"/>
  <c r="I1451" i="15" s="1"/>
  <c r="I1445" i="15"/>
  <c r="Q1450" i="15"/>
  <c r="I1450" i="15" s="1"/>
  <c r="Q1449" i="15"/>
  <c r="I1449" i="15" s="1"/>
  <c r="I1434" i="15"/>
  <c r="Q1448" i="15"/>
  <c r="I1448" i="15" s="1"/>
  <c r="Q1447" i="15"/>
  <c r="I1447" i="15" s="1"/>
  <c r="Q1446" i="15"/>
  <c r="I1446" i="15" s="1"/>
  <c r="Q1438" i="15"/>
  <c r="I1438" i="15" s="1"/>
  <c r="Q1437" i="15"/>
  <c r="I1437" i="15" s="1"/>
  <c r="Q1422" i="15"/>
  <c r="I1422" i="15" s="1"/>
  <c r="Q1436" i="15"/>
  <c r="I1436" i="15" s="1"/>
  <c r="Q1435" i="15"/>
  <c r="I1435" i="15" s="1"/>
  <c r="Q1427" i="15"/>
  <c r="I1427" i="15" s="1"/>
  <c r="Q1426" i="15"/>
  <c r="I1426" i="15" s="1"/>
  <c r="Q1425" i="15"/>
  <c r="I1425" i="15" s="1"/>
  <c r="Q1414" i="15"/>
  <c r="I1414" i="15" s="1"/>
  <c r="Q1424" i="15"/>
  <c r="I1424" i="15" s="1"/>
  <c r="Q1423" i="15"/>
  <c r="I1423" i="15" s="1"/>
  <c r="Q1418" i="15"/>
  <c r="I1418" i="15" s="1"/>
  <c r="Q1417" i="15"/>
  <c r="I1417" i="15" s="1"/>
  <c r="Q1416" i="15"/>
  <c r="I1416" i="15" s="1"/>
  <c r="Q1415" i="15"/>
  <c r="I1415" i="15" s="1"/>
  <c r="Q1410" i="15"/>
  <c r="I1410" i="15" s="1"/>
  <c r="Q1409" i="15"/>
  <c r="I1409" i="15" s="1"/>
  <c r="Q1408" i="15"/>
  <c r="I1408" i="15" s="1"/>
  <c r="Q1407" i="15"/>
  <c r="I1407" i="15" s="1"/>
  <c r="Q1406" i="15"/>
  <c r="I1406" i="15" s="1"/>
  <c r="Q1405" i="15"/>
  <c r="I1405" i="15" s="1"/>
  <c r="Q1404" i="15"/>
  <c r="I1404" i="15" s="1"/>
  <c r="I1401" i="15"/>
  <c r="Q1400" i="15"/>
  <c r="I1400" i="15" s="1"/>
  <c r="Q1397" i="15"/>
  <c r="I1397" i="15" s="1"/>
  <c r="Q1396" i="15"/>
  <c r="I1396" i="15" s="1"/>
  <c r="Q1395" i="15"/>
  <c r="I1395" i="15" s="1"/>
  <c r="Q1394" i="15"/>
  <c r="I1394" i="15" s="1"/>
  <c r="Q1393" i="15"/>
  <c r="I1393" i="15" s="1"/>
  <c r="Q1392" i="15"/>
  <c r="I1392" i="15" s="1"/>
  <c r="Q1391" i="15"/>
  <c r="I1391" i="15" s="1"/>
  <c r="Q1390" i="15"/>
  <c r="I1390" i="15" s="1"/>
  <c r="Q1389" i="15"/>
  <c r="I1389" i="15" s="1"/>
  <c r="Q1388" i="15"/>
  <c r="I1388" i="15" s="1"/>
  <c r="Q1387" i="15"/>
  <c r="I1387" i="15" s="1"/>
  <c r="Q1386" i="15"/>
  <c r="I1386" i="15" s="1"/>
  <c r="Q1385" i="15"/>
  <c r="I1385" i="15" s="1"/>
  <c r="Q1384" i="15"/>
  <c r="I1384" i="15" s="1"/>
  <c r="Q1383" i="15"/>
  <c r="I1383" i="15" s="1"/>
  <c r="Q1382" i="15"/>
  <c r="I1382" i="15" s="1"/>
  <c r="Q1378" i="15"/>
  <c r="I1378" i="15" s="1"/>
  <c r="Q1377" i="15"/>
  <c r="I1377" i="15" s="1"/>
  <c r="Q1375" i="15"/>
  <c r="I1375" i="15" s="1"/>
  <c r="Q1374" i="15"/>
  <c r="I1374" i="15" s="1"/>
  <c r="Q1373" i="15"/>
  <c r="I1373" i="15" s="1"/>
  <c r="Q1372" i="15"/>
  <c r="I1372" i="15" s="1"/>
  <c r="Q1371" i="15"/>
  <c r="I1371" i="15" s="1"/>
  <c r="Q1370" i="15"/>
  <c r="I1370" i="15" s="1"/>
  <c r="Q1369" i="15"/>
  <c r="I1369" i="15" s="1"/>
  <c r="Q1368" i="15"/>
  <c r="I1368" i="15" s="1"/>
  <c r="Q1379" i="15"/>
  <c r="I1379" i="15" s="1"/>
  <c r="Q1367" i="15"/>
  <c r="I1367" i="15" s="1"/>
  <c r="Q1366" i="15"/>
  <c r="I1366" i="15" s="1"/>
  <c r="Q1365" i="15"/>
  <c r="I1365" i="15" s="1"/>
  <c r="Q1364" i="15"/>
  <c r="I1364" i="15" s="1"/>
  <c r="Q1363" i="15"/>
  <c r="I1363" i="15" s="1"/>
  <c r="Q1362" i="15"/>
  <c r="I1362" i="15" s="1"/>
  <c r="Q1361" i="15"/>
  <c r="I1361" i="15" s="1"/>
  <c r="Q1360" i="15"/>
  <c r="I1360" i="15" s="1"/>
  <c r="Q1359" i="15"/>
  <c r="I1359" i="15" s="1"/>
  <c r="Q1358" i="15"/>
  <c r="I1358" i="15" s="1"/>
  <c r="Q1357" i="15"/>
  <c r="I1357" i="15" s="1"/>
  <c r="Q1356" i="15"/>
  <c r="I1356" i="15" s="1"/>
  <c r="Q1355" i="15"/>
  <c r="I1355" i="15" s="1"/>
  <c r="Q1352" i="15"/>
  <c r="I1352" i="15" s="1"/>
  <c r="Q1351" i="15"/>
  <c r="I1351" i="15" s="1"/>
  <c r="I1348" i="15"/>
  <c r="Q1347" i="15"/>
  <c r="I1347" i="15" s="1"/>
  <c r="Q1346" i="15"/>
  <c r="I1346" i="15" s="1"/>
  <c r="Q1344" i="15"/>
  <c r="I1344" i="15" s="1"/>
  <c r="Q1343" i="15"/>
  <c r="I1343" i="15" s="1"/>
  <c r="Q1342" i="15"/>
  <c r="I1342" i="15" s="1"/>
  <c r="Q1341" i="15"/>
  <c r="I1341" i="15" s="1"/>
  <c r="Q1340" i="15"/>
  <c r="I1340" i="15" s="1"/>
  <c r="Q1339" i="15"/>
  <c r="I1339" i="15" s="1"/>
  <c r="Q1338" i="15"/>
  <c r="I1338" i="15" s="1"/>
  <c r="Q1337" i="15"/>
  <c r="I1337" i="15" s="1"/>
  <c r="Q1336" i="15"/>
  <c r="I1336" i="15" s="1"/>
  <c r="Q1335" i="15"/>
  <c r="I1335" i="15" s="1"/>
  <c r="Q1345" i="15"/>
  <c r="I134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29" i="15"/>
  <c r="I1329" i="15" s="1"/>
  <c r="Q1328" i="15"/>
  <c r="I1328" i="15" s="1"/>
  <c r="Q1327" i="15"/>
  <c r="I1327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4" i="15"/>
  <c r="I1314" i="15" s="1"/>
  <c r="Q1309" i="15"/>
  <c r="I1309" i="15" s="1"/>
  <c r="Q1308" i="15"/>
  <c r="I1308" i="15" s="1"/>
  <c r="Q1307" i="15"/>
  <c r="I1307" i="15" s="1"/>
  <c r="Q1306" i="15"/>
  <c r="I1306" i="15" s="1"/>
  <c r="Q1305" i="15"/>
  <c r="I1305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89" i="15"/>
  <c r="I1289" i="15" s="1"/>
  <c r="Q1288" i="15"/>
  <c r="I1288" i="15" s="1"/>
  <c r="Q1287" i="15"/>
  <c r="I1287" i="15" s="1"/>
  <c r="Q1286" i="15"/>
  <c r="I1286" i="15" s="1"/>
  <c r="Q1285" i="15"/>
  <c r="I1285" i="15" s="1"/>
  <c r="Q1284" i="15"/>
  <c r="I1284" i="15" s="1"/>
  <c r="Q1283" i="15"/>
  <c r="I1283" i="15" s="1"/>
  <c r="Q1282" i="15"/>
  <c r="I1282" i="15" s="1"/>
  <c r="Q1281" i="15"/>
  <c r="I1281" i="15" s="1"/>
  <c r="Q1277" i="15"/>
  <c r="I1277" i="15" s="1"/>
  <c r="Q1276" i="15"/>
  <c r="I1276" i="15" s="1"/>
  <c r="Q1275" i="15"/>
  <c r="I1275" i="15" s="1"/>
  <c r="Q1274" i="15"/>
  <c r="I1274" i="15" s="1"/>
  <c r="Q1273" i="15"/>
  <c r="I1273" i="15" s="1"/>
  <c r="Q1272" i="15"/>
  <c r="I1272" i="15" s="1"/>
  <c r="Q1271" i="15"/>
  <c r="I1271" i="15" s="1"/>
  <c r="Q1270" i="15"/>
  <c r="I1270" i="15" s="1"/>
  <c r="Q1269" i="15"/>
  <c r="I1269" i="15" s="1"/>
  <c r="Q1268" i="15"/>
  <c r="I1268" i="15" s="1"/>
  <c r="Q1267" i="15"/>
  <c r="I1267" i="15" s="1"/>
  <c r="Q1264" i="15"/>
  <c r="I1264" i="15" s="1"/>
  <c r="Q1263" i="15"/>
  <c r="I1263" i="15" s="1"/>
  <c r="Q1262" i="15"/>
  <c r="I1262" i="15" s="1"/>
  <c r="Q1261" i="15"/>
  <c r="I1261" i="15" s="1"/>
  <c r="Q1260" i="15"/>
  <c r="I1260" i="15" s="1"/>
  <c r="Q1259" i="15"/>
  <c r="I1259" i="15" s="1"/>
  <c r="Q1258" i="15"/>
  <c r="I1258" i="15" s="1"/>
  <c r="Q1257" i="15"/>
  <c r="I1257" i="15" s="1"/>
  <c r="Q1252" i="15"/>
  <c r="I1252" i="15" s="1"/>
  <c r="Q1251" i="15"/>
  <c r="I1251" i="15" s="1"/>
  <c r="Q1250" i="15"/>
  <c r="I1250" i="15" s="1"/>
  <c r="Q1249" i="15"/>
  <c r="I1249" i="15" s="1"/>
  <c r="Q1248" i="15"/>
  <c r="I1248" i="15" s="1"/>
  <c r="Q1247" i="15"/>
  <c r="I1247" i="15" s="1"/>
  <c r="Q1246" i="15"/>
  <c r="I1246" i="15" s="1"/>
  <c r="Q1245" i="15"/>
  <c r="I1245" i="15" s="1"/>
  <c r="Q1244" i="15"/>
  <c r="I1244" i="15" s="1"/>
  <c r="Q1240" i="15"/>
  <c r="I1240" i="15" s="1"/>
  <c r="Q1239" i="15"/>
  <c r="I1239" i="15" s="1"/>
  <c r="Q1238" i="15"/>
  <c r="I1238" i="15" s="1"/>
  <c r="Q1237" i="15"/>
  <c r="I1237" i="15" s="1"/>
  <c r="Q1236" i="15"/>
  <c r="I1236" i="15" s="1"/>
  <c r="Q1235" i="15"/>
  <c r="I1235" i="15" s="1"/>
  <c r="Q1232" i="15"/>
  <c r="I1232" i="15" s="1"/>
  <c r="Q1231" i="15"/>
  <c r="I1231" i="15" s="1"/>
  <c r="Q1230" i="15"/>
  <c r="I1230" i="15" s="1"/>
  <c r="Q1229" i="15"/>
  <c r="I1229" i="15" s="1"/>
  <c r="Q1228" i="15"/>
  <c r="I1228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18" i="15"/>
  <c r="I1218" i="15" s="1"/>
  <c r="Q1217" i="15"/>
  <c r="I1217" i="15" s="1"/>
  <c r="Q1216" i="15"/>
  <c r="I1216" i="15" s="1"/>
  <c r="Q1215" i="15"/>
  <c r="I1215" i="15" s="1"/>
  <c r="Q1214" i="15"/>
  <c r="I1214" i="15" s="1"/>
  <c r="Q1213" i="15"/>
  <c r="I1213" i="15" s="1"/>
  <c r="Q1212" i="15"/>
  <c r="I1212" i="15" s="1"/>
  <c r="Q1211" i="15"/>
  <c r="I1211" i="15" s="1"/>
  <c r="Q1210" i="15"/>
  <c r="I1210" i="15" s="1"/>
  <c r="Q1205" i="15"/>
  <c r="I1205" i="15" s="1"/>
  <c r="Q1204" i="15"/>
  <c r="I1204" i="15" s="1"/>
  <c r="Q1203" i="15"/>
  <c r="I1203" i="15" s="1"/>
  <c r="Q1202" i="15"/>
  <c r="I1202" i="15" s="1"/>
  <c r="Q1201" i="15"/>
  <c r="I1201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78" i="15"/>
  <c r="I1178" i="15" s="1"/>
  <c r="Q1177" i="15"/>
  <c r="I1177" i="15" s="1"/>
  <c r="Q1176" i="15"/>
  <c r="I1176" i="15" s="1"/>
  <c r="Q1175" i="15"/>
  <c r="I1175" i="15" s="1"/>
  <c r="Q1174" i="15"/>
  <c r="I1174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47" i="15"/>
  <c r="I1147" i="15" s="1"/>
  <c r="Q1146" i="15"/>
  <c r="I1146" i="15" s="1"/>
  <c r="Q1145" i="15"/>
  <c r="I1145" i="15" s="1"/>
  <c r="Q1144" i="15"/>
  <c r="I1144" i="15" s="1"/>
  <c r="Q1141" i="15"/>
  <c r="I1141" i="15" s="1"/>
  <c r="Q1140" i="15"/>
  <c r="I1140" i="15" s="1"/>
  <c r="Q1139" i="15"/>
  <c r="I1139" i="15" s="1"/>
  <c r="Q1138" i="15"/>
  <c r="I1138" i="15" s="1"/>
  <c r="Q1137" i="15"/>
  <c r="I1137" i="15" s="1"/>
  <c r="Q1136" i="15"/>
  <c r="I1136" i="15" s="1"/>
  <c r="Q1132" i="15"/>
  <c r="I1132" i="15" s="1"/>
  <c r="Q1131" i="15"/>
  <c r="I1131" i="15" s="1"/>
  <c r="Q1130" i="15"/>
  <c r="I1130" i="15" s="1"/>
  <c r="Q1129" i="15"/>
  <c r="I1129" i="15" s="1"/>
  <c r="Q1128" i="15"/>
  <c r="I1128" i="15" s="1"/>
  <c r="Q1127" i="15"/>
  <c r="I1127" i="15" s="1"/>
  <c r="Q1126" i="15"/>
  <c r="I1126" i="15" s="1"/>
  <c r="Q1125" i="15"/>
  <c r="I1125" i="15" s="1"/>
  <c r="Q1120" i="15"/>
  <c r="I1120" i="15" s="1"/>
  <c r="Q1119" i="15"/>
  <c r="I1119" i="15" s="1"/>
  <c r="Q1118" i="15"/>
  <c r="I1118" i="15" s="1"/>
  <c r="Q1117" i="15"/>
  <c r="I1117" i="15" s="1"/>
  <c r="Q1116" i="15"/>
  <c r="I1116" i="15" s="1"/>
  <c r="Q1112" i="15"/>
  <c r="I1112" i="15" s="1"/>
  <c r="Q1111" i="15"/>
  <c r="I1111" i="15" s="1"/>
  <c r="Q1110" i="15"/>
  <c r="I1110" i="15" s="1"/>
  <c r="Q1109" i="15"/>
  <c r="I1109" i="15" s="1"/>
  <c r="Q1108" i="15"/>
  <c r="I1108" i="15" s="1"/>
  <c r="Q1107" i="15"/>
  <c r="I1107" i="15" s="1"/>
  <c r="Q1106" i="15"/>
  <c r="I1106" i="15" s="1"/>
  <c r="Q1105" i="15"/>
  <c r="I1105" i="15" s="1"/>
  <c r="Q1103" i="15"/>
  <c r="I1103" i="15" s="1"/>
  <c r="Q1099" i="15"/>
  <c r="I1099" i="15" s="1"/>
  <c r="Q1098" i="15"/>
  <c r="I1098" i="15" s="1"/>
  <c r="Q1097" i="15"/>
  <c r="I1097" i="15" s="1"/>
  <c r="Q1092" i="15"/>
  <c r="I1092" i="15" s="1"/>
  <c r="Q1091" i="15"/>
  <c r="I1091" i="15" s="1"/>
  <c r="Q1090" i="15"/>
  <c r="I1090" i="15" s="1"/>
  <c r="Q1089" i="15"/>
  <c r="I1089" i="15" s="1"/>
  <c r="Q1088" i="15"/>
  <c r="I1088" i="15" s="1"/>
  <c r="Q1087" i="15"/>
  <c r="I1087" i="15" s="1"/>
  <c r="Q1085" i="15"/>
  <c r="I1085" i="15" s="1"/>
  <c r="Q1084" i="15"/>
  <c r="I1084" i="15" s="1"/>
  <c r="Q1083" i="15"/>
  <c r="I1083" i="15" s="1"/>
  <c r="Q1082" i="15"/>
  <c r="I1082" i="15" s="1"/>
  <c r="Q1081" i="15"/>
  <c r="I1081" i="15" s="1"/>
  <c r="Q1077" i="15"/>
  <c r="I1077" i="15" s="1"/>
  <c r="Q1076" i="15"/>
  <c r="I1076" i="15" s="1"/>
  <c r="Q1070" i="15"/>
  <c r="I1070" i="15" s="1"/>
  <c r="Q1069" i="15"/>
  <c r="I1069" i="15" s="1"/>
  <c r="Q1068" i="15"/>
  <c r="I1068" i="15" s="1"/>
  <c r="Q1066" i="15"/>
  <c r="I1066" i="15" s="1"/>
  <c r="Q1062" i="15"/>
  <c r="I1062" i="15" s="1"/>
  <c r="Q1061" i="15"/>
  <c r="I1061" i="15" s="1"/>
  <c r="Q1060" i="15"/>
  <c r="I1060" i="15" s="1"/>
  <c r="Q1059" i="15"/>
  <c r="I1059" i="15" s="1"/>
  <c r="Q1058" i="15"/>
  <c r="I1058" i="15" s="1"/>
  <c r="Q1056" i="15"/>
  <c r="I1056" i="15" s="1"/>
  <c r="Q1051" i="15"/>
  <c r="I1051" i="15" s="1"/>
  <c r="Q1050" i="15"/>
  <c r="I1050" i="15" s="1"/>
  <c r="Q1049" i="15"/>
  <c r="I1049" i="15" s="1"/>
  <c r="Q1047" i="15"/>
  <c r="I1047" i="15" s="1"/>
  <c r="Q1041" i="15"/>
  <c r="I1041" i="15" s="1"/>
  <c r="Q1040" i="15"/>
  <c r="I1040" i="15" s="1"/>
  <c r="Q1039" i="15"/>
  <c r="I1039" i="15" s="1"/>
  <c r="Q1038" i="15"/>
  <c r="I1038" i="15" s="1"/>
  <c r="Q1037" i="15"/>
  <c r="I1037" i="15" s="1"/>
  <c r="Q1036" i="15"/>
  <c r="I1036" i="15" s="1"/>
  <c r="Q1035" i="15"/>
  <c r="I1035" i="15" s="1"/>
  <c r="Q1034" i="15"/>
  <c r="I1034" i="15" s="1"/>
  <c r="Q1033" i="15"/>
  <c r="I1033" i="15" s="1"/>
  <c r="Q1028" i="15"/>
  <c r="I1028" i="15" s="1"/>
  <c r="Q1027" i="15"/>
  <c r="I1027" i="15" s="1"/>
  <c r="Q1026" i="15"/>
  <c r="I1026" i="15" s="1"/>
  <c r="Q1025" i="15"/>
  <c r="I1025" i="15" s="1"/>
  <c r="Q1024" i="15"/>
  <c r="I1024" i="15" s="1"/>
  <c r="Q1023" i="15"/>
  <c r="I1023" i="15" s="1"/>
  <c r="Q1018" i="15"/>
  <c r="I1018" i="15" s="1"/>
  <c r="Q1017" i="15"/>
  <c r="I1017" i="15" s="1"/>
  <c r="Q1016" i="15"/>
  <c r="I1016" i="15" s="1"/>
  <c r="Q1015" i="15"/>
  <c r="I1015" i="15" s="1"/>
  <c r="Q1014" i="15"/>
  <c r="I1014" i="15" s="1"/>
  <c r="Q1013" i="15"/>
  <c r="I1013" i="15" s="1"/>
  <c r="Q1012" i="15"/>
  <c r="I1012" i="15" s="1"/>
  <c r="Q1011" i="15"/>
  <c r="I1011" i="15" s="1"/>
  <c r="Q1010" i="15"/>
  <c r="I1010" i="15" s="1"/>
  <c r="Q1006" i="15"/>
  <c r="I1006" i="15" s="1"/>
  <c r="Q1005" i="15"/>
  <c r="I1005" i="15" s="1"/>
  <c r="Q1004" i="15"/>
  <c r="I1004" i="15" s="1"/>
  <c r="Q1003" i="15"/>
  <c r="I1003" i="15" s="1"/>
  <c r="Q1002" i="15"/>
  <c r="I1002" i="15" s="1"/>
  <c r="Q1001" i="15"/>
  <c r="I1001" i="15" s="1"/>
  <c r="Q995" i="15"/>
  <c r="I995" i="15" s="1"/>
  <c r="Q994" i="15"/>
  <c r="I994" i="15" s="1"/>
  <c r="Q993" i="15"/>
  <c r="I993" i="15" s="1"/>
  <c r="Q992" i="15"/>
  <c r="I992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8" i="15"/>
  <c r="I978" i="15" s="1"/>
  <c r="Q973" i="15"/>
  <c r="I973" i="15" s="1"/>
  <c r="Q972" i="15"/>
  <c r="I972" i="15" s="1"/>
  <c r="Q971" i="15"/>
  <c r="I971" i="15" s="1"/>
  <c r="Q970" i="15"/>
  <c r="I970" i="15" s="1"/>
  <c r="Q966" i="15"/>
  <c r="I966" i="15" s="1"/>
  <c r="Q965" i="15"/>
  <c r="I965" i="15" s="1"/>
  <c r="Q964" i="15"/>
  <c r="I964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8" i="15"/>
  <c r="I948" i="15" s="1"/>
  <c r="Q936" i="15"/>
  <c r="I936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18" i="15"/>
  <c r="I918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5" i="15"/>
  <c r="I905" i="15" s="1"/>
  <c r="Q902" i="15"/>
  <c r="I902" i="15" s="1"/>
  <c r="Q901" i="15"/>
  <c r="I901" i="15" s="1"/>
  <c r="Q900" i="15"/>
  <c r="I900" i="15" s="1"/>
  <c r="Q899" i="15"/>
  <c r="I899" i="15" s="1"/>
  <c r="Q895" i="15"/>
  <c r="I895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79" i="15"/>
  <c r="I879" i="15" s="1"/>
  <c r="Q878" i="15"/>
  <c r="I878" i="15" s="1"/>
  <c r="Q877" i="15"/>
  <c r="I877" i="15" s="1"/>
  <c r="Q874" i="15"/>
  <c r="I874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1" i="15"/>
  <c r="I861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62" i="15"/>
  <c r="I862" i="15" s="1"/>
  <c r="Q847" i="15"/>
  <c r="I847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8" i="15"/>
  <c r="I838" i="15" s="1"/>
  <c r="Q837" i="15"/>
  <c r="I837" i="15" s="1"/>
  <c r="Q836" i="15"/>
  <c r="I836" i="15" s="1"/>
  <c r="Q835" i="15"/>
  <c r="I835" i="15" s="1"/>
  <c r="Q833" i="15"/>
  <c r="I833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2" i="15"/>
  <c r="I822" i="15" s="1"/>
  <c r="Q819" i="15"/>
  <c r="I819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5" i="15"/>
  <c r="I805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6" i="15"/>
  <c r="I786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78" i="15"/>
  <c r="I778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68" i="15"/>
  <c r="I768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58" i="15"/>
  <c r="I758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0" i="15"/>
  <c r="I750" i="15" s="1"/>
  <c r="Q748" i="15"/>
  <c r="I748" i="15" s="1"/>
  <c r="Q746" i="15"/>
  <c r="I746" i="15" s="1"/>
  <c r="Q749" i="15"/>
  <c r="I749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2" i="15"/>
  <c r="K749" i="15"/>
  <c r="H749" i="15" s="1"/>
  <c r="K746" i="15"/>
  <c r="H746" i="15" s="1"/>
  <c r="K748" i="15"/>
  <c r="H748" i="15" s="1"/>
  <c r="K750" i="15"/>
  <c r="H750" i="15" s="1"/>
  <c r="K753" i="15"/>
  <c r="H753" i="15" s="1"/>
  <c r="K754" i="15"/>
  <c r="H754" i="15" s="1"/>
  <c r="K755" i="15"/>
  <c r="H755" i="15" s="1"/>
  <c r="K756" i="15"/>
  <c r="H756" i="15" s="1"/>
  <c r="H751" i="15"/>
  <c r="K757" i="15"/>
  <c r="H757" i="15" s="1"/>
  <c r="K758" i="15"/>
  <c r="H758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68" i="15"/>
  <c r="H768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78" i="15"/>
  <c r="H778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6" i="15"/>
  <c r="H786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5" i="15"/>
  <c r="H805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19" i="15"/>
  <c r="H819" i="15" s="1"/>
  <c r="K822" i="15"/>
  <c r="H822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3" i="15"/>
  <c r="H833" i="15" s="1"/>
  <c r="K835" i="15"/>
  <c r="H835" i="15" s="1"/>
  <c r="K836" i="15"/>
  <c r="H836" i="15" s="1"/>
  <c r="K837" i="15"/>
  <c r="H837" i="15" s="1"/>
  <c r="K838" i="15"/>
  <c r="H838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47" i="15"/>
  <c r="H847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1" i="15"/>
  <c r="H861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4" i="15"/>
  <c r="H874" i="15" s="1"/>
  <c r="K877" i="15"/>
  <c r="H877" i="15" s="1"/>
  <c r="K878" i="15"/>
  <c r="H878" i="15" s="1"/>
  <c r="K879" i="15"/>
  <c r="H879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5" i="15"/>
  <c r="H895" i="15" s="1"/>
  <c r="K899" i="15"/>
  <c r="H899" i="15" s="1"/>
  <c r="K900" i="15"/>
  <c r="H900" i="15" s="1"/>
  <c r="K901" i="15"/>
  <c r="H901" i="15" s="1"/>
  <c r="K902" i="15"/>
  <c r="H902" i="15" s="1"/>
  <c r="K905" i="15"/>
  <c r="H905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18" i="15"/>
  <c r="H918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36" i="15"/>
  <c r="H936" i="15" s="1"/>
  <c r="K948" i="15"/>
  <c r="H948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4" i="15"/>
  <c r="H964" i="15" s="1"/>
  <c r="K965" i="15"/>
  <c r="H965" i="15" s="1"/>
  <c r="K966" i="15"/>
  <c r="H966" i="15" s="1"/>
  <c r="K970" i="15"/>
  <c r="H970" i="15" s="1"/>
  <c r="K971" i="15"/>
  <c r="H971" i="15" s="1"/>
  <c r="K972" i="15"/>
  <c r="H972" i="15" s="1"/>
  <c r="K973" i="15"/>
  <c r="H973" i="15" s="1"/>
  <c r="K978" i="15"/>
  <c r="H978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2" i="15"/>
  <c r="H992" i="15" s="1"/>
  <c r="K993" i="15"/>
  <c r="H993" i="15" s="1"/>
  <c r="K994" i="15"/>
  <c r="H994" i="15" s="1"/>
  <c r="K995" i="15"/>
  <c r="H995" i="15" s="1"/>
  <c r="K1001" i="15"/>
  <c r="H1001" i="15" s="1"/>
  <c r="K1002" i="15"/>
  <c r="H1002" i="15" s="1"/>
  <c r="K1003" i="15"/>
  <c r="H1003" i="15" s="1"/>
  <c r="K1004" i="15"/>
  <c r="H1004" i="15" s="1"/>
  <c r="K1005" i="15"/>
  <c r="H1005" i="15" s="1"/>
  <c r="K1006" i="15"/>
  <c r="H1006" i="15" s="1"/>
  <c r="K1010" i="15"/>
  <c r="H1010" i="15" s="1"/>
  <c r="K1011" i="15"/>
  <c r="H1011" i="15" s="1"/>
  <c r="K1012" i="15"/>
  <c r="H1012" i="15" s="1"/>
  <c r="K1013" i="15"/>
  <c r="H1013" i="15" s="1"/>
  <c r="K1014" i="15"/>
  <c r="H1014" i="15" s="1"/>
  <c r="K1015" i="15"/>
  <c r="H1015" i="15" s="1"/>
  <c r="K1016" i="15"/>
  <c r="H1016" i="15" s="1"/>
  <c r="K1017" i="15"/>
  <c r="H1017" i="15" s="1"/>
  <c r="K1018" i="15"/>
  <c r="H1018" i="15" s="1"/>
  <c r="K1023" i="15"/>
  <c r="H1023" i="15" s="1"/>
  <c r="K1024" i="15"/>
  <c r="H1024" i="15" s="1"/>
  <c r="K1025" i="15"/>
  <c r="H1025" i="15" s="1"/>
  <c r="K1026" i="15"/>
  <c r="H1026" i="15" s="1"/>
  <c r="K1027" i="15"/>
  <c r="H1027" i="15" s="1"/>
  <c r="K1028" i="15"/>
  <c r="H1028" i="15" s="1"/>
  <c r="K1033" i="15"/>
  <c r="H1033" i="15" s="1"/>
  <c r="K1034" i="15"/>
  <c r="H1034" i="15" s="1"/>
  <c r="K1035" i="15"/>
  <c r="H1035" i="15" s="1"/>
  <c r="K1036" i="15"/>
  <c r="H1036" i="15" s="1"/>
  <c r="K1037" i="15"/>
  <c r="H1037" i="15" s="1"/>
  <c r="K1038" i="15"/>
  <c r="H1038" i="15" s="1"/>
  <c r="K1039" i="15"/>
  <c r="H1039" i="15" s="1"/>
  <c r="K1040" i="15"/>
  <c r="H1040" i="15" s="1"/>
  <c r="K1041" i="15"/>
  <c r="H1041" i="15" s="1"/>
  <c r="K1047" i="15"/>
  <c r="H1047" i="15" s="1"/>
  <c r="K1049" i="15"/>
  <c r="H1049" i="15" s="1"/>
  <c r="K1050" i="15"/>
  <c r="H1050" i="15" s="1"/>
  <c r="K1051" i="15"/>
  <c r="H1051" i="15" s="1"/>
  <c r="K1056" i="15"/>
  <c r="H1056" i="15" s="1"/>
  <c r="K1058" i="15"/>
  <c r="H1058" i="15" s="1"/>
  <c r="K1059" i="15"/>
  <c r="H1059" i="15" s="1"/>
  <c r="K1060" i="15"/>
  <c r="H1060" i="15" s="1"/>
  <c r="K1061" i="15"/>
  <c r="H1061" i="15" s="1"/>
  <c r="K1062" i="15"/>
  <c r="H1062" i="15" s="1"/>
  <c r="K1066" i="15"/>
  <c r="H1066" i="15" s="1"/>
  <c r="K1068" i="15"/>
  <c r="H1068" i="15" s="1"/>
  <c r="K1069" i="15"/>
  <c r="H1069" i="15" s="1"/>
  <c r="K1070" i="15"/>
  <c r="H1070" i="15" s="1"/>
  <c r="K1076" i="15"/>
  <c r="H1076" i="15" s="1"/>
  <c r="K1077" i="15"/>
  <c r="H1077" i="15" s="1"/>
  <c r="K1081" i="15"/>
  <c r="H1081" i="15" s="1"/>
  <c r="K1082" i="15"/>
  <c r="H1082" i="15" s="1"/>
  <c r="K1083" i="15"/>
  <c r="H1083" i="15" s="1"/>
  <c r="K1084" i="15"/>
  <c r="H1084" i="15" s="1"/>
  <c r="K1085" i="15"/>
  <c r="H1085" i="15" s="1"/>
  <c r="K1087" i="15"/>
  <c r="H1087" i="15" s="1"/>
  <c r="K1088" i="15"/>
  <c r="H1088" i="15" s="1"/>
  <c r="K1089" i="15"/>
  <c r="H1089" i="15" s="1"/>
  <c r="K1090" i="15"/>
  <c r="H1090" i="15" s="1"/>
  <c r="K1091" i="15"/>
  <c r="H1091" i="15" s="1"/>
  <c r="K1092" i="15"/>
  <c r="H1092" i="15" s="1"/>
  <c r="K1097" i="15"/>
  <c r="H1097" i="15" s="1"/>
  <c r="K1098" i="15"/>
  <c r="H1098" i="15" s="1"/>
  <c r="K1099" i="15"/>
  <c r="H1099" i="15" s="1"/>
  <c r="K1103" i="15"/>
  <c r="H1103" i="15" s="1"/>
  <c r="K1105" i="15"/>
  <c r="H1105" i="15" s="1"/>
  <c r="K1106" i="15"/>
  <c r="H1106" i="15" s="1"/>
  <c r="K1107" i="15"/>
  <c r="H1107" i="15" s="1"/>
  <c r="K1108" i="15"/>
  <c r="H1108" i="15" s="1"/>
  <c r="K1109" i="15"/>
  <c r="H1109" i="15" s="1"/>
  <c r="K1110" i="15"/>
  <c r="H1110" i="15" s="1"/>
  <c r="K1111" i="15"/>
  <c r="H1111" i="15" s="1"/>
  <c r="K1112" i="15"/>
  <c r="H1112" i="15" s="1"/>
  <c r="K1116" i="15"/>
  <c r="H1116" i="15" s="1"/>
  <c r="K1117" i="15"/>
  <c r="H1117" i="15" s="1"/>
  <c r="K1118" i="15"/>
  <c r="H1118" i="15" s="1"/>
  <c r="K1119" i="15"/>
  <c r="H1119" i="15" s="1"/>
  <c r="K1120" i="15"/>
  <c r="H1120" i="15" s="1"/>
  <c r="K1125" i="15"/>
  <c r="H1125" i="15" s="1"/>
  <c r="K1126" i="15"/>
  <c r="H1126" i="15" s="1"/>
  <c r="K1127" i="15"/>
  <c r="H1127" i="15" s="1"/>
  <c r="K1128" i="15"/>
  <c r="H1128" i="15" s="1"/>
  <c r="K1129" i="15"/>
  <c r="H1129" i="15" s="1"/>
  <c r="K1130" i="15"/>
  <c r="H1130" i="15" s="1"/>
  <c r="K1131" i="15"/>
  <c r="H1131" i="15" s="1"/>
  <c r="K1132" i="15"/>
  <c r="H1132" i="15" s="1"/>
  <c r="K1136" i="15"/>
  <c r="H1136" i="15" s="1"/>
  <c r="K1137" i="15"/>
  <c r="H1137" i="15" s="1"/>
  <c r="K1138" i="15"/>
  <c r="H1138" i="15" s="1"/>
  <c r="K1139" i="15"/>
  <c r="H1139" i="15" s="1"/>
  <c r="K1140" i="15"/>
  <c r="H1140" i="15" s="1"/>
  <c r="K1141" i="15"/>
  <c r="H1141" i="15" s="1"/>
  <c r="K1144" i="15"/>
  <c r="H1144" i="15" s="1"/>
  <c r="K1145" i="15"/>
  <c r="H1145" i="15" s="1"/>
  <c r="K1146" i="15"/>
  <c r="H1146" i="15" s="1"/>
  <c r="K1147" i="15"/>
  <c r="H1147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4" i="15"/>
  <c r="H1174" i="15" s="1"/>
  <c r="K1175" i="15"/>
  <c r="H1175" i="15" s="1"/>
  <c r="K1176" i="15"/>
  <c r="H1176" i="15" s="1"/>
  <c r="K1177" i="15"/>
  <c r="H1177" i="15" s="1"/>
  <c r="K1178" i="15"/>
  <c r="H1178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1" i="15"/>
  <c r="H1201" i="15" s="1"/>
  <c r="K1202" i="15"/>
  <c r="H1202" i="15" s="1"/>
  <c r="K1203" i="15"/>
  <c r="H1203" i="15" s="1"/>
  <c r="K1204" i="15"/>
  <c r="H1204" i="15" s="1"/>
  <c r="K1205" i="15"/>
  <c r="H1205" i="15" s="1"/>
  <c r="K1210" i="15"/>
  <c r="H1210" i="15" s="1"/>
  <c r="K1211" i="15"/>
  <c r="H1211" i="15" s="1"/>
  <c r="K1212" i="15"/>
  <c r="H1212" i="15" s="1"/>
  <c r="K1213" i="15"/>
  <c r="H1213" i="15" s="1"/>
  <c r="K1214" i="15"/>
  <c r="H1214" i="15" s="1"/>
  <c r="K1215" i="15"/>
  <c r="H1215" i="15" s="1"/>
  <c r="K1216" i="15"/>
  <c r="H1216" i="15" s="1"/>
  <c r="K1217" i="15"/>
  <c r="H1217" i="15" s="1"/>
  <c r="K1218" i="15"/>
  <c r="H1218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28" i="15"/>
  <c r="H1228" i="15" s="1"/>
  <c r="K1229" i="15"/>
  <c r="H1229" i="15" s="1"/>
  <c r="K1230" i="15"/>
  <c r="H1230" i="15" s="1"/>
  <c r="K1231" i="15"/>
  <c r="H1231" i="15" s="1"/>
  <c r="K1232" i="15"/>
  <c r="H1232" i="15" s="1"/>
  <c r="K1235" i="15"/>
  <c r="H1235" i="15" s="1"/>
  <c r="K1236" i="15"/>
  <c r="H1236" i="15" s="1"/>
  <c r="K1237" i="15"/>
  <c r="H1237" i="15" s="1"/>
  <c r="K1238" i="15"/>
  <c r="H1238" i="15" s="1"/>
  <c r="K1239" i="15"/>
  <c r="H1239" i="15" s="1"/>
  <c r="K1240" i="15"/>
  <c r="H1240" i="15" s="1"/>
  <c r="K1244" i="15"/>
  <c r="H1244" i="15" s="1"/>
  <c r="K1245" i="15"/>
  <c r="H1245" i="15" s="1"/>
  <c r="K1246" i="15"/>
  <c r="H1246" i="15" s="1"/>
  <c r="K1247" i="15"/>
  <c r="H1247" i="15" s="1"/>
  <c r="K1248" i="15"/>
  <c r="H1248" i="15" s="1"/>
  <c r="K1249" i="15"/>
  <c r="H1249" i="15" s="1"/>
  <c r="K1250" i="15"/>
  <c r="H1250" i="15" s="1"/>
  <c r="K1251" i="15"/>
  <c r="H1251" i="15" s="1"/>
  <c r="K1252" i="15"/>
  <c r="H1252" i="15" s="1"/>
  <c r="K1257" i="15"/>
  <c r="H1257" i="15" s="1"/>
  <c r="K1258" i="15"/>
  <c r="H1258" i="15" s="1"/>
  <c r="K1259" i="15"/>
  <c r="H1259" i="15" s="1"/>
  <c r="K1260" i="15"/>
  <c r="H1260" i="15" s="1"/>
  <c r="K1261" i="15"/>
  <c r="H1261" i="15" s="1"/>
  <c r="K1262" i="15"/>
  <c r="H1262" i="15" s="1"/>
  <c r="K1263" i="15"/>
  <c r="H1263" i="15" s="1"/>
  <c r="K1264" i="15"/>
  <c r="H1264" i="15" s="1"/>
  <c r="K1267" i="15"/>
  <c r="H1267" i="15" s="1"/>
  <c r="K1268" i="15"/>
  <c r="H1268" i="15" s="1"/>
  <c r="K1269" i="15"/>
  <c r="H1269" i="15" s="1"/>
  <c r="K1270" i="15"/>
  <c r="H1270" i="15" s="1"/>
  <c r="K1271" i="15"/>
  <c r="H1271" i="15" s="1"/>
  <c r="K1272" i="15"/>
  <c r="H1272" i="15" s="1"/>
  <c r="K1273" i="15"/>
  <c r="H1273" i="15" s="1"/>
  <c r="K1274" i="15"/>
  <c r="H1274" i="15" s="1"/>
  <c r="K1275" i="15"/>
  <c r="H1275" i="15" s="1"/>
  <c r="K1276" i="15"/>
  <c r="H1276" i="15" s="1"/>
  <c r="K1277" i="15"/>
  <c r="H1277" i="15" s="1"/>
  <c r="K1281" i="15"/>
  <c r="H1281" i="15" s="1"/>
  <c r="K1282" i="15"/>
  <c r="H1282" i="15" s="1"/>
  <c r="K1283" i="15"/>
  <c r="H1283" i="15" s="1"/>
  <c r="K1284" i="15"/>
  <c r="H1284" i="15" s="1"/>
  <c r="K1285" i="15"/>
  <c r="H1285" i="15" s="1"/>
  <c r="K1286" i="15"/>
  <c r="H1286" i="15" s="1"/>
  <c r="K1287" i="15"/>
  <c r="H1287" i="15" s="1"/>
  <c r="K1288" i="15"/>
  <c r="H1288" i="15" s="1"/>
  <c r="K1289" i="15"/>
  <c r="H1289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5" i="15"/>
  <c r="H1305" i="15" s="1"/>
  <c r="K1306" i="15"/>
  <c r="H1306" i="15" s="1"/>
  <c r="K1307" i="15"/>
  <c r="H1307" i="15" s="1"/>
  <c r="K1308" i="15"/>
  <c r="H1308" i="15" s="1"/>
  <c r="K1309" i="15"/>
  <c r="H1309" i="15" s="1"/>
  <c r="K1314" i="15"/>
  <c r="H1314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7" i="15"/>
  <c r="H1327" i="15" s="1"/>
  <c r="K1328" i="15"/>
  <c r="H1328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0" i="15"/>
  <c r="H1340" i="15" s="1"/>
  <c r="K1341" i="15"/>
  <c r="H1341" i="15" s="1"/>
  <c r="K1342" i="15"/>
  <c r="H1342" i="15" s="1"/>
  <c r="K1343" i="15"/>
  <c r="H1343" i="15" s="1"/>
  <c r="K1344" i="15"/>
  <c r="H1344" i="15" s="1"/>
  <c r="K1346" i="15"/>
  <c r="H1346" i="15" s="1"/>
  <c r="K1347" i="15"/>
  <c r="H1347" i="15" s="1"/>
  <c r="K1348" i="15"/>
  <c r="H1348" i="15" s="1"/>
  <c r="K1351" i="15"/>
  <c r="H1351" i="15" s="1"/>
  <c r="K1352" i="15"/>
  <c r="H1352" i="15" s="1"/>
  <c r="K1355" i="15"/>
  <c r="H1355" i="15" s="1"/>
  <c r="K1356" i="15"/>
  <c r="H1356" i="15" s="1"/>
  <c r="K1357" i="15"/>
  <c r="H1357" i="15" s="1"/>
  <c r="K1358" i="15"/>
  <c r="H1358" i="15" s="1"/>
  <c r="K1359" i="15"/>
  <c r="H1359" i="15" s="1"/>
  <c r="K1360" i="15"/>
  <c r="H1360" i="15" s="1"/>
  <c r="K1361" i="15"/>
  <c r="H1361" i="15" s="1"/>
  <c r="K1362" i="15"/>
  <c r="H1362" i="15" s="1"/>
  <c r="K1363" i="15"/>
  <c r="H1363" i="15" s="1"/>
  <c r="K1364" i="15"/>
  <c r="H1364" i="15" s="1"/>
  <c r="K1365" i="15"/>
  <c r="H1365" i="15" s="1"/>
  <c r="K1366" i="15"/>
  <c r="H1366" i="15" s="1"/>
  <c r="K1367" i="15"/>
  <c r="H1367" i="15" s="1"/>
  <c r="H1379" i="15"/>
  <c r="K1368" i="15"/>
  <c r="H1368" i="15" s="1"/>
  <c r="K1369" i="15"/>
  <c r="H1369" i="15" s="1"/>
  <c r="K1370" i="15"/>
  <c r="H1370" i="15" s="1"/>
  <c r="K1371" i="15"/>
  <c r="H1371" i="15" s="1"/>
  <c r="K1372" i="15"/>
  <c r="H1372" i="15" s="1"/>
  <c r="K1373" i="15"/>
  <c r="H1373" i="15" s="1"/>
  <c r="K1374" i="15"/>
  <c r="H1374" i="15" s="1"/>
  <c r="K1375" i="15"/>
  <c r="H1375" i="15" s="1"/>
  <c r="K1377" i="15"/>
  <c r="H1377" i="15" s="1"/>
  <c r="K1378" i="15"/>
  <c r="H1378" i="15" s="1"/>
  <c r="K1382" i="15"/>
  <c r="H1382" i="15" s="1"/>
  <c r="K1383" i="15"/>
  <c r="H1383" i="15" s="1"/>
  <c r="K1384" i="15"/>
  <c r="H1384" i="15" s="1"/>
  <c r="K1385" i="15"/>
  <c r="H1385" i="15" s="1"/>
  <c r="K1386" i="15"/>
  <c r="H1386" i="15" s="1"/>
  <c r="K1387" i="15"/>
  <c r="H1387" i="15" s="1"/>
  <c r="K1388" i="15"/>
  <c r="H1388" i="15" s="1"/>
  <c r="K1389" i="15"/>
  <c r="H1389" i="15" s="1"/>
  <c r="K1390" i="15"/>
  <c r="H1390" i="15" s="1"/>
  <c r="K1391" i="15"/>
  <c r="H1391" i="15" s="1"/>
  <c r="K1392" i="15"/>
  <c r="H1392" i="15" s="1"/>
  <c r="K1393" i="15"/>
  <c r="H1393" i="15" s="1"/>
  <c r="K1394" i="15"/>
  <c r="H1394" i="15" s="1"/>
  <c r="K1395" i="15"/>
  <c r="H1395" i="15" s="1"/>
  <c r="K1396" i="15"/>
  <c r="H1396" i="15" s="1"/>
  <c r="K1397" i="15"/>
  <c r="H1397" i="15" s="1"/>
  <c r="K1400" i="15"/>
  <c r="H1400" i="15" s="1"/>
  <c r="K1401" i="15"/>
  <c r="H1401" i="15" s="1"/>
  <c r="K1404" i="15"/>
  <c r="H1404" i="15" s="1"/>
  <c r="K1405" i="15"/>
  <c r="H1405" i="15" s="1"/>
  <c r="K1406" i="15"/>
  <c r="H1406" i="15" s="1"/>
  <c r="K1407" i="15"/>
  <c r="H1407" i="15" s="1"/>
  <c r="K1408" i="15"/>
  <c r="H1408" i="15" s="1"/>
  <c r="K1409" i="15"/>
  <c r="H1409" i="15" s="1"/>
  <c r="K1410" i="15"/>
  <c r="H1410" i="15" s="1"/>
  <c r="K1415" i="15"/>
  <c r="H1415" i="15" s="1"/>
  <c r="K1416" i="15"/>
  <c r="H1416" i="15" s="1"/>
  <c r="K1417" i="15"/>
  <c r="H1417" i="15" s="1"/>
  <c r="K1418" i="15"/>
  <c r="H1418" i="15" s="1"/>
  <c r="K1423" i="15"/>
  <c r="H1423" i="15" s="1"/>
  <c r="K1424" i="15"/>
  <c r="H1424" i="15" s="1"/>
  <c r="H1414" i="15"/>
  <c r="K1425" i="15"/>
  <c r="H1425" i="15" s="1"/>
  <c r="K1426" i="15"/>
  <c r="H1426" i="15" s="1"/>
  <c r="K1427" i="15"/>
  <c r="H1427" i="15" s="1"/>
  <c r="K1435" i="15"/>
  <c r="H1435" i="15" s="1"/>
  <c r="K1436" i="15"/>
  <c r="H1436" i="15" s="1"/>
  <c r="H1422" i="15"/>
  <c r="K1437" i="15"/>
  <c r="H1437" i="15" s="1"/>
  <c r="K1438" i="15"/>
  <c r="H1438" i="15" s="1"/>
  <c r="K1446" i="15"/>
  <c r="H1446" i="15" s="1"/>
  <c r="K1447" i="15"/>
  <c r="H1447" i="15" s="1"/>
  <c r="K1448" i="15"/>
  <c r="H1448" i="15" s="1"/>
  <c r="H1434" i="15"/>
  <c r="K1449" i="15"/>
  <c r="H1449" i="15" s="1"/>
  <c r="K1450" i="15"/>
  <c r="H1450" i="15" s="1"/>
  <c r="H1445" i="15"/>
  <c r="K1451" i="15"/>
  <c r="H1451" i="15" s="1"/>
  <c r="K1452" i="15"/>
  <c r="H1452" i="15" s="1"/>
  <c r="K1453" i="15"/>
  <c r="H1453" i="15" s="1"/>
  <c r="K1456" i="15"/>
  <c r="H1456" i="15" s="1"/>
  <c r="K1457" i="15"/>
  <c r="H1457" i="15" s="1"/>
  <c r="K1458" i="15"/>
  <c r="H1458" i="15" s="1"/>
  <c r="K1459" i="15"/>
  <c r="H1459" i="15" s="1"/>
  <c r="K1460" i="15"/>
  <c r="H1460" i="15" s="1"/>
  <c r="K1461" i="15"/>
  <c r="H1461" i="15" s="1"/>
  <c r="K1462" i="15"/>
  <c r="H1462" i="15" s="1"/>
  <c r="K1463" i="15"/>
  <c r="H1463" i="15" s="1"/>
  <c r="K1464" i="15"/>
  <c r="H1464" i="15" s="1"/>
  <c r="K1465" i="15"/>
  <c r="H1465" i="15" s="1"/>
  <c r="K1466" i="15"/>
  <c r="H1466" i="15" s="1"/>
  <c r="K1467" i="15"/>
  <c r="H1467" i="15" s="1"/>
  <c r="K1468" i="15"/>
  <c r="H1468" i="15" s="1"/>
  <c r="K1469" i="15"/>
  <c r="H1469" i="15" s="1"/>
  <c r="K1470" i="15"/>
  <c r="H1470" i="15" s="1"/>
  <c r="K1471" i="15"/>
  <c r="H1471" i="15" s="1"/>
  <c r="K1472" i="15"/>
  <c r="H1472" i="15" s="1"/>
  <c r="K1473" i="15"/>
  <c r="H1473" i="15" s="1"/>
  <c r="K1474" i="15"/>
  <c r="H1474" i="15" s="1"/>
  <c r="K1475" i="15"/>
  <c r="H1475" i="15" s="1"/>
  <c r="K1476" i="15"/>
  <c r="H1476" i="15" s="1"/>
  <c r="K1477" i="15"/>
  <c r="H1477" i="15" s="1"/>
  <c r="K1478" i="15"/>
  <c r="H1478" i="15" s="1"/>
  <c r="K1479" i="15"/>
  <c r="H1479" i="15" s="1"/>
  <c r="K1480" i="15"/>
  <c r="H1480" i="15" s="1"/>
  <c r="K1481" i="15"/>
  <c r="H1481" i="15" s="1"/>
  <c r="K1482" i="15"/>
  <c r="H1482" i="15" s="1"/>
  <c r="K1483" i="15"/>
  <c r="H1483" i="15" s="1"/>
  <c r="K1484" i="15"/>
  <c r="H1484" i="15" s="1"/>
  <c r="K1485" i="15"/>
  <c r="H1485" i="15" s="1"/>
  <c r="K1486" i="15"/>
  <c r="H1486" i="15" s="1"/>
  <c r="K1487" i="15"/>
  <c r="H1487" i="15" s="1"/>
  <c r="K1488" i="15"/>
  <c r="H1488" i="15" s="1"/>
  <c r="K1489" i="15"/>
  <c r="H1489" i="15" s="1"/>
  <c r="K1490" i="15"/>
  <c r="H1490" i="15" s="1"/>
  <c r="K1491" i="15"/>
  <c r="H1491" i="15" s="1"/>
  <c r="K1492" i="15"/>
  <c r="H1492" i="15" s="1"/>
  <c r="K1493" i="15"/>
  <c r="H1493" i="15" s="1"/>
  <c r="K1494" i="15"/>
  <c r="H1494" i="15" s="1"/>
  <c r="K1495" i="15"/>
  <c r="H1495" i="15" s="1"/>
  <c r="K1496" i="15"/>
  <c r="H1496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1539" i="15"/>
  <c r="H1539" i="15" s="1"/>
  <c r="K1540" i="15"/>
  <c r="H1540" i="15" s="1"/>
  <c r="K1541" i="15"/>
  <c r="H1541" i="15" s="1"/>
  <c r="K1542" i="15"/>
  <c r="H1542" i="15" s="1"/>
  <c r="K1543" i="15"/>
  <c r="H1543" i="15" s="1"/>
  <c r="K1544" i="15"/>
  <c r="H1544" i="15" s="1"/>
  <c r="K1545" i="15"/>
  <c r="H1545" i="15" s="1"/>
  <c r="K4" i="15"/>
  <c r="H4" i="15" s="1"/>
  <c r="O1529" i="15"/>
  <c r="O1528" i="15"/>
  <c r="O1534" i="15"/>
  <c r="O1524" i="15"/>
  <c r="O1522" i="15"/>
  <c r="O1545" i="15"/>
  <c r="O1477" i="15"/>
  <c r="O1470" i="15"/>
  <c r="O1511" i="15"/>
  <c r="O1509" i="15"/>
  <c r="O1506" i="15"/>
  <c r="O1503" i="15"/>
  <c r="O1500" i="15"/>
  <c r="O1488" i="15"/>
  <c r="O1494" i="15"/>
  <c r="O1491" i="15"/>
  <c r="O698" i="15"/>
  <c r="O688" i="15"/>
  <c r="O1327" i="15"/>
  <c r="O1318" i="15"/>
  <c r="O1435" i="15"/>
  <c r="O1416" i="15"/>
  <c r="O1447" i="15"/>
  <c r="O1393" i="15"/>
  <c r="O1382" i="15"/>
  <c r="O1371" i="15"/>
  <c r="O1347" i="15"/>
  <c r="O1339" i="15"/>
  <c r="O1293" i="15"/>
  <c r="O1144" i="15"/>
  <c r="O1138" i="15"/>
  <c r="O1244" i="15"/>
  <c r="O1222" i="15"/>
  <c r="O1268" i="15"/>
  <c r="O1181" i="15"/>
  <c r="O748" i="15"/>
  <c r="O735" i="15"/>
  <c r="O1125" i="15"/>
  <c r="O1097" i="15"/>
  <c r="O1088" i="15"/>
  <c r="O1116" i="15"/>
  <c r="O1105" i="15"/>
  <c r="O1081" i="15"/>
  <c r="O1076" i="15"/>
  <c r="O1069" i="15"/>
  <c r="O1056" i="15"/>
  <c r="O1047" i="15"/>
  <c r="O1001" i="15"/>
  <c r="O983" i="15"/>
  <c r="O1034" i="15"/>
  <c r="O1023" i="15"/>
  <c r="O1011" i="15"/>
  <c r="O950" i="15"/>
  <c r="O907" i="15"/>
  <c r="O885" i="15"/>
  <c r="O808" i="15"/>
  <c r="O796" i="15"/>
  <c r="O852" i="15"/>
  <c r="O824" i="15"/>
  <c r="O781" i="15"/>
  <c r="O773" i="15"/>
  <c r="O727" i="15"/>
  <c r="O719" i="15"/>
  <c r="O761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33" i="15"/>
  <c r="O1521" i="15"/>
  <c r="O1520" i="15"/>
  <c r="O1502" i="15"/>
  <c r="O1490" i="15"/>
  <c r="O1469" i="15"/>
  <c r="O1468" i="15"/>
  <c r="O1467" i="15"/>
  <c r="O1466" i="15"/>
  <c r="O1392" i="15"/>
  <c r="O1346" i="15"/>
  <c r="O1317" i="15"/>
  <c r="O1316" i="15"/>
  <c r="O1267" i="15"/>
  <c r="O1221" i="15"/>
  <c r="O1087" i="15"/>
  <c r="O1103" i="15"/>
  <c r="O1137" i="15"/>
  <c r="O1136" i="15"/>
  <c r="O1068" i="15"/>
  <c r="O1066" i="15"/>
  <c r="O1033" i="15"/>
  <c r="O1010" i="15"/>
  <c r="O822" i="15"/>
  <c r="O851" i="15"/>
  <c r="O883" i="15"/>
  <c r="O884" i="15"/>
  <c r="O882" i="15"/>
  <c r="O905" i="15"/>
  <c r="O948" i="15"/>
  <c r="O982" i="15"/>
  <c r="O981" i="15"/>
  <c r="O980" i="15"/>
  <c r="O978" i="15"/>
  <c r="O795" i="15"/>
  <c r="O794" i="15"/>
  <c r="O746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E745" i="15" l="1"/>
  <c r="F745" i="15"/>
  <c r="F974" i="15"/>
  <c r="E974" i="15"/>
  <c r="E947" i="15"/>
  <c r="F947" i="15"/>
  <c r="F941" i="15"/>
  <c r="E941" i="15"/>
  <c r="F998" i="15"/>
  <c r="E998" i="15"/>
  <c r="F1292" i="15"/>
  <c r="F1291" i="15"/>
  <c r="E1292" i="15"/>
  <c r="E1291" i="15"/>
  <c r="F1266" i="15"/>
  <c r="F1265" i="15"/>
  <c r="E1266" i="15"/>
  <c r="E1265" i="15"/>
  <c r="F1242" i="15"/>
  <c r="E1242" i="15"/>
  <c r="F1180" i="15"/>
  <c r="F1179" i="15"/>
  <c r="E1180" i="15"/>
  <c r="E1179" i="15"/>
  <c r="F1143" i="15"/>
  <c r="F1142" i="15"/>
  <c r="E1143" i="15"/>
  <c r="E1142" i="15"/>
  <c r="E1079" i="15"/>
  <c r="F1080" i="15"/>
  <c r="E1080" i="15"/>
  <c r="F1079" i="15"/>
  <c r="F1102" i="15"/>
  <c r="F1101" i="15"/>
  <c r="E1102" i="15"/>
  <c r="E1101" i="15"/>
  <c r="F1096" i="15"/>
  <c r="F1095" i="15"/>
  <c r="E1096" i="15"/>
  <c r="E1095" i="15"/>
  <c r="E1032" i="15"/>
  <c r="F1032" i="15"/>
  <c r="F545" i="15"/>
  <c r="E545" i="15"/>
  <c r="F544" i="15"/>
  <c r="E544" i="15"/>
  <c r="E313" i="15"/>
  <c r="F1462" i="15"/>
  <c r="E1445" i="15"/>
  <c r="F1445" i="15"/>
  <c r="F1439" i="15" s="1"/>
  <c r="E1434" i="15"/>
  <c r="E1414" i="15"/>
  <c r="F1422" i="15"/>
  <c r="F1419" i="15" s="1"/>
  <c r="F1401" i="15"/>
  <c r="E1345" i="15"/>
  <c r="F1348" i="15"/>
  <c r="E1379" i="15"/>
  <c r="F1315" i="15"/>
  <c r="E1315" i="15"/>
  <c r="F1290" i="15"/>
  <c r="E1290" i="15"/>
  <c r="E1311" i="15"/>
  <c r="F1313" i="15"/>
  <c r="E1313" i="15"/>
  <c r="F1311" i="15"/>
  <c r="F1243" i="15"/>
  <c r="F1241" i="15"/>
  <c r="E1243" i="15"/>
  <c r="E1241" i="15"/>
  <c r="F1220" i="15"/>
  <c r="F1219" i="15"/>
  <c r="E1220" i="15"/>
  <c r="E1219" i="15"/>
  <c r="E1151" i="15"/>
  <c r="E898" i="15"/>
  <c r="F1151" i="15"/>
  <c r="E1209" i="15"/>
  <c r="F1209" i="15"/>
  <c r="E718" i="15"/>
  <c r="F898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1" i="15"/>
  <c r="E751" i="15"/>
  <c r="E1517" i="15"/>
  <c r="F769" i="15"/>
  <c r="F752" i="15"/>
  <c r="E752" i="15"/>
  <c r="F724" i="15"/>
  <c r="F723" i="15"/>
  <c r="F740" i="15"/>
  <c r="F738" i="15"/>
  <c r="E740" i="15"/>
  <c r="E738" i="15"/>
  <c r="F739" i="15"/>
  <c r="E739" i="15"/>
  <c r="F734" i="15"/>
  <c r="F705" i="15"/>
  <c r="F710" i="15"/>
  <c r="E1376" i="15"/>
  <c r="F1376" i="15"/>
  <c r="E1279" i="15"/>
  <c r="F1279" i="15"/>
  <c r="E1075" i="15"/>
  <c r="F1074" i="15"/>
  <c r="E1074" i="15"/>
  <c r="F1075" i="15"/>
  <c r="F1042" i="15"/>
  <c r="E1042" i="15"/>
  <c r="E1045" i="15"/>
  <c r="F1045" i="15"/>
  <c r="E1057" i="15"/>
  <c r="F1057" i="15"/>
  <c r="E1048" i="15"/>
  <c r="F1048" i="15"/>
  <c r="F999" i="15"/>
  <c r="E999" i="15"/>
  <c r="E1054" i="15"/>
  <c r="F1053" i="15"/>
  <c r="E1053" i="15"/>
  <c r="F1054" i="15"/>
  <c r="E864" i="15"/>
  <c r="F942" i="15"/>
  <c r="F943" i="15"/>
  <c r="E943" i="15"/>
  <c r="E942" i="15"/>
  <c r="F1030" i="15"/>
  <c r="E1030" i="15"/>
  <c r="F864" i="15"/>
  <c r="E862" i="15"/>
  <c r="E863" i="15"/>
  <c r="E834" i="15"/>
  <c r="F834" i="15"/>
  <c r="F839" i="15"/>
  <c r="E839" i="15"/>
  <c r="F863" i="15"/>
  <c r="E728" i="15"/>
  <c r="F728" i="15"/>
  <c r="F732" i="15"/>
  <c r="E732" i="15"/>
  <c r="F747" i="15"/>
  <c r="E747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54" i="15"/>
  <c r="F1455" i="15"/>
  <c r="F1454" i="15"/>
  <c r="E1398" i="15"/>
  <c r="E1455" i="15"/>
  <c r="F1398" i="15"/>
  <c r="F1403" i="15"/>
  <c r="F1399" i="15"/>
  <c r="E1403" i="15"/>
  <c r="E1399" i="15"/>
  <c r="F1402" i="15"/>
  <c r="E1402" i="15"/>
  <c r="F1349" i="15"/>
  <c r="E1350" i="15"/>
  <c r="F1350" i="15"/>
  <c r="E1349" i="15"/>
  <c r="F1353" i="15"/>
  <c r="E1353" i="15"/>
  <c r="F1367" i="15"/>
  <c r="E1367" i="15"/>
  <c r="F1354" i="15"/>
  <c r="E1354" i="15"/>
  <c r="F1312" i="15"/>
  <c r="E1312" i="15"/>
  <c r="F1310" i="15"/>
  <c r="E1310" i="15"/>
  <c r="F1280" i="15"/>
  <c r="E1280" i="15"/>
  <c r="F1278" i="15"/>
  <c r="E1278" i="15"/>
  <c r="E1256" i="15"/>
  <c r="E1255" i="15"/>
  <c r="F1255" i="15"/>
  <c r="F1267" i="15"/>
  <c r="F1245" i="15"/>
  <c r="F1256" i="15"/>
  <c r="F1246" i="15"/>
  <c r="F1259" i="15"/>
  <c r="F1247" i="15"/>
  <c r="F1260" i="15"/>
  <c r="F1254" i="15"/>
  <c r="E1254" i="15"/>
  <c r="F1253" i="15"/>
  <c r="E1253" i="15"/>
  <c r="E1234" i="15"/>
  <c r="E1233" i="15"/>
  <c r="F1234" i="15"/>
  <c r="F1233" i="15"/>
  <c r="E1206" i="15"/>
  <c r="F1207" i="15"/>
  <c r="F1206" i="15"/>
  <c r="F1208" i="15"/>
  <c r="E1208" i="15"/>
  <c r="E1207" i="15"/>
  <c r="E1149" i="15"/>
  <c r="F1150" i="15"/>
  <c r="F1149" i="15"/>
  <c r="E1150" i="15"/>
  <c r="F1148" i="15"/>
  <c r="E1148" i="15"/>
  <c r="E920" i="15"/>
  <c r="E919" i="15"/>
  <c r="F920" i="15"/>
  <c r="F919" i="15"/>
  <c r="E1135" i="15"/>
  <c r="F1134" i="15"/>
  <c r="E1134" i="15"/>
  <c r="F1135" i="15"/>
  <c r="E1133" i="15"/>
  <c r="F1133" i="15"/>
  <c r="E1121" i="15"/>
  <c r="F1121" i="15"/>
  <c r="F1113" i="15"/>
  <c r="E1113" i="15"/>
  <c r="F1124" i="15"/>
  <c r="E1124" i="15"/>
  <c r="F1123" i="15"/>
  <c r="F1122" i="15"/>
  <c r="E1123" i="15"/>
  <c r="E1122" i="15"/>
  <c r="E1115" i="15"/>
  <c r="E1114" i="15"/>
  <c r="F1114" i="15"/>
  <c r="F1115" i="15"/>
  <c r="F1094" i="15"/>
  <c r="E1093" i="15"/>
  <c r="F1093" i="15"/>
  <c r="E1094" i="15"/>
  <c r="F1104" i="15"/>
  <c r="F1100" i="15"/>
  <c r="E1100" i="15"/>
  <c r="E1104" i="15"/>
  <c r="E1078" i="15"/>
  <c r="F1078" i="15"/>
  <c r="E1086" i="15"/>
  <c r="F1086" i="15"/>
  <c r="F1071" i="15"/>
  <c r="E1071" i="15"/>
  <c r="F1072" i="15"/>
  <c r="E1072" i="15"/>
  <c r="F1073" i="15"/>
  <c r="E1073" i="15"/>
  <c r="F1064" i="15"/>
  <c r="E1063" i="15"/>
  <c r="F1065" i="15"/>
  <c r="E1064" i="15"/>
  <c r="E1065" i="15"/>
  <c r="F1063" i="15"/>
  <c r="F1055" i="15"/>
  <c r="F1052" i="15"/>
  <c r="E1052" i="15"/>
  <c r="E1055" i="15"/>
  <c r="F1046" i="15"/>
  <c r="F1043" i="15"/>
  <c r="E1046" i="15"/>
  <c r="E1043" i="15"/>
  <c r="F1044" i="15"/>
  <c r="E1044" i="15"/>
  <c r="F1031" i="15"/>
  <c r="F1029" i="15"/>
  <c r="E1031" i="15"/>
  <c r="E1029" i="15"/>
  <c r="F1019" i="15"/>
  <c r="E1019" i="15"/>
  <c r="F1021" i="15"/>
  <c r="E1020" i="15"/>
  <c r="F1022" i="15"/>
  <c r="E1021" i="15"/>
  <c r="E1022" i="15"/>
  <c r="F1020" i="15"/>
  <c r="E1010" i="15"/>
  <c r="F1007" i="15"/>
  <c r="F1008" i="15"/>
  <c r="E1007" i="15"/>
  <c r="E1009" i="15"/>
  <c r="F1009" i="15"/>
  <c r="E1008" i="15"/>
  <c r="F997" i="15"/>
  <c r="F996" i="15"/>
  <c r="F1000" i="15"/>
  <c r="E996" i="15"/>
  <c r="E997" i="15"/>
  <c r="E1000" i="15"/>
  <c r="F970" i="15"/>
  <c r="F969" i="15"/>
  <c r="F967" i="15"/>
  <c r="F968" i="15"/>
  <c r="E968" i="15"/>
  <c r="E970" i="15"/>
  <c r="E969" i="15"/>
  <c r="E967" i="15"/>
  <c r="E977" i="15"/>
  <c r="E976" i="15"/>
  <c r="E975" i="15"/>
  <c r="F976" i="15"/>
  <c r="F975" i="15"/>
  <c r="F977" i="15"/>
  <c r="F946" i="15"/>
  <c r="F945" i="15"/>
  <c r="E938" i="15"/>
  <c r="F937" i="15"/>
  <c r="E944" i="15"/>
  <c r="E939" i="15"/>
  <c r="F938" i="15"/>
  <c r="E946" i="15"/>
  <c r="E945" i="15"/>
  <c r="E937" i="15"/>
  <c r="F944" i="15"/>
  <c r="F939" i="15"/>
  <c r="F979" i="15"/>
  <c r="E979" i="15"/>
  <c r="E949" i="15"/>
  <c r="F949" i="15"/>
  <c r="F906" i="15"/>
  <c r="E906" i="15"/>
  <c r="F904" i="15"/>
  <c r="E903" i="15"/>
  <c r="E904" i="15"/>
  <c r="F903" i="15"/>
  <c r="F896" i="15"/>
  <c r="E896" i="15"/>
  <c r="F897" i="15"/>
  <c r="E897" i="15"/>
  <c r="E876" i="15"/>
  <c r="E875" i="15"/>
  <c r="F876" i="15"/>
  <c r="F875" i="15"/>
  <c r="E881" i="15"/>
  <c r="E880" i="15"/>
  <c r="F881" i="15"/>
  <c r="F880" i="15"/>
  <c r="F848" i="15"/>
  <c r="F849" i="15"/>
  <c r="E848" i="15"/>
  <c r="F850" i="15"/>
  <c r="E849" i="15"/>
  <c r="E850" i="15"/>
  <c r="E823" i="15"/>
  <c r="F823" i="15"/>
  <c r="F821" i="15"/>
  <c r="F820" i="15"/>
  <c r="E821" i="15"/>
  <c r="E820" i="15"/>
  <c r="F807" i="15"/>
  <c r="F806" i="15"/>
  <c r="E807" i="15"/>
  <c r="E806" i="15"/>
  <c r="F772" i="15"/>
  <c r="F770" i="15"/>
  <c r="F771" i="15"/>
  <c r="E770" i="15"/>
  <c r="E771" i="15"/>
  <c r="E772" i="15"/>
  <c r="E508" i="15"/>
  <c r="F780" i="15"/>
  <c r="F779" i="15"/>
  <c r="E779" i="15"/>
  <c r="E780" i="15"/>
  <c r="F787" i="15"/>
  <c r="E769" i="15"/>
  <c r="E787" i="15"/>
  <c r="E753" i="15"/>
  <c r="F760" i="15"/>
  <c r="F759" i="15"/>
  <c r="E760" i="15"/>
  <c r="E759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47" i="15"/>
  <c r="E452" i="15"/>
  <c r="E176" i="15"/>
  <c r="E502" i="15"/>
  <c r="E169" i="15"/>
  <c r="E204" i="15"/>
  <c r="E548" i="15"/>
  <c r="E1203" i="15"/>
  <c r="E713" i="15"/>
  <c r="E1497" i="15"/>
  <c r="E1530" i="15"/>
  <c r="E46" i="15"/>
  <c r="E813" i="15"/>
  <c r="E396" i="15"/>
  <c r="E116" i="15"/>
  <c r="E837" i="15"/>
  <c r="E871" i="15"/>
  <c r="E491" i="15"/>
  <c r="F491" i="15"/>
  <c r="E1515" i="15"/>
  <c r="E188" i="15"/>
  <c r="E492" i="15"/>
  <c r="E212" i="15"/>
  <c r="E161" i="15"/>
  <c r="E329" i="15"/>
  <c r="F211" i="15"/>
  <c r="E1519" i="15"/>
  <c r="E461" i="15"/>
  <c r="E92" i="15"/>
  <c r="E1187" i="15"/>
  <c r="E1513" i="15"/>
  <c r="E1521" i="15"/>
  <c r="E265" i="15"/>
  <c r="E368" i="15"/>
  <c r="E124" i="15"/>
  <c r="E466" i="15"/>
  <c r="E626" i="15"/>
  <c r="F703" i="15"/>
  <c r="E1081" i="15"/>
  <c r="E1438" i="15"/>
  <c r="E1337" i="15"/>
  <c r="E1499" i="15"/>
  <c r="E1531" i="15"/>
  <c r="E456" i="15"/>
  <c r="E514" i="15"/>
  <c r="E637" i="15"/>
  <c r="E793" i="15"/>
  <c r="E136" i="15"/>
  <c r="E448" i="15"/>
  <c r="E224" i="15"/>
  <c r="E539" i="15"/>
  <c r="E666" i="15"/>
  <c r="E426" i="15"/>
  <c r="F359" i="15"/>
  <c r="E577" i="15"/>
  <c r="E1227" i="15"/>
  <c r="E156" i="15"/>
  <c r="E193" i="15"/>
  <c r="F207" i="15"/>
  <c r="E171" i="15"/>
  <c r="E159" i="15"/>
  <c r="E165" i="15"/>
  <c r="E172" i="15"/>
  <c r="E183" i="15"/>
  <c r="E196" i="15"/>
  <c r="E1498" i="15"/>
  <c r="E1532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500" i="15"/>
  <c r="E1533" i="15"/>
  <c r="F182" i="15"/>
  <c r="E254" i="15"/>
  <c r="E392" i="15"/>
  <c r="E621" i="15"/>
  <c r="E824" i="15"/>
  <c r="F1337" i="15"/>
  <c r="E1384" i="15"/>
  <c r="F1302" i="15"/>
  <c r="E1493" i="15"/>
  <c r="E1502" i="15"/>
  <c r="E1461" i="15"/>
  <c r="E1523" i="15"/>
  <c r="E918" i="15"/>
  <c r="E1136" i="15"/>
  <c r="E1372" i="15"/>
  <c r="E1417" i="15"/>
  <c r="E690" i="15"/>
  <c r="E1486" i="15"/>
  <c r="E1537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4" i="15"/>
  <c r="F475" i="15"/>
  <c r="E566" i="15"/>
  <c r="E528" i="15"/>
  <c r="F865" i="15"/>
  <c r="E1248" i="15"/>
  <c r="E80" i="15"/>
  <c r="E157" i="15"/>
  <c r="E163" i="15"/>
  <c r="E168" i="15"/>
  <c r="E173" i="15"/>
  <c r="E180" i="15"/>
  <c r="E191" i="15"/>
  <c r="E242" i="15"/>
  <c r="E390" i="15"/>
  <c r="E414" i="15"/>
  <c r="E561" i="15"/>
  <c r="E768" i="15"/>
  <c r="E1330" i="15"/>
  <c r="E1496" i="15"/>
  <c r="E1534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2" i="15"/>
  <c r="E832" i="15"/>
  <c r="E852" i="15"/>
  <c r="E936" i="15"/>
  <c r="E1334" i="15"/>
  <c r="F54" i="15"/>
  <c r="E222" i="15"/>
  <c r="E285" i="15"/>
  <c r="E378" i="15"/>
  <c r="E148" i="15"/>
  <c r="F461" i="15"/>
  <c r="E565" i="15"/>
  <c r="E657" i="15"/>
  <c r="F851" i="15"/>
  <c r="F912" i="15"/>
  <c r="E1018" i="15"/>
  <c r="F1128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6" i="15"/>
  <c r="E842" i="15"/>
  <c r="E891" i="15"/>
  <c r="E1270" i="15"/>
  <c r="E1374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8" i="15"/>
  <c r="E800" i="15"/>
  <c r="E932" i="15"/>
  <c r="E982" i="15"/>
  <c r="E1062" i="15"/>
  <c r="E1195" i="15"/>
  <c r="E208" i="15"/>
  <c r="E403" i="15"/>
  <c r="E475" i="15"/>
  <c r="E555" i="15"/>
  <c r="E828" i="15"/>
  <c r="E846" i="15"/>
  <c r="E1382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3" i="15"/>
  <c r="E767" i="15"/>
  <c r="E815" i="15"/>
  <c r="E825" i="15"/>
  <c r="E829" i="15"/>
  <c r="E833" i="15"/>
  <c r="E838" i="15"/>
  <c r="E843" i="15"/>
  <c r="E847" i="15"/>
  <c r="E860" i="15"/>
  <c r="E902" i="15"/>
  <c r="E924" i="15"/>
  <c r="E958" i="15"/>
  <c r="E1127" i="15"/>
  <c r="E1138" i="15"/>
  <c r="E1215" i="15"/>
  <c r="E1322" i="15"/>
  <c r="E1331" i="15"/>
  <c r="E1338" i="15"/>
  <c r="E1377" i="15"/>
  <c r="F176" i="15"/>
  <c r="F193" i="15"/>
  <c r="F191" i="15"/>
  <c r="E493" i="15"/>
  <c r="F562" i="15"/>
  <c r="F784" i="15"/>
  <c r="F832" i="15"/>
  <c r="F855" i="15"/>
  <c r="E1125" i="15"/>
  <c r="E735" i="15"/>
  <c r="E1140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9" i="15"/>
  <c r="E826" i="15"/>
  <c r="E835" i="15"/>
  <c r="E844" i="15"/>
  <c r="E928" i="15"/>
  <c r="E1129" i="15"/>
  <c r="E1328" i="15"/>
  <c r="E1335" i="15"/>
  <c r="F287" i="15"/>
  <c r="F827" i="15"/>
  <c r="E686" i="15"/>
  <c r="F837" i="15"/>
  <c r="E817" i="15"/>
  <c r="E830" i="15"/>
  <c r="E840" i="15"/>
  <c r="E910" i="15"/>
  <c r="E1332" i="15"/>
  <c r="E1339" i="15"/>
  <c r="F456" i="15"/>
  <c r="E1405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5" i="15"/>
  <c r="E773" i="15"/>
  <c r="E811" i="15"/>
  <c r="E819" i="15"/>
  <c r="E827" i="15"/>
  <c r="E831" i="15"/>
  <c r="E836" i="15"/>
  <c r="E841" i="15"/>
  <c r="E845" i="15"/>
  <c r="E851" i="15"/>
  <c r="E883" i="15"/>
  <c r="E914" i="15"/>
  <c r="E1131" i="15"/>
  <c r="E1329" i="15"/>
  <c r="E1333" i="15"/>
  <c r="E1336" i="15"/>
  <c r="E1392" i="15"/>
  <c r="E1495" i="15"/>
  <c r="F174" i="15"/>
  <c r="F177" i="15"/>
  <c r="F222" i="15"/>
  <c r="F428" i="15"/>
  <c r="F338" i="15"/>
  <c r="F449" i="15"/>
  <c r="F777" i="15"/>
  <c r="E1099" i="15"/>
  <c r="E1211" i="15"/>
  <c r="E1237" i="15"/>
  <c r="E1281" i="15"/>
  <c r="F749" i="15"/>
  <c r="E721" i="15"/>
  <c r="F1321" i="15"/>
  <c r="E1318" i="15"/>
  <c r="E1297" i="15"/>
  <c r="F1297" i="15"/>
  <c r="E1326" i="15"/>
  <c r="E1305" i="15"/>
  <c r="E261" i="15"/>
  <c r="E281" i="15"/>
  <c r="E344" i="15"/>
  <c r="E352" i="15"/>
  <c r="E357" i="15"/>
  <c r="E481" i="15"/>
  <c r="E504" i="15"/>
  <c r="E518" i="15"/>
  <c r="E1117" i="15"/>
  <c r="E1154" i="15"/>
  <c r="E1191" i="15"/>
  <c r="E1289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7" i="15"/>
  <c r="E867" i="15"/>
  <c r="E895" i="15"/>
  <c r="E877" i="15"/>
  <c r="E856" i="15"/>
  <c r="E346" i="15"/>
  <c r="E358" i="15"/>
  <c r="E506" i="15"/>
  <c r="E1119" i="15"/>
  <c r="E1170" i="15"/>
  <c r="E1301" i="15"/>
  <c r="E776" i="15"/>
  <c r="E774" i="15"/>
  <c r="F1145" i="15"/>
  <c r="E1213" i="15"/>
  <c r="E1201" i="15"/>
  <c r="E1193" i="15"/>
  <c r="E1185" i="15"/>
  <c r="E1162" i="15"/>
  <c r="E1217" i="15"/>
  <c r="E1205" i="15"/>
  <c r="E1197" i="15"/>
  <c r="E1189" i="15"/>
  <c r="E1178" i="15"/>
  <c r="F1426" i="15"/>
  <c r="F494" i="15"/>
  <c r="E498" i="15"/>
  <c r="E729" i="15"/>
  <c r="E1368" i="15"/>
  <c r="E1341" i="15"/>
  <c r="E1357" i="15"/>
  <c r="E338" i="15"/>
  <c r="E354" i="15"/>
  <c r="E494" i="15"/>
  <c r="E1346" i="15"/>
  <c r="F496" i="15"/>
  <c r="E490" i="15"/>
  <c r="E485" i="15"/>
  <c r="F1262" i="15"/>
  <c r="E1244" i="15"/>
  <c r="E1223" i="15"/>
  <c r="E1231" i="15"/>
  <c r="E1409" i="15"/>
  <c r="E1426" i="15"/>
  <c r="E1397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8" i="15"/>
  <c r="E1183" i="15"/>
  <c r="E1199" i="15"/>
  <c r="E1221" i="15"/>
  <c r="E1260" i="15"/>
  <c r="E1309" i="15"/>
  <c r="E1365" i="15"/>
  <c r="E482" i="15"/>
  <c r="F559" i="15"/>
  <c r="E605" i="15"/>
  <c r="E589" i="15"/>
  <c r="E652" i="15"/>
  <c r="E644" i="15"/>
  <c r="E634" i="15"/>
  <c r="E648" i="15"/>
  <c r="E640" i="15"/>
  <c r="E614" i="15"/>
  <c r="E617" i="15"/>
  <c r="E797" i="15"/>
  <c r="F836" i="15"/>
  <c r="E803" i="15"/>
  <c r="E786" i="15"/>
  <c r="F940" i="15"/>
  <c r="F948" i="15"/>
  <c r="E940" i="15"/>
  <c r="F923" i="15"/>
  <c r="E934" i="15"/>
  <c r="E926" i="15"/>
  <c r="E916" i="15"/>
  <c r="E908" i="15"/>
  <c r="E950" i="15"/>
  <c r="E930" i="15"/>
  <c r="E922" i="15"/>
  <c r="E912" i="15"/>
  <c r="E966" i="15"/>
  <c r="E990" i="15"/>
  <c r="F1117" i="15"/>
  <c r="E1137" i="15"/>
  <c r="E1130" i="15"/>
  <c r="E1126" i="15"/>
  <c r="E1118" i="15"/>
  <c r="F1136" i="15"/>
  <c r="E1132" i="15"/>
  <c r="E1128" i="15"/>
  <c r="E1120" i="15"/>
  <c r="E1264" i="15"/>
  <c r="E1252" i="15"/>
  <c r="E594" i="15"/>
  <c r="F660" i="15"/>
  <c r="F847" i="15"/>
  <c r="E1107" i="15"/>
  <c r="F489" i="15"/>
  <c r="E576" i="15"/>
  <c r="E1038" i="15"/>
  <c r="E1087" i="15"/>
  <c r="E758" i="15"/>
  <c r="E748" i="15"/>
  <c r="E755" i="15"/>
  <c r="E742" i="15"/>
  <c r="E1287" i="15"/>
  <c r="E1276" i="15"/>
  <c r="E1283" i="15"/>
  <c r="E1272" i="15"/>
  <c r="E1416" i="15"/>
  <c r="E1408" i="15"/>
  <c r="E1404" i="15"/>
  <c r="E1396" i="15"/>
  <c r="E1427" i="15"/>
  <c r="E1423" i="15"/>
  <c r="E1410" i="15"/>
  <c r="E1406" i="15"/>
  <c r="E1400" i="15"/>
  <c r="E1394" i="15"/>
  <c r="F690" i="15"/>
  <c r="F719" i="15"/>
  <c r="E1060" i="15"/>
  <c r="E1058" i="15"/>
  <c r="F1084" i="15"/>
  <c r="E1070" i="15"/>
  <c r="F1098" i="15"/>
  <c r="E1077" i="15"/>
  <c r="E1510" i="15"/>
  <c r="E1508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9" i="15"/>
  <c r="E1047" i="15"/>
  <c r="E1285" i="15"/>
  <c r="E1299" i="15"/>
  <c r="E1307" i="15"/>
  <c r="E1320" i="15"/>
  <c r="E1351" i="15"/>
  <c r="E1395" i="15"/>
  <c r="E1407" i="15"/>
  <c r="E1424" i="15"/>
  <c r="E7" i="15"/>
  <c r="F192" i="15"/>
  <c r="F173" i="15"/>
  <c r="F165" i="15"/>
  <c r="F524" i="15"/>
  <c r="F556" i="15"/>
  <c r="F536" i="15"/>
  <c r="F674" i="15"/>
  <c r="E801" i="15"/>
  <c r="E795" i="15"/>
  <c r="E784" i="15"/>
  <c r="F798" i="15"/>
  <c r="E805" i="15"/>
  <c r="E799" i="15"/>
  <c r="E789" i="15"/>
  <c r="F971" i="15"/>
  <c r="F916" i="15"/>
  <c r="E973" i="15"/>
  <c r="E954" i="15"/>
  <c r="E935" i="15"/>
  <c r="E931" i="15"/>
  <c r="E927" i="15"/>
  <c r="E923" i="15"/>
  <c r="E917" i="15"/>
  <c r="E913" i="15"/>
  <c r="E909" i="15"/>
  <c r="F931" i="15"/>
  <c r="E962" i="15"/>
  <c r="E948" i="15"/>
  <c r="E933" i="15"/>
  <c r="E929" i="15"/>
  <c r="E925" i="15"/>
  <c r="E921" i="15"/>
  <c r="E915" i="15"/>
  <c r="E911" i="15"/>
  <c r="F1081" i="15"/>
  <c r="F1316" i="15"/>
  <c r="F1318" i="15"/>
  <c r="E1174" i="15"/>
  <c r="E1158" i="15"/>
  <c r="E1166" i="15"/>
  <c r="E1146" i="15"/>
  <c r="F1088" i="15"/>
  <c r="E1097" i="15"/>
  <c r="E1082" i="15"/>
  <c r="E1091" i="15"/>
  <c r="E1370" i="15"/>
  <c r="E1363" i="15"/>
  <c r="E1355" i="15"/>
  <c r="E1344" i="15"/>
  <c r="E1340" i="15"/>
  <c r="E1359" i="15"/>
  <c r="E1347" i="15"/>
  <c r="E1342" i="15"/>
  <c r="E1489" i="15"/>
  <c r="F576" i="15"/>
  <c r="E994" i="15"/>
  <c r="F985" i="15"/>
  <c r="E986" i="15"/>
  <c r="F1299" i="15"/>
  <c r="F1458" i="15"/>
  <c r="E1390" i="15"/>
  <c r="E1386" i="15"/>
  <c r="F1320" i="15"/>
  <c r="F1357" i="15"/>
  <c r="F1322" i="15"/>
  <c r="F1306" i="15"/>
  <c r="F1301" i="15"/>
  <c r="E1325" i="15"/>
  <c r="E1321" i="15"/>
  <c r="E1317" i="15"/>
  <c r="E1308" i="15"/>
  <c r="E1304" i="15"/>
  <c r="E1300" i="15"/>
  <c r="E1296" i="15"/>
  <c r="F1304" i="15"/>
  <c r="F1319" i="15"/>
  <c r="E1327" i="15"/>
  <c r="E1323" i="15"/>
  <c r="E1319" i="15"/>
  <c r="E1314" i="15"/>
  <c r="E1306" i="15"/>
  <c r="E1302" i="15"/>
  <c r="E1298" i="15"/>
  <c r="E1294" i="15"/>
  <c r="E1476" i="15"/>
  <c r="E1472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1003" i="15"/>
  <c r="E1076" i="15"/>
  <c r="E1111" i="15"/>
  <c r="E1274" i="15"/>
  <c r="E1295" i="15"/>
  <c r="E1303" i="15"/>
  <c r="E1316" i="15"/>
  <c r="E1324" i="15"/>
  <c r="E1343" i="15"/>
  <c r="E1361" i="15"/>
  <c r="E1388" i="15"/>
  <c r="E1401" i="15"/>
  <c r="E1415" i="15"/>
  <c r="E1435" i="15"/>
  <c r="E1478" i="15"/>
  <c r="F206" i="15"/>
  <c r="F224" i="15"/>
  <c r="F208" i="15"/>
  <c r="F601" i="15"/>
  <c r="F689" i="15"/>
  <c r="E900" i="15"/>
  <c r="E889" i="15"/>
  <c r="E879" i="15"/>
  <c r="E869" i="15"/>
  <c r="E858" i="15"/>
  <c r="E907" i="15"/>
  <c r="E893" i="15"/>
  <c r="E885" i="15"/>
  <c r="E873" i="15"/>
  <c r="E865" i="15"/>
  <c r="E854" i="15"/>
  <c r="F1305" i="15"/>
  <c r="E1268" i="15"/>
  <c r="E1258" i="15"/>
  <c r="E1246" i="15"/>
  <c r="E1235" i="15"/>
  <c r="E1225" i="15"/>
  <c r="E1262" i="15"/>
  <c r="E1250" i="15"/>
  <c r="E1239" i="15"/>
  <c r="E1229" i="15"/>
  <c r="F1356" i="15"/>
  <c r="F198" i="15"/>
  <c r="F230" i="15"/>
  <c r="E272" i="15"/>
  <c r="E1001" i="15"/>
  <c r="F63" i="15"/>
  <c r="F26" i="15"/>
  <c r="F169" i="15"/>
  <c r="F170" i="15"/>
  <c r="F179" i="15"/>
  <c r="F180" i="15"/>
  <c r="F362" i="15"/>
  <c r="F465" i="15"/>
  <c r="F844" i="15"/>
  <c r="F1082" i="15"/>
  <c r="F1397" i="15"/>
  <c r="F32" i="15"/>
  <c r="F255" i="15"/>
  <c r="F248" i="15"/>
  <c r="F642" i="15"/>
  <c r="F636" i="15"/>
  <c r="F633" i="15"/>
  <c r="F646" i="15"/>
  <c r="F480" i="15"/>
  <c r="F443" i="15"/>
  <c r="E1014" i="15"/>
  <c r="E1026" i="15"/>
  <c r="E1112" i="15"/>
  <c r="E1108" i="15"/>
  <c r="E1103" i="15"/>
  <c r="E1110" i="15"/>
  <c r="E1106" i="15"/>
  <c r="E1098" i="15"/>
  <c r="E1485" i="15"/>
  <c r="E1480" i="15"/>
  <c r="E1488" i="15"/>
  <c r="E1481" i="15"/>
  <c r="E1484" i="15"/>
  <c r="E1527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6" i="15"/>
  <c r="E754" i="15"/>
  <c r="E757" i="15"/>
  <c r="E956" i="15"/>
  <c r="E964" i="15"/>
  <c r="E980" i="15"/>
  <c r="E988" i="15"/>
  <c r="E1034" i="15"/>
  <c r="E1084" i="15"/>
  <c r="E1109" i="15"/>
  <c r="E1453" i="15"/>
  <c r="E1541" i="15"/>
  <c r="F273" i="15"/>
  <c r="F429" i="15"/>
  <c r="F291" i="15"/>
  <c r="F328" i="15"/>
  <c r="E303" i="15"/>
  <c r="F439" i="15"/>
  <c r="F808" i="15"/>
  <c r="F815" i="15"/>
  <c r="F818" i="15"/>
  <c r="F811" i="15"/>
  <c r="E822" i="15"/>
  <c r="E816" i="15"/>
  <c r="E812" i="15"/>
  <c r="E808" i="15"/>
  <c r="E802" i="15"/>
  <c r="E798" i="15"/>
  <c r="F813" i="15"/>
  <c r="E818" i="15"/>
  <c r="E814" i="15"/>
  <c r="E810" i="15"/>
  <c r="E804" i="15"/>
  <c r="F1384" i="15"/>
  <c r="F1390" i="15"/>
  <c r="E1391" i="15"/>
  <c r="E1387" i="15"/>
  <c r="E1383" i="15"/>
  <c r="E1375" i="15"/>
  <c r="E1393" i="15"/>
  <c r="E1389" i="15"/>
  <c r="E1385" i="15"/>
  <c r="E1378" i="15"/>
  <c r="E1373" i="15"/>
  <c r="F619" i="15"/>
  <c r="F620" i="15"/>
  <c r="F993" i="15"/>
  <c r="F960" i="15"/>
  <c r="E995" i="15"/>
  <c r="E991" i="15"/>
  <c r="E987" i="15"/>
  <c r="E983" i="15"/>
  <c r="E978" i="15"/>
  <c r="E963" i="15"/>
  <c r="E959" i="15"/>
  <c r="E955" i="15"/>
  <c r="E951" i="15"/>
  <c r="E993" i="15"/>
  <c r="E989" i="15"/>
  <c r="E985" i="15"/>
  <c r="E981" i="15"/>
  <c r="E972" i="15"/>
  <c r="E965" i="15"/>
  <c r="E961" i="15"/>
  <c r="E957" i="15"/>
  <c r="E953" i="15"/>
  <c r="E1066" i="15"/>
  <c r="E1059" i="15"/>
  <c r="E1069" i="15"/>
  <c r="E1061" i="15"/>
  <c r="E1051" i="15"/>
  <c r="F1118" i="15"/>
  <c r="E1092" i="15"/>
  <c r="E1088" i="15"/>
  <c r="E1083" i="15"/>
  <c r="F1089" i="15"/>
  <c r="E1090" i="15"/>
  <c r="E1085" i="15"/>
  <c r="E1490" i="15"/>
  <c r="E1494" i="15"/>
  <c r="E1492" i="15"/>
  <c r="E1506" i="15"/>
  <c r="E1504" i="15"/>
  <c r="E1474" i="15"/>
  <c r="E1467" i="15"/>
  <c r="E1459" i="15"/>
  <c r="E1450" i="15"/>
  <c r="F1495" i="15"/>
  <c r="E1473" i="15"/>
  <c r="E1463" i="15"/>
  <c r="E1451" i="15"/>
  <c r="F1457" i="15"/>
  <c r="E1477" i="15"/>
  <c r="E1469" i="15"/>
  <c r="E1457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50" i="15"/>
  <c r="E756" i="15"/>
  <c r="E761" i="15"/>
  <c r="E952" i="15"/>
  <c r="E960" i="15"/>
  <c r="E971" i="15"/>
  <c r="E984" i="15"/>
  <c r="E992" i="15"/>
  <c r="E1068" i="15"/>
  <c r="E1089" i="15"/>
  <c r="E1105" i="15"/>
  <c r="E1116" i="15"/>
  <c r="E1465" i="15"/>
  <c r="E1482" i="15"/>
  <c r="F1492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5" i="15"/>
  <c r="E791" i="15"/>
  <c r="E782" i="15"/>
  <c r="F955" i="15"/>
  <c r="F963" i="15"/>
  <c r="F1277" i="15"/>
  <c r="F1272" i="15"/>
  <c r="E1288" i="15"/>
  <c r="E1284" i="15"/>
  <c r="E1277" i="15"/>
  <c r="E1273" i="15"/>
  <c r="E1269" i="15"/>
  <c r="E1263" i="15"/>
  <c r="E1259" i="15"/>
  <c r="E1251" i="15"/>
  <c r="E1247" i="15"/>
  <c r="F1288" i="15"/>
  <c r="E1293" i="15"/>
  <c r="E1286" i="15"/>
  <c r="E1282" i="15"/>
  <c r="E1275" i="15"/>
  <c r="E1271" i="15"/>
  <c r="E1267" i="15"/>
  <c r="E1261" i="15"/>
  <c r="E1257" i="15"/>
  <c r="E1249" i="15"/>
  <c r="E1245" i="15"/>
  <c r="F1203" i="15"/>
  <c r="E1240" i="15"/>
  <c r="E1236" i="15"/>
  <c r="E1230" i="15"/>
  <c r="E1226" i="15"/>
  <c r="E1222" i="15"/>
  <c r="E1216" i="15"/>
  <c r="E1212" i="15"/>
  <c r="E1204" i="15"/>
  <c r="E1200" i="15"/>
  <c r="E1196" i="15"/>
  <c r="E1192" i="15"/>
  <c r="E1188" i="15"/>
  <c r="E1184" i="15"/>
  <c r="E1238" i="15"/>
  <c r="E1232" i="15"/>
  <c r="E1228" i="15"/>
  <c r="E1224" i="15"/>
  <c r="E1218" i="15"/>
  <c r="E1214" i="15"/>
  <c r="E1210" i="15"/>
  <c r="E1202" i="15"/>
  <c r="E1198" i="15"/>
  <c r="E1194" i="15"/>
  <c r="E1190" i="15"/>
  <c r="E1186" i="15"/>
  <c r="E1182" i="15"/>
  <c r="E1176" i="15"/>
  <c r="E1168" i="15"/>
  <c r="E1160" i="15"/>
  <c r="E1152" i="15"/>
  <c r="F1218" i="15"/>
  <c r="E1172" i="15"/>
  <c r="E1164" i="15"/>
  <c r="E1156" i="15"/>
  <c r="E1144" i="15"/>
  <c r="E1371" i="15"/>
  <c r="E1364" i="15"/>
  <c r="E1360" i="15"/>
  <c r="E1356" i="15"/>
  <c r="E1348" i="15"/>
  <c r="E1369" i="15"/>
  <c r="E1366" i="15"/>
  <c r="E1362" i="15"/>
  <c r="E1358" i="15"/>
  <c r="E1352" i="15"/>
  <c r="F280" i="15"/>
  <c r="F263" i="15"/>
  <c r="F365" i="15"/>
  <c r="F266" i="15"/>
  <c r="F304" i="15"/>
  <c r="F288" i="15"/>
  <c r="F249" i="15"/>
  <c r="F1061" i="15"/>
  <c r="F485" i="15"/>
  <c r="F505" i="15"/>
  <c r="F1070" i="15"/>
  <c r="F1138" i="15"/>
  <c r="F1427" i="15"/>
  <c r="E1425" i="15"/>
  <c r="E1418" i="15"/>
  <c r="F1469" i="15"/>
  <c r="F708" i="15"/>
  <c r="F692" i="15"/>
  <c r="F195" i="15"/>
  <c r="F194" i="15"/>
  <c r="F377" i="15"/>
  <c r="F348" i="15"/>
  <c r="F534" i="15"/>
  <c r="F540" i="15"/>
  <c r="F952" i="15"/>
  <c r="F929" i="15"/>
  <c r="F921" i="15"/>
  <c r="F954" i="15"/>
  <c r="F1106" i="15"/>
  <c r="F1231" i="15"/>
  <c r="E1470" i="15"/>
  <c r="E1422" i="15"/>
  <c r="F1361" i="15"/>
  <c r="F1328" i="15"/>
  <c r="F367" i="15"/>
  <c r="F462" i="15"/>
  <c r="F164" i="15"/>
  <c r="F172" i="15"/>
  <c r="F166" i="15"/>
  <c r="F181" i="15"/>
  <c r="F460" i="15"/>
  <c r="F470" i="15"/>
  <c r="F583" i="15"/>
  <c r="F638" i="15"/>
  <c r="F706" i="15"/>
  <c r="F763" i="15"/>
  <c r="F822" i="15"/>
  <c r="F830" i="15"/>
  <c r="F841" i="15"/>
  <c r="F838" i="15"/>
  <c r="F1069" i="15"/>
  <c r="F1076" i="15"/>
  <c r="F1314" i="15"/>
  <c r="F1298" i="15"/>
  <c r="F1303" i="15"/>
  <c r="F1541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10" i="15"/>
  <c r="F1015" i="15"/>
  <c r="F1023" i="15"/>
  <c r="F1014" i="15"/>
  <c r="F1038" i="15"/>
  <c r="F1050" i="15"/>
  <c r="F1049" i="15"/>
  <c r="F1041" i="15"/>
  <c r="F1037" i="15"/>
  <c r="F1047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33" i="15"/>
  <c r="F1027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1004" i="15"/>
  <c r="E1011" i="15"/>
  <c r="E1015" i="15"/>
  <c r="E1023" i="15"/>
  <c r="E1027" i="15"/>
  <c r="E1035" i="15"/>
  <c r="E1039" i="15"/>
  <c r="E1049" i="15"/>
  <c r="E1056" i="15"/>
  <c r="E1535" i="15"/>
  <c r="E1543" i="15"/>
  <c r="F1470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800" i="15"/>
  <c r="F804" i="15"/>
  <c r="F810" i="15"/>
  <c r="F802" i="15"/>
  <c r="F901" i="15"/>
  <c r="F1039" i="15"/>
  <c r="F1109" i="15"/>
  <c r="F1103" i="15"/>
  <c r="F1159" i="15"/>
  <c r="F750" i="15"/>
  <c r="F746" i="15"/>
  <c r="F1359" i="15"/>
  <c r="F1352" i="15"/>
  <c r="F1330" i="15"/>
  <c r="F1364" i="15"/>
  <c r="F1326" i="15"/>
  <c r="F1334" i="15"/>
  <c r="F1347" i="15"/>
  <c r="F1332" i="15"/>
  <c r="F1493" i="15"/>
  <c r="F1490" i="15"/>
  <c r="F1508" i="15"/>
  <c r="F1501" i="15"/>
  <c r="E1491" i="15"/>
  <c r="E1503" i="15"/>
  <c r="E1505" i="15"/>
  <c r="E1501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5" i="15"/>
  <c r="E1012" i="15"/>
  <c r="E1024" i="15"/>
  <c r="E1036" i="15"/>
  <c r="E1040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8" i="15"/>
  <c r="F1543" i="15"/>
  <c r="F1538" i="15"/>
  <c r="F1540" i="15"/>
  <c r="E1544" i="15"/>
  <c r="E1540" i="15"/>
  <c r="E1536" i="15"/>
  <c r="E1542" i="15"/>
  <c r="E1538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6" i="15"/>
  <c r="E1028" i="15"/>
  <c r="E1050" i="15"/>
  <c r="E1525" i="15"/>
  <c r="E1545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1002" i="15"/>
  <c r="E1006" i="15"/>
  <c r="E1013" i="15"/>
  <c r="E1017" i="15"/>
  <c r="E1025" i="15"/>
  <c r="E1033" i="15"/>
  <c r="E1037" i="15"/>
  <c r="E1041" i="15"/>
  <c r="E1529" i="15"/>
  <c r="E1539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8" i="15"/>
  <c r="F762" i="15"/>
  <c r="F757" i="15"/>
  <c r="F761" i="15"/>
  <c r="F795" i="15"/>
  <c r="F774" i="15"/>
  <c r="F756" i="15"/>
  <c r="F776" i="15"/>
  <c r="F753" i="15"/>
  <c r="F766" i="15"/>
  <c r="F767" i="15"/>
  <c r="F793" i="15"/>
  <c r="F869" i="15"/>
  <c r="F899" i="15"/>
  <c r="F1035" i="15"/>
  <c r="F1097" i="15"/>
  <c r="F1105" i="15"/>
  <c r="F1107" i="15"/>
  <c r="F1091" i="15"/>
  <c r="F1090" i="15"/>
  <c r="F1092" i="15"/>
  <c r="F1087" i="15"/>
  <c r="F1317" i="15"/>
  <c r="F1282" i="15"/>
  <c r="F1293" i="15"/>
  <c r="F1269" i="15"/>
  <c r="F1275" i="15"/>
  <c r="F1286" i="15"/>
  <c r="F1271" i="15"/>
  <c r="F1273" i="15"/>
  <c r="F1295" i="15"/>
  <c r="F1284" i="15"/>
  <c r="F1264" i="15"/>
  <c r="F1235" i="15"/>
  <c r="F1194" i="15"/>
  <c r="F1258" i="15"/>
  <c r="F1229" i="15"/>
  <c r="F1244" i="15"/>
  <c r="F1224" i="15"/>
  <c r="F1184" i="15"/>
  <c r="F1268" i="15"/>
  <c r="F1252" i="15"/>
  <c r="F1239" i="15"/>
  <c r="F1214" i="15"/>
  <c r="F1170" i="15"/>
  <c r="F1178" i="15"/>
  <c r="F1185" i="15"/>
  <c r="F1358" i="15"/>
  <c r="F1355" i="15"/>
  <c r="F1339" i="15"/>
  <c r="F1366" i="15"/>
  <c r="F1335" i="15"/>
  <c r="F1343" i="15"/>
  <c r="F1362" i="15"/>
  <c r="F1346" i="15"/>
  <c r="F1369" i="15"/>
  <c r="F1341" i="15"/>
  <c r="F1464" i="15"/>
  <c r="F1435" i="15"/>
  <c r="F1499" i="15"/>
  <c r="F1486" i="15"/>
  <c r="F1488" i="15"/>
  <c r="E1487" i="15"/>
  <c r="E1483" i="15"/>
  <c r="E1479" i="15"/>
  <c r="E1511" i="15"/>
  <c r="E1507" i="15"/>
  <c r="E1509" i="15"/>
  <c r="E1475" i="15"/>
  <c r="E1471" i="15"/>
  <c r="F1475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3" i="15"/>
  <c r="F950" i="15"/>
  <c r="F915" i="15"/>
  <c r="F922" i="15"/>
  <c r="F927" i="15"/>
  <c r="F956" i="15"/>
  <c r="F909" i="15"/>
  <c r="F953" i="15"/>
  <c r="F917" i="15"/>
  <c r="F925" i="15"/>
  <c r="F930" i="15"/>
  <c r="F933" i="15"/>
  <c r="F910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4" i="15"/>
  <c r="F926" i="15"/>
  <c r="F934" i="15"/>
  <c r="F980" i="15"/>
  <c r="F962" i="15"/>
  <c r="F989" i="15"/>
  <c r="F1013" i="15"/>
  <c r="F959" i="15"/>
  <c r="F964" i="15"/>
  <c r="F958" i="15"/>
  <c r="F1058" i="15"/>
  <c r="F1077" i="15"/>
  <c r="F1127" i="15"/>
  <c r="F1083" i="15"/>
  <c r="F1394" i="15"/>
  <c r="F1405" i="15"/>
  <c r="F1372" i="15"/>
  <c r="F796" i="15"/>
  <c r="F691" i="15"/>
  <c r="F704" i="15"/>
  <c r="F678" i="15"/>
  <c r="F742" i="15"/>
  <c r="F698" i="15"/>
  <c r="F713" i="15"/>
  <c r="F676" i="15"/>
  <c r="F520" i="15"/>
  <c r="F495" i="15"/>
  <c r="F623" i="15"/>
  <c r="F1132" i="15"/>
  <c r="F1437" i="15"/>
  <c r="F451" i="15"/>
  <c r="F459" i="15"/>
  <c r="F531" i="15"/>
  <c r="F994" i="15"/>
  <c r="F1465" i="15"/>
  <c r="F503" i="15"/>
  <c r="F497" i="15"/>
  <c r="F514" i="15"/>
  <c r="F499" i="15"/>
  <c r="F662" i="15"/>
  <c r="F654" i="15"/>
  <c r="F656" i="15"/>
  <c r="F659" i="15"/>
  <c r="F721" i="15"/>
  <c r="F748" i="15"/>
  <c r="F737" i="15"/>
  <c r="F707" i="15"/>
  <c r="F700" i="15"/>
  <c r="F709" i="15"/>
  <c r="F789" i="15"/>
  <c r="F758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5" i="15"/>
  <c r="F778" i="15"/>
  <c r="F775" i="15"/>
  <c r="F893" i="15"/>
  <c r="F878" i="15"/>
  <c r="F867" i="15"/>
  <c r="F871" i="15"/>
  <c r="F877" i="15"/>
  <c r="F856" i="15"/>
  <c r="F982" i="15"/>
  <c r="F908" i="15"/>
  <c r="F892" i="15"/>
  <c r="F894" i="15"/>
  <c r="F886" i="15"/>
  <c r="F882" i="15"/>
  <c r="F870" i="15"/>
  <c r="F873" i="15"/>
  <c r="F853" i="15"/>
  <c r="F913" i="15"/>
  <c r="F889" i="15"/>
  <c r="F900" i="15"/>
  <c r="F868" i="15"/>
  <c r="F860" i="15"/>
  <c r="F858" i="15"/>
  <c r="F1530" i="15"/>
  <c r="F1534" i="15"/>
  <c r="F1523" i="15"/>
  <c r="F1524" i="15"/>
  <c r="F1525" i="15"/>
  <c r="F1520" i="15"/>
  <c r="F1527" i="15"/>
  <c r="F1528" i="15"/>
  <c r="F1537" i="15"/>
  <c r="F1529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5" i="15"/>
  <c r="E781" i="15"/>
  <c r="E785" i="15"/>
  <c r="E790" i="15"/>
  <c r="E794" i="15"/>
  <c r="E855" i="15"/>
  <c r="E859" i="15"/>
  <c r="E866" i="15"/>
  <c r="E870" i="15"/>
  <c r="E874" i="15"/>
  <c r="E882" i="15"/>
  <c r="E886" i="15"/>
  <c r="E890" i="15"/>
  <c r="E894" i="15"/>
  <c r="E901" i="15"/>
  <c r="E1139" i="15"/>
  <c r="E1145" i="15"/>
  <c r="E1153" i="15"/>
  <c r="E1157" i="15"/>
  <c r="E1161" i="15"/>
  <c r="E1165" i="15"/>
  <c r="E1169" i="15"/>
  <c r="E1173" i="15"/>
  <c r="E1177" i="15"/>
  <c r="E1436" i="15"/>
  <c r="E1446" i="15"/>
  <c r="E1449" i="15"/>
  <c r="E1452" i="15"/>
  <c r="E1458" i="15"/>
  <c r="E1462" i="15"/>
  <c r="E1466" i="15"/>
  <c r="E1514" i="15"/>
  <c r="E1518" i="15"/>
  <c r="E1522" i="15"/>
  <c r="E1526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4" i="15"/>
  <c r="F782" i="15"/>
  <c r="F866" i="15"/>
  <c r="F883" i="15"/>
  <c r="F891" i="15"/>
  <c r="F824" i="15"/>
  <c r="F799" i="15"/>
  <c r="F803" i="15"/>
  <c r="F817" i="15"/>
  <c r="F783" i="15"/>
  <c r="F791" i="15"/>
  <c r="F884" i="15"/>
  <c r="F801" i="15"/>
  <c r="F805" i="15"/>
  <c r="F797" i="15"/>
  <c r="F786" i="15"/>
  <c r="F1163" i="15"/>
  <c r="F1503" i="15"/>
  <c r="F1505" i="15"/>
  <c r="F1496" i="15"/>
  <c r="F1500" i="15"/>
  <c r="F1494" i="15"/>
  <c r="F1515" i="15"/>
  <c r="F1507" i="15"/>
  <c r="F1506" i="15"/>
  <c r="F1502" i="15"/>
  <c r="F1517" i="15"/>
  <c r="F1516" i="15"/>
  <c r="F1514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90" i="15"/>
  <c r="F1459" i="15"/>
  <c r="F1434" i="15"/>
  <c r="F1447" i="15"/>
  <c r="F1466" i="15"/>
  <c r="F1451" i="15"/>
  <c r="F1463" i="15"/>
  <c r="F1460" i="15"/>
  <c r="F1467" i="15"/>
  <c r="F1450" i="15"/>
  <c r="F1448" i="15"/>
  <c r="F1532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1" i="15"/>
  <c r="F861" i="15"/>
  <c r="F879" i="15"/>
  <c r="F888" i="15"/>
  <c r="F932" i="15"/>
  <c r="F1200" i="15"/>
  <c r="F1144" i="15"/>
  <c r="F1155" i="15"/>
  <c r="F1308" i="15"/>
  <c r="F1140" i="15"/>
  <c r="F1162" i="15"/>
  <c r="F1146" i="15"/>
  <c r="F1141" i="15"/>
  <c r="F1139" i="15"/>
  <c r="F1222" i="15"/>
  <c r="F1158" i="15"/>
  <c r="F1201" i="15"/>
  <c r="F1174" i="15"/>
  <c r="F1152" i="15"/>
  <c r="F1187" i="15"/>
  <c r="F1166" i="15"/>
  <c r="F1156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7" i="15"/>
  <c r="E783" i="15"/>
  <c r="E788" i="15"/>
  <c r="E792" i="15"/>
  <c r="E796" i="15"/>
  <c r="E853" i="15"/>
  <c r="E857" i="15"/>
  <c r="E861" i="15"/>
  <c r="E868" i="15"/>
  <c r="E872" i="15"/>
  <c r="E878" i="15"/>
  <c r="E884" i="15"/>
  <c r="E888" i="15"/>
  <c r="E892" i="15"/>
  <c r="E899" i="15"/>
  <c r="E905" i="15"/>
  <c r="E1141" i="15"/>
  <c r="E1147" i="15"/>
  <c r="E1155" i="15"/>
  <c r="E1159" i="15"/>
  <c r="E1163" i="15"/>
  <c r="E1167" i="15"/>
  <c r="E1171" i="15"/>
  <c r="E1175" i="15"/>
  <c r="E1181" i="15"/>
  <c r="E1437" i="15"/>
  <c r="E1448" i="15"/>
  <c r="E1456" i="15"/>
  <c r="E1460" i="15"/>
  <c r="E1464" i="15"/>
  <c r="E1468" i="15"/>
  <c r="E1512" i="15"/>
  <c r="E1516" i="15"/>
  <c r="E1520" i="15"/>
  <c r="E1524" i="15"/>
  <c r="E1528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4" i="15"/>
  <c r="F792" i="15"/>
  <c r="F765" i="15"/>
  <c r="F764" i="15"/>
  <c r="F773" i="15"/>
  <c r="F874" i="15"/>
  <c r="F857" i="15"/>
  <c r="F814" i="15"/>
  <c r="F819" i="15"/>
  <c r="F872" i="15"/>
  <c r="F840" i="15"/>
  <c r="F845" i="15"/>
  <c r="F826" i="15"/>
  <c r="F831" i="15"/>
  <c r="F825" i="15"/>
  <c r="F812" i="15"/>
  <c r="F816" i="15"/>
  <c r="F809" i="15"/>
  <c r="F859" i="15"/>
  <c r="F885" i="15"/>
  <c r="F895" i="15"/>
  <c r="F905" i="15"/>
  <c r="F981" i="15"/>
  <c r="F1018" i="15"/>
  <c r="F1016" i="15"/>
  <c r="F1024" i="15"/>
  <c r="F1028" i="15"/>
  <c r="F1025" i="15"/>
  <c r="F1034" i="15"/>
  <c r="F1017" i="15"/>
  <c r="F1004" i="15"/>
  <c r="F1001" i="15"/>
  <c r="F986" i="15"/>
  <c r="F990" i="15"/>
  <c r="F1012" i="15"/>
  <c r="F1006" i="15"/>
  <c r="F995" i="15"/>
  <c r="F988" i="15"/>
  <c r="F992" i="15"/>
  <c r="F1011" i="15"/>
  <c r="F1002" i="15"/>
  <c r="F991" i="15"/>
  <c r="F1005" i="15"/>
  <c r="F987" i="15"/>
  <c r="F1003" i="15"/>
  <c r="F984" i="15"/>
  <c r="F1137" i="15"/>
  <c r="F1126" i="15"/>
  <c r="F1120" i="15"/>
  <c r="F1116" i="15"/>
  <c r="F1131" i="15"/>
  <c r="F1110" i="15"/>
  <c r="F1130" i="15"/>
  <c r="F1129" i="15"/>
  <c r="F1111" i="15"/>
  <c r="F1119" i="15"/>
  <c r="F1125" i="15"/>
  <c r="F1108" i="15"/>
  <c r="F1510" i="15"/>
  <c r="F1511" i="15"/>
  <c r="F1509" i="15"/>
  <c r="F1519" i="15"/>
  <c r="F1518" i="15"/>
  <c r="F1522" i="15"/>
  <c r="F1491" i="15"/>
  <c r="F1485" i="15"/>
  <c r="F1472" i="15"/>
  <c r="F1476" i="15"/>
  <c r="F1542" i="15"/>
  <c r="F1497" i="15"/>
  <c r="F1483" i="15"/>
  <c r="F1481" i="15"/>
  <c r="F1487" i="15"/>
  <c r="F1474" i="15"/>
  <c r="F1471" i="15"/>
  <c r="F1544" i="15"/>
  <c r="F1480" i="15"/>
  <c r="F1473" i="15"/>
  <c r="F1504" i="15"/>
  <c r="F1489" i="15"/>
  <c r="F1478" i="15"/>
  <c r="F1477" i="15"/>
  <c r="F1484" i="15"/>
  <c r="F1513" i="15"/>
  <c r="F1482" i="15"/>
  <c r="F842" i="15"/>
  <c r="F846" i="15"/>
  <c r="F852" i="15"/>
  <c r="F829" i="15"/>
  <c r="F833" i="15"/>
  <c r="F957" i="15"/>
  <c r="F1062" i="15"/>
  <c r="F1056" i="15"/>
  <c r="F1059" i="15"/>
  <c r="F1396" i="15"/>
  <c r="F1404" i="15"/>
  <c r="F1395" i="15"/>
  <c r="F1383" i="15"/>
  <c r="F1387" i="15"/>
  <c r="F1371" i="15"/>
  <c r="F1368" i="15"/>
  <c r="F1409" i="15"/>
  <c r="F1400" i="15"/>
  <c r="F1378" i="15"/>
  <c r="F1385" i="15"/>
  <c r="F1389" i="15"/>
  <c r="F1373" i="15"/>
  <c r="F1370" i="15"/>
  <c r="F1407" i="15"/>
  <c r="F1386" i="15"/>
  <c r="F1379" i="15"/>
  <c r="F1410" i="15"/>
  <c r="F1382" i="15"/>
  <c r="F1377" i="15"/>
  <c r="F1521" i="15"/>
  <c r="F1526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5" i="15"/>
  <c r="F828" i="15"/>
  <c r="F862" i="15"/>
  <c r="F843" i="15"/>
  <c r="F854" i="15"/>
  <c r="F983" i="15"/>
  <c r="F936" i="15"/>
  <c r="F911" i="15"/>
  <c r="F907" i="15"/>
  <c r="F890" i="15"/>
  <c r="F902" i="15"/>
  <c r="F887" i="15"/>
  <c r="F972" i="15"/>
  <c r="F1051" i="15"/>
  <c r="F1249" i="15"/>
  <c r="F1217" i="15"/>
  <c r="F1221" i="15"/>
  <c r="F1211" i="15"/>
  <c r="F1191" i="15"/>
  <c r="F1195" i="15"/>
  <c r="F1188" i="15"/>
  <c r="F1199" i="15"/>
  <c r="F1210" i="15"/>
  <c r="F1167" i="15"/>
  <c r="F1171" i="15"/>
  <c r="F1175" i="15"/>
  <c r="F1181" i="15"/>
  <c r="F1157" i="15"/>
  <c r="F1147" i="15"/>
  <c r="F1223" i="15"/>
  <c r="F1225" i="15"/>
  <c r="F1213" i="15"/>
  <c r="F1205" i="15"/>
  <c r="F1193" i="15"/>
  <c r="F1186" i="15"/>
  <c r="F1212" i="15"/>
  <c r="F1190" i="15"/>
  <c r="F1197" i="15"/>
  <c r="F1165" i="15"/>
  <c r="F1169" i="15"/>
  <c r="F1173" i="15"/>
  <c r="F1177" i="15"/>
  <c r="F1183" i="15"/>
  <c r="F1161" i="15"/>
  <c r="F1154" i="15"/>
  <c r="F1215" i="15"/>
  <c r="F1204" i="15"/>
  <c r="F1196" i="15"/>
  <c r="F1198" i="15"/>
  <c r="F1164" i="15"/>
  <c r="F1172" i="15"/>
  <c r="F1182" i="15"/>
  <c r="F1153" i="15"/>
  <c r="F1216" i="15"/>
  <c r="F1192" i="15"/>
  <c r="F1189" i="15"/>
  <c r="F1202" i="15"/>
  <c r="F1168" i="15"/>
  <c r="F1176" i="15"/>
  <c r="F1160" i="15"/>
  <c r="F1375" i="15"/>
  <c r="F1393" i="15"/>
  <c r="F1408" i="15"/>
  <c r="F1391" i="15"/>
  <c r="F1417" i="15"/>
  <c r="F1406" i="15"/>
  <c r="F1388" i="15"/>
  <c r="F1418" i="15"/>
  <c r="F1414" i="15"/>
  <c r="F1411" i="15" s="1"/>
  <c r="F1416" i="15"/>
  <c r="F1392" i="15"/>
  <c r="F1099" i="15"/>
  <c r="F1112" i="15"/>
  <c r="F1251" i="15"/>
  <c r="F1263" i="15"/>
  <c r="F1250" i="15"/>
  <c r="F1230" i="15"/>
  <c r="F1236" i="15"/>
  <c r="F1240" i="15"/>
  <c r="F1257" i="15"/>
  <c r="F1261" i="15"/>
  <c r="F1228" i="15"/>
  <c r="F1232" i="15"/>
  <c r="F1238" i="15"/>
  <c r="F1226" i="15"/>
  <c r="F1438" i="15"/>
  <c r="F1423" i="15"/>
  <c r="F1461" i="15"/>
  <c r="F1456" i="15"/>
  <c r="F1436" i="15"/>
  <c r="F1425" i="15"/>
  <c r="F1424" i="15"/>
  <c r="F1415" i="15"/>
  <c r="F1363" i="15"/>
  <c r="F1338" i="15"/>
  <c r="F1342" i="15"/>
  <c r="F1345" i="15"/>
  <c r="F1325" i="15"/>
  <c r="F1329" i="15"/>
  <c r="F1333" i="15"/>
  <c r="F1360" i="15"/>
  <c r="F1336" i="15"/>
  <c r="F1340" i="15"/>
  <c r="F1344" i="15"/>
  <c r="F1351" i="15"/>
  <c r="F1327" i="15"/>
  <c r="F1331" i="15"/>
  <c r="F1324" i="15"/>
  <c r="F1535" i="15"/>
  <c r="F928" i="15"/>
  <c r="F924" i="15"/>
  <c r="F918" i="15"/>
  <c r="F935" i="15"/>
  <c r="F951" i="15"/>
  <c r="F966" i="15"/>
  <c r="F965" i="15"/>
  <c r="F961" i="15"/>
  <c r="F978" i="15"/>
  <c r="F1026" i="15"/>
  <c r="F1060" i="15"/>
  <c r="F1040" i="15"/>
  <c r="F1036" i="15"/>
  <c r="F1066" i="15"/>
  <c r="F1085" i="15"/>
  <c r="F1248" i="15"/>
  <c r="F1237" i="15"/>
  <c r="F1227" i="15"/>
  <c r="F1309" i="15"/>
  <c r="F1276" i="15"/>
  <c r="F1283" i="15"/>
  <c r="F1287" i="15"/>
  <c r="F1294" i="15"/>
  <c r="F1300" i="15"/>
  <c r="F1323" i="15"/>
  <c r="F1274" i="15"/>
  <c r="F1281" i="15"/>
  <c r="F1285" i="15"/>
  <c r="F1289" i="15"/>
  <c r="F1296" i="15"/>
  <c r="F1270" i="15"/>
  <c r="F1307" i="15"/>
  <c r="F1365" i="15"/>
  <c r="F1374" i="15"/>
  <c r="F1449" i="15"/>
  <c r="F1453" i="15"/>
  <c r="F1468" i="15"/>
  <c r="F1498" i="15"/>
  <c r="F1536" i="15"/>
  <c r="F1533" i="15"/>
  <c r="F1539" i="15"/>
  <c r="F1545" i="15"/>
  <c r="F1446" i="15"/>
  <c r="F1452" i="15"/>
  <c r="F1479" i="15"/>
  <c r="F1512" i="15"/>
  <c r="F1531" i="15"/>
  <c r="F1413" i="15" l="1"/>
  <c r="E1413" i="15"/>
  <c r="E1411" i="15"/>
  <c r="F1412" i="15"/>
  <c r="E1412" i="15"/>
  <c r="E1420" i="15"/>
  <c r="E1421" i="15"/>
  <c r="F1420" i="15"/>
  <c r="F1421" i="15"/>
  <c r="E1419" i="15"/>
  <c r="E1444" i="15"/>
  <c r="F1442" i="15"/>
  <c r="F1440" i="15"/>
  <c r="E1439" i="15"/>
  <c r="E1442" i="15"/>
  <c r="E1440" i="15"/>
  <c r="E1441" i="15"/>
  <c r="F1441" i="15"/>
  <c r="E1430" i="15"/>
  <c r="F1430" i="15"/>
  <c r="E1431" i="15"/>
  <c r="E1428" i="15"/>
  <c r="E1429" i="15"/>
  <c r="F1431" i="15"/>
  <c r="E1432" i="15"/>
  <c r="F1429" i="15"/>
  <c r="F1432" i="15"/>
  <c r="F1428" i="15"/>
  <c r="E1443" i="15"/>
  <c r="F1444" i="15"/>
  <c r="F1443" i="15"/>
  <c r="F1433" i="15"/>
  <c r="E1433" i="15"/>
</calcChain>
</file>

<file path=xl/sharedStrings.xml><?xml version="1.0" encoding="utf-8"?>
<sst xmlns="http://schemas.openxmlformats.org/spreadsheetml/2006/main" count="13100" uniqueCount="2009">
  <si>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</si>
  <si>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</si>
  <si>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</si>
  <si>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</si>
  <si>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</si>
  <si>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</si>
  <si>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</si>
  <si>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</si>
  <si>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</si>
  <si>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</si>
  <si>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</si>
  <si>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</si>
  <si>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</si>
  <si>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</si>
  <si>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</si>
  <si>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</si>
  <si>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</si>
  <si>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</si>
  <si>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</si>
  <si>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</si>
  <si>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</si>
  <si>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</si>
  <si>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</si>
  <si>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</si>
  <si>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</si>
  <si>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</si>
  <si>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</si>
  <si>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</si>
  <si>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</si>
  <si>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</si>
  <si>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</si>
  <si>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</si>
  <si>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</si>
  <si>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</si>
  <si>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</si>
  <si>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</si>
  <si>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</si>
  <si>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</si>
  <si>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</si>
  <si>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</si>
  <si>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</si>
  <si>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</si>
  <si>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</si>
  <si>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</si>
  <si>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</si>
  <si>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</si>
  <si>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</si>
  <si>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</si>
  <si>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</si>
  <si>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</si>
  <si>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</si>
  <si>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</si>
  <si>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</si>
  <si>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</si>
  <si>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</si>
  <si>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</si>
  <si>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</si>
  <si>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</si>
  <si>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</si>
  <si>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</si>
  <si>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</si>
  <si>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</si>
  <si>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</si>
  <si>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</si>
  <si>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</si>
  <si>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</si>
  <si>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</si>
  <si>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</si>
  <si>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</si>
  <si>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</si>
  <si>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</si>
  <si>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</si>
  <si>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</si>
  <si>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</si>
  <si>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</si>
  <si>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</si>
  <si>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</si>
  <si>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</si>
  <si>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</si>
  <si>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</si>
  <si>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</si>
  <si>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</si>
  <si>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</si>
  <si>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</si>
  <si>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</si>
  <si>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</si>
  <si>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</si>
  <si>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</si>
  <si>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</si>
  <si>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</si>
  <si>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</si>
  <si>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</si>
  <si>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</si>
  <si>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</si>
  <si>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</si>
  <si>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</si>
  <si>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</si>
  <si>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</si>
  <si>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</si>
  <si>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</si>
  <si>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</si>
  <si>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</si>
  <si>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</si>
  <si>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</si>
  <si>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</si>
  <si>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</si>
  <si>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</si>
  <si>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</si>
  <si>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</si>
  <si>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</si>
  <si>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</si>
  <si>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</si>
  <si>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</si>
  <si>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</si>
  <si>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</si>
  <si>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</si>
  <si>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</si>
  <si>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</si>
  <si>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</si>
  <si>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</si>
  <si>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</si>
  <si>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</si>
  <si>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</si>
  <si>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</si>
  <si>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</si>
  <si>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</si>
  <si>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</si>
  <si>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</si>
  <si>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</si>
  <si>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</si>
  <si>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</si>
  <si>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</si>
  <si>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</si>
  <si>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</si>
  <si>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</si>
  <si>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</si>
  <si>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</si>
  <si>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</si>
  <si>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</si>
  <si>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</si>
  <si>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</si>
  <si>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</si>
  <si>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</si>
  <si>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</si>
  <si>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</si>
  <si>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</si>
  <si>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</si>
  <si>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</si>
  <si>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</si>
  <si>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</si>
  <si>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</si>
  <si>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</si>
  <si>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</si>
  <si>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</si>
  <si>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</si>
  <si>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</si>
  <si>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</si>
  <si>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</si>
  <si>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</si>
  <si>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</si>
  <si>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</si>
  <si>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</si>
  <si>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</si>
  <si>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</si>
  <si>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</si>
  <si>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</si>
  <si>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</si>
  <si>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</si>
  <si>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</si>
  <si>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</si>
  <si>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</si>
  <si>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</si>
  <si>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</si>
  <si>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</si>
  <si>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</si>
  <si>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</si>
  <si>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</si>
  <si>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</si>
  <si>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</si>
  <si>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</si>
  <si>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</si>
  <si>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</si>
  <si>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</si>
  <si>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</si>
  <si>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</si>
  <si>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</si>
  <si>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</si>
  <si>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</si>
  <si>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</si>
  <si>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</si>
  <si>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</si>
  <si>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</si>
  <si>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</si>
  <si>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</si>
  <si>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</si>
  <si>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</si>
  <si>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</si>
  <si>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</si>
  <si>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</si>
  <si>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</si>
  <si>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</si>
  <si>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</si>
  <si>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</si>
  <si>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</si>
  <si>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</si>
  <si>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</si>
  <si>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</si>
  <si>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</si>
  <si>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</si>
  <si>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</si>
  <si>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</si>
  <si>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</si>
  <si>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</si>
  <si>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</si>
  <si>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</si>
  <si>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</si>
  <si>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</si>
  <si>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</si>
  <si>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</si>
  <si>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</si>
  <si>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</si>
  <si>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</si>
  <si>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</si>
  <si>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</si>
  <si>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</si>
  <si>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</si>
  <si>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</si>
  <si>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</si>
  <si>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</si>
  <si>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</si>
  <si>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</si>
  <si>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</si>
  <si>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</si>
  <si>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</si>
  <si>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</si>
  <si>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</si>
  <si>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</si>
  <si>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</si>
  <si>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</si>
  <si>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</si>
  <si>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</si>
  <si>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</si>
  <si>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</si>
  <si>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</si>
  <si>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</si>
  <si>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</si>
  <si>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</si>
  <si>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</si>
  <si>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</si>
  <si>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</si>
  <si>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</si>
  <si>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</si>
  <si>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</si>
  <si>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</si>
  <si>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</si>
  <si>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</si>
  <si>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</si>
  <si>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</si>
  <si>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</si>
  <si>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</si>
  <si>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</si>
  <si>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</si>
  <si>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</si>
  <si>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</si>
  <si>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</si>
  <si>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</si>
  <si>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</si>
  <si>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</si>
  <si>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</si>
  <si>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</si>
  <si>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</si>
  <si>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</si>
  <si>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</si>
  <si>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</si>
  <si>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</si>
  <si>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</si>
  <si>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</si>
  <si>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</si>
  <si>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</si>
  <si>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</si>
  <si>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</si>
  <si>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</si>
  <si>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</si>
  <si>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</si>
  <si>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</si>
  <si>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</si>
  <si>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</si>
  <si>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</si>
  <si>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</si>
  <si>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</si>
  <si>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</si>
  <si>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</si>
  <si>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</si>
  <si>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</si>
  <si>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</si>
  <si>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</si>
  <si>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</si>
  <si>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</si>
  <si>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</si>
  <si>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</si>
  <si>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</si>
  <si>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</si>
  <si>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</si>
  <si>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</si>
  <si>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</si>
  <si>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</si>
  <si>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</si>
  <si>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</si>
  <si>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</si>
  <si>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</si>
  <si>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</si>
  <si>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</si>
  <si>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</si>
  <si>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</si>
  <si>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</si>
  <si>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</si>
  <si>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</si>
  <si>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</si>
  <si>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</si>
  <si>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</si>
  <si>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</si>
  <si>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</si>
  <si>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</si>
  <si>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</si>
  <si>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</si>
  <si>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</si>
  <si>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</si>
  <si>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</si>
  <si>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</si>
  <si>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</si>
  <si>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</si>
  <si>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</si>
  <si>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</si>
  <si>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</si>
  <si>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</si>
  <si>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</si>
  <si>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</si>
  <si>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</si>
  <si>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</si>
  <si>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</si>
  <si>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</si>
  <si>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</si>
  <si>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</si>
  <si>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</si>
  <si>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</si>
  <si>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</si>
  <si>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</si>
  <si>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</si>
  <si>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</si>
  <si>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</si>
  <si>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</si>
  <si>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</si>
  <si>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</si>
  <si>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</si>
  <si>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</si>
  <si>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</si>
  <si>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</si>
  <si>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</si>
  <si>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</si>
  <si>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</si>
  <si>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</si>
  <si>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</si>
  <si>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</si>
  <si>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</si>
  <si>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</si>
  <si>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</si>
  <si>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</si>
  <si>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</si>
  <si>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</si>
  <si>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</si>
  <si>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</si>
  <si>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</si>
  <si>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</si>
  <si>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</si>
  <si>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</si>
  <si>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</si>
  <si>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</si>
  <si>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</si>
  <si>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</si>
  <si>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</si>
  <si>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</si>
  <si>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</si>
  <si>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</si>
  <si>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</si>
  <si>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</si>
  <si>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</si>
  <si>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</si>
  <si>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</si>
  <si>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</si>
  <si>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</si>
  <si>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</si>
  <si>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</si>
  <si>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</si>
  <si>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</si>
  <si>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</si>
  <si>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</si>
  <si>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</si>
  <si>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</si>
  <si>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</si>
  <si>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</si>
  <si>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</si>
  <si>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</si>
  <si>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</si>
  <si>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</si>
  <si>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</si>
  <si>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</si>
  <si>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</si>
  <si>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</si>
  <si>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</si>
  <si>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</si>
  <si>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</si>
  <si>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</si>
  <si>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</si>
  <si>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</si>
  <si>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</si>
  <si>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</si>
  <si>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</si>
  <si>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</si>
  <si>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</si>
  <si>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</si>
  <si>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</si>
  <si>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</si>
  <si>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</si>
  <si>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</si>
  <si>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</si>
  <si>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</si>
  <si>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</si>
  <si>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</si>
  <si>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</si>
  <si>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</si>
  <si>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</si>
  <si>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</si>
  <si>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</si>
  <si>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</si>
  <si>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</si>
  <si>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</si>
  <si>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</si>
  <si>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</si>
  <si>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</si>
  <si>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</si>
  <si>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</si>
  <si>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</si>
  <si>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</si>
  <si>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</si>
  <si>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</si>
  <si>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</si>
  <si>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</si>
  <si>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</si>
  <si>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</si>
  <si>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</si>
  <si>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</si>
  <si>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</si>
  <si>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</si>
  <si>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</si>
  <si>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</si>
  <si>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</si>
  <si>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</si>
  <si>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</si>
  <si>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</si>
  <si>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</si>
  <si>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</si>
  <si>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</si>
  <si>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</si>
  <si>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</si>
  <si>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</si>
  <si>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</si>
  <si>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</si>
  <si>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</si>
  <si>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</si>
  <si>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</si>
  <si>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</si>
  <si>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</si>
  <si>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</si>
  <si>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</si>
  <si>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</si>
  <si>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</si>
  <si>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</si>
  <si>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</si>
  <si>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</si>
  <si>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</si>
  <si>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</si>
  <si>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</si>
  <si>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</si>
  <si>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</si>
  <si>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</si>
  <si>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</si>
  <si>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</si>
  <si>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</si>
  <si>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</si>
  <si>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</si>
  <si>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</si>
  <si>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</si>
  <si>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</si>
  <si>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</si>
  <si>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</si>
  <si>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</si>
  <si>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</si>
  <si>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</si>
  <si>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</si>
  <si>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</si>
  <si>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</si>
  <si>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</si>
  <si>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</si>
  <si>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</si>
  <si>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</si>
  <si>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</si>
  <si>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</si>
  <si>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</si>
  <si>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</si>
  <si>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</si>
  <si>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</si>
  <si>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</si>
  <si>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</si>
  <si>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</si>
  <si>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</si>
  <si>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</si>
  <si>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</si>
  <si>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</si>
  <si>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</si>
  <si>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</si>
  <si>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</si>
  <si>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</si>
  <si>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</si>
  <si>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</si>
  <si>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</si>
  <si>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</si>
  <si>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</si>
  <si>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</si>
  <si>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</si>
  <si>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</si>
  <si>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</si>
  <si>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</si>
  <si>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</si>
  <si>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</si>
  <si>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</si>
  <si>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</si>
  <si>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</si>
  <si>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</si>
  <si>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</si>
  <si>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</si>
  <si>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</si>
  <si>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</si>
  <si>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</si>
  <si>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</si>
  <si>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</si>
  <si>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</si>
  <si>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</si>
  <si>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</si>
  <si>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</si>
  <si>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</si>
  <si>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</si>
  <si>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</si>
  <si>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</si>
  <si>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</si>
  <si>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</si>
  <si>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</si>
  <si>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</si>
  <si>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</si>
  <si>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</si>
  <si>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</si>
  <si>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</si>
  <si>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</si>
  <si>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</si>
  <si>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</si>
  <si>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</si>
  <si>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</si>
  <si>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</si>
  <si>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</si>
  <si>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</si>
  <si>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</si>
  <si>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</si>
  <si>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</si>
  <si>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</si>
  <si>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</si>
  <si>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</si>
  <si>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</si>
  <si>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</si>
  <si>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</si>
  <si>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</si>
  <si>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</si>
  <si>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</si>
  <si>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</si>
  <si>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</si>
  <si>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</si>
  <si>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</si>
  <si>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</si>
  <si>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</si>
  <si>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</si>
  <si>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</si>
  <si>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</si>
  <si>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</si>
  <si>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</si>
  <si>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</si>
  <si>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</si>
  <si>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</si>
  <si>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</si>
  <si>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</si>
  <si>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</si>
  <si>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</si>
  <si>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</si>
  <si>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</si>
  <si>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</si>
  <si>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</si>
  <si>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</si>
  <si>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</si>
  <si>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</si>
  <si>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</si>
  <si>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</si>
  <si>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</si>
  <si>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</si>
  <si>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</si>
  <si>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</si>
  <si>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</si>
  <si>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</si>
  <si>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</si>
  <si>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</si>
  <si>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</si>
  <si>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</si>
  <si>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</si>
  <si>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</si>
  <si>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</si>
  <si>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</si>
  <si>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</si>
  <si>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</si>
  <si>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</si>
  <si>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</si>
  <si>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</si>
  <si>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</si>
  <si>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</si>
  <si>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</si>
  <si>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</si>
  <si>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</si>
  <si>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</si>
  <si>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</si>
  <si>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</si>
  <si>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</si>
  <si>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</si>
  <si>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</si>
  <si>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</si>
  <si>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</si>
  <si>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</si>
  <si>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</si>
  <si>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</si>
  <si>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</si>
  <si>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</si>
  <si>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</si>
  <si>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</si>
  <si>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</si>
  <si>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</si>
  <si>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</si>
  <si>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</si>
  <si>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</si>
  <si>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</si>
  <si>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</si>
  <si>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</si>
  <si>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</si>
  <si>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</si>
  <si>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</si>
  <si>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</si>
  <si>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</si>
  <si>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</si>
  <si>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</si>
  <si>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</si>
  <si>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</si>
  <si>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</si>
  <si>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</si>
  <si>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</si>
  <si>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</si>
  <si>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</si>
  <si>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</si>
  <si>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</si>
  <si>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</si>
  <si>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</si>
  <si>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</si>
  <si>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</si>
  <si>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</si>
  <si>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</si>
  <si>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</si>
  <si>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</si>
  <si>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</si>
  <si>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</si>
  <si>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</si>
  <si>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</si>
  <si>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</si>
  <si>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</si>
  <si>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</si>
  <si>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</si>
  <si>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</si>
  <si>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</si>
  <si>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</si>
  <si>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</si>
  <si>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</si>
  <si>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</si>
  <si>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</si>
  <si>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</si>
  <si>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</si>
  <si>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</si>
  <si>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</si>
  <si>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</si>
  <si>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</si>
  <si>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</si>
  <si>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</si>
  <si>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</si>
  <si>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</si>
  <si>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</si>
  <si>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</si>
  <si>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</si>
  <si>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</si>
  <si>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</si>
  <si>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</si>
  <si>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</si>
  <si>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</si>
  <si>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</si>
  <si>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</si>
  <si>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</si>
  <si>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</si>
  <si>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</si>
  <si>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</si>
  <si>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</si>
  <si>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</si>
  <si>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</si>
  <si>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</si>
  <si>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</si>
  <si>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</si>
  <si>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</si>
  <si>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</si>
  <si>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</si>
  <si>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</si>
  <si>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</si>
  <si>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</si>
  <si>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</si>
  <si>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</si>
  <si>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</si>
  <si>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</si>
  <si>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</si>
  <si>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</si>
  <si>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</si>
  <si>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</si>
  <si>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</si>
  <si>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</si>
  <si>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</si>
  <si>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</si>
  <si>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</si>
  <si>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</si>
  <si>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</si>
  <si>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</si>
  <si>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</si>
  <si>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</si>
  <si>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</si>
  <si>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</si>
  <si>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</si>
  <si>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</si>
  <si>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</si>
  <si>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</si>
  <si>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</si>
  <si>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</si>
  <si>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</si>
  <si>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</si>
  <si>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</si>
  <si>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</si>
  <si>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</si>
  <si>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</si>
  <si>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</si>
  <si>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</si>
  <si>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</si>
  <si>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</si>
  <si>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</si>
  <si>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</si>
  <si>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</si>
  <si>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</si>
  <si>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</si>
  <si>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</si>
  <si>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</si>
  <si>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</si>
  <si>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</si>
  <si>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</si>
  <si>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</si>
  <si>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</si>
  <si>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</si>
  <si>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</si>
  <si>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</si>
  <si>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</si>
  <si>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</si>
  <si>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</si>
  <si>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</si>
  <si>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</si>
  <si>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</si>
  <si>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</si>
  <si>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</si>
  <si>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</si>
  <si>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</si>
  <si>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</si>
  <si>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</si>
  <si>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</si>
  <si>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</si>
  <si>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</si>
  <si>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</si>
  <si>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</si>
  <si>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</si>
  <si>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</si>
  <si>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</si>
  <si>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</si>
  <si>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</si>
  <si>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</si>
  <si>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</si>
  <si>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</si>
  <si>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</si>
  <si>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</si>
  <si>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</si>
  <si>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</si>
  <si>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</si>
  <si>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</si>
  <si>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</si>
  <si>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</si>
  <si>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</si>
  <si>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</si>
  <si>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</si>
  <si>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</si>
  <si>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</si>
  <si>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</si>
  <si>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</si>
  <si>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</si>
  <si>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</si>
  <si>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</si>
  <si>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</si>
  <si>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</si>
  <si>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</si>
  <si>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</si>
  <si>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</si>
  <si>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</si>
  <si>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</si>
  <si>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</si>
  <si>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</si>
  <si>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</si>
  <si>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</si>
  <si>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</si>
  <si>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</si>
  <si>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</si>
  <si>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</si>
  <si>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</si>
  <si>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</si>
  <si>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</si>
  <si>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</si>
  <si>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</si>
  <si>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</si>
  <si>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</si>
  <si>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</si>
  <si>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</si>
  <si>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</si>
  <si>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</si>
  <si>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</si>
  <si>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</si>
  <si>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</si>
  <si>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</si>
  <si>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</si>
  <si>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</si>
  <si>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</si>
  <si>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</si>
  <si>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</si>
  <si>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</si>
  <si>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</si>
  <si>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</si>
  <si>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</si>
  <si>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</si>
  <si>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</si>
  <si>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</si>
  <si>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</si>
  <si>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</si>
  <si>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</si>
  <si>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</si>
  <si>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</si>
  <si>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</si>
  <si>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</si>
  <si>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</si>
  <si>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</si>
  <si>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</si>
  <si>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</si>
  <si>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</si>
  <si>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</si>
  <si>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</si>
  <si>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</si>
  <si>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</si>
  <si>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</si>
  <si>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</si>
  <si>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</si>
  <si>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</si>
  <si>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</si>
  <si>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</si>
  <si>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</si>
  <si>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</si>
  <si>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</si>
  <si>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</si>
  <si>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</si>
  <si>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</si>
  <si>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</si>
  <si>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</si>
  <si>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</si>
  <si>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</si>
  <si>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</si>
  <si>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</si>
  <si>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</si>
  <si>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</si>
  <si>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</si>
  <si>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</si>
  <si>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</si>
  <si>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</si>
  <si>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</si>
  <si>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</si>
  <si>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</si>
  <si>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</si>
  <si>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</si>
  <si>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</si>
  <si>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</si>
  <si>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</si>
  <si>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</si>
  <si>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</si>
  <si>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</si>
  <si>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</si>
  <si>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</si>
  <si>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</si>
  <si>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</si>
  <si>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</si>
  <si>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</si>
  <si>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</si>
  <si>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</si>
  <si>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</si>
  <si>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</si>
  <si>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</si>
  <si>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</si>
  <si>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</si>
  <si>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</si>
  <si>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</si>
  <si>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</si>
  <si>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</si>
  <si>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</si>
  <si>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</si>
  <si>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</si>
  <si>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</si>
  <si>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</si>
  <si>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</si>
  <si>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</si>
  <si>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</si>
  <si>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</si>
  <si>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</si>
  <si>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</si>
  <si>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</si>
  <si>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</si>
  <si>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</si>
  <si>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</si>
  <si>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</si>
  <si>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</si>
  <si>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</si>
  <si>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</si>
  <si>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</si>
  <si>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</si>
  <si>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</si>
  <si>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</si>
  <si>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</si>
  <si>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</si>
  <si>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</si>
  <si>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</si>
  <si>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</si>
  <si>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</si>
  <si>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</si>
  <si>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</si>
  <si>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</si>
  <si>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</si>
  <si>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</si>
  <si>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</si>
  <si>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</si>
  <si>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</si>
  <si>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</si>
  <si>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</si>
  <si>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</si>
  <si>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</si>
  <si>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</si>
  <si>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</si>
  <si>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</si>
  <si>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</si>
  <si>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</si>
  <si>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</si>
  <si>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</si>
  <si>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</si>
  <si>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</si>
  <si>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</si>
  <si>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</si>
  <si>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</si>
  <si>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</si>
  <si>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</si>
  <si>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</si>
  <si>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</si>
  <si>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</si>
  <si>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</si>
  <si>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</si>
  <si>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</si>
  <si>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</si>
  <si>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</si>
  <si>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</si>
  <si>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</si>
  <si>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</si>
  <si>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</si>
  <si>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</si>
  <si>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</si>
  <si>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</si>
  <si>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</si>
  <si>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</si>
  <si>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</si>
  <si>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</si>
  <si>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</si>
  <si>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</si>
  <si>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</si>
  <si>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</si>
  <si>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</si>
  <si>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</si>
  <si>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</si>
  <si>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</si>
  <si>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</si>
  <si>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</si>
  <si>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</si>
  <si>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</si>
  <si>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</si>
  <si>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</si>
  <si>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</si>
  <si>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</si>
  <si>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</si>
  <si>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</si>
  <si>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</si>
  <si>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</si>
  <si>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</si>
  <si>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</si>
  <si>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</si>
  <si>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</si>
  <si>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</si>
  <si>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</si>
  <si>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</si>
  <si>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</si>
  <si>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</si>
  <si>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</si>
  <si>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</si>
  <si>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</si>
  <si>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</si>
  <si>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</si>
  <si>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</si>
  <si>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</si>
  <si>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</si>
  <si>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</si>
  <si>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</si>
  <si>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</si>
  <si>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</si>
  <si>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</si>
  <si>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</si>
  <si>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</si>
  <si>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</si>
  <si>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</si>
  <si>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</si>
  <si>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</si>
  <si>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</si>
  <si>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</si>
  <si>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</si>
  <si>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</si>
  <si>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</si>
  <si>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</si>
  <si>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</si>
  <si>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</si>
  <si>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</si>
  <si>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</si>
  <si>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</si>
  <si>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</si>
  <si>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</si>
  <si>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</si>
  <si>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</si>
  <si>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</si>
  <si>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</si>
  <si>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</si>
  <si>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</si>
  <si>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</si>
  <si>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</si>
  <si>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</si>
  <si>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</si>
  <si>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</si>
  <si>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</si>
  <si>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</si>
  <si>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</si>
  <si>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</si>
  <si>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</si>
  <si>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</si>
  <si>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</si>
  <si>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</si>
  <si>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</si>
  <si>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</si>
  <si>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</si>
  <si>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</si>
  <si>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</si>
  <si>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</si>
  <si>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</si>
  <si>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</si>
  <si>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</si>
  <si>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</si>
  <si>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</si>
  <si>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</si>
  <si>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</si>
  <si>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</si>
  <si>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</si>
  <si>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</si>
  <si>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</si>
  <si>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</si>
  <si>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</si>
  <si>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</si>
  <si>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</si>
  <si>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</si>
  <si>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</si>
  <si>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</si>
  <si>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</si>
  <si>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</si>
  <si>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</si>
  <si>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</si>
  <si>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</si>
  <si>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</si>
  <si>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</si>
  <si>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</si>
  <si>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</si>
  <si>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</si>
  <si>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</si>
  <si>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</si>
  <si>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</si>
  <si>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</si>
  <si>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</si>
  <si>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</si>
  <si>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</si>
  <si>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</si>
  <si>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</si>
  <si>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</si>
  <si>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</si>
  <si>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</si>
  <si>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</si>
  <si>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</si>
  <si>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</si>
  <si>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</si>
  <si>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</si>
  <si>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</si>
  <si>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</si>
  <si>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</si>
  <si>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</si>
  <si>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</si>
  <si>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</si>
  <si>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</si>
  <si>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</si>
  <si>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</si>
  <si>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</si>
  <si>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</si>
  <si>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</si>
  <si>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</si>
  <si>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</si>
  <si>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</si>
  <si>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</si>
  <si>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</si>
  <si>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</si>
  <si>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</si>
  <si>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</si>
  <si>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</si>
  <si>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</si>
  <si>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</si>
  <si>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</si>
  <si>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</si>
  <si>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</si>
  <si>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</si>
  <si>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</si>
  <si>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</si>
  <si>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</si>
  <si>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</si>
  <si>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</si>
  <si>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</si>
  <si>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</si>
  <si>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</si>
  <si>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</si>
  <si>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</si>
  <si>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</si>
  <si>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</si>
  <si>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</si>
  <si>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</si>
  <si>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</si>
  <si>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</si>
  <si>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</si>
  <si>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</si>
  <si>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</si>
  <si>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</si>
  <si>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</si>
  <si>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</si>
  <si>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</si>
  <si>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</si>
  <si>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</si>
  <si>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</si>
  <si>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</si>
  <si>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</si>
  <si>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</si>
  <si>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</si>
  <si>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</si>
  <si>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</si>
  <si>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</si>
  <si>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</si>
  <si>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</si>
  <si>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</si>
  <si>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</si>
  <si>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</si>
  <si>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</si>
  <si>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</si>
  <si>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</si>
  <si>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</si>
  <si>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</si>
  <si>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</si>
  <si>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</si>
  <si>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</si>
  <si>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</si>
  <si>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</si>
  <si>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</si>
  <si>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</si>
  <si>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</si>
  <si>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</si>
  <si>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</si>
  <si>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</si>
  <si>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</si>
  <si>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</si>
  <si>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</si>
  <si>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</si>
  <si>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</si>
  <si>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</si>
  <si>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</si>
  <si>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</si>
  <si>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</si>
  <si>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</si>
  <si>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</si>
  <si>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</si>
  <si>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</si>
  <si>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</si>
  <si>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</si>
  <si>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</si>
  <si>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</si>
  <si>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</si>
  <si>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</si>
  <si>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</si>
  <si>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</si>
  <si>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</si>
  <si>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</si>
  <si>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</si>
  <si>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</si>
  <si>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</si>
  <si>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</si>
  <si>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</si>
  <si>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</si>
  <si>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</si>
  <si>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</si>
  <si>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</si>
  <si>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</si>
  <si>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</si>
  <si>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</si>
  <si>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</si>
  <si>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</si>
  <si>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</si>
  <si>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</si>
  <si>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</si>
  <si>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</si>
  <si>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</si>
  <si>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</si>
  <si>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</si>
  <si>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</si>
  <si>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</si>
  <si>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</si>
  <si>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</si>
  <si>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</si>
  <si>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</si>
  <si>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</si>
  <si>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</si>
  <si>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</si>
  <si>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</si>
  <si>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</si>
  <si>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</si>
  <si>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</si>
  <si>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</si>
  <si>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</si>
  <si>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</si>
  <si>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</si>
  <si>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</si>
  <si>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</si>
  <si>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</si>
  <si>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</si>
  <si>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</si>
  <si>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</si>
  <si>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</si>
  <si>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</si>
  <si>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</si>
  <si>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</si>
  <si>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</si>
  <si>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</si>
  <si>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</si>
  <si>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</si>
  <si>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</si>
  <si>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</si>
  <si>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</si>
  <si>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</si>
  <si>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</si>
  <si>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</si>
  <si>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</si>
  <si>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</si>
  <si>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</si>
  <si>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</si>
  <si>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</si>
  <si>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</si>
  <si>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</si>
  <si>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</si>
  <si>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</si>
  <si>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</si>
  <si>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</si>
  <si>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</si>
  <si>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</si>
  <si>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</si>
  <si>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</si>
  <si>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</si>
  <si>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</si>
  <si>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</si>
  <si>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</si>
  <si>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</si>
  <si>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</si>
  <si>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</si>
  <si>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</si>
  <si>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</si>
  <si>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</si>
  <si>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</si>
  <si>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</si>
  <si>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</si>
  <si>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</si>
  <si>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</si>
  <si>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</si>
  <si>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</si>
  <si>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</si>
  <si>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</si>
  <si>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</si>
  <si>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</si>
  <si>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</si>
  <si>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</si>
  <si>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</si>
  <si>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</si>
  <si>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</si>
  <si>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</si>
  <si>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</si>
  <si>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</si>
  <si>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</si>
  <si>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</si>
  <si>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</si>
  <si>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</si>
  <si>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</si>
  <si>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</si>
  <si>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</si>
  <si>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</si>
  <si>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</si>
  <si>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</si>
  <si>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</si>
  <si>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</si>
  <si>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</si>
  <si>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</si>
  <si>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</si>
  <si>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</si>
  <si>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</si>
  <si>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</si>
  <si>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</si>
  <si>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</si>
  <si>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</si>
  <si>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</si>
  <si>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</si>
  <si>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</si>
  <si>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</si>
  <si>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</si>
  <si>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</si>
  <si>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</si>
  <si>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</si>
  <si>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</si>
  <si>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</si>
  <si>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</si>
  <si>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</si>
  <si>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</si>
  <si>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</si>
  <si>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</si>
  <si>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</si>
  <si>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</si>
  <si>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</si>
  <si>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</si>
  <si>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</si>
  <si>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</si>
  <si>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</si>
  <si>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</si>
  <si>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</si>
  <si>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</si>
  <si>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</si>
  <si>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</si>
  <si>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</si>
  <si>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</si>
  <si>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</si>
  <si>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</si>
  <si>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</si>
  <si>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</si>
  <si>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</si>
  <si>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</si>
  <si>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</si>
  <si>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</si>
  <si>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</si>
  <si>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</si>
  <si>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</si>
  <si>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</si>
  <si>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</si>
  <si>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</si>
  <si>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</si>
  <si>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</si>
  <si>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</si>
  <si>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</si>
  <si>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</si>
  <si>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</si>
  <si>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</si>
  <si>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</si>
  <si>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</si>
  <si>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</si>
  <si>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</si>
  <si>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</si>
  <si>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</si>
  <si>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</si>
  <si>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</si>
  <si>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</si>
  <si>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</si>
  <si>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</si>
  <si>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</si>
  <si>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</si>
  <si>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</si>
  <si>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</si>
  <si>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</si>
  <si>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</si>
  <si>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</si>
  <si>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</si>
  <si>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</si>
  <si>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</si>
  <si>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</si>
  <si>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</si>
  <si>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</si>
  <si>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</si>
  <si>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</si>
  <si>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</si>
  <si>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</si>
  <si>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</si>
  <si>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</si>
  <si>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</si>
  <si>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</si>
  <si>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</si>
  <si>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</si>
  <si>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</si>
  <si>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</si>
  <si>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</si>
  <si>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</si>
  <si>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</si>
  <si>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</si>
  <si>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</si>
  <si>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</si>
  <si>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</si>
  <si>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</si>
  <si>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</si>
  <si>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</si>
  <si>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</si>
  <si>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</si>
  <si>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</si>
  <si>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</si>
  <si>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</si>
  <si>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</si>
  <si>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</si>
  <si>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</si>
  <si>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</si>
  <si>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</si>
  <si>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</si>
  <si>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</si>
  <si>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</si>
  <si>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</si>
  <si>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</si>
  <si>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</si>
  <si>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</si>
  <si>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</si>
  <si>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</si>
  <si>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</si>
  <si>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</si>
  <si>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</si>
  <si>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</si>
  <si>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</si>
  <si>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</si>
  <si>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</si>
  <si>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</si>
  <si>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</si>
  <si>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</si>
  <si>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</si>
  <si>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</si>
  <si>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</si>
  <si>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</si>
  <si>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</si>
  <si>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</si>
  <si>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</si>
  <si>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</si>
  <si>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</si>
  <si>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</si>
  <si>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</si>
  <si>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</si>
  <si>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</si>
  <si>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</si>
  <si>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</si>
  <si>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</si>
  <si>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</si>
  <si>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</si>
  <si>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</si>
  <si>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</si>
  <si>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</si>
  <si>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</si>
  <si>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</si>
  <si>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</si>
  <si>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</si>
  <si>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</si>
  <si>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</si>
  <si>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</si>
  <si>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</si>
  <si>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</si>
  <si>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</si>
  <si>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</si>
  <si>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</si>
  <si>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</si>
  <si>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</si>
  <si>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</si>
  <si>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</si>
  <si>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</si>
  <si>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</si>
  <si>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</si>
  <si>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</si>
  <si>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</si>
  <si>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</si>
  <si>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</si>
  <si>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</si>
  <si>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</si>
  <si>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</si>
  <si>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</si>
  <si>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</si>
  <si>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</si>
  <si>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</si>
  <si>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</si>
  <si>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</si>
  <si>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</si>
  <si>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</si>
  <si>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</si>
  <si>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</si>
  <si>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</si>
  <si>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</si>
  <si>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</si>
  <si>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</si>
  <si>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</si>
  <si>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</si>
  <si>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</si>
  <si>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</si>
  <si>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</si>
  <si>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</si>
  <si>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</si>
  <si>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</si>
  <si>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</si>
  <si>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</si>
  <si>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</si>
  <si>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</si>
  <si>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</si>
  <si>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</si>
  <si>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</si>
  <si>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</si>
  <si>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</si>
  <si>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</si>
  <si>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</si>
  <si>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</si>
  <si>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</si>
  <si>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</si>
  <si>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</si>
  <si>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</si>
  <si>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</si>
  <si>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</si>
  <si>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</si>
  <si>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</si>
  <si>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</si>
  <si>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</si>
  <si>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</si>
  <si>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</si>
  <si>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</si>
  <si>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</si>
  <si>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</si>
  <si>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</si>
  <si>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</si>
  <si>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</si>
  <si>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</si>
  <si>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</si>
  <si>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</si>
  <si>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</si>
  <si>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</si>
  <si>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</si>
  <si>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</si>
  <si>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</si>
  <si>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</si>
  <si>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</si>
  <si>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</si>
  <si>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</si>
  <si>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</si>
  <si>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</si>
  <si>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</si>
  <si>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</si>
  <si>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</si>
  <si>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</si>
  <si>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</si>
  <si>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</si>
  <si>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</si>
  <si>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</si>
  <si>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</si>
  <si>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</si>
  <si>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</si>
  <si>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</si>
  <si>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</si>
  <si>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</si>
  <si>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</si>
  <si>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</si>
  <si>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</si>
  <si>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</si>
  <si>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</si>
  <si>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</si>
  <si>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</si>
  <si>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</si>
  <si>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</si>
  <si>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</si>
  <si>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</si>
  <si>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</si>
  <si>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</si>
  <si>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</si>
  <si>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</si>
  <si>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</si>
  <si>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</si>
  <si>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</si>
  <si>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</si>
  <si>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</si>
  <si>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</si>
  <si>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</si>
  <si>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</si>
  <si>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</si>
  <si>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</si>
  <si>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</si>
  <si>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</si>
  <si>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</si>
  <si>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</si>
  <si>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</si>
  <si>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</si>
  <si>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</si>
  <si>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</si>
  <si>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</si>
  <si>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</si>
  <si>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</si>
  <si>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</si>
  <si>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</si>
  <si>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</si>
  <si>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</si>
  <si>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</si>
  <si>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</si>
  <si>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</si>
  <si>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</si>
  <si>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</si>
  <si>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</si>
  <si>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</si>
  <si>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</si>
  <si>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</si>
  <si>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</si>
  <si>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</si>
  <si>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</si>
  <si>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</si>
  <si>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</si>
  <si>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</si>
  <si>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</si>
  <si>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</si>
  <si>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</si>
  <si>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</si>
  <si>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</si>
  <si>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</si>
  <si>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</si>
  <si>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</si>
  <si>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</si>
  <si>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</si>
  <si>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</si>
  <si>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</si>
  <si>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</si>
  <si>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</si>
  <si>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</si>
  <si>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</si>
  <si>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</si>
  <si>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</si>
  <si>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</si>
  <si>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</si>
  <si>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</si>
  <si>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</si>
  <si>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</si>
  <si>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</si>
  <si>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</si>
  <si>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</si>
  <si>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</si>
  <si>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</si>
  <si>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</si>
  <si>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</si>
  <si>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</si>
  <si>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</si>
  <si>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</si>
  <si>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</si>
  <si>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</si>
  <si>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</si>
  <si>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</si>
  <si>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</si>
  <si>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</si>
  <si>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</si>
  <si>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</si>
  <si>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</si>
  <si>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</si>
  <si>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</si>
  <si>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</si>
  <si>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</si>
  <si>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</si>
  <si>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</si>
  <si>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</si>
  <si>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</si>
  <si>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</si>
  <si>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</si>
  <si>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</si>
  <si>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</si>
  <si>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</si>
  <si>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</si>
  <si>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</si>
  <si>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</si>
  <si>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</si>
  <si>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</si>
  <si>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</si>
  <si>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</si>
  <si>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</si>
  <si>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</si>
  <si>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</si>
  <si>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</si>
  <si>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</si>
  <si>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</si>
  <si>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</si>
  <si>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</si>
  <si>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</si>
  <si>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</si>
  <si>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</si>
  <si>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</si>
  <si>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</si>
  <si>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</si>
  <si>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</si>
  <si>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</si>
  <si>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</si>
  <si>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</si>
  <si>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</si>
  <si>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</si>
  <si>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</si>
  <si>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</si>
  <si>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</si>
  <si>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</si>
  <si>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</si>
  <si>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</si>
  <si>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</si>
  <si>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</si>
  <si>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</si>
  <si>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</si>
  <si>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</si>
  <si>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</si>
  <si>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</si>
  <si>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</si>
  <si>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</si>
  <si>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</si>
  <si>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</si>
  <si>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</si>
  <si>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</si>
  <si>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</si>
  <si>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</si>
  <si>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</si>
  <si>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</si>
  <si>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</si>
  <si>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</si>
  <si>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</si>
  <si>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</si>
  <si>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</si>
  <si>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</si>
  <si>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</si>
  <si>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</si>
  <si>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</si>
  <si>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</si>
  <si>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</si>
  <si>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</si>
  <si>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</si>
  <si>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</si>
  <si>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</si>
  <si>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</si>
  <si>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</si>
  <si>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</si>
  <si>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</si>
  <si>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</si>
  <si>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</si>
  <si>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</si>
  <si>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</si>
  <si>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</si>
  <si>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</si>
  <si>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</si>
  <si>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</si>
  <si>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</si>
  <si>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</si>
  <si>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</si>
  <si>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</si>
  <si>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</si>
  <si>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</si>
  <si>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</si>
  <si>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</si>
  <si>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</si>
  <si>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</si>
  <si>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</si>
  <si>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</si>
  <si>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</si>
  <si>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</si>
  <si>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</si>
  <si>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</si>
  <si>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</si>
  <si>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</si>
  <si>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</si>
  <si>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</si>
  <si>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</si>
  <si>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</si>
  <si>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</si>
  <si>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</si>
  <si>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</si>
  <si>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</si>
  <si>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</si>
  <si>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</si>
  <si>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</si>
  <si>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</si>
  <si>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</si>
  <si>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</si>
  <si>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</si>
  <si>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</si>
  <si>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</si>
  <si>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</si>
  <si>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</si>
  <si>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</si>
  <si>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</si>
  <si>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</si>
  <si>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</si>
  <si>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</si>
  <si>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</si>
  <si>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</si>
  <si>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</si>
  <si>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</si>
  <si>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</si>
  <si>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</si>
  <si>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</si>
  <si>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</si>
  <si>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</si>
  <si>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</si>
  <si>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</si>
  <si>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</si>
  <si>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</si>
  <si>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</si>
  <si>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</si>
  <si>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</si>
  <si>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</si>
  <si>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</si>
  <si>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</si>
  <si>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</si>
  <si>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</si>
  <si>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</si>
  <si>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</si>
  <si>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</si>
  <si>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</si>
  <si>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</si>
  <si>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</si>
  <si>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</si>
  <si>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</si>
  <si>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</si>
  <si>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</si>
  <si>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</si>
  <si>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</si>
  <si>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</si>
  <si>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</si>
  <si>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</si>
  <si>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</si>
  <si>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</si>
  <si>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</si>
  <si>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</si>
  <si>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</si>
  <si>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</si>
  <si>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</si>
  <si>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</si>
  <si>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</si>
  <si>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</si>
  <si>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</si>
  <si>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</si>
  <si>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</si>
  <si>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</si>
  <si>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</si>
  <si>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</si>
  <si>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</si>
  <si>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</si>
  <si>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</si>
  <si>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</si>
  <si>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</si>
  <si>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</si>
  <si>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</si>
  <si>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</si>
  <si>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</si>
  <si>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</si>
  <si>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</si>
  <si>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</si>
  <si>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</si>
  <si>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</si>
  <si>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</si>
  <si>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</si>
  <si>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</si>
  <si>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</si>
  <si>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</si>
  <si>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</si>
  <si>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</si>
  <si>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</si>
  <si>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</si>
  <si>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</si>
  <si>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</si>
  <si>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</si>
  <si>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</si>
  <si>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</si>
  <si>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</si>
  <si>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</si>
  <si>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</si>
  <si>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</si>
  <si>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</si>
  <si>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</si>
  <si>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</si>
  <si>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</si>
  <si>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</si>
  <si>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</si>
  <si>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</si>
  <si>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</si>
  <si>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</si>
  <si>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</si>
  <si>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</si>
  <si>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</si>
  <si>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</si>
  <si>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</si>
  <si>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</si>
  <si>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</si>
  <si>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</si>
  <si>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</si>
  <si>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</si>
  <si>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</si>
  <si>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</si>
  <si>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</si>
  <si>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</si>
  <si>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</si>
  <si>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</si>
  <si>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</si>
  <si>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</si>
  <si>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Temp ca. upper 3/4ths</t>
  </si>
  <si>
    <t>Temp ca. 1/2 to 3/4ths up</t>
  </si>
  <si>
    <t>Temp ca. 1/4 to 1/2 up</t>
  </si>
  <si>
    <t>Temp ca. lower 1/4ths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</si>
  <si>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</si>
  <si>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</si>
  <si>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</si>
  <si>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</si>
  <si>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</si>
  <si>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</si>
  <si>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</si>
  <si>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</si>
  <si>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</si>
  <si>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</si>
  <si>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</si>
  <si>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</si>
  <si>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</si>
  <si>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</si>
  <si>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</si>
  <si>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</si>
  <si>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</si>
  <si>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</si>
  <si>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</si>
  <si>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</si>
  <si>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</si>
  <si>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</si>
  <si>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</si>
  <si>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</si>
  <si>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</si>
  <si>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</si>
  <si>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</si>
  <si>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</si>
  <si>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</si>
  <si>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</si>
  <si>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</si>
  <si>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</si>
  <si>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</si>
  <si>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</si>
  <si>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</si>
  <si>
    <t>Famennian Middle</t>
  </si>
  <si>
    <t>Assumed Treatise Ammon used as middlle-third; independent of Early/Late</t>
  </si>
  <si>
    <t>Visean Uppermsot</t>
  </si>
  <si>
    <t>assumed same as "upper Upper"</t>
  </si>
  <si>
    <t>Visean Lowermsot</t>
  </si>
  <si>
    <t>lower half of Lower third</t>
  </si>
  <si>
    <t>Tournaisian Lower Upper</t>
  </si>
  <si>
    <t>Lower half of Upper third</t>
  </si>
  <si>
    <t>Guadalupian (probably Roadian)</t>
  </si>
  <si>
    <t>Assumed to be Roadian for Treatise age assignments</t>
  </si>
  <si>
    <t>Drumian Upper</t>
  </si>
  <si>
    <t>Drumian Lowe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</si>
</sst>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7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2" fillId="27" borderId="0" xfId="0" applyNumberFormat="1" applyFont="1" applyFill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2" fontId="43" fillId="0" borderId="0" xfId="0" applyNumberFormat="1" applyFont="1" applyAlignment="1">
      <alignment vertical="center" wrapText="1"/>
    </xf>
    <xf numFmtId="2" fontId="44" fillId="0" borderId="0" xfId="0" applyNumberFormat="1" applyFont="1" applyAlignment="1">
      <alignment vertical="center" wrapText="1"/>
    </xf>
    <xf numFmtId="2" fontId="42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10" fontId="42" fillId="0" borderId="0" xfId="0" applyNumberFormat="1" applyFont="1" applyAlignment="1">
      <alignment vertical="center" wrapText="1"/>
    </xf>
    <xf numFmtId="167" fontId="42" fillId="0" borderId="0" xfId="0" applyNumberFormat="1" applyFont="1" applyAlignment="1">
      <alignment vertical="center" wrapText="1"/>
    </xf>
    <xf numFmtId="0" fontId="43" fillId="0" borderId="0" xfId="0" applyFont="1" applyAlignment="1">
      <alignment vertical="center" wrapText="1"/>
    </xf>
    <xf numFmtId="10" fontId="46" fillId="0" borderId="0" xfId="0" applyNumberFormat="1" applyFont="1" applyAlignment="1">
      <alignment vertical="center" wrapText="1"/>
    </xf>
    <xf numFmtId="167" fontId="45" fillId="0" borderId="0" xfId="0" applyNumberFormat="1" applyFont="1" applyAlignment="1">
      <alignment vertical="center" wrapText="1"/>
    </xf>
    <xf numFmtId="0" fontId="46" fillId="0" borderId="0" xfId="0" applyFont="1" applyAlignment="1">
      <alignment horizontal="left"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</sheetViews>
  <sheetFormatPr baseColWidth="10" defaultColWidth="10.796875" defaultRowHeight="15"/>
  <cols>
    <col min="1" max="1" width="3.3984375" style="60" customWidth="1"/>
    <col min="2" max="2" width="7.3984375" style="60" customWidth="1"/>
    <col min="3" max="3" width="9.3984375" style="60" customWidth="1"/>
    <col min="4" max="4" width="7.19921875" style="60" customWidth="1"/>
    <col min="5" max="5" width="11" style="60" customWidth="1"/>
    <col min="6" max="6" width="5.3984375" style="60" customWidth="1"/>
    <col min="7" max="7" width="12.3984375" style="60" customWidth="1"/>
    <col min="8" max="8" width="11.3984375" style="60" customWidth="1"/>
    <col min="9" max="9" width="7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34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34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34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34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35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34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34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34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34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35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34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34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35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35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34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34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34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34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34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34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34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34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35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34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34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51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34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34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35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34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34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34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34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34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35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34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34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34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34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34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34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35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34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34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51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34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35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52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34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35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34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34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35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34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34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34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35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34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34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34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34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35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34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34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34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34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34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34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34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34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588"/>
  <sheetViews>
    <sheetView tabSelected="1" topLeftCell="A2" zoomScale="110" zoomScaleNormal="110" workbookViewId="0">
      <pane ySplit="2100" topLeftCell="A1375" activePane="bottomLeft"/>
      <selection activeCell="B2" sqref="A1:XFD1048576"/>
      <selection pane="bottomLeft" activeCell="G1380" sqref="G1380"/>
    </sheetView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42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34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1607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34">
      <c r="A277" s="74"/>
      <c r="B277" s="68" t="s">
        <v>1924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1925</v>
      </c>
    </row>
    <row r="278" spans="1:20" ht="28">
      <c r="A278" s="74" t="s">
        <v>409</v>
      </c>
      <c r="B278" s="68" t="s">
        <v>32</v>
      </c>
      <c r="C278" s="134" t="s">
        <v>7</v>
      </c>
      <c r="D278" s="134" t="s">
        <v>224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226</v>
      </c>
      <c r="N278" s="5" t="s">
        <v>533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226</v>
      </c>
      <c r="T278" s="7" t="s">
        <v>228</v>
      </c>
    </row>
    <row r="279" spans="1:20" ht="28">
      <c r="A279" s="74" t="s">
        <v>409</v>
      </c>
      <c r="B279" s="69" t="s">
        <v>534</v>
      </c>
      <c r="C279" s="5"/>
      <c r="D279" s="5" t="s">
        <v>392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248</v>
      </c>
      <c r="T279" s="7" t="s">
        <v>228</v>
      </c>
    </row>
    <row r="280" spans="1:20" ht="28">
      <c r="A280" s="74" t="s">
        <v>409</v>
      </c>
      <c r="B280" s="69" t="s">
        <v>535</v>
      </c>
      <c r="C280" s="5"/>
      <c r="D280" s="5" t="s">
        <v>324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8" t="s">
        <v>536</v>
      </c>
      <c r="C281" s="5"/>
      <c r="D281" s="5" t="s">
        <v>238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248</v>
      </c>
      <c r="T281" s="7" t="s">
        <v>228</v>
      </c>
    </row>
    <row r="282" spans="1:20" ht="28">
      <c r="A282" s="74" t="s">
        <v>409</v>
      </c>
      <c r="B282" s="69" t="s">
        <v>537</v>
      </c>
      <c r="C282" s="5"/>
      <c r="D282" s="5" t="s">
        <v>238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248</v>
      </c>
      <c r="T282" s="7" t="s">
        <v>228</v>
      </c>
    </row>
    <row r="283" spans="1:20" ht="28">
      <c r="A283" s="74" t="s">
        <v>409</v>
      </c>
      <c r="B283" s="68" t="s">
        <v>538</v>
      </c>
      <c r="C283" s="5"/>
      <c r="D283" s="5" t="s">
        <v>236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539</v>
      </c>
      <c r="C284" s="5"/>
      <c r="D284" s="5" t="s">
        <v>294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248</v>
      </c>
      <c r="T284" s="7" t="s">
        <v>228</v>
      </c>
    </row>
    <row r="285" spans="1:20" ht="28">
      <c r="A285" s="74" t="s">
        <v>409</v>
      </c>
      <c r="B285" s="72" t="s">
        <v>540</v>
      </c>
      <c r="C285" s="5"/>
      <c r="D285" s="5" t="s">
        <v>294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261</v>
      </c>
      <c r="T285" s="7">
        <v>0.57692307692307643</v>
      </c>
    </row>
    <row r="286" spans="1:20" ht="28">
      <c r="A286" s="74" t="s">
        <v>409</v>
      </c>
      <c r="B286" s="69" t="s">
        <v>541</v>
      </c>
      <c r="C286" s="5"/>
      <c r="D286" s="5" t="s">
        <v>272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234</v>
      </c>
      <c r="T286" s="7" t="s">
        <v>228</v>
      </c>
    </row>
    <row r="287" spans="1:20" ht="28">
      <c r="A287" s="74" t="s">
        <v>409</v>
      </c>
      <c r="B287" s="69" t="s">
        <v>542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234</v>
      </c>
      <c r="T287" s="7" t="s">
        <v>228</v>
      </c>
    </row>
    <row r="288" spans="1:20" ht="28">
      <c r="A288" s="74" t="s">
        <v>409</v>
      </c>
      <c r="B288" s="70" t="s">
        <v>543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234</v>
      </c>
      <c r="T288" s="7" t="s">
        <v>228</v>
      </c>
    </row>
    <row r="289" spans="1:20" ht="28">
      <c r="A289" s="74" t="s">
        <v>409</v>
      </c>
      <c r="B289" s="73" t="s">
        <v>544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234</v>
      </c>
      <c r="T289" s="7" t="s">
        <v>228</v>
      </c>
    </row>
    <row r="290" spans="1:20" ht="28">
      <c r="A290" s="74" t="s">
        <v>409</v>
      </c>
      <c r="B290" s="68" t="s">
        <v>545</v>
      </c>
      <c r="C290" s="5"/>
      <c r="D290" s="5" t="s">
        <v>238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72" t="s">
        <v>546</v>
      </c>
      <c r="C291" s="5"/>
      <c r="D291" s="5" t="s">
        <v>294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232</v>
      </c>
      <c r="T291" s="7" t="s">
        <v>228</v>
      </c>
    </row>
    <row r="292" spans="1:20" ht="28">
      <c r="A292" s="74" t="s">
        <v>409</v>
      </c>
      <c r="B292" s="68" t="s">
        <v>547</v>
      </c>
      <c r="C292" s="5"/>
      <c r="D292" s="5" t="s">
        <v>463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234</v>
      </c>
      <c r="T292" s="7" t="s">
        <v>228</v>
      </c>
    </row>
    <row r="293" spans="1:20" ht="28">
      <c r="A293" s="74" t="s">
        <v>409</v>
      </c>
      <c r="B293" s="68" t="s">
        <v>35</v>
      </c>
      <c r="C293" s="134" t="s">
        <v>7</v>
      </c>
      <c r="D293" s="134" t="s">
        <v>224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226</v>
      </c>
      <c r="N293" s="5" t="s">
        <v>548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226</v>
      </c>
      <c r="T293" s="7" t="s">
        <v>228</v>
      </c>
    </row>
    <row r="294" spans="1:20" ht="28">
      <c r="A294" s="74" t="s">
        <v>409</v>
      </c>
      <c r="B294" s="68" t="s">
        <v>549</v>
      </c>
      <c r="C294" s="134"/>
      <c r="D294" s="134" t="s">
        <v>224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234</v>
      </c>
      <c r="T294" s="7" t="s">
        <v>228</v>
      </c>
    </row>
    <row r="295" spans="1:20" ht="28">
      <c r="A295" s="74" t="s">
        <v>409</v>
      </c>
      <c r="B295" s="68" t="s">
        <v>34</v>
      </c>
      <c r="C295" s="134" t="s">
        <v>5</v>
      </c>
      <c r="D295" s="134" t="s">
        <v>224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550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241</v>
      </c>
      <c r="T295" s="7" t="s">
        <v>228</v>
      </c>
    </row>
    <row r="296" spans="1:20" ht="28">
      <c r="A296" s="74" t="s">
        <v>409</v>
      </c>
      <c r="B296" s="68" t="s">
        <v>33</v>
      </c>
      <c r="C296" s="134" t="s">
        <v>407</v>
      </c>
      <c r="D296" s="134" t="s">
        <v>224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226</v>
      </c>
      <c r="N296" s="5" t="s">
        <v>551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241</v>
      </c>
      <c r="T296" s="7" t="s">
        <v>228</v>
      </c>
    </row>
    <row r="297" spans="1:20" ht="28">
      <c r="A297" s="81" t="s">
        <v>552</v>
      </c>
      <c r="B297" s="75" t="s">
        <v>553</v>
      </c>
      <c r="C297" s="5"/>
      <c r="D297" s="5" t="s">
        <v>266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274</v>
      </c>
      <c r="T297" s="7" t="s">
        <v>228</v>
      </c>
    </row>
    <row r="298" spans="1:20" ht="28">
      <c r="A298" s="81" t="s">
        <v>552</v>
      </c>
      <c r="B298" s="75" t="s">
        <v>554</v>
      </c>
      <c r="C298" s="5"/>
      <c r="D298" s="5" t="s">
        <v>246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248</v>
      </c>
      <c r="T298" s="7" t="s">
        <v>228</v>
      </c>
    </row>
    <row r="299" spans="1:20" ht="28">
      <c r="A299" s="81" t="s">
        <v>552</v>
      </c>
      <c r="B299" s="75" t="s">
        <v>555</v>
      </c>
      <c r="C299" s="5"/>
      <c r="D299" s="5" t="s">
        <v>556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5" t="s">
        <v>557</v>
      </c>
      <c r="C300" s="5"/>
      <c r="D300" s="5" t="s">
        <v>556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6" t="s">
        <v>558</v>
      </c>
      <c r="C301" s="5"/>
      <c r="D301" s="5" t="s">
        <v>559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274</v>
      </c>
      <c r="T301" s="7" t="s">
        <v>228</v>
      </c>
    </row>
    <row r="302" spans="1:20" ht="28">
      <c r="A302" s="81" t="s">
        <v>552</v>
      </c>
      <c r="B302" s="75" t="s">
        <v>560</v>
      </c>
      <c r="C302" s="5"/>
      <c r="D302" s="5" t="s">
        <v>246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261</v>
      </c>
      <c r="T302" s="7">
        <v>0.27932960893854758</v>
      </c>
    </row>
    <row r="303" spans="1:20" ht="28">
      <c r="A303" s="81" t="s">
        <v>552</v>
      </c>
      <c r="B303" s="76" t="s">
        <v>561</v>
      </c>
      <c r="C303" s="5"/>
      <c r="D303" s="5" t="s">
        <v>238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274</v>
      </c>
      <c r="T303" s="7" t="s">
        <v>228</v>
      </c>
    </row>
    <row r="304" spans="1:20" ht="28">
      <c r="A304" s="81" t="s">
        <v>552</v>
      </c>
      <c r="B304" s="76" t="s">
        <v>562</v>
      </c>
      <c r="C304" s="5"/>
      <c r="D304" s="5" t="s">
        <v>370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248</v>
      </c>
      <c r="T304" s="7" t="s">
        <v>228</v>
      </c>
    </row>
    <row r="305" spans="1:20" ht="28">
      <c r="A305" s="81" t="s">
        <v>552</v>
      </c>
      <c r="B305" s="76" t="s">
        <v>563</v>
      </c>
      <c r="C305" s="5"/>
      <c r="D305" s="5" t="s">
        <v>238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261</v>
      </c>
      <c r="T305" s="7">
        <v>0.18621973929236507</v>
      </c>
    </row>
    <row r="306" spans="1:20" ht="28">
      <c r="A306" s="81" t="s">
        <v>552</v>
      </c>
      <c r="B306" s="76" t="s">
        <v>564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234</v>
      </c>
      <c r="T306" s="7" t="s">
        <v>228</v>
      </c>
    </row>
    <row r="307" spans="1:20" ht="28">
      <c r="A307" s="81" t="s">
        <v>552</v>
      </c>
      <c r="B307" s="76" t="s">
        <v>565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7" t="s">
        <v>566</v>
      </c>
      <c r="C308" s="5"/>
      <c r="D308" s="5" t="s">
        <v>508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234</v>
      </c>
      <c r="T308" s="7" t="s">
        <v>228</v>
      </c>
    </row>
    <row r="309" spans="1:20" ht="28">
      <c r="A309" s="81" t="s">
        <v>552</v>
      </c>
      <c r="B309" s="76" t="s">
        <v>567</v>
      </c>
      <c r="C309" s="5"/>
      <c r="D309" s="5" t="s">
        <v>559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232</v>
      </c>
      <c r="T309" s="7" t="s">
        <v>228</v>
      </c>
    </row>
    <row r="310" spans="1:20" ht="28">
      <c r="A310" s="81" t="s">
        <v>552</v>
      </c>
      <c r="B310" s="76" t="s">
        <v>36</v>
      </c>
      <c r="C310" s="134" t="s">
        <v>7</v>
      </c>
      <c r="D310" s="134" t="s">
        <v>224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226</v>
      </c>
      <c r="N310" s="5" t="s">
        <v>568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226</v>
      </c>
      <c r="T310" s="7" t="s">
        <v>228</v>
      </c>
    </row>
    <row r="311" spans="1:20" ht="28">
      <c r="A311" s="81" t="s">
        <v>552</v>
      </c>
      <c r="B311" s="76" t="s">
        <v>569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234</v>
      </c>
      <c r="T311" s="7" t="s">
        <v>228</v>
      </c>
    </row>
    <row r="312" spans="1:20" ht="28">
      <c r="A312" s="81" t="s">
        <v>552</v>
      </c>
      <c r="B312" s="75" t="s">
        <v>570</v>
      </c>
      <c r="C312" s="5"/>
      <c r="D312" s="5" t="s">
        <v>324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248</v>
      </c>
      <c r="T312" s="7" t="s">
        <v>228</v>
      </c>
    </row>
    <row r="313" spans="1:20" ht="28">
      <c r="A313" s="81" t="s">
        <v>552</v>
      </c>
      <c r="B313" s="75" t="s">
        <v>571</v>
      </c>
      <c r="C313" s="5"/>
      <c r="D313" s="5" t="s">
        <v>266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572</v>
      </c>
      <c r="C314" s="5"/>
      <c r="D314" s="5" t="s">
        <v>370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248</v>
      </c>
      <c r="T314" s="7" t="s">
        <v>228</v>
      </c>
    </row>
    <row r="315" spans="1:20" ht="28">
      <c r="A315" s="81" t="s">
        <v>552</v>
      </c>
      <c r="B315" s="76" t="s">
        <v>573</v>
      </c>
      <c r="C315" s="5"/>
      <c r="D315" s="5" t="s">
        <v>246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248</v>
      </c>
      <c r="T315" s="7" t="s">
        <v>228</v>
      </c>
    </row>
    <row r="316" spans="1:20" ht="28">
      <c r="A316" s="81" t="s">
        <v>552</v>
      </c>
      <c r="B316" s="75" t="s">
        <v>574</v>
      </c>
      <c r="C316" s="5"/>
      <c r="D316" s="5" t="s">
        <v>246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248</v>
      </c>
      <c r="T316" s="7" t="s">
        <v>228</v>
      </c>
    </row>
    <row r="317" spans="1:20" ht="28">
      <c r="A317" s="81" t="s">
        <v>552</v>
      </c>
      <c r="B317" s="76" t="s">
        <v>575</v>
      </c>
      <c r="C317" s="5"/>
      <c r="D317" s="5" t="s">
        <v>246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261</v>
      </c>
      <c r="T317" s="7">
        <v>0.27272727272727254</v>
      </c>
    </row>
    <row r="318" spans="1:20" ht="28">
      <c r="A318" s="81" t="s">
        <v>552</v>
      </c>
      <c r="B318" s="77" t="s">
        <v>576</v>
      </c>
      <c r="C318" s="5"/>
      <c r="D318" s="5" t="s">
        <v>508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248</v>
      </c>
      <c r="T318" s="7" t="s">
        <v>228</v>
      </c>
    </row>
    <row r="319" spans="1:20" ht="28">
      <c r="A319" s="81" t="s">
        <v>552</v>
      </c>
      <c r="B319" s="76" t="s">
        <v>577</v>
      </c>
      <c r="C319" s="5"/>
      <c r="D319" s="5" t="s">
        <v>246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261</v>
      </c>
      <c r="T319" s="7">
        <v>0.2727272727272731</v>
      </c>
    </row>
    <row r="320" spans="1:20" ht="28">
      <c r="A320" s="81" t="s">
        <v>552</v>
      </c>
      <c r="B320" s="76" t="s">
        <v>578</v>
      </c>
      <c r="C320" s="5"/>
      <c r="D320" s="5" t="s">
        <v>236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579</v>
      </c>
      <c r="C321" s="5"/>
      <c r="D321" s="5" t="s">
        <v>556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248</v>
      </c>
      <c r="T321" s="7" t="s">
        <v>228</v>
      </c>
    </row>
    <row r="322" spans="1:20" ht="28">
      <c r="A322" s="81" t="s">
        <v>552</v>
      </c>
      <c r="B322" s="75" t="s">
        <v>580</v>
      </c>
      <c r="C322" s="5"/>
      <c r="D322" s="5" t="s">
        <v>266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261</v>
      </c>
      <c r="T322" s="7">
        <v>0.83636363636363531</v>
      </c>
    </row>
    <row r="323" spans="1:20" ht="28">
      <c r="A323" s="81" t="s">
        <v>552</v>
      </c>
      <c r="B323" s="75" t="s">
        <v>581</v>
      </c>
      <c r="C323" s="5"/>
      <c r="D323" s="5" t="s">
        <v>272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232</v>
      </c>
      <c r="T323" s="7" t="s">
        <v>228</v>
      </c>
    </row>
    <row r="324" spans="1:20" ht="28">
      <c r="A324" s="81" t="s">
        <v>552</v>
      </c>
      <c r="B324" s="77" t="s">
        <v>582</v>
      </c>
      <c r="C324" s="5"/>
      <c r="D324" s="5" t="s">
        <v>294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6" t="s">
        <v>583</v>
      </c>
      <c r="C325" s="5"/>
      <c r="D325" s="5" t="s">
        <v>272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5" t="s">
        <v>584</v>
      </c>
      <c r="C326" s="5"/>
      <c r="D326" s="5" t="s">
        <v>272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234</v>
      </c>
      <c r="T326" s="7" t="s">
        <v>228</v>
      </c>
    </row>
    <row r="327" spans="1:20" ht="28">
      <c r="A327" s="81" t="s">
        <v>552</v>
      </c>
      <c r="B327" s="76" t="s">
        <v>585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5" t="s">
        <v>586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234</v>
      </c>
      <c r="T328" s="7" t="s">
        <v>228</v>
      </c>
    </row>
    <row r="329" spans="1:20" ht="28">
      <c r="A329" s="81" t="s">
        <v>552</v>
      </c>
      <c r="B329" s="78" t="s">
        <v>587</v>
      </c>
      <c r="C329" s="5"/>
      <c r="D329" s="5" t="s">
        <v>272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232</v>
      </c>
      <c r="T329" s="7" t="s">
        <v>228</v>
      </c>
    </row>
    <row r="330" spans="1:20" ht="28">
      <c r="A330" s="81" t="s">
        <v>552</v>
      </c>
      <c r="B330" s="76" t="s">
        <v>588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589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590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234</v>
      </c>
      <c r="T332" s="7" t="s">
        <v>228</v>
      </c>
    </row>
    <row r="333" spans="1:20" ht="28">
      <c r="A333" s="81" t="s">
        <v>552</v>
      </c>
      <c r="B333" s="76" t="s">
        <v>591</v>
      </c>
      <c r="C333" s="5"/>
      <c r="D333" s="5" t="s">
        <v>238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248</v>
      </c>
      <c r="T333" s="7" t="s">
        <v>228</v>
      </c>
    </row>
    <row r="334" spans="1:20" ht="28">
      <c r="A334" s="81" t="s">
        <v>552</v>
      </c>
      <c r="B334" s="76" t="s">
        <v>38</v>
      </c>
      <c r="C334" s="134" t="s">
        <v>7</v>
      </c>
      <c r="D334" s="134" t="s">
        <v>224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226</v>
      </c>
      <c r="N334" s="5" t="s">
        <v>592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226</v>
      </c>
      <c r="T334" s="7" t="s">
        <v>228</v>
      </c>
    </row>
    <row r="335" spans="1:20" ht="28">
      <c r="A335" s="81" t="s">
        <v>552</v>
      </c>
      <c r="B335" s="76" t="s">
        <v>593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234</v>
      </c>
      <c r="T335" s="7" t="s">
        <v>228</v>
      </c>
    </row>
    <row r="336" spans="1:20" ht="28">
      <c r="A336" s="81" t="s">
        <v>552</v>
      </c>
      <c r="B336" s="76" t="s">
        <v>37</v>
      </c>
      <c r="C336" s="134" t="s">
        <v>5</v>
      </c>
      <c r="D336" s="134" t="s">
        <v>224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226</v>
      </c>
      <c r="N336" s="5" t="s">
        <v>594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241</v>
      </c>
      <c r="T336" s="7" t="s">
        <v>228</v>
      </c>
    </row>
    <row r="337" spans="1:20" ht="28">
      <c r="A337" s="81" t="s">
        <v>552</v>
      </c>
      <c r="B337" s="75" t="s">
        <v>595</v>
      </c>
      <c r="C337" s="5"/>
      <c r="D337" s="5" t="s">
        <v>238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248</v>
      </c>
      <c r="T337" s="7" t="s">
        <v>228</v>
      </c>
    </row>
    <row r="338" spans="1:20" ht="28">
      <c r="A338" s="81" t="s">
        <v>552</v>
      </c>
      <c r="B338" s="76" t="s">
        <v>596</v>
      </c>
      <c r="C338" s="5"/>
      <c r="D338" s="5" t="s">
        <v>236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597</v>
      </c>
      <c r="C339" s="5"/>
      <c r="D339" s="5" t="s">
        <v>556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5" t="s">
        <v>598</v>
      </c>
      <c r="C340" s="5"/>
      <c r="D340" s="5" t="s">
        <v>370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6" t="s">
        <v>599</v>
      </c>
      <c r="C341" s="5"/>
      <c r="D341" s="5" t="s">
        <v>370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600</v>
      </c>
      <c r="C342" s="5"/>
      <c r="D342" s="5" t="s">
        <v>324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248</v>
      </c>
      <c r="T342" s="7" t="s">
        <v>228</v>
      </c>
    </row>
    <row r="343" spans="1:20" ht="28">
      <c r="A343" s="81" t="s">
        <v>552</v>
      </c>
      <c r="B343" s="75" t="s">
        <v>601</v>
      </c>
      <c r="C343" s="5"/>
      <c r="D343" s="5" t="s">
        <v>324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261</v>
      </c>
      <c r="T343" s="7">
        <v>0.36363636363636281</v>
      </c>
    </row>
    <row r="344" spans="1:20" ht="28">
      <c r="A344" s="81" t="s">
        <v>552</v>
      </c>
      <c r="B344" s="76" t="s">
        <v>602</v>
      </c>
      <c r="C344" s="5"/>
      <c r="D344" s="5" t="s">
        <v>246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248</v>
      </c>
      <c r="T344" s="7" t="s">
        <v>228</v>
      </c>
    </row>
    <row r="345" spans="1:20" ht="28">
      <c r="A345" s="81" t="s">
        <v>552</v>
      </c>
      <c r="B345" s="75" t="s">
        <v>603</v>
      </c>
      <c r="C345" s="5"/>
      <c r="D345" s="5" t="s">
        <v>238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261</v>
      </c>
      <c r="T345" s="7">
        <v>0.30303030303030265</v>
      </c>
    </row>
    <row r="346" spans="1:20" ht="28">
      <c r="A346" s="81" t="s">
        <v>552</v>
      </c>
      <c r="B346" s="75" t="s">
        <v>604</v>
      </c>
      <c r="C346" s="5"/>
      <c r="D346" s="5" t="s">
        <v>266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248</v>
      </c>
      <c r="T346" s="7" t="s">
        <v>228</v>
      </c>
    </row>
    <row r="347" spans="1:20" ht="28">
      <c r="A347" s="81" t="s">
        <v>552</v>
      </c>
      <c r="B347" s="75" t="s">
        <v>605</v>
      </c>
      <c r="C347" s="5"/>
      <c r="D347" s="5" t="s">
        <v>556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606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607</v>
      </c>
      <c r="C349" s="5"/>
      <c r="D349" s="5" t="s">
        <v>272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6" t="s">
        <v>608</v>
      </c>
      <c r="C350" s="5"/>
      <c r="D350" s="5" t="s">
        <v>238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234</v>
      </c>
      <c r="T350" s="7" t="s">
        <v>228</v>
      </c>
    </row>
    <row r="351" spans="1:20" ht="28">
      <c r="A351" s="81" t="s">
        <v>552</v>
      </c>
      <c r="B351" s="75" t="s">
        <v>609</v>
      </c>
      <c r="C351" s="5"/>
      <c r="D351" s="5" t="s">
        <v>556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232</v>
      </c>
      <c r="T351" s="7" t="s">
        <v>228</v>
      </c>
    </row>
    <row r="352" spans="1:20" ht="28">
      <c r="A352" s="81" t="s">
        <v>552</v>
      </c>
      <c r="B352" s="76" t="s">
        <v>39</v>
      </c>
      <c r="C352" s="134" t="s">
        <v>7</v>
      </c>
      <c r="D352" s="134" t="s">
        <v>224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226</v>
      </c>
      <c r="N352" s="5" t="s">
        <v>610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226</v>
      </c>
      <c r="T352" s="7" t="s">
        <v>228</v>
      </c>
    </row>
    <row r="353" spans="1:20" ht="28">
      <c r="A353" s="81" t="s">
        <v>552</v>
      </c>
      <c r="B353" s="76" t="s">
        <v>611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234</v>
      </c>
      <c r="T353" s="7" t="s">
        <v>228</v>
      </c>
    </row>
    <row r="354" spans="1:20" ht="28">
      <c r="A354" s="81" t="s">
        <v>552</v>
      </c>
      <c r="B354" s="76" t="s">
        <v>612</v>
      </c>
      <c r="C354" s="5"/>
      <c r="D354" s="5" t="s">
        <v>272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274</v>
      </c>
      <c r="T354" s="7" t="s">
        <v>228</v>
      </c>
    </row>
    <row r="355" spans="1:20" ht="28">
      <c r="A355" s="81" t="s">
        <v>552</v>
      </c>
      <c r="B355" s="76" t="s">
        <v>613</v>
      </c>
      <c r="C355" s="5"/>
      <c r="D355" s="5" t="s">
        <v>246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248</v>
      </c>
      <c r="T355" s="7" t="s">
        <v>228</v>
      </c>
    </row>
    <row r="356" spans="1:20" ht="28">
      <c r="A356" s="81" t="s">
        <v>552</v>
      </c>
      <c r="B356" s="76" t="s">
        <v>614</v>
      </c>
      <c r="C356" s="5"/>
      <c r="D356" s="5" t="s">
        <v>238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274</v>
      </c>
      <c r="T356" s="7" t="s">
        <v>228</v>
      </c>
    </row>
    <row r="357" spans="1:20" ht="28">
      <c r="A357" s="81" t="s">
        <v>552</v>
      </c>
      <c r="B357" s="79" t="s">
        <v>615</v>
      </c>
      <c r="C357" s="5"/>
      <c r="D357" s="5" t="s">
        <v>272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234</v>
      </c>
      <c r="T357" s="7" t="s">
        <v>228</v>
      </c>
    </row>
    <row r="358" spans="1:20" ht="28">
      <c r="A358" s="81" t="s">
        <v>552</v>
      </c>
      <c r="B358" s="76" t="s">
        <v>616</v>
      </c>
      <c r="C358" s="5"/>
      <c r="D358" s="5" t="s">
        <v>272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232</v>
      </c>
      <c r="T358" s="7" t="s">
        <v>228</v>
      </c>
    </row>
    <row r="359" spans="1:20" ht="28">
      <c r="A359" s="81" t="s">
        <v>552</v>
      </c>
      <c r="B359" s="75" t="s">
        <v>617</v>
      </c>
      <c r="C359" s="5"/>
      <c r="D359" s="5" t="s">
        <v>556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234</v>
      </c>
      <c r="T359" s="7" t="s">
        <v>228</v>
      </c>
    </row>
    <row r="360" spans="1:20" ht="28">
      <c r="A360" s="81" t="s">
        <v>552</v>
      </c>
      <c r="B360" s="76" t="s">
        <v>40</v>
      </c>
      <c r="C360" s="134"/>
      <c r="D360" s="134" t="s">
        <v>224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226</v>
      </c>
      <c r="N360" s="5" t="s">
        <v>618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226</v>
      </c>
      <c r="T360" s="7" t="s">
        <v>228</v>
      </c>
    </row>
    <row r="361" spans="1:20" ht="28">
      <c r="A361" s="81" t="s">
        <v>552</v>
      </c>
      <c r="B361" s="75" t="s">
        <v>619</v>
      </c>
      <c r="C361" s="5"/>
      <c r="D361" s="5" t="s">
        <v>324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248</v>
      </c>
      <c r="T361" s="7" t="s">
        <v>228</v>
      </c>
    </row>
    <row r="362" spans="1:20" ht="28">
      <c r="A362" s="81" t="s">
        <v>552</v>
      </c>
      <c r="B362" s="75" t="s">
        <v>620</v>
      </c>
      <c r="C362" s="5"/>
      <c r="D362" s="5" t="s">
        <v>266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248</v>
      </c>
      <c r="T362" s="7" t="s">
        <v>228</v>
      </c>
    </row>
    <row r="363" spans="1:20" ht="28">
      <c r="A363" s="81" t="s">
        <v>552</v>
      </c>
      <c r="B363" s="76" t="s">
        <v>621</v>
      </c>
      <c r="C363" s="5"/>
      <c r="D363" s="5" t="s">
        <v>272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274</v>
      </c>
      <c r="T363" s="7" t="s">
        <v>228</v>
      </c>
    </row>
    <row r="364" spans="1:20" ht="28">
      <c r="A364" s="81" t="s">
        <v>552</v>
      </c>
      <c r="B364" s="76" t="s">
        <v>622</v>
      </c>
      <c r="C364" s="5"/>
      <c r="D364" s="5" t="s">
        <v>238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248</v>
      </c>
      <c r="T364" s="7" t="s">
        <v>228</v>
      </c>
    </row>
    <row r="365" spans="1:20" ht="28">
      <c r="A365" s="81" t="s">
        <v>552</v>
      </c>
      <c r="B365" s="75" t="s">
        <v>623</v>
      </c>
      <c r="C365" s="5"/>
      <c r="D365" s="5" t="s">
        <v>556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248</v>
      </c>
      <c r="T365" s="7" t="s">
        <v>228</v>
      </c>
    </row>
    <row r="366" spans="1:20" ht="28">
      <c r="A366" s="81" t="s">
        <v>552</v>
      </c>
      <c r="B366" s="76" t="s">
        <v>624</v>
      </c>
      <c r="C366" s="5"/>
      <c r="D366" s="5" t="s">
        <v>246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248</v>
      </c>
      <c r="T366" s="7" t="s">
        <v>228</v>
      </c>
    </row>
    <row r="367" spans="1:20" ht="28">
      <c r="A367" s="81" t="s">
        <v>552</v>
      </c>
      <c r="B367" s="75" t="s">
        <v>625</v>
      </c>
      <c r="C367" s="5"/>
      <c r="D367" s="5" t="s">
        <v>556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274</v>
      </c>
      <c r="T367" s="7" t="s">
        <v>228</v>
      </c>
    </row>
    <row r="368" spans="1:20" ht="28">
      <c r="A368" s="81" t="s">
        <v>552</v>
      </c>
      <c r="B368" s="76" t="s">
        <v>626</v>
      </c>
      <c r="C368" s="5"/>
      <c r="D368" s="5" t="s">
        <v>238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261</v>
      </c>
      <c r="T368" s="7">
        <v>0.36585365853658453</v>
      </c>
    </row>
    <row r="369" spans="1:20" ht="28">
      <c r="A369" s="81" t="s">
        <v>552</v>
      </c>
      <c r="B369" s="76" t="s">
        <v>627</v>
      </c>
      <c r="C369" s="5"/>
      <c r="D369" s="5" t="s">
        <v>272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261</v>
      </c>
      <c r="T369" s="7">
        <v>0.41463414634146345</v>
      </c>
    </row>
    <row r="370" spans="1:20" ht="28">
      <c r="A370" s="81" t="s">
        <v>552</v>
      </c>
      <c r="B370" s="75" t="s">
        <v>628</v>
      </c>
      <c r="C370" s="5"/>
      <c r="D370" s="5" t="s">
        <v>324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261</v>
      </c>
      <c r="T370" s="7">
        <v>0.73170731707317016</v>
      </c>
    </row>
    <row r="371" spans="1:20" ht="28">
      <c r="A371" s="81" t="s">
        <v>552</v>
      </c>
      <c r="B371" s="75" t="s">
        <v>629</v>
      </c>
      <c r="C371" s="5"/>
      <c r="D371" s="5" t="s">
        <v>236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6" t="s">
        <v>630</v>
      </c>
      <c r="C372" s="5"/>
      <c r="D372" s="5" t="s">
        <v>236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248</v>
      </c>
      <c r="T372" s="7" t="s">
        <v>228</v>
      </c>
    </row>
    <row r="373" spans="1:20" ht="28">
      <c r="A373" s="81" t="s">
        <v>552</v>
      </c>
      <c r="B373" s="75" t="s">
        <v>631</v>
      </c>
      <c r="C373" s="5"/>
      <c r="D373" s="5" t="s">
        <v>266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261</v>
      </c>
      <c r="T373" s="7">
        <v>0.70731707317073178</v>
      </c>
    </row>
    <row r="374" spans="1:20" ht="28">
      <c r="A374" s="81" t="s">
        <v>552</v>
      </c>
      <c r="B374" s="75" t="s">
        <v>632</v>
      </c>
      <c r="C374" s="5"/>
      <c r="D374" s="5" t="s">
        <v>238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633</v>
      </c>
      <c r="C375" s="5"/>
      <c r="D375" s="5" t="s">
        <v>272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234</v>
      </c>
      <c r="T375" s="7" t="s">
        <v>228</v>
      </c>
    </row>
    <row r="376" spans="1:20" ht="28">
      <c r="A376" s="81" t="s">
        <v>552</v>
      </c>
      <c r="B376" s="76" t="s">
        <v>634</v>
      </c>
      <c r="C376" s="5"/>
      <c r="D376" s="5" t="s">
        <v>272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232</v>
      </c>
      <c r="T376" s="7" t="s">
        <v>228</v>
      </c>
    </row>
    <row r="377" spans="1:20" ht="28">
      <c r="A377" s="81" t="s">
        <v>552</v>
      </c>
      <c r="B377" s="76" t="s">
        <v>635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234</v>
      </c>
      <c r="T377" s="7" t="s">
        <v>228</v>
      </c>
    </row>
    <row r="378" spans="1:20" ht="28">
      <c r="A378" s="81" t="s">
        <v>552</v>
      </c>
      <c r="B378" s="76" t="s">
        <v>41</v>
      </c>
      <c r="C378" s="134"/>
      <c r="D378" s="134" t="s">
        <v>224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226</v>
      </c>
      <c r="N378" s="5" t="s">
        <v>636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226</v>
      </c>
      <c r="T378" s="7" t="s">
        <v>228</v>
      </c>
    </row>
    <row r="379" spans="1:20" ht="28">
      <c r="A379" s="81" t="s">
        <v>552</v>
      </c>
      <c r="B379" s="76" t="s">
        <v>637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234</v>
      </c>
      <c r="T379" s="7" t="s">
        <v>228</v>
      </c>
    </row>
    <row r="380" spans="1:20" ht="28">
      <c r="A380" s="81" t="s">
        <v>552</v>
      </c>
      <c r="B380" s="76" t="s">
        <v>638</v>
      </c>
      <c r="C380" s="5"/>
      <c r="D380" s="5" t="s">
        <v>238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6" t="s">
        <v>639</v>
      </c>
      <c r="C381" s="5"/>
      <c r="D381" s="5" t="s">
        <v>246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5" t="s">
        <v>640</v>
      </c>
      <c r="C382" s="5"/>
      <c r="D382" s="5" t="s">
        <v>266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641</v>
      </c>
      <c r="C383" s="5"/>
      <c r="D383" s="5" t="s">
        <v>236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642</v>
      </c>
      <c r="C384" s="5"/>
      <c r="D384" s="5" t="s">
        <v>370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248</v>
      </c>
      <c r="T384" s="7" t="s">
        <v>228</v>
      </c>
    </row>
    <row r="385" spans="1:20" ht="28">
      <c r="A385" s="81" t="s">
        <v>552</v>
      </c>
      <c r="B385" s="76" t="s">
        <v>643</v>
      </c>
      <c r="C385" s="5"/>
      <c r="D385" s="5" t="s">
        <v>238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261</v>
      </c>
      <c r="T385" s="7">
        <v>0.27777777777777862</v>
      </c>
    </row>
    <row r="386" spans="1:20" ht="28">
      <c r="A386" s="81" t="s">
        <v>552</v>
      </c>
      <c r="B386" s="75" t="s">
        <v>644</v>
      </c>
      <c r="C386" s="5"/>
      <c r="D386" s="5" t="s">
        <v>556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248</v>
      </c>
      <c r="T386" s="7" t="s">
        <v>228</v>
      </c>
    </row>
    <row r="387" spans="1:20" ht="28">
      <c r="A387" s="81" t="s">
        <v>552</v>
      </c>
      <c r="B387" s="76" t="s">
        <v>645</v>
      </c>
      <c r="C387" s="5"/>
      <c r="D387" s="5" t="s">
        <v>236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261</v>
      </c>
      <c r="T387" s="7">
        <v>0.27777777777777779</v>
      </c>
    </row>
    <row r="388" spans="1:20" ht="28">
      <c r="A388" s="81" t="s">
        <v>552</v>
      </c>
      <c r="B388" s="75" t="s">
        <v>646</v>
      </c>
      <c r="C388" s="5"/>
      <c r="D388" s="5" t="s">
        <v>324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248</v>
      </c>
      <c r="T388" s="7" t="s">
        <v>228</v>
      </c>
    </row>
    <row r="389" spans="1:20" ht="28">
      <c r="A389" s="81" t="s">
        <v>552</v>
      </c>
      <c r="B389" s="75" t="s">
        <v>647</v>
      </c>
      <c r="C389" s="5"/>
      <c r="D389" s="5" t="s">
        <v>266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261</v>
      </c>
      <c r="T389" s="7">
        <v>0.58333333333333381</v>
      </c>
    </row>
    <row r="390" spans="1:20" ht="28">
      <c r="A390" s="81" t="s">
        <v>552</v>
      </c>
      <c r="B390" s="76" t="s">
        <v>648</v>
      </c>
      <c r="C390" s="5"/>
      <c r="D390" s="5" t="s">
        <v>246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261</v>
      </c>
      <c r="T390" s="7">
        <v>0.69444444444444486</v>
      </c>
    </row>
    <row r="391" spans="1:20" ht="28">
      <c r="A391" s="81" t="s">
        <v>552</v>
      </c>
      <c r="B391" s="75" t="s">
        <v>649</v>
      </c>
      <c r="C391" s="5"/>
      <c r="D391" s="5" t="s">
        <v>556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261</v>
      </c>
      <c r="T391" s="7">
        <v>0.50000000000000089</v>
      </c>
    </row>
    <row r="392" spans="1:20" ht="28">
      <c r="A392" s="81" t="s">
        <v>552</v>
      </c>
      <c r="B392" s="76" t="s">
        <v>650</v>
      </c>
      <c r="C392" s="5"/>
      <c r="D392" s="5" t="s">
        <v>236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232</v>
      </c>
      <c r="T392" s="7" t="s">
        <v>228</v>
      </c>
    </row>
    <row r="393" spans="1:20" ht="28">
      <c r="A393" s="81" t="s">
        <v>552</v>
      </c>
      <c r="B393" s="76" t="s">
        <v>651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652</v>
      </c>
      <c r="C394" s="5"/>
      <c r="D394" s="5" t="s">
        <v>272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653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654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234</v>
      </c>
      <c r="T396" s="7" t="s">
        <v>228</v>
      </c>
    </row>
    <row r="397" spans="1:20" ht="28">
      <c r="A397" s="81" t="s">
        <v>552</v>
      </c>
      <c r="B397" s="76" t="s">
        <v>655</v>
      </c>
      <c r="C397" s="5"/>
      <c r="D397" s="5" t="s">
        <v>272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232</v>
      </c>
      <c r="T397" s="7" t="s">
        <v>228</v>
      </c>
    </row>
    <row r="398" spans="1:20" ht="28">
      <c r="A398" s="81" t="s">
        <v>552</v>
      </c>
      <c r="B398" s="76" t="s">
        <v>43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226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226</v>
      </c>
      <c r="T398" s="7" t="s">
        <v>228</v>
      </c>
    </row>
    <row r="399" spans="1:20" ht="28">
      <c r="A399" s="81" t="s">
        <v>552</v>
      </c>
      <c r="B399" s="76" t="s">
        <v>656</v>
      </c>
      <c r="C399" s="134"/>
      <c r="D399" s="134" t="s">
        <v>224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234</v>
      </c>
      <c r="T399" s="7" t="s">
        <v>228</v>
      </c>
    </row>
    <row r="400" spans="1:20" ht="28">
      <c r="A400" s="81" t="s">
        <v>552</v>
      </c>
      <c r="B400" s="76" t="s">
        <v>42</v>
      </c>
      <c r="C400" s="135" t="s">
        <v>5</v>
      </c>
      <c r="D400" s="134" t="s">
        <v>224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226</v>
      </c>
      <c r="N400" s="5" t="s">
        <v>657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241</v>
      </c>
      <c r="T400" s="7" t="s">
        <v>228</v>
      </c>
    </row>
    <row r="401" spans="1:20" ht="28">
      <c r="A401" s="81" t="s">
        <v>552</v>
      </c>
      <c r="B401" s="75" t="s">
        <v>658</v>
      </c>
      <c r="C401" s="5"/>
      <c r="D401" s="5" t="s">
        <v>266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659</v>
      </c>
      <c r="C402" s="5"/>
      <c r="D402" s="5" t="s">
        <v>246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6" t="s">
        <v>660</v>
      </c>
      <c r="C403" s="5"/>
      <c r="D403" s="5" t="s">
        <v>238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5" t="s">
        <v>661</v>
      </c>
      <c r="C404" s="5"/>
      <c r="D404" s="5" t="s">
        <v>556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248</v>
      </c>
      <c r="T404" s="7" t="s">
        <v>228</v>
      </c>
    </row>
    <row r="405" spans="1:20" ht="28">
      <c r="A405" s="81" t="s">
        <v>552</v>
      </c>
      <c r="B405" s="76" t="s">
        <v>662</v>
      </c>
      <c r="C405" s="5"/>
      <c r="D405" s="5" t="s">
        <v>272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6" t="s">
        <v>663</v>
      </c>
      <c r="C406" s="5"/>
      <c r="D406" s="5" t="s">
        <v>272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234</v>
      </c>
      <c r="T406" s="7" t="s">
        <v>228</v>
      </c>
    </row>
    <row r="407" spans="1:20" ht="28">
      <c r="A407" s="81" t="s">
        <v>552</v>
      </c>
      <c r="B407" s="75" t="s">
        <v>664</v>
      </c>
      <c r="C407" s="5"/>
      <c r="D407" s="5" t="s">
        <v>324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80" t="s">
        <v>665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234</v>
      </c>
      <c r="T408" s="7" t="s">
        <v>228</v>
      </c>
    </row>
    <row r="409" spans="1:20" ht="28">
      <c r="A409" s="81" t="s">
        <v>552</v>
      </c>
      <c r="B409" s="76" t="s">
        <v>44</v>
      </c>
      <c r="C409" s="134"/>
      <c r="D409" s="134" t="s">
        <v>224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226</v>
      </c>
      <c r="N409" s="5" t="s">
        <v>666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226</v>
      </c>
      <c r="T409" s="7" t="s">
        <v>228</v>
      </c>
    </row>
    <row r="410" spans="1:20" ht="28">
      <c r="A410" s="81" t="s">
        <v>552</v>
      </c>
      <c r="B410" s="76" t="s">
        <v>667</v>
      </c>
      <c r="C410" s="134"/>
      <c r="D410" s="134" t="s">
        <v>224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234</v>
      </c>
      <c r="T410" s="7" t="s">
        <v>228</v>
      </c>
    </row>
    <row r="411" spans="1:20" ht="28">
      <c r="A411" s="81" t="s">
        <v>552</v>
      </c>
      <c r="B411" s="75" t="s">
        <v>668</v>
      </c>
      <c r="C411" s="5"/>
      <c r="D411" s="5" t="s">
        <v>324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669</v>
      </c>
      <c r="C412" s="5"/>
      <c r="D412" s="5" t="s">
        <v>246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670</v>
      </c>
      <c r="C413" s="5"/>
      <c r="D413" s="5" t="s">
        <v>236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248</v>
      </c>
      <c r="T413" s="7" t="s">
        <v>228</v>
      </c>
    </row>
    <row r="414" spans="1:20" ht="28">
      <c r="A414" s="81" t="s">
        <v>552</v>
      </c>
      <c r="B414" s="76" t="s">
        <v>671</v>
      </c>
      <c r="C414" s="5"/>
      <c r="D414" s="5" t="s">
        <v>272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234</v>
      </c>
      <c r="T414" s="7" t="s">
        <v>228</v>
      </c>
    </row>
    <row r="415" spans="1:20" ht="28">
      <c r="A415" s="81" t="s">
        <v>552</v>
      </c>
      <c r="B415" s="76" t="s">
        <v>672</v>
      </c>
      <c r="C415" s="5"/>
      <c r="D415" s="5" t="s">
        <v>370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248</v>
      </c>
      <c r="T415" s="7" t="s">
        <v>228</v>
      </c>
    </row>
    <row r="416" spans="1:20" ht="28">
      <c r="A416" s="81" t="s">
        <v>552</v>
      </c>
      <c r="B416" s="76" t="s">
        <v>45</v>
      </c>
      <c r="C416" s="134"/>
      <c r="D416" s="134" t="s">
        <v>224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226</v>
      </c>
      <c r="N416" s="5" t="s">
        <v>673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226</v>
      </c>
      <c r="T416" s="7" t="s">
        <v>228</v>
      </c>
    </row>
    <row r="417" spans="1:20" ht="28">
      <c r="A417" s="81" t="s">
        <v>552</v>
      </c>
      <c r="B417" s="76" t="s">
        <v>674</v>
      </c>
      <c r="C417" s="134"/>
      <c r="D417" s="134" t="s">
        <v>224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234</v>
      </c>
      <c r="T417" s="7" t="s">
        <v>228</v>
      </c>
    </row>
    <row r="418" spans="1:20" ht="28">
      <c r="A418" s="81" t="s">
        <v>552</v>
      </c>
      <c r="B418" s="76" t="s">
        <v>675</v>
      </c>
      <c r="C418" s="5"/>
      <c r="D418" s="5" t="s">
        <v>246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676</v>
      </c>
      <c r="C419" s="5"/>
      <c r="D419" s="5" t="s">
        <v>324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677</v>
      </c>
      <c r="C420" s="5"/>
      <c r="D420" s="5" t="s">
        <v>556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248</v>
      </c>
      <c r="T420" s="7" t="s">
        <v>228</v>
      </c>
    </row>
    <row r="421" spans="1:20" ht="28">
      <c r="A421" s="81" t="s">
        <v>552</v>
      </c>
      <c r="B421" s="75" t="s">
        <v>678</v>
      </c>
      <c r="C421" s="5"/>
      <c r="D421" s="5" t="s">
        <v>324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261</v>
      </c>
      <c r="T421" s="7">
        <v>0.45454545454545309</v>
      </c>
    </row>
    <row r="422" spans="1:20" ht="28">
      <c r="A422" s="81" t="s">
        <v>552</v>
      </c>
      <c r="B422" s="75" t="s">
        <v>679</v>
      </c>
      <c r="C422" s="5"/>
      <c r="D422" s="5" t="s">
        <v>238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248</v>
      </c>
      <c r="T422" s="7" t="s">
        <v>228</v>
      </c>
    </row>
    <row r="423" spans="1:20" ht="28">
      <c r="A423" s="81" t="s">
        <v>552</v>
      </c>
      <c r="B423" s="75" t="s">
        <v>680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234</v>
      </c>
      <c r="T423" s="7" t="s">
        <v>228</v>
      </c>
    </row>
    <row r="424" spans="1:20" ht="28">
      <c r="A424" s="81" t="s">
        <v>552</v>
      </c>
      <c r="B424" s="76" t="s">
        <v>681</v>
      </c>
      <c r="C424" s="5"/>
      <c r="D424" s="5" t="s">
        <v>246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5" t="s">
        <v>682</v>
      </c>
      <c r="C425" s="5"/>
      <c r="D425" s="5" t="s">
        <v>556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232</v>
      </c>
      <c r="T425" s="7" t="s">
        <v>228</v>
      </c>
    </row>
    <row r="426" spans="1:20" ht="28">
      <c r="A426" s="81" t="s">
        <v>552</v>
      </c>
      <c r="B426" s="76" t="s">
        <v>683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234</v>
      </c>
      <c r="T426" s="7" t="s">
        <v>228</v>
      </c>
    </row>
    <row r="427" spans="1:20" ht="28">
      <c r="A427" s="81" t="s">
        <v>552</v>
      </c>
      <c r="B427" s="76" t="s">
        <v>684</v>
      </c>
      <c r="C427" s="5"/>
      <c r="D427" s="5" t="s">
        <v>238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248</v>
      </c>
      <c r="T427" s="7" t="s">
        <v>228</v>
      </c>
    </row>
    <row r="428" spans="1:20" ht="28">
      <c r="A428" s="81" t="s">
        <v>552</v>
      </c>
      <c r="B428" s="76" t="s">
        <v>685</v>
      </c>
      <c r="C428" s="5"/>
      <c r="D428" s="5" t="s">
        <v>272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234</v>
      </c>
      <c r="T428" s="7" t="s">
        <v>228</v>
      </c>
    </row>
    <row r="429" spans="1:20" ht="28">
      <c r="A429" s="81" t="s">
        <v>552</v>
      </c>
      <c r="B429" s="76" t="s">
        <v>686</v>
      </c>
      <c r="C429" s="134"/>
      <c r="D429" s="134" t="s">
        <v>224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234</v>
      </c>
      <c r="T429" s="7" t="s">
        <v>228</v>
      </c>
    </row>
    <row r="430" spans="1:20" ht="28">
      <c r="A430" s="81"/>
      <c r="B430" s="76" t="s">
        <v>1824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1673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1673</v>
      </c>
    </row>
    <row r="431" spans="1:20" ht="28">
      <c r="A431" s="81"/>
      <c r="B431" s="76" t="s">
        <v>1825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1674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1674</v>
      </c>
    </row>
    <row r="432" spans="1:20" ht="28">
      <c r="A432" s="81"/>
      <c r="B432" s="76" t="s">
        <v>1826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1675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1675</v>
      </c>
    </row>
    <row r="433" spans="1:20" ht="28">
      <c r="A433" s="81" t="s">
        <v>552</v>
      </c>
      <c r="B433" s="76" t="s">
        <v>49</v>
      </c>
      <c r="C433" s="134" t="s">
        <v>7</v>
      </c>
      <c r="D433" s="134" t="s">
        <v>224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687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226</v>
      </c>
      <c r="T433" s="7" t="s">
        <v>228</v>
      </c>
    </row>
    <row r="434" spans="1:20" ht="28">
      <c r="A434" s="81" t="s">
        <v>552</v>
      </c>
      <c r="B434" s="76" t="s">
        <v>48</v>
      </c>
      <c r="C434" s="134" t="s">
        <v>5</v>
      </c>
      <c r="D434" s="134" t="s">
        <v>224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226</v>
      </c>
      <c r="N434" s="5" t="s">
        <v>688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241</v>
      </c>
      <c r="T434" s="7" t="s">
        <v>228</v>
      </c>
    </row>
    <row r="435" spans="1:20" ht="28">
      <c r="A435" s="81"/>
      <c r="B435" s="76" t="s">
        <v>1823</v>
      </c>
      <c r="C435" s="134" t="s">
        <v>3</v>
      </c>
      <c r="D435" s="134" t="s">
        <v>224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552</v>
      </c>
      <c r="B436" s="76" t="s">
        <v>47</v>
      </c>
      <c r="C436" s="134" t="s">
        <v>3</v>
      </c>
      <c r="D436" s="134" t="s">
        <v>224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241</v>
      </c>
      <c r="T436" s="7" t="s">
        <v>228</v>
      </c>
    </row>
    <row r="437" spans="1:20" ht="28">
      <c r="A437" s="81" t="s">
        <v>552</v>
      </c>
      <c r="B437" s="100" t="s">
        <v>46</v>
      </c>
      <c r="C437" s="134" t="s">
        <v>2</v>
      </c>
      <c r="D437" s="134" t="s">
        <v>224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226</v>
      </c>
      <c r="N437" s="5" t="s">
        <v>689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241</v>
      </c>
      <c r="T437" s="7" t="s">
        <v>228</v>
      </c>
    </row>
    <row r="438" spans="1:20" ht="28">
      <c r="A438" s="90" t="s">
        <v>690</v>
      </c>
      <c r="B438" s="86" t="s">
        <v>691</v>
      </c>
      <c r="C438" s="5"/>
      <c r="D438" s="5" t="s">
        <v>272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248</v>
      </c>
      <c r="T438" s="7" t="s">
        <v>228</v>
      </c>
    </row>
    <row r="439" spans="1:20" ht="28">
      <c r="A439" s="90" t="s">
        <v>690</v>
      </c>
      <c r="B439" s="87" t="s">
        <v>692</v>
      </c>
      <c r="C439" s="5"/>
      <c r="D439" s="5" t="s">
        <v>272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693</v>
      </c>
      <c r="C440" s="5"/>
      <c r="D440" s="5" t="s">
        <v>272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274</v>
      </c>
      <c r="T440" s="7" t="s">
        <v>228</v>
      </c>
    </row>
    <row r="441" spans="1:20" ht="28">
      <c r="A441" s="90" t="s">
        <v>690</v>
      </c>
      <c r="B441" s="88" t="s">
        <v>694</v>
      </c>
      <c r="C441" s="5"/>
      <c r="D441" s="5" t="s">
        <v>272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232</v>
      </c>
      <c r="T441" s="7" t="s">
        <v>228</v>
      </c>
    </row>
    <row r="442" spans="1:20" ht="28">
      <c r="A442" s="90" t="s">
        <v>690</v>
      </c>
      <c r="B442" s="88" t="s">
        <v>695</v>
      </c>
      <c r="C442" s="5"/>
      <c r="D442" s="5" t="s">
        <v>238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696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 t="s">
        <v>690</v>
      </c>
      <c r="B444" s="88" t="s">
        <v>697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234</v>
      </c>
      <c r="T444" s="7" t="s">
        <v>228</v>
      </c>
    </row>
    <row r="445" spans="1:20" ht="28">
      <c r="A445" s="90"/>
      <c r="B445" s="88" t="s">
        <v>1574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1581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1594</v>
      </c>
    </row>
    <row r="446" spans="1:20" ht="28">
      <c r="A446" s="90"/>
      <c r="B446" s="88" t="s">
        <v>1575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1580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1595</v>
      </c>
    </row>
    <row r="447" spans="1:20" ht="28">
      <c r="A447" s="90" t="s">
        <v>690</v>
      </c>
      <c r="B447" s="88" t="s">
        <v>50</v>
      </c>
      <c r="C447" s="134"/>
      <c r="D447" s="134" t="s">
        <v>224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226</v>
      </c>
      <c r="N447" s="5" t="s">
        <v>698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226</v>
      </c>
      <c r="T447" s="7" t="s">
        <v>228</v>
      </c>
    </row>
    <row r="448" spans="1:20" ht="28">
      <c r="A448" s="90" t="s">
        <v>690</v>
      </c>
      <c r="B448" s="87" t="s">
        <v>699</v>
      </c>
      <c r="C448" s="5"/>
      <c r="D448" s="5" t="s">
        <v>246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248</v>
      </c>
      <c r="T448" s="7" t="s">
        <v>228</v>
      </c>
    </row>
    <row r="449" spans="1:20" ht="28">
      <c r="A449" s="90" t="s">
        <v>690</v>
      </c>
      <c r="B449" s="88" t="s">
        <v>700</v>
      </c>
      <c r="C449" s="5"/>
      <c r="D449" s="5" t="s">
        <v>272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274</v>
      </c>
      <c r="T449" s="7" t="s">
        <v>228</v>
      </c>
    </row>
    <row r="450" spans="1:20" ht="28">
      <c r="A450" s="90" t="s">
        <v>690</v>
      </c>
      <c r="B450" s="88" t="s">
        <v>701</v>
      </c>
      <c r="C450" s="5"/>
      <c r="D450" s="5" t="s">
        <v>356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248</v>
      </c>
      <c r="T450" s="7" t="s">
        <v>228</v>
      </c>
    </row>
    <row r="451" spans="1:20" ht="28">
      <c r="A451" s="90" t="s">
        <v>690</v>
      </c>
      <c r="B451" s="87" t="s">
        <v>702</v>
      </c>
      <c r="C451" s="5"/>
      <c r="D451" s="5" t="s">
        <v>246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261</v>
      </c>
      <c r="T451" s="7">
        <v>0.78294573643410725</v>
      </c>
    </row>
    <row r="452" spans="1:20" ht="28">
      <c r="A452" s="90" t="s">
        <v>690</v>
      </c>
      <c r="B452" s="87" t="s">
        <v>703</v>
      </c>
      <c r="C452" s="5"/>
      <c r="D452" s="5" t="s">
        <v>246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261</v>
      </c>
      <c r="T452" s="7">
        <v>0.10852713178294701</v>
      </c>
    </row>
    <row r="453" spans="1:20" ht="28">
      <c r="A453" s="90" t="s">
        <v>690</v>
      </c>
      <c r="B453" s="88" t="s">
        <v>704</v>
      </c>
      <c r="C453" s="5"/>
      <c r="D453" s="5" t="s">
        <v>272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705</v>
      </c>
      <c r="C454" s="5"/>
      <c r="D454" s="5" t="s">
        <v>238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706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234</v>
      </c>
      <c r="T455" s="7" t="s">
        <v>228</v>
      </c>
    </row>
    <row r="456" spans="1:20" ht="28">
      <c r="A456" s="90" t="s">
        <v>690</v>
      </c>
      <c r="B456" s="88" t="s">
        <v>707</v>
      </c>
      <c r="C456" s="5"/>
      <c r="D456" s="5" t="s">
        <v>272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232</v>
      </c>
      <c r="T456" s="7" t="s">
        <v>228</v>
      </c>
    </row>
    <row r="457" spans="1:20" ht="56">
      <c r="A457" s="90"/>
      <c r="B457" s="88" t="s">
        <v>1578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1582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1576</v>
      </c>
    </row>
    <row r="458" spans="1:20" ht="56">
      <c r="A458" s="90"/>
      <c r="B458" s="88" t="s">
        <v>1579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1583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1577</v>
      </c>
    </row>
    <row r="459" spans="1:20" ht="28">
      <c r="A459" s="90" t="s">
        <v>690</v>
      </c>
      <c r="B459" s="88" t="s">
        <v>51</v>
      </c>
      <c r="C459" s="134"/>
      <c r="D459" s="134" t="s">
        <v>224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226</v>
      </c>
      <c r="N459" s="5" t="s">
        <v>708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226</v>
      </c>
      <c r="T459" s="7" t="s">
        <v>228</v>
      </c>
    </row>
    <row r="460" spans="1:20" ht="28">
      <c r="A460" s="90" t="s">
        <v>690</v>
      </c>
      <c r="B460" s="87" t="s">
        <v>709</v>
      </c>
      <c r="C460" s="5"/>
      <c r="D460" s="5" t="s">
        <v>246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248</v>
      </c>
      <c r="T460" s="7" t="s">
        <v>228</v>
      </c>
    </row>
    <row r="461" spans="1:20" ht="28">
      <c r="A461" s="90" t="s">
        <v>690</v>
      </c>
      <c r="B461" s="88" t="s">
        <v>52</v>
      </c>
      <c r="C461" s="134"/>
      <c r="D461" s="134" t="s">
        <v>224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226</v>
      </c>
      <c r="N461" s="5" t="s">
        <v>710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226</v>
      </c>
      <c r="T461" s="7" t="s">
        <v>228</v>
      </c>
    </row>
    <row r="462" spans="1:20" ht="28">
      <c r="A462" s="90" t="s">
        <v>690</v>
      </c>
      <c r="B462" s="88" t="s">
        <v>711</v>
      </c>
      <c r="C462" s="5"/>
      <c r="D462" s="5" t="s">
        <v>238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248</v>
      </c>
      <c r="T462" s="7" t="s">
        <v>228</v>
      </c>
    </row>
    <row r="463" spans="1:20" ht="28">
      <c r="A463" s="90" t="s">
        <v>690</v>
      </c>
      <c r="B463" s="88" t="s">
        <v>712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713</v>
      </c>
      <c r="C464" s="5"/>
      <c r="D464" s="5" t="s">
        <v>266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234</v>
      </c>
      <c r="T464" s="7" t="s">
        <v>228</v>
      </c>
    </row>
    <row r="465" spans="1:20" ht="28">
      <c r="A465" s="90" t="s">
        <v>690</v>
      </c>
      <c r="B465" s="88" t="s">
        <v>714</v>
      </c>
      <c r="C465" s="5"/>
      <c r="D465" s="5" t="s">
        <v>356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248</v>
      </c>
      <c r="T465" s="7" t="s">
        <v>228</v>
      </c>
    </row>
    <row r="466" spans="1:20" ht="28">
      <c r="A466" s="90" t="s">
        <v>690</v>
      </c>
      <c r="B466" s="88" t="s">
        <v>53</v>
      </c>
      <c r="C466" s="134"/>
      <c r="D466" s="134" t="s">
        <v>224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226</v>
      </c>
      <c r="N466" s="5" t="s">
        <v>715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226</v>
      </c>
      <c r="T466" s="7" t="s">
        <v>228</v>
      </c>
    </row>
    <row r="467" spans="1:20" ht="28">
      <c r="A467" s="90" t="s">
        <v>690</v>
      </c>
      <c r="B467" s="86" t="s">
        <v>716</v>
      </c>
      <c r="C467" s="5"/>
      <c r="D467" s="5" t="s">
        <v>272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8" t="s">
        <v>717</v>
      </c>
      <c r="C468" s="5"/>
      <c r="D468" s="5" t="s">
        <v>272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261</v>
      </c>
      <c r="T468" s="7">
        <v>0.26190476190475936</v>
      </c>
    </row>
    <row r="469" spans="1:20" ht="28">
      <c r="A469" s="90" t="s">
        <v>690</v>
      </c>
      <c r="B469" s="87" t="s">
        <v>718</v>
      </c>
      <c r="C469" s="5"/>
      <c r="D469" s="5" t="s">
        <v>272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274</v>
      </c>
      <c r="T469" s="7" t="s">
        <v>228</v>
      </c>
    </row>
    <row r="470" spans="1:20" ht="28">
      <c r="A470" s="90" t="s">
        <v>690</v>
      </c>
      <c r="B470" s="88" t="s">
        <v>719</v>
      </c>
      <c r="C470" s="5"/>
      <c r="D470" s="5" t="s">
        <v>238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248</v>
      </c>
      <c r="T470" s="7" t="s">
        <v>228</v>
      </c>
    </row>
    <row r="471" spans="1:20" ht="28">
      <c r="A471" s="90" t="s">
        <v>690</v>
      </c>
      <c r="B471" s="88" t="s">
        <v>720</v>
      </c>
      <c r="C471" s="5"/>
      <c r="D471" s="5" t="s">
        <v>272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7" t="s">
        <v>721</v>
      </c>
      <c r="C472" s="5"/>
      <c r="D472" s="5" t="s">
        <v>272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232</v>
      </c>
      <c r="T472" s="7" t="s">
        <v>228</v>
      </c>
    </row>
    <row r="473" spans="1:20" ht="28">
      <c r="A473" s="90"/>
      <c r="B473" s="87" t="s">
        <v>1926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1928</v>
      </c>
    </row>
    <row r="474" spans="1:20" ht="28">
      <c r="A474" s="90"/>
      <c r="B474" s="87" t="s">
        <v>1927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1929</v>
      </c>
    </row>
    <row r="475" spans="1:20" ht="28">
      <c r="A475" s="90" t="s">
        <v>690</v>
      </c>
      <c r="B475" s="88" t="s">
        <v>54</v>
      </c>
      <c r="C475" s="134"/>
      <c r="D475" s="134" t="s">
        <v>224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226</v>
      </c>
      <c r="N475" s="5" t="s">
        <v>722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226</v>
      </c>
      <c r="T475" s="7" t="s">
        <v>228</v>
      </c>
    </row>
    <row r="476" spans="1:20" ht="28">
      <c r="A476" s="90" t="s">
        <v>690</v>
      </c>
      <c r="B476" s="88" t="s">
        <v>723</v>
      </c>
      <c r="C476" s="5"/>
      <c r="D476" s="5" t="s">
        <v>238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248</v>
      </c>
      <c r="T476" s="7" t="s">
        <v>228</v>
      </c>
    </row>
    <row r="477" spans="1:20" ht="28">
      <c r="A477" s="90" t="s">
        <v>690</v>
      </c>
      <c r="B477" s="88" t="s">
        <v>724</v>
      </c>
      <c r="C477" s="5"/>
      <c r="D477" s="5" t="s">
        <v>356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248</v>
      </c>
      <c r="T477" s="7" t="s">
        <v>228</v>
      </c>
    </row>
    <row r="478" spans="1:20" ht="28">
      <c r="A478" s="90" t="s">
        <v>690</v>
      </c>
      <c r="B478" s="88" t="s">
        <v>725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234</v>
      </c>
      <c r="T478" s="7" t="s">
        <v>228</v>
      </c>
    </row>
    <row r="479" spans="1:20" ht="42">
      <c r="A479" s="90" t="s">
        <v>690</v>
      </c>
      <c r="B479" s="88" t="s">
        <v>726</v>
      </c>
      <c r="C479" s="5"/>
      <c r="D479" s="5" t="s">
        <v>727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234</v>
      </c>
      <c r="T479" s="7" t="s">
        <v>228</v>
      </c>
    </row>
    <row r="480" spans="1:20" ht="28">
      <c r="A480" s="90" t="s">
        <v>690</v>
      </c>
      <c r="B480" s="88" t="s">
        <v>728</v>
      </c>
      <c r="C480" s="5"/>
      <c r="D480" s="5" t="s">
        <v>246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234</v>
      </c>
      <c r="T480" s="7" t="s">
        <v>228</v>
      </c>
    </row>
    <row r="481" spans="1:20" ht="28">
      <c r="A481" s="90" t="s">
        <v>690</v>
      </c>
      <c r="B481" s="88" t="s">
        <v>729</v>
      </c>
      <c r="C481" s="5"/>
      <c r="D481" s="5" t="s">
        <v>238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232</v>
      </c>
      <c r="T481" s="7" t="s">
        <v>228</v>
      </c>
    </row>
    <row r="482" spans="1:20" ht="28">
      <c r="A482" s="90" t="s">
        <v>690</v>
      </c>
      <c r="B482" s="88" t="s">
        <v>730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234</v>
      </c>
      <c r="T482" s="7" t="s">
        <v>228</v>
      </c>
    </row>
    <row r="483" spans="1:20" ht="28">
      <c r="A483" s="90"/>
      <c r="B483" s="88" t="s">
        <v>1827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1607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1607</v>
      </c>
    </row>
    <row r="484" spans="1:20" ht="28">
      <c r="A484" s="90"/>
      <c r="B484" s="88" t="s">
        <v>1828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1608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1608</v>
      </c>
    </row>
    <row r="485" spans="1:20" ht="28">
      <c r="A485" s="90" t="s">
        <v>690</v>
      </c>
      <c r="B485" s="88" t="s">
        <v>56</v>
      </c>
      <c r="C485" s="134"/>
      <c r="D485" s="134" t="s">
        <v>224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226</v>
      </c>
      <c r="N485" s="5" t="s">
        <v>731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226</v>
      </c>
      <c r="T485" s="7" t="s">
        <v>228</v>
      </c>
    </row>
    <row r="486" spans="1:20" ht="28">
      <c r="A486" s="90" t="s">
        <v>690</v>
      </c>
      <c r="B486" s="88" t="s">
        <v>732</v>
      </c>
      <c r="C486" s="134"/>
      <c r="D486" s="134" t="s">
        <v>224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226</v>
      </c>
      <c r="N486" s="5" t="s">
        <v>733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241</v>
      </c>
      <c r="T486" s="7" t="s">
        <v>228</v>
      </c>
    </row>
    <row r="487" spans="1:20" ht="28">
      <c r="A487" s="90" t="s">
        <v>690</v>
      </c>
      <c r="B487" s="88" t="s">
        <v>734</v>
      </c>
      <c r="C487" s="5"/>
      <c r="D487" s="5" t="s">
        <v>272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274</v>
      </c>
      <c r="T487" s="7" t="s">
        <v>228</v>
      </c>
    </row>
    <row r="488" spans="1:20" ht="28">
      <c r="A488" s="90" t="s">
        <v>690</v>
      </c>
      <c r="B488" s="88" t="s">
        <v>735</v>
      </c>
      <c r="C488" s="5"/>
      <c r="D488" s="5" t="s">
        <v>238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274</v>
      </c>
      <c r="T488" s="7" t="s">
        <v>228</v>
      </c>
    </row>
    <row r="489" spans="1:20" ht="28">
      <c r="A489" s="90" t="s">
        <v>690</v>
      </c>
      <c r="B489" s="88" t="s">
        <v>736</v>
      </c>
      <c r="C489" s="5"/>
      <c r="D489" s="5" t="s">
        <v>238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261</v>
      </c>
      <c r="T489" s="7">
        <v>0.48387096774193539</v>
      </c>
    </row>
    <row r="490" spans="1:20" ht="28">
      <c r="A490" s="90" t="s">
        <v>690</v>
      </c>
      <c r="B490" s="88" t="s">
        <v>737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234</v>
      </c>
      <c r="T490" s="7" t="s">
        <v>228</v>
      </c>
    </row>
    <row r="491" spans="1:20" ht="56">
      <c r="A491" s="90"/>
      <c r="B491" s="88" t="s">
        <v>1584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1582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1594</v>
      </c>
    </row>
    <row r="492" spans="1:20" ht="56">
      <c r="A492" s="90"/>
      <c r="B492" s="88" t="s">
        <v>1585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1583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1595</v>
      </c>
    </row>
    <row r="493" spans="1:20" ht="28">
      <c r="A493" s="90" t="s">
        <v>690</v>
      </c>
      <c r="B493" s="88" t="s">
        <v>57</v>
      </c>
      <c r="C493" s="134"/>
      <c r="D493" s="134" t="s">
        <v>224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226</v>
      </c>
      <c r="N493" s="5" t="s">
        <v>738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226</v>
      </c>
      <c r="T493" s="7" t="s">
        <v>228</v>
      </c>
    </row>
    <row r="494" spans="1:20" ht="28">
      <c r="A494" s="90" t="s">
        <v>690</v>
      </c>
      <c r="B494" s="88" t="s">
        <v>739</v>
      </c>
      <c r="C494" s="5"/>
      <c r="D494" s="5" t="s">
        <v>272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274</v>
      </c>
      <c r="T494" s="7" t="s">
        <v>228</v>
      </c>
    </row>
    <row r="495" spans="1:20" ht="28">
      <c r="A495" s="90" t="s">
        <v>690</v>
      </c>
      <c r="B495" s="87" t="s">
        <v>740</v>
      </c>
      <c r="C495" s="5"/>
      <c r="D495" s="5" t="s">
        <v>238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741</v>
      </c>
      <c r="C496" s="5"/>
      <c r="D496" s="5" t="s">
        <v>238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248</v>
      </c>
      <c r="T496" s="7" t="s">
        <v>228</v>
      </c>
    </row>
    <row r="497" spans="1:20" ht="28">
      <c r="A497" s="90" t="s">
        <v>690</v>
      </c>
      <c r="B497" s="88" t="s">
        <v>742</v>
      </c>
      <c r="C497" s="5"/>
      <c r="D497" s="5" t="s">
        <v>272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261</v>
      </c>
      <c r="T497" s="7">
        <v>0.30769230769230776</v>
      </c>
    </row>
    <row r="498" spans="1:20" ht="28">
      <c r="A498" s="90" t="s">
        <v>690</v>
      </c>
      <c r="B498" s="88" t="s">
        <v>743</v>
      </c>
      <c r="C498" s="5"/>
      <c r="D498" s="5" t="s">
        <v>356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248</v>
      </c>
      <c r="T498" s="7" t="s">
        <v>228</v>
      </c>
    </row>
    <row r="499" spans="1:20" ht="28">
      <c r="A499" s="90" t="s">
        <v>690</v>
      </c>
      <c r="B499" s="88" t="s">
        <v>744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234</v>
      </c>
      <c r="T499" s="7" t="s">
        <v>228</v>
      </c>
    </row>
    <row r="500" spans="1:20" ht="28">
      <c r="A500" s="90" t="s">
        <v>690</v>
      </c>
      <c r="B500" s="87" t="s">
        <v>745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232</v>
      </c>
      <c r="T500" s="7" t="s">
        <v>228</v>
      </c>
    </row>
    <row r="501" spans="1:20" ht="28">
      <c r="A501" s="90"/>
      <c r="B501" s="87" t="s">
        <v>1586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1588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1590</v>
      </c>
    </row>
    <row r="502" spans="1:20" ht="28">
      <c r="A502" s="90"/>
      <c r="B502" s="87" t="s">
        <v>1587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1589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1591</v>
      </c>
    </row>
    <row r="503" spans="1:20" ht="28">
      <c r="A503" s="90" t="s">
        <v>690</v>
      </c>
      <c r="B503" s="88" t="s">
        <v>59</v>
      </c>
      <c r="C503" s="134"/>
      <c r="D503" s="134" t="s">
        <v>224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226</v>
      </c>
      <c r="N503" s="5" t="s">
        <v>746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226</v>
      </c>
      <c r="T503" s="7" t="s">
        <v>228</v>
      </c>
    </row>
    <row r="504" spans="1:20" ht="28">
      <c r="A504" s="90" t="s">
        <v>690</v>
      </c>
      <c r="B504" s="89" t="s">
        <v>747</v>
      </c>
      <c r="C504" s="5"/>
      <c r="D504" s="5" t="s">
        <v>272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248</v>
      </c>
      <c r="T504" s="7" t="s">
        <v>228</v>
      </c>
    </row>
    <row r="505" spans="1:20" ht="28">
      <c r="A505" s="90" t="s">
        <v>690</v>
      </c>
      <c r="B505" s="88" t="s">
        <v>748</v>
      </c>
      <c r="C505" s="5"/>
      <c r="D505" s="5" t="s">
        <v>272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248</v>
      </c>
      <c r="T505" s="7" t="s">
        <v>228</v>
      </c>
    </row>
    <row r="506" spans="1:20" ht="28">
      <c r="A506" s="90" t="s">
        <v>690</v>
      </c>
      <c r="B506" s="88" t="s">
        <v>749</v>
      </c>
      <c r="C506" s="5"/>
      <c r="D506" s="5" t="s">
        <v>246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248</v>
      </c>
      <c r="T506" s="7" t="s">
        <v>228</v>
      </c>
    </row>
    <row r="507" spans="1:20" ht="28">
      <c r="A507" s="90" t="s">
        <v>690</v>
      </c>
      <c r="B507" s="88" t="s">
        <v>750</v>
      </c>
      <c r="C507" s="5"/>
      <c r="D507" s="5" t="s">
        <v>266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 t="s">
        <v>690</v>
      </c>
      <c r="B508" s="88" t="s">
        <v>751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234</v>
      </c>
      <c r="T508" s="7" t="s">
        <v>228</v>
      </c>
    </row>
    <row r="509" spans="1:20" ht="28">
      <c r="A509" s="90" t="s">
        <v>690</v>
      </c>
      <c r="B509" s="87" t="s">
        <v>752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234</v>
      </c>
      <c r="T509" s="7" t="s">
        <v>228</v>
      </c>
    </row>
    <row r="510" spans="1:20" ht="28">
      <c r="A510" s="90" t="s">
        <v>690</v>
      </c>
      <c r="B510" s="88" t="s">
        <v>753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234</v>
      </c>
      <c r="T510" s="7" t="s">
        <v>228</v>
      </c>
    </row>
    <row r="511" spans="1:20" ht="28">
      <c r="A511" s="90"/>
      <c r="B511" s="88" t="s">
        <v>1829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1607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1607</v>
      </c>
    </row>
    <row r="512" spans="1:20" ht="28">
      <c r="A512" s="90"/>
      <c r="B512" s="88" t="s">
        <v>1830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1608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1608</v>
      </c>
    </row>
    <row r="513" spans="1:20" ht="28">
      <c r="A513" s="90" t="s">
        <v>690</v>
      </c>
      <c r="B513" s="88" t="s">
        <v>60</v>
      </c>
      <c r="C513" s="134"/>
      <c r="D513" s="134" t="s">
        <v>224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226</v>
      </c>
      <c r="N513" s="5" t="s">
        <v>754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226</v>
      </c>
      <c r="T513" s="7" t="s">
        <v>228</v>
      </c>
    </row>
    <row r="514" spans="1:20" ht="28">
      <c r="A514" s="90" t="s">
        <v>690</v>
      </c>
      <c r="B514" s="87" t="s">
        <v>755</v>
      </c>
      <c r="C514" s="5"/>
      <c r="D514" s="5" t="s">
        <v>272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248</v>
      </c>
      <c r="T514" s="7" t="s">
        <v>228</v>
      </c>
    </row>
    <row r="515" spans="1:20" ht="28">
      <c r="A515" s="90" t="s">
        <v>690</v>
      </c>
      <c r="B515" s="88" t="s">
        <v>756</v>
      </c>
      <c r="C515" s="5"/>
      <c r="D515" s="5" t="s">
        <v>356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234</v>
      </c>
      <c r="T515" s="7" t="s">
        <v>228</v>
      </c>
    </row>
    <row r="516" spans="1:20" ht="28">
      <c r="A516" s="90"/>
      <c r="B516" s="88" t="s">
        <v>1592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1596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1594</v>
      </c>
    </row>
    <row r="517" spans="1:20" ht="28">
      <c r="A517" s="90"/>
      <c r="B517" s="88" t="s">
        <v>1593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1597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1595</v>
      </c>
    </row>
    <row r="518" spans="1:20" ht="28">
      <c r="A518" s="90" t="s">
        <v>690</v>
      </c>
      <c r="B518" s="88" t="s">
        <v>61</v>
      </c>
      <c r="C518" s="134"/>
      <c r="D518" s="134" t="s">
        <v>224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226</v>
      </c>
      <c r="N518" s="5" t="s">
        <v>757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226</v>
      </c>
      <c r="T518" s="7" t="s">
        <v>228</v>
      </c>
    </row>
    <row r="519" spans="1:20" ht="34">
      <c r="A519" s="90" t="s">
        <v>690</v>
      </c>
      <c r="B519" s="87" t="s">
        <v>758</v>
      </c>
      <c r="C519" s="5"/>
      <c r="D519" s="5" t="s">
        <v>272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248</v>
      </c>
      <c r="T519" s="7" t="s">
        <v>228</v>
      </c>
    </row>
    <row r="520" spans="1:20" ht="28">
      <c r="A520" s="90" t="s">
        <v>690</v>
      </c>
      <c r="B520" s="88" t="s">
        <v>759</v>
      </c>
      <c r="C520" s="5"/>
      <c r="D520" s="5" t="s">
        <v>272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248</v>
      </c>
      <c r="T520" s="7" t="s">
        <v>228</v>
      </c>
    </row>
    <row r="521" spans="1:20" ht="28">
      <c r="A521" s="90"/>
      <c r="B521" s="88" t="s">
        <v>1831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1596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1594</v>
      </c>
    </row>
    <row r="522" spans="1:20" ht="28">
      <c r="A522" s="90"/>
      <c r="B522" s="88" t="s">
        <v>1598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1597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1595</v>
      </c>
    </row>
    <row r="523" spans="1:20" ht="28">
      <c r="A523" s="90" t="s">
        <v>690</v>
      </c>
      <c r="B523" s="88" t="s">
        <v>62</v>
      </c>
      <c r="C523" s="134"/>
      <c r="D523" s="134" t="s">
        <v>224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226</v>
      </c>
      <c r="N523" s="5" t="s">
        <v>760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226</v>
      </c>
      <c r="T523" s="7" t="s">
        <v>228</v>
      </c>
    </row>
    <row r="524" spans="1:20" ht="28">
      <c r="A524" s="90" t="s">
        <v>690</v>
      </c>
      <c r="B524" s="88" t="s">
        <v>761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248</v>
      </c>
      <c r="T524" s="7" t="s">
        <v>228</v>
      </c>
    </row>
    <row r="525" spans="1:20" ht="28">
      <c r="A525" s="90" t="s">
        <v>690</v>
      </c>
      <c r="B525" s="88" t="s">
        <v>762</v>
      </c>
      <c r="C525" s="5"/>
      <c r="D525" s="5" t="s">
        <v>246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763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764</v>
      </c>
      <c r="C527" s="5"/>
      <c r="D527" s="5" t="s">
        <v>356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234</v>
      </c>
      <c r="T527" s="7" t="s">
        <v>228</v>
      </c>
    </row>
    <row r="528" spans="1:20" ht="28">
      <c r="A528" s="90" t="s">
        <v>690</v>
      </c>
      <c r="B528" s="88" t="s">
        <v>765</v>
      </c>
      <c r="C528" s="5"/>
      <c r="D528" s="5" t="s">
        <v>238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248</v>
      </c>
      <c r="T528" s="7" t="s">
        <v>228</v>
      </c>
    </row>
    <row r="529" spans="1:20" ht="28">
      <c r="A529" s="90" t="s">
        <v>690</v>
      </c>
      <c r="B529" s="88" t="s">
        <v>766</v>
      </c>
      <c r="C529" s="5"/>
      <c r="D529" s="5" t="s">
        <v>266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234</v>
      </c>
      <c r="T529" s="7" t="s">
        <v>228</v>
      </c>
    </row>
    <row r="530" spans="1:20" ht="28">
      <c r="A530" s="90" t="s">
        <v>690</v>
      </c>
      <c r="B530" s="88" t="s">
        <v>65</v>
      </c>
      <c r="C530" s="134"/>
      <c r="D530" s="134" t="s">
        <v>224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226</v>
      </c>
      <c r="N530" s="5" t="s">
        <v>767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226</v>
      </c>
      <c r="T530" s="7" t="s">
        <v>228</v>
      </c>
    </row>
    <row r="531" spans="1:20" ht="28">
      <c r="A531" s="90" t="s">
        <v>690</v>
      </c>
      <c r="B531" s="88" t="s">
        <v>768</v>
      </c>
      <c r="C531" s="134"/>
      <c r="D531" s="134" t="s">
        <v>224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226</v>
      </c>
      <c r="N531" s="5" t="s">
        <v>769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241</v>
      </c>
      <c r="T531" s="7" t="s">
        <v>228</v>
      </c>
    </row>
    <row r="532" spans="1:20" ht="28">
      <c r="A532" s="90" t="s">
        <v>690</v>
      </c>
      <c r="B532" s="88" t="s">
        <v>63</v>
      </c>
      <c r="C532" s="134"/>
      <c r="D532" s="134" t="s">
        <v>224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226</v>
      </c>
      <c r="N532" s="5" t="s">
        <v>770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241</v>
      </c>
      <c r="T532" s="7" t="s">
        <v>228</v>
      </c>
    </row>
    <row r="533" spans="1:20" ht="28">
      <c r="A533" s="91" t="s">
        <v>771</v>
      </c>
      <c r="B533" s="92" t="s">
        <v>772</v>
      </c>
      <c r="C533" s="5"/>
      <c r="D533" s="5" t="s">
        <v>272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248</v>
      </c>
      <c r="T533" s="7" t="s">
        <v>228</v>
      </c>
    </row>
    <row r="534" spans="1:20" ht="28">
      <c r="A534" s="91" t="s">
        <v>771</v>
      </c>
      <c r="B534" s="92" t="s">
        <v>773</v>
      </c>
      <c r="C534" s="5"/>
      <c r="D534" s="5" t="s">
        <v>272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248</v>
      </c>
      <c r="T534" s="7" t="s">
        <v>228</v>
      </c>
    </row>
    <row r="535" spans="1:20" ht="28">
      <c r="A535" s="91" t="s">
        <v>771</v>
      </c>
      <c r="B535" s="93" t="s">
        <v>774</v>
      </c>
      <c r="C535" s="5"/>
      <c r="D535" s="5" t="s">
        <v>272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274</v>
      </c>
      <c r="T535" s="7" t="s">
        <v>228</v>
      </c>
    </row>
    <row r="536" spans="1:20" ht="28">
      <c r="A536" s="91" t="s">
        <v>771</v>
      </c>
      <c r="B536" s="92" t="s">
        <v>775</v>
      </c>
      <c r="C536" s="5"/>
      <c r="D536" s="5" t="s">
        <v>250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274</v>
      </c>
      <c r="T536" s="7" t="s">
        <v>228</v>
      </c>
    </row>
    <row r="537" spans="1:20" ht="28">
      <c r="A537" s="91" t="s">
        <v>771</v>
      </c>
      <c r="B537" s="92" t="s">
        <v>776</v>
      </c>
      <c r="C537" s="5"/>
      <c r="D537" s="5" t="s">
        <v>238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274</v>
      </c>
      <c r="T537" s="7" t="s">
        <v>228</v>
      </c>
    </row>
    <row r="538" spans="1:20" ht="28">
      <c r="A538" s="91" t="s">
        <v>771</v>
      </c>
      <c r="B538" s="93" t="s">
        <v>777</v>
      </c>
      <c r="C538" s="5"/>
      <c r="D538" s="5" t="s">
        <v>272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232</v>
      </c>
      <c r="T538" s="7" t="s">
        <v>228</v>
      </c>
    </row>
    <row r="539" spans="1:20" ht="28">
      <c r="A539" s="91" t="s">
        <v>771</v>
      </c>
      <c r="B539" s="93" t="s">
        <v>778</v>
      </c>
      <c r="C539" s="5"/>
      <c r="D539" s="5" t="s">
        <v>272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234</v>
      </c>
      <c r="T539" s="7" t="s">
        <v>228</v>
      </c>
    </row>
    <row r="540" spans="1:20" ht="28">
      <c r="A540" s="91" t="s">
        <v>771</v>
      </c>
      <c r="B540" s="94" t="s">
        <v>779</v>
      </c>
      <c r="C540" s="5"/>
      <c r="D540" s="5" t="s">
        <v>272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234</v>
      </c>
      <c r="T540" s="7" t="s">
        <v>228</v>
      </c>
    </row>
    <row r="541" spans="1:20" ht="84">
      <c r="A541" s="91"/>
      <c r="B541" s="94" t="s">
        <v>1599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1604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1602</v>
      </c>
    </row>
    <row r="542" spans="1:20" ht="84">
      <c r="A542" s="91"/>
      <c r="B542" s="94" t="s">
        <v>1600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1603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1601</v>
      </c>
    </row>
    <row r="543" spans="1:20" ht="28">
      <c r="A543" s="91" t="s">
        <v>771</v>
      </c>
      <c r="B543" s="92" t="s">
        <v>780</v>
      </c>
      <c r="C543" s="5"/>
      <c r="D543" s="5" t="s">
        <v>272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248</v>
      </c>
      <c r="T543" s="7" t="s">
        <v>228</v>
      </c>
    </row>
    <row r="544" spans="1:20" ht="28">
      <c r="A544" s="91"/>
      <c r="B544" s="92" t="s">
        <v>1975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1977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1976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771</v>
      </c>
      <c r="B546" s="92" t="s">
        <v>66</v>
      </c>
      <c r="C546" s="134"/>
      <c r="D546" s="134" t="s">
        <v>224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226</v>
      </c>
      <c r="N546" s="5" t="s">
        <v>781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226</v>
      </c>
      <c r="T546" s="7" t="s">
        <v>228</v>
      </c>
    </row>
    <row r="547" spans="1:20" ht="28">
      <c r="A547" s="91" t="s">
        <v>771</v>
      </c>
      <c r="B547" s="92" t="s">
        <v>782</v>
      </c>
      <c r="C547" s="5"/>
      <c r="D547" s="5" t="s">
        <v>238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248</v>
      </c>
      <c r="T547" s="7" t="s">
        <v>228</v>
      </c>
    </row>
    <row r="548" spans="1:20" ht="42">
      <c r="A548" s="91" t="s">
        <v>771</v>
      </c>
      <c r="B548" s="93" t="s">
        <v>783</v>
      </c>
      <c r="C548" s="5"/>
      <c r="D548" s="5" t="s">
        <v>272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274</v>
      </c>
      <c r="T548" s="7" t="s">
        <v>228</v>
      </c>
    </row>
    <row r="549" spans="1:20" ht="28">
      <c r="A549" s="91" t="s">
        <v>771</v>
      </c>
      <c r="B549" s="94" t="s">
        <v>784</v>
      </c>
      <c r="C549" s="5"/>
      <c r="D549" s="5" t="s">
        <v>272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234</v>
      </c>
      <c r="T549" s="7" t="s">
        <v>228</v>
      </c>
    </row>
    <row r="550" spans="1:20" ht="42">
      <c r="A550" s="91"/>
      <c r="B550" s="94" t="s">
        <v>1605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1607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1607</v>
      </c>
    </row>
    <row r="551" spans="1:20" ht="42">
      <c r="A551" s="91"/>
      <c r="B551" s="94" t="s">
        <v>1832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1834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1833</v>
      </c>
    </row>
    <row r="552" spans="1:20" ht="34">
      <c r="A552" s="91"/>
      <c r="B552" s="94" t="s">
        <v>1606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1608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1608</v>
      </c>
    </row>
    <row r="553" spans="1:20" ht="42">
      <c r="A553" s="91" t="s">
        <v>771</v>
      </c>
      <c r="B553" s="92" t="s">
        <v>67</v>
      </c>
      <c r="C553" s="134"/>
      <c r="D553" s="134" t="s">
        <v>224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226</v>
      </c>
      <c r="N553" s="5" t="s">
        <v>785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226</v>
      </c>
      <c r="T553" s="7" t="s">
        <v>228</v>
      </c>
    </row>
    <row r="554" spans="1:20" ht="42">
      <c r="A554" s="91" t="s">
        <v>771</v>
      </c>
      <c r="B554" s="92" t="s">
        <v>786</v>
      </c>
      <c r="C554" s="5"/>
      <c r="D554" s="5" t="s">
        <v>272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248</v>
      </c>
      <c r="T554" s="7" t="s">
        <v>228</v>
      </c>
    </row>
    <row r="555" spans="1:20" ht="42">
      <c r="A555" s="91" t="s">
        <v>771</v>
      </c>
      <c r="B555" s="92" t="s">
        <v>787</v>
      </c>
      <c r="C555" s="5"/>
      <c r="D555" s="5" t="s">
        <v>238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248</v>
      </c>
      <c r="T555" s="7" t="s">
        <v>228</v>
      </c>
    </row>
    <row r="556" spans="1:20" ht="28">
      <c r="A556" s="91" t="s">
        <v>771</v>
      </c>
      <c r="B556" s="92" t="s">
        <v>788</v>
      </c>
      <c r="C556" s="5"/>
      <c r="D556" s="5" t="s">
        <v>272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248</v>
      </c>
      <c r="T556" s="7" t="s">
        <v>228</v>
      </c>
    </row>
    <row r="557" spans="1:20" ht="28">
      <c r="A557" s="91" t="s">
        <v>771</v>
      </c>
      <c r="B557" s="92" t="s">
        <v>789</v>
      </c>
      <c r="C557" s="5"/>
      <c r="D557" s="5" t="s">
        <v>272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261</v>
      </c>
      <c r="T557" s="7">
        <v>0.18181818181818182</v>
      </c>
    </row>
    <row r="558" spans="1:20" ht="28">
      <c r="A558" s="91" t="s">
        <v>771</v>
      </c>
      <c r="B558" s="92" t="s">
        <v>790</v>
      </c>
      <c r="C558" s="5"/>
      <c r="D558" s="5" t="s">
        <v>272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261</v>
      </c>
      <c r="T558" s="7">
        <v>0.38181818181818367</v>
      </c>
    </row>
    <row r="559" spans="1:20" ht="28">
      <c r="A559" s="91" t="s">
        <v>771</v>
      </c>
      <c r="B559" s="93" t="s">
        <v>791</v>
      </c>
      <c r="C559" s="5"/>
      <c r="D559" s="5" t="s">
        <v>272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232</v>
      </c>
      <c r="T559" s="7" t="s">
        <v>228</v>
      </c>
    </row>
    <row r="560" spans="1:20" ht="28">
      <c r="A560" s="91" t="s">
        <v>771</v>
      </c>
      <c r="B560" s="94" t="s">
        <v>792</v>
      </c>
      <c r="C560" s="5"/>
      <c r="D560" s="5" t="s">
        <v>272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234</v>
      </c>
      <c r="T560" s="7" t="s">
        <v>228</v>
      </c>
    </row>
    <row r="561" spans="1:20" ht="28">
      <c r="A561" s="91" t="s">
        <v>771</v>
      </c>
      <c r="B561" s="92" t="s">
        <v>793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234</v>
      </c>
      <c r="T561" s="7" t="s">
        <v>228</v>
      </c>
    </row>
    <row r="562" spans="1:20" ht="28">
      <c r="A562" s="91" t="s">
        <v>771</v>
      </c>
      <c r="B562" s="93" t="s">
        <v>794</v>
      </c>
      <c r="C562" s="5"/>
      <c r="D562" s="5" t="s">
        <v>272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232</v>
      </c>
      <c r="T562" s="7" t="s">
        <v>228</v>
      </c>
    </row>
    <row r="563" spans="1:20" ht="28">
      <c r="A563" s="91" t="s">
        <v>771</v>
      </c>
      <c r="B563" s="92" t="s">
        <v>795</v>
      </c>
      <c r="C563" s="5"/>
      <c r="D563" s="5" t="s">
        <v>250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248</v>
      </c>
      <c r="T563" s="7" t="s">
        <v>228</v>
      </c>
    </row>
    <row r="564" spans="1:20" ht="28">
      <c r="A564" s="91" t="s">
        <v>771</v>
      </c>
      <c r="B564" s="93" t="s">
        <v>796</v>
      </c>
      <c r="C564" s="5"/>
      <c r="D564" s="5" t="s">
        <v>272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232</v>
      </c>
      <c r="T564" s="7" t="s">
        <v>228</v>
      </c>
    </row>
    <row r="565" spans="1:20" ht="28">
      <c r="A565" s="91" t="s">
        <v>771</v>
      </c>
      <c r="B565" s="92" t="s">
        <v>797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234</v>
      </c>
      <c r="T565" s="7" t="s">
        <v>228</v>
      </c>
    </row>
    <row r="566" spans="1:20" ht="28">
      <c r="A566" s="91" t="s">
        <v>771</v>
      </c>
      <c r="B566" s="92" t="s">
        <v>798</v>
      </c>
      <c r="C566" s="5"/>
      <c r="D566" s="5" t="s">
        <v>559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234</v>
      </c>
      <c r="T566" s="7" t="s">
        <v>228</v>
      </c>
    </row>
    <row r="567" spans="1:20" ht="42">
      <c r="A567" s="91"/>
      <c r="B567" s="92" t="s">
        <v>1611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1609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1607</v>
      </c>
    </row>
    <row r="568" spans="1:20" ht="42">
      <c r="A568" s="91"/>
      <c r="B568" s="92" t="s">
        <v>1836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1835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1833</v>
      </c>
    </row>
    <row r="569" spans="1:20" ht="42">
      <c r="A569" s="91"/>
      <c r="B569" s="92" t="s">
        <v>1612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1610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1608</v>
      </c>
    </row>
    <row r="570" spans="1:20" ht="28">
      <c r="A570" s="91" t="s">
        <v>771</v>
      </c>
      <c r="B570" s="92" t="s">
        <v>68</v>
      </c>
      <c r="C570" s="134"/>
      <c r="D570" s="134" t="s">
        <v>224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226</v>
      </c>
      <c r="N570" s="5" t="s">
        <v>799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226</v>
      </c>
      <c r="T570" s="7" t="s">
        <v>228</v>
      </c>
    </row>
    <row r="571" spans="1:20" ht="28">
      <c r="A571" s="91" t="s">
        <v>771</v>
      </c>
      <c r="B571" s="92" t="s">
        <v>800</v>
      </c>
      <c r="C571" s="134"/>
      <c r="D571" s="134" t="s">
        <v>224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226</v>
      </c>
      <c r="N571" s="5" t="s">
        <v>801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241</v>
      </c>
      <c r="T571" s="7" t="s">
        <v>228</v>
      </c>
    </row>
    <row r="572" spans="1:20" ht="28">
      <c r="A572" s="91" t="s">
        <v>771</v>
      </c>
      <c r="B572" s="92" t="s">
        <v>802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234</v>
      </c>
      <c r="T572" s="7" t="s">
        <v>228</v>
      </c>
    </row>
    <row r="573" spans="1:20" ht="28">
      <c r="A573" s="91"/>
      <c r="B573" s="92" t="s">
        <v>1614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1617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1622</v>
      </c>
    </row>
    <row r="574" spans="1:20" ht="28">
      <c r="A574" s="91"/>
      <c r="B574" s="92" t="s">
        <v>1615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1618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1624</v>
      </c>
    </row>
    <row r="575" spans="1:20" ht="28">
      <c r="A575" s="91"/>
      <c r="B575" s="92" t="s">
        <v>1613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1616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1623</v>
      </c>
    </row>
    <row r="576" spans="1:20" ht="28">
      <c r="A576" s="91" t="s">
        <v>771</v>
      </c>
      <c r="B576" s="92" t="s">
        <v>69</v>
      </c>
      <c r="C576" s="134"/>
      <c r="D576" s="134" t="s">
        <v>224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226</v>
      </c>
      <c r="N576" s="5" t="s">
        <v>803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226</v>
      </c>
      <c r="T576" s="7" t="s">
        <v>228</v>
      </c>
    </row>
    <row r="577" spans="1:20" ht="28">
      <c r="A577" s="91" t="s">
        <v>771</v>
      </c>
      <c r="B577" s="92" t="s">
        <v>804</v>
      </c>
      <c r="C577" s="5"/>
      <c r="D577" s="5" t="s">
        <v>250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248</v>
      </c>
      <c r="T577" s="7" t="s">
        <v>228</v>
      </c>
    </row>
    <row r="578" spans="1:20" ht="28">
      <c r="A578" s="91"/>
      <c r="B578" s="92" t="s">
        <v>1619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1627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1628</v>
      </c>
    </row>
    <row r="579" spans="1:20" ht="28">
      <c r="A579" s="91"/>
      <c r="B579" s="92" t="s">
        <v>1620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1626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1629</v>
      </c>
    </row>
    <row r="580" spans="1:20" ht="28">
      <c r="A580" s="91"/>
      <c r="B580" s="92" t="s">
        <v>1621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1625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1630</v>
      </c>
    </row>
    <row r="581" spans="1:20" ht="28">
      <c r="A581" s="91" t="s">
        <v>771</v>
      </c>
      <c r="B581" s="92" t="s">
        <v>70</v>
      </c>
      <c r="C581" s="134"/>
      <c r="D581" s="134" t="s">
        <v>224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226</v>
      </c>
      <c r="N581" s="5" t="s">
        <v>805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226</v>
      </c>
      <c r="T581" s="7" t="s">
        <v>228</v>
      </c>
    </row>
    <row r="582" spans="1:20" ht="28">
      <c r="A582" s="91" t="s">
        <v>771</v>
      </c>
      <c r="B582" s="92" t="s">
        <v>806</v>
      </c>
      <c r="C582" s="5"/>
      <c r="D582" s="5" t="s">
        <v>238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248</v>
      </c>
      <c r="T582" s="7" t="s">
        <v>228</v>
      </c>
    </row>
    <row r="583" spans="1:20" ht="28">
      <c r="A583" s="91" t="s">
        <v>771</v>
      </c>
      <c r="B583" s="92" t="s">
        <v>807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234</v>
      </c>
      <c r="T583" s="7" t="s">
        <v>228</v>
      </c>
    </row>
    <row r="584" spans="1:20" ht="28">
      <c r="A584" s="91"/>
      <c r="B584" s="92" t="s">
        <v>1631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1635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1634</v>
      </c>
    </row>
    <row r="585" spans="1:20" ht="42">
      <c r="A585" s="91"/>
      <c r="B585" s="92" t="s">
        <v>1837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1838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1833</v>
      </c>
    </row>
    <row r="586" spans="1:20" ht="28">
      <c r="A586" s="91"/>
      <c r="B586" s="92" t="s">
        <v>1632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1636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1633</v>
      </c>
    </row>
    <row r="587" spans="1:20" ht="28">
      <c r="A587" s="91" t="s">
        <v>771</v>
      </c>
      <c r="B587" s="92" t="s">
        <v>71</v>
      </c>
      <c r="C587" s="134"/>
      <c r="D587" s="134" t="s">
        <v>224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226</v>
      </c>
      <c r="N587" s="5" t="s">
        <v>808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226</v>
      </c>
      <c r="T587" s="7" t="s">
        <v>228</v>
      </c>
    </row>
    <row r="588" spans="1:20" ht="28">
      <c r="A588" s="91" t="s">
        <v>771</v>
      </c>
      <c r="B588" s="92" t="s">
        <v>809</v>
      </c>
      <c r="C588" s="5"/>
      <c r="D588" s="5" t="s">
        <v>250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248</v>
      </c>
      <c r="T588" s="7" t="s">
        <v>228</v>
      </c>
    </row>
    <row r="589" spans="1:20" ht="28">
      <c r="A589" s="91" t="s">
        <v>771</v>
      </c>
      <c r="B589" s="92" t="s">
        <v>810</v>
      </c>
      <c r="C589" s="5"/>
      <c r="D589" s="5" t="s">
        <v>559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234</v>
      </c>
      <c r="T589" s="7" t="s">
        <v>228</v>
      </c>
    </row>
    <row r="590" spans="1:20" ht="28">
      <c r="A590" s="91" t="s">
        <v>771</v>
      </c>
      <c r="B590" s="92" t="s">
        <v>811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234</v>
      </c>
      <c r="T590" s="7" t="s">
        <v>228</v>
      </c>
    </row>
    <row r="591" spans="1:20" ht="28">
      <c r="A591" s="91"/>
      <c r="B591" s="92" t="s">
        <v>1639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1641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1607</v>
      </c>
    </row>
    <row r="592" spans="1:20" ht="28">
      <c r="A592" s="91"/>
      <c r="B592" s="92" t="s">
        <v>1640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1644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1608</v>
      </c>
    </row>
    <row r="593" spans="1:20" ht="28">
      <c r="A593" s="91" t="s">
        <v>771</v>
      </c>
      <c r="B593" s="92" t="s">
        <v>73</v>
      </c>
      <c r="C593" s="134"/>
      <c r="D593" s="134" t="s">
        <v>224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226</v>
      </c>
      <c r="N593" s="5" t="s">
        <v>812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226</v>
      </c>
      <c r="T593" s="7" t="s">
        <v>228</v>
      </c>
    </row>
    <row r="594" spans="1:20" ht="28">
      <c r="A594" s="91" t="s">
        <v>771</v>
      </c>
      <c r="B594" s="92" t="s">
        <v>813</v>
      </c>
      <c r="C594" s="134"/>
      <c r="D594" s="134" t="s">
        <v>224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226</v>
      </c>
      <c r="N594" s="5" t="s">
        <v>814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241</v>
      </c>
      <c r="T594" s="7" t="s">
        <v>228</v>
      </c>
    </row>
    <row r="595" spans="1:20" ht="28">
      <c r="A595" s="91"/>
      <c r="B595" s="92" t="s">
        <v>1637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1641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1607</v>
      </c>
    </row>
    <row r="596" spans="1:20" ht="28">
      <c r="A596" s="91"/>
      <c r="B596" s="92" t="s">
        <v>1638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1644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1608</v>
      </c>
    </row>
    <row r="597" spans="1:20" ht="28">
      <c r="A597" s="91" t="s">
        <v>771</v>
      </c>
      <c r="B597" s="92" t="s">
        <v>75</v>
      </c>
      <c r="C597" s="134"/>
      <c r="D597" s="134" t="s">
        <v>224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226</v>
      </c>
      <c r="N597" s="5" t="s">
        <v>815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226</v>
      </c>
      <c r="T597" s="7" t="s">
        <v>228</v>
      </c>
    </row>
    <row r="598" spans="1:20" ht="28">
      <c r="A598" s="91" t="s">
        <v>771</v>
      </c>
      <c r="B598" s="92" t="s">
        <v>816</v>
      </c>
      <c r="C598" s="5"/>
      <c r="D598" s="5" t="s">
        <v>238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248</v>
      </c>
      <c r="T598" s="7" t="s">
        <v>228</v>
      </c>
    </row>
    <row r="599" spans="1:20" ht="42">
      <c r="A599" s="91" t="s">
        <v>771</v>
      </c>
      <c r="B599" s="95" t="s">
        <v>817</v>
      </c>
      <c r="C599" s="5"/>
      <c r="D599" s="5" t="s">
        <v>272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234</v>
      </c>
      <c r="T599" s="7" t="s">
        <v>228</v>
      </c>
    </row>
    <row r="600" spans="1:20" ht="42">
      <c r="A600" s="91" t="s">
        <v>771</v>
      </c>
      <c r="B600" s="92" t="s">
        <v>818</v>
      </c>
      <c r="C600" s="5"/>
      <c r="D600" s="5" t="s">
        <v>272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234</v>
      </c>
      <c r="T600" s="7" t="s">
        <v>228</v>
      </c>
    </row>
    <row r="601" spans="1:20" ht="42">
      <c r="A601" s="91" t="s">
        <v>771</v>
      </c>
      <c r="B601" s="92" t="s">
        <v>819</v>
      </c>
      <c r="C601" s="5"/>
      <c r="D601" s="5" t="s">
        <v>272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234</v>
      </c>
      <c r="T601" s="7" t="s">
        <v>228</v>
      </c>
    </row>
    <row r="602" spans="1:20" ht="42">
      <c r="A602" s="91" t="s">
        <v>771</v>
      </c>
      <c r="B602" s="92" t="s">
        <v>820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234</v>
      </c>
      <c r="T602" s="7" t="s">
        <v>228</v>
      </c>
    </row>
    <row r="603" spans="1:20" ht="42">
      <c r="A603" s="91"/>
      <c r="B603" s="92" t="s">
        <v>1839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1607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1607</v>
      </c>
    </row>
    <row r="604" spans="1:20" ht="34">
      <c r="A604" s="91"/>
      <c r="B604" s="92" t="s">
        <v>1840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1608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1608</v>
      </c>
    </row>
    <row r="605" spans="1:20" ht="42">
      <c r="A605" s="91" t="s">
        <v>771</v>
      </c>
      <c r="B605" s="92" t="s">
        <v>77</v>
      </c>
      <c r="C605" s="134"/>
      <c r="D605" s="134" t="s">
        <v>224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226</v>
      </c>
      <c r="N605" s="5" t="s">
        <v>821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226</v>
      </c>
      <c r="T605" s="7" t="s">
        <v>228</v>
      </c>
    </row>
    <row r="606" spans="1:20" ht="34">
      <c r="A606" s="91"/>
      <c r="B606" s="92" t="s">
        <v>1932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1933</v>
      </c>
    </row>
    <row r="607" spans="1:20" ht="28">
      <c r="A607" s="91" t="s">
        <v>771</v>
      </c>
      <c r="B607" s="92" t="s">
        <v>822</v>
      </c>
      <c r="C607" s="5"/>
      <c r="D607" s="5" t="s">
        <v>272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274</v>
      </c>
      <c r="T607" s="7" t="s">
        <v>228</v>
      </c>
    </row>
    <row r="608" spans="1:20" ht="28">
      <c r="A608" s="91"/>
      <c r="B608" s="92" t="s">
        <v>1642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1641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1607</v>
      </c>
    </row>
    <row r="609" spans="1:20" ht="28">
      <c r="A609" s="91"/>
      <c r="B609" s="92" t="s">
        <v>1643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1644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1608</v>
      </c>
    </row>
    <row r="610" spans="1:20" ht="28">
      <c r="A610" s="91" t="s">
        <v>771</v>
      </c>
      <c r="B610" s="92" t="s">
        <v>79</v>
      </c>
      <c r="C610" s="134"/>
      <c r="D610" s="134" t="s">
        <v>224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226</v>
      </c>
      <c r="N610" s="5" t="s">
        <v>823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226</v>
      </c>
      <c r="T610" s="7" t="s">
        <v>228</v>
      </c>
    </row>
    <row r="611" spans="1:20" ht="42">
      <c r="A611" s="91" t="s">
        <v>771</v>
      </c>
      <c r="B611" s="92" t="s">
        <v>824</v>
      </c>
      <c r="C611" s="5"/>
      <c r="D611" s="5" t="s">
        <v>238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248</v>
      </c>
      <c r="T611" s="7" t="s">
        <v>228</v>
      </c>
    </row>
    <row r="612" spans="1:20" ht="28">
      <c r="A612" s="91" t="s">
        <v>771</v>
      </c>
      <c r="B612" s="92" t="s">
        <v>825</v>
      </c>
      <c r="C612" s="5"/>
      <c r="D612" s="5" t="s">
        <v>250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234</v>
      </c>
      <c r="T612" s="7" t="s">
        <v>228</v>
      </c>
    </row>
    <row r="613" spans="1:20" ht="28">
      <c r="A613" s="91" t="s">
        <v>771</v>
      </c>
      <c r="B613" s="92" t="s">
        <v>826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234</v>
      </c>
      <c r="T613" s="7" t="s">
        <v>228</v>
      </c>
    </row>
    <row r="614" spans="1:20" ht="28">
      <c r="A614" s="91" t="s">
        <v>771</v>
      </c>
      <c r="B614" s="92" t="s">
        <v>827</v>
      </c>
      <c r="C614" s="5"/>
      <c r="D614" s="5" t="s">
        <v>559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234</v>
      </c>
      <c r="T614" s="7" t="s">
        <v>228</v>
      </c>
    </row>
    <row r="615" spans="1:20" ht="28">
      <c r="A615" s="91" t="s">
        <v>771</v>
      </c>
      <c r="B615" s="92" t="s">
        <v>81</v>
      </c>
      <c r="C615" s="134"/>
      <c r="D615" s="134" t="s">
        <v>224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226</v>
      </c>
      <c r="N615" s="5" t="s">
        <v>828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226</v>
      </c>
      <c r="T615" s="7" t="s">
        <v>228</v>
      </c>
    </row>
    <row r="616" spans="1:20" ht="34">
      <c r="A616" s="91"/>
      <c r="B616" s="92" t="s">
        <v>1930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1931</v>
      </c>
    </row>
    <row r="617" spans="1:20" ht="28">
      <c r="A617" s="91" t="s">
        <v>771</v>
      </c>
      <c r="B617" s="92" t="s">
        <v>829</v>
      </c>
      <c r="C617" s="134"/>
      <c r="D617" s="134" t="s">
        <v>224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226</v>
      </c>
      <c r="N617" s="5" t="s">
        <v>830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241</v>
      </c>
      <c r="T617" s="7" t="s">
        <v>228</v>
      </c>
    </row>
    <row r="618" spans="1:20" ht="28">
      <c r="A618" s="91" t="s">
        <v>771</v>
      </c>
      <c r="B618" s="92" t="s">
        <v>80</v>
      </c>
      <c r="C618" s="134"/>
      <c r="D618" s="134" t="s">
        <v>224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226</v>
      </c>
      <c r="N618" s="5" t="s">
        <v>831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241</v>
      </c>
      <c r="T618" s="7" t="s">
        <v>228</v>
      </c>
    </row>
    <row r="619" spans="1:20" ht="28">
      <c r="A619" s="96" t="s">
        <v>832</v>
      </c>
      <c r="B619" s="97" t="s">
        <v>833</v>
      </c>
      <c r="C619" s="5"/>
      <c r="D619" s="5" t="s">
        <v>238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274</v>
      </c>
      <c r="T619" s="7" t="s">
        <v>228</v>
      </c>
    </row>
    <row r="620" spans="1:20" ht="28">
      <c r="A620" s="96" t="s">
        <v>832</v>
      </c>
      <c r="B620" s="98" t="s">
        <v>834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234</v>
      </c>
      <c r="T620" s="7" t="s">
        <v>228</v>
      </c>
    </row>
    <row r="621" spans="1:20" ht="28">
      <c r="A621" s="96" t="s">
        <v>832</v>
      </c>
      <c r="B621" s="97" t="s">
        <v>83</v>
      </c>
      <c r="C621" s="134"/>
      <c r="D621" s="134" t="s">
        <v>224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226</v>
      </c>
      <c r="N621" s="5" t="s">
        <v>835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226</v>
      </c>
      <c r="T621" s="7" t="s">
        <v>228</v>
      </c>
    </row>
    <row r="622" spans="1:20" ht="28">
      <c r="A622" s="96" t="s">
        <v>832</v>
      </c>
      <c r="B622" s="97" t="s">
        <v>836</v>
      </c>
      <c r="C622" s="5"/>
      <c r="D622" s="5" t="s">
        <v>238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248</v>
      </c>
      <c r="T622" s="7" t="s">
        <v>228</v>
      </c>
    </row>
    <row r="623" spans="1:20" ht="28">
      <c r="A623" s="96" t="s">
        <v>832</v>
      </c>
      <c r="B623" s="97" t="s">
        <v>837</v>
      </c>
      <c r="C623" s="5"/>
      <c r="D623" s="5" t="s">
        <v>250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248</v>
      </c>
      <c r="T623" s="7" t="s">
        <v>228</v>
      </c>
    </row>
    <row r="624" spans="1:20" ht="28">
      <c r="A624" s="96" t="s">
        <v>832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1845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274</v>
      </c>
      <c r="T624" s="7" t="s">
        <v>228</v>
      </c>
    </row>
    <row r="625" spans="1:20" ht="28">
      <c r="A625" s="96"/>
      <c r="B625" s="97" t="s">
        <v>1645</v>
      </c>
      <c r="C625" s="5"/>
      <c r="D625" s="5" t="s">
        <v>1841</v>
      </c>
      <c r="E625" s="132">
        <f t="shared" si="235"/>
        <v>212.208</v>
      </c>
      <c r="F625" s="139">
        <f t="shared" si="236"/>
        <v>205.74</v>
      </c>
      <c r="G625" s="149" t="s">
        <v>1846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1846</v>
      </c>
    </row>
    <row r="626" spans="1:20" ht="28">
      <c r="A626" s="96" t="s">
        <v>832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1845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261</v>
      </c>
      <c r="T626" s="7">
        <v>0.38759689922480567</v>
      </c>
    </row>
    <row r="627" spans="1:20" ht="28">
      <c r="A627" s="96"/>
      <c r="B627" s="97" t="s">
        <v>1843</v>
      </c>
      <c r="C627" s="5"/>
      <c r="D627" s="5" t="s">
        <v>1842</v>
      </c>
      <c r="E627" s="132">
        <f t="shared" si="235"/>
        <v>216.52</v>
      </c>
      <c r="F627" s="139">
        <f t="shared" si="236"/>
        <v>212.208</v>
      </c>
      <c r="G627" s="149" t="s">
        <v>1842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1842</v>
      </c>
    </row>
    <row r="628" spans="1:20" ht="28">
      <c r="A628" s="96" t="s">
        <v>832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1845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232</v>
      </c>
      <c r="T628" s="7" t="s">
        <v>228</v>
      </c>
    </row>
    <row r="629" spans="1:20" ht="28">
      <c r="A629" s="96" t="s">
        <v>832</v>
      </c>
      <c r="B629" s="97" t="s">
        <v>838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1845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232</v>
      </c>
      <c r="T629" s="7" t="s">
        <v>228</v>
      </c>
    </row>
    <row r="630" spans="1:20" ht="28">
      <c r="A630" s="96"/>
      <c r="B630" s="97" t="s">
        <v>1646</v>
      </c>
      <c r="C630" s="5"/>
      <c r="D630" s="5" t="s">
        <v>1844</v>
      </c>
      <c r="E630" s="132">
        <f t="shared" si="235"/>
        <v>227.3</v>
      </c>
      <c r="F630" s="139">
        <f t="shared" si="236"/>
        <v>216.52</v>
      </c>
      <c r="G630" s="149" t="s">
        <v>1847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1608</v>
      </c>
    </row>
    <row r="631" spans="1:20" ht="28">
      <c r="A631" s="96" t="s">
        <v>832</v>
      </c>
      <c r="B631" s="97" t="s">
        <v>86</v>
      </c>
      <c r="C631" s="134"/>
      <c r="D631" s="134" t="s">
        <v>224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226</v>
      </c>
      <c r="N631" s="5" t="s">
        <v>839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226</v>
      </c>
      <c r="T631" s="7" t="s">
        <v>228</v>
      </c>
    </row>
    <row r="632" spans="1:20" ht="28">
      <c r="A632" s="96" t="s">
        <v>832</v>
      </c>
      <c r="B632" s="97" t="s">
        <v>840</v>
      </c>
      <c r="C632" s="5"/>
      <c r="D632" s="5" t="s">
        <v>238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248</v>
      </c>
      <c r="T632" s="7" t="s">
        <v>228</v>
      </c>
    </row>
    <row r="633" spans="1:20" ht="28">
      <c r="A633" s="96" t="s">
        <v>832</v>
      </c>
      <c r="B633" s="97" t="s">
        <v>841</v>
      </c>
      <c r="C633" s="5"/>
      <c r="D633" s="5" t="s">
        <v>250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248</v>
      </c>
      <c r="T633" s="7" t="s">
        <v>228</v>
      </c>
    </row>
    <row r="634" spans="1:20" ht="28">
      <c r="A634" s="96" t="s">
        <v>832</v>
      </c>
      <c r="B634" s="97" t="s">
        <v>842</v>
      </c>
      <c r="C634" s="5"/>
      <c r="D634" s="5" t="s">
        <v>238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261</v>
      </c>
      <c r="T634" s="7">
        <v>0.60869565217391253</v>
      </c>
    </row>
    <row r="635" spans="1:20" ht="28">
      <c r="A635" s="96"/>
      <c r="B635" s="97" t="s">
        <v>1647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1649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1649</v>
      </c>
    </row>
    <row r="636" spans="1:20" ht="28">
      <c r="A636" s="96" t="s">
        <v>832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274</v>
      </c>
      <c r="T636" s="7" t="s">
        <v>228</v>
      </c>
    </row>
    <row r="637" spans="1:20" ht="28">
      <c r="A637" s="96" t="s">
        <v>832</v>
      </c>
      <c r="B637" s="97" t="s">
        <v>843</v>
      </c>
      <c r="C637" s="5"/>
      <c r="D637" s="5" t="s">
        <v>250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232</v>
      </c>
      <c r="T637" s="7" t="s">
        <v>228</v>
      </c>
    </row>
    <row r="638" spans="1:20" ht="28">
      <c r="A638" s="96" t="s">
        <v>832</v>
      </c>
      <c r="B638" s="98" t="s">
        <v>844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234</v>
      </c>
      <c r="T638" s="7" t="s">
        <v>228</v>
      </c>
    </row>
    <row r="639" spans="1:20" ht="42">
      <c r="A639" s="96"/>
      <c r="B639" s="98" t="s">
        <v>1648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1650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1650</v>
      </c>
    </row>
    <row r="640" spans="1:20" ht="28">
      <c r="A640" s="96" t="s">
        <v>832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232</v>
      </c>
      <c r="T640" s="7" t="s">
        <v>228</v>
      </c>
    </row>
    <row r="641" spans="1:20" ht="28">
      <c r="A641" s="96" t="s">
        <v>832</v>
      </c>
      <c r="B641" s="97" t="s">
        <v>845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234</v>
      </c>
      <c r="T641" s="7" t="s">
        <v>228</v>
      </c>
    </row>
    <row r="642" spans="1:20" ht="28">
      <c r="A642" s="96" t="s">
        <v>832</v>
      </c>
      <c r="B642" s="97" t="s">
        <v>846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234</v>
      </c>
      <c r="T642" s="7" t="s">
        <v>228</v>
      </c>
    </row>
    <row r="643" spans="1:20" ht="28">
      <c r="A643" s="96" t="s">
        <v>832</v>
      </c>
      <c r="B643" s="97" t="s">
        <v>89</v>
      </c>
      <c r="C643" s="134"/>
      <c r="D643" s="134" t="s">
        <v>224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226</v>
      </c>
      <c r="N643" s="5" t="s">
        <v>847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226</v>
      </c>
      <c r="T643" s="7" t="s">
        <v>228</v>
      </c>
    </row>
    <row r="644" spans="1:20" ht="28">
      <c r="A644" s="96" t="s">
        <v>832</v>
      </c>
      <c r="B644" s="97" t="s">
        <v>848</v>
      </c>
      <c r="C644" s="134"/>
      <c r="D644" s="134" t="s">
        <v>224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226</v>
      </c>
      <c r="N644" s="5" t="s">
        <v>849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241</v>
      </c>
      <c r="T644" s="7" t="s">
        <v>228</v>
      </c>
    </row>
    <row r="645" spans="1:20" ht="28">
      <c r="A645" s="96" t="s">
        <v>832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274</v>
      </c>
      <c r="T645" s="7" t="s">
        <v>228</v>
      </c>
    </row>
    <row r="646" spans="1:20" ht="28">
      <c r="A646" s="96" t="s">
        <v>832</v>
      </c>
      <c r="B646" s="97" t="s">
        <v>850</v>
      </c>
      <c r="C646" s="5"/>
      <c r="D646" s="5" t="s">
        <v>238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248</v>
      </c>
      <c r="T646" s="7" t="s">
        <v>228</v>
      </c>
    </row>
    <row r="647" spans="1:20" ht="28">
      <c r="A647" s="96" t="s">
        <v>832</v>
      </c>
      <c r="B647" s="97" t="s">
        <v>851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274</v>
      </c>
      <c r="T647" s="7" t="s">
        <v>228</v>
      </c>
    </row>
    <row r="648" spans="1:20" ht="28">
      <c r="A648" s="96" t="s">
        <v>832</v>
      </c>
      <c r="B648" s="97" t="s">
        <v>852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274</v>
      </c>
      <c r="T648" s="7" t="s">
        <v>228</v>
      </c>
    </row>
    <row r="649" spans="1:20" ht="28">
      <c r="A649" s="96" t="s">
        <v>832</v>
      </c>
      <c r="B649" s="97" t="s">
        <v>853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234</v>
      </c>
      <c r="T649" s="7" t="s">
        <v>228</v>
      </c>
    </row>
    <row r="650" spans="1:20" ht="28">
      <c r="A650" s="96" t="s">
        <v>832</v>
      </c>
      <c r="B650" s="97" t="s">
        <v>854</v>
      </c>
      <c r="C650" s="5"/>
      <c r="D650" s="5" t="s">
        <v>250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234</v>
      </c>
      <c r="T650" s="7" t="s">
        <v>228</v>
      </c>
    </row>
    <row r="651" spans="1:20" ht="28">
      <c r="A651" s="96" t="s">
        <v>832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232</v>
      </c>
      <c r="T651" s="7" t="s">
        <v>228</v>
      </c>
    </row>
    <row r="652" spans="1:20" ht="28">
      <c r="A652" s="96" t="s">
        <v>832</v>
      </c>
      <c r="B652" s="97" t="s">
        <v>92</v>
      </c>
      <c r="C652" s="134"/>
      <c r="D652" s="134" t="s">
        <v>224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226</v>
      </c>
      <c r="N652" s="5" t="s">
        <v>855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226</v>
      </c>
      <c r="T652" s="7" t="s">
        <v>228</v>
      </c>
    </row>
    <row r="653" spans="1:20" ht="34">
      <c r="A653" s="96"/>
      <c r="B653" s="97" t="s">
        <v>1850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1851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1851</v>
      </c>
    </row>
    <row r="654" spans="1:20" ht="28">
      <c r="A654" s="96" t="s">
        <v>832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274</v>
      </c>
      <c r="T654" s="7" t="s">
        <v>228</v>
      </c>
    </row>
    <row r="655" spans="1:20" ht="28">
      <c r="A655" s="96" t="s">
        <v>832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261</v>
      </c>
      <c r="T655" s="7">
        <v>0.24999999999999728</v>
      </c>
    </row>
    <row r="656" spans="1:20" ht="28">
      <c r="A656" s="96" t="s">
        <v>832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261</v>
      </c>
      <c r="T656" s="7">
        <v>0.24999999999999728</v>
      </c>
    </row>
    <row r="657" spans="1:20" ht="28">
      <c r="A657" s="96" t="s">
        <v>832</v>
      </c>
      <c r="B657" s="97" t="s">
        <v>856</v>
      </c>
      <c r="C657" s="5"/>
      <c r="D657" s="5" t="s">
        <v>238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248</v>
      </c>
      <c r="T657" s="7" t="s">
        <v>228</v>
      </c>
    </row>
    <row r="658" spans="1:20" ht="28">
      <c r="A658" s="96" t="s">
        <v>832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232</v>
      </c>
      <c r="T658" s="7" t="s">
        <v>228</v>
      </c>
    </row>
    <row r="659" spans="1:20" ht="28">
      <c r="A659" s="96" t="s">
        <v>832</v>
      </c>
      <c r="B659" s="97" t="s">
        <v>857</v>
      </c>
      <c r="C659" s="5"/>
      <c r="D659" s="5" t="s">
        <v>250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234</v>
      </c>
      <c r="T659" s="7" t="s">
        <v>228</v>
      </c>
    </row>
    <row r="660" spans="1:20" ht="28">
      <c r="A660" s="96" t="s">
        <v>832</v>
      </c>
      <c r="B660" s="97" t="s">
        <v>858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234</v>
      </c>
      <c r="T660" s="7" t="s">
        <v>228</v>
      </c>
    </row>
    <row r="661" spans="1:20" ht="28">
      <c r="A661" s="96" t="s">
        <v>832</v>
      </c>
      <c r="B661" s="97" t="s">
        <v>859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234</v>
      </c>
      <c r="T661" s="7" t="s">
        <v>228</v>
      </c>
    </row>
    <row r="662" spans="1:20" ht="28">
      <c r="A662" s="96" t="s">
        <v>832</v>
      </c>
      <c r="B662" s="97" t="s">
        <v>97</v>
      </c>
      <c r="C662" s="134"/>
      <c r="D662" s="134" t="s">
        <v>224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226</v>
      </c>
      <c r="N662" s="5" t="s">
        <v>860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226</v>
      </c>
      <c r="T662" s="7" t="s">
        <v>228</v>
      </c>
    </row>
    <row r="663" spans="1:20" ht="34">
      <c r="A663" s="96"/>
      <c r="B663" s="97" t="s">
        <v>1848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1849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1849</v>
      </c>
    </row>
    <row r="664" spans="1:20" ht="28">
      <c r="A664" s="96" t="s">
        <v>832</v>
      </c>
      <c r="B664" s="97" t="s">
        <v>861</v>
      </c>
      <c r="C664" s="134"/>
      <c r="D664" s="134" t="s">
        <v>224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226</v>
      </c>
      <c r="N664" s="5" t="s">
        <v>862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241</v>
      </c>
      <c r="T664" s="7" t="s">
        <v>228</v>
      </c>
    </row>
    <row r="665" spans="1:20" ht="28">
      <c r="A665" s="96" t="s">
        <v>832</v>
      </c>
      <c r="B665" s="97" t="s">
        <v>99</v>
      </c>
      <c r="C665" s="5"/>
      <c r="D665" s="5" t="s">
        <v>246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274</v>
      </c>
      <c r="T665" s="7" t="s">
        <v>228</v>
      </c>
    </row>
    <row r="666" spans="1:20" ht="28">
      <c r="A666" s="96" t="s">
        <v>832</v>
      </c>
      <c r="B666" s="97" t="s">
        <v>863</v>
      </c>
      <c r="C666" s="5"/>
      <c r="D666" s="5" t="s">
        <v>238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248</v>
      </c>
      <c r="T666" s="7" t="s">
        <v>228</v>
      </c>
    </row>
    <row r="667" spans="1:20" ht="28">
      <c r="A667" s="96" t="s">
        <v>832</v>
      </c>
      <c r="B667" s="97" t="s">
        <v>864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232</v>
      </c>
      <c r="T667" s="7" t="s">
        <v>228</v>
      </c>
    </row>
    <row r="668" spans="1:20" ht="28">
      <c r="A668" s="96" t="s">
        <v>832</v>
      </c>
      <c r="B668" s="97" t="s">
        <v>101</v>
      </c>
      <c r="C668" s="5"/>
      <c r="D668" s="5" t="s">
        <v>246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232</v>
      </c>
      <c r="T668" s="7" t="s">
        <v>228</v>
      </c>
    </row>
    <row r="669" spans="1:20" ht="28">
      <c r="A669" s="96" t="s">
        <v>832</v>
      </c>
      <c r="B669" s="97" t="s">
        <v>865</v>
      </c>
      <c r="C669" s="5"/>
      <c r="D669" s="5" t="s">
        <v>250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234</v>
      </c>
      <c r="T669" s="7" t="s">
        <v>228</v>
      </c>
    </row>
    <row r="670" spans="1:20" ht="28">
      <c r="A670" s="96" t="s">
        <v>832</v>
      </c>
      <c r="B670" s="97" t="s">
        <v>100</v>
      </c>
      <c r="C670" s="134"/>
      <c r="D670" s="134" t="s">
        <v>224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226</v>
      </c>
      <c r="N670" s="5" t="s">
        <v>866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226</v>
      </c>
      <c r="T670" s="7" t="s">
        <v>228</v>
      </c>
    </row>
    <row r="671" spans="1:20" ht="28">
      <c r="A671" s="96" t="s">
        <v>832</v>
      </c>
      <c r="B671" s="97" t="s">
        <v>102</v>
      </c>
      <c r="C671" s="5"/>
      <c r="D671" s="5" t="s">
        <v>246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274</v>
      </c>
      <c r="T671" s="7" t="s">
        <v>228</v>
      </c>
    </row>
    <row r="672" spans="1:20" ht="28">
      <c r="A672" s="96" t="s">
        <v>832</v>
      </c>
      <c r="B672" s="97" t="s">
        <v>867</v>
      </c>
      <c r="C672" s="5"/>
      <c r="D672" s="5" t="s">
        <v>272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274</v>
      </c>
      <c r="T672" s="7" t="s">
        <v>228</v>
      </c>
    </row>
    <row r="673" spans="1:20" ht="28">
      <c r="A673" s="96" t="s">
        <v>832</v>
      </c>
      <c r="B673" s="97" t="s">
        <v>868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232</v>
      </c>
      <c r="T673" s="7" t="s">
        <v>228</v>
      </c>
    </row>
    <row r="674" spans="1:20" ht="28">
      <c r="A674" s="96" t="s">
        <v>832</v>
      </c>
      <c r="B674" s="97" t="s">
        <v>869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232</v>
      </c>
      <c r="T674" s="7" t="s">
        <v>228</v>
      </c>
    </row>
    <row r="675" spans="1:20" ht="28">
      <c r="A675" s="96" t="s">
        <v>832</v>
      </c>
      <c r="B675" s="97" t="s">
        <v>870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234</v>
      </c>
      <c r="T675" s="7" t="s">
        <v>228</v>
      </c>
    </row>
    <row r="676" spans="1:20" ht="28">
      <c r="A676" s="96" t="s">
        <v>832</v>
      </c>
      <c r="B676" s="97" t="s">
        <v>871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232</v>
      </c>
      <c r="T676" s="7" t="s">
        <v>228</v>
      </c>
    </row>
    <row r="677" spans="1:20" ht="28">
      <c r="A677" s="96" t="s">
        <v>832</v>
      </c>
      <c r="B677" s="97" t="s">
        <v>872</v>
      </c>
      <c r="C677" s="5"/>
      <c r="D677" s="5" t="s">
        <v>250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234</v>
      </c>
      <c r="T677" s="7" t="s">
        <v>228</v>
      </c>
    </row>
    <row r="678" spans="1:20" ht="28">
      <c r="A678" s="96" t="s">
        <v>832</v>
      </c>
      <c r="B678" s="97" t="s">
        <v>873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232</v>
      </c>
      <c r="T678" s="7" t="s">
        <v>228</v>
      </c>
    </row>
    <row r="679" spans="1:20" ht="28">
      <c r="A679" s="96" t="s">
        <v>832</v>
      </c>
      <c r="B679" s="97" t="s">
        <v>106</v>
      </c>
      <c r="C679" s="5"/>
      <c r="D679" s="5" t="s">
        <v>246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232</v>
      </c>
      <c r="T679" s="7" t="s">
        <v>228</v>
      </c>
    </row>
    <row r="680" spans="1:20" ht="28">
      <c r="A680" s="96" t="s">
        <v>832</v>
      </c>
      <c r="B680" s="97" t="s">
        <v>874</v>
      </c>
      <c r="C680" s="5"/>
      <c r="D680" s="5" t="s">
        <v>272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234</v>
      </c>
      <c r="T680" s="7" t="s">
        <v>228</v>
      </c>
    </row>
    <row r="681" spans="1:20" ht="28">
      <c r="A681" s="96"/>
      <c r="B681" s="97" t="s">
        <v>1852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1853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1853</v>
      </c>
    </row>
    <row r="682" spans="1:20" ht="28">
      <c r="A682" s="96" t="s">
        <v>832</v>
      </c>
      <c r="B682" s="97" t="s">
        <v>875</v>
      </c>
      <c r="C682" s="5"/>
      <c r="D682" s="5" t="s">
        <v>272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234</v>
      </c>
      <c r="T682" s="7" t="s">
        <v>228</v>
      </c>
    </row>
    <row r="683" spans="1:20" ht="28">
      <c r="A683" s="96" t="s">
        <v>832</v>
      </c>
      <c r="B683" s="99" t="s">
        <v>876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234</v>
      </c>
      <c r="T683" s="7" t="s">
        <v>228</v>
      </c>
    </row>
    <row r="684" spans="1:20" ht="28">
      <c r="A684" s="96" t="s">
        <v>832</v>
      </c>
      <c r="B684" s="97" t="s">
        <v>877</v>
      </c>
      <c r="C684" s="5"/>
      <c r="D684" s="5" t="s">
        <v>272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234</v>
      </c>
      <c r="T684" s="7" t="s">
        <v>228</v>
      </c>
    </row>
    <row r="685" spans="1:20" ht="28">
      <c r="A685" s="96" t="s">
        <v>832</v>
      </c>
      <c r="B685" s="97" t="s">
        <v>105</v>
      </c>
      <c r="C685" s="134"/>
      <c r="D685" s="134" t="s">
        <v>224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226</v>
      </c>
      <c r="N685" s="5" t="s">
        <v>878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226</v>
      </c>
      <c r="T685" s="7" t="s">
        <v>228</v>
      </c>
    </row>
    <row r="686" spans="1:20" ht="28">
      <c r="A686" s="96" t="s">
        <v>832</v>
      </c>
      <c r="B686" s="97" t="s">
        <v>879</v>
      </c>
      <c r="C686" s="134"/>
      <c r="D686" s="134" t="s">
        <v>224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226</v>
      </c>
      <c r="N686" s="5" t="s">
        <v>880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241</v>
      </c>
      <c r="T686" s="7" t="s">
        <v>228</v>
      </c>
    </row>
    <row r="687" spans="1:20" ht="28">
      <c r="A687" s="96" t="s">
        <v>832</v>
      </c>
      <c r="B687" s="97" t="s">
        <v>104</v>
      </c>
      <c r="C687" s="134"/>
      <c r="D687" s="134" t="s">
        <v>224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226</v>
      </c>
      <c r="N687" s="5" t="s">
        <v>881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241</v>
      </c>
      <c r="T687" s="7" t="s">
        <v>228</v>
      </c>
    </row>
    <row r="688" spans="1:20" ht="28">
      <c r="A688" s="96" t="s">
        <v>832</v>
      </c>
      <c r="B688" s="99" t="s">
        <v>103</v>
      </c>
      <c r="C688" s="135"/>
      <c r="D688" s="135" t="s">
        <v>224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226</v>
      </c>
      <c r="N688" s="5" t="s">
        <v>882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241</v>
      </c>
      <c r="T688" s="7" t="s">
        <v>228</v>
      </c>
    </row>
    <row r="689" spans="1:20" ht="42">
      <c r="A689" s="101" t="s">
        <v>883</v>
      </c>
      <c r="B689" s="154" t="s">
        <v>884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1651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234</v>
      </c>
      <c r="T689" s="7" t="s">
        <v>228</v>
      </c>
    </row>
    <row r="690" spans="1:20" ht="42">
      <c r="A690" s="101" t="s">
        <v>883</v>
      </c>
      <c r="B690" s="154" t="s">
        <v>885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234</v>
      </c>
      <c r="T690" s="7" t="s">
        <v>228</v>
      </c>
    </row>
    <row r="691" spans="1:20" ht="42">
      <c r="A691" s="101" t="s">
        <v>883</v>
      </c>
      <c r="B691" s="154" t="s">
        <v>886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234</v>
      </c>
      <c r="T691" s="7" t="s">
        <v>228</v>
      </c>
    </row>
    <row r="692" spans="1:20" ht="42">
      <c r="A692" s="101" t="s">
        <v>883</v>
      </c>
      <c r="B692" s="154" t="s">
        <v>887</v>
      </c>
      <c r="C692" s="5"/>
      <c r="D692" s="5" t="s">
        <v>238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234</v>
      </c>
      <c r="T692" s="7" t="s">
        <v>228</v>
      </c>
    </row>
    <row r="694" spans="1:20" ht="42">
      <c r="A694" s="101"/>
      <c r="B694" s="154" t="s">
        <v>1652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1653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1653</v>
      </c>
    </row>
    <row r="695" spans="1:20" ht="42">
      <c r="A695" s="96"/>
      <c r="B695" s="154" t="s">
        <v>1856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1857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1857</v>
      </c>
    </row>
    <row r="696" spans="1:20" ht="42">
      <c r="A696" s="96"/>
      <c r="B696" s="154" t="s">
        <v>1854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1607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1607</v>
      </c>
    </row>
    <row r="697" spans="1:20" ht="42">
      <c r="A697" s="96"/>
      <c r="B697" s="154" t="s">
        <v>1855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1608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1608</v>
      </c>
    </row>
    <row r="698" spans="1:20" ht="42">
      <c r="A698" s="101" t="s">
        <v>883</v>
      </c>
      <c r="B698" s="154" t="s">
        <v>107</v>
      </c>
      <c r="C698" s="135"/>
      <c r="D698" s="135" t="s">
        <v>224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226</v>
      </c>
      <c r="N698" s="5" t="s">
        <v>888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226</v>
      </c>
      <c r="T698" s="7" t="s">
        <v>228</v>
      </c>
    </row>
    <row r="699" spans="1:20" ht="42">
      <c r="A699" s="101" t="s">
        <v>883</v>
      </c>
      <c r="B699" s="154" t="s">
        <v>891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234</v>
      </c>
      <c r="T699" s="7" t="s">
        <v>228</v>
      </c>
    </row>
    <row r="700" spans="1:20" ht="42">
      <c r="A700" s="101" t="s">
        <v>883</v>
      </c>
      <c r="B700" s="154" t="s">
        <v>892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234</v>
      </c>
      <c r="T700" s="7" t="s">
        <v>228</v>
      </c>
    </row>
    <row r="701" spans="1:20" ht="42">
      <c r="A701" s="101" t="s">
        <v>883</v>
      </c>
      <c r="B701" s="154" t="s">
        <v>893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234</v>
      </c>
      <c r="T701" s="7" t="s">
        <v>228</v>
      </c>
    </row>
    <row r="702" spans="1:20" ht="42">
      <c r="A702" s="101" t="s">
        <v>883</v>
      </c>
      <c r="B702" s="156" t="s">
        <v>894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234</v>
      </c>
      <c r="T702" s="7" t="s">
        <v>228</v>
      </c>
    </row>
    <row r="703" spans="1:20" ht="42">
      <c r="A703" s="101" t="s">
        <v>883</v>
      </c>
      <c r="B703" s="154" t="s">
        <v>895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234</v>
      </c>
      <c r="T703" s="7" t="s">
        <v>228</v>
      </c>
    </row>
    <row r="704" spans="1:20" ht="42">
      <c r="A704" s="101" t="s">
        <v>883</v>
      </c>
      <c r="B704" s="156" t="s">
        <v>896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234</v>
      </c>
      <c r="T704" s="7" t="s">
        <v>228</v>
      </c>
    </row>
    <row r="705" spans="1:20" ht="28">
      <c r="A705" s="101" t="s">
        <v>883</v>
      </c>
      <c r="B705" s="154" t="s">
        <v>897</v>
      </c>
      <c r="C705" s="5"/>
      <c r="D705" s="5" t="s">
        <v>246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1915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1911</v>
      </c>
      <c r="T705" s="7" t="s">
        <v>228</v>
      </c>
    </row>
    <row r="706" spans="1:20" ht="42">
      <c r="A706" s="101" t="s">
        <v>883</v>
      </c>
      <c r="B706" s="154" t="s">
        <v>898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234</v>
      </c>
      <c r="T706" s="7" t="s">
        <v>228</v>
      </c>
    </row>
    <row r="707" spans="1:20" ht="42">
      <c r="A707" s="101" t="s">
        <v>883</v>
      </c>
      <c r="B707" s="154" t="s">
        <v>899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234</v>
      </c>
      <c r="T707" s="7" t="s">
        <v>228</v>
      </c>
    </row>
    <row r="708" spans="1:20" ht="42">
      <c r="A708" s="101" t="s">
        <v>883</v>
      </c>
      <c r="B708" s="154" t="s">
        <v>900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234</v>
      </c>
      <c r="T708" s="7" t="s">
        <v>228</v>
      </c>
    </row>
    <row r="709" spans="1:20" ht="42">
      <c r="A709" s="101" t="s">
        <v>883</v>
      </c>
      <c r="B709" s="154" t="s">
        <v>902</v>
      </c>
      <c r="C709" s="5"/>
      <c r="D709" s="5" t="s">
        <v>238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2" si="291">CONCATENATE(K709," percent up in ",L709," international stage")</f>
        <v>0 percent up in Wuchiapingian international stage</v>
      </c>
      <c r="I709" s="142" t="str">
        <f t="shared" ref="I709:I802" si="292">CONCATENATE(Q709," percent up in ",R709," international stage")</f>
        <v>100 percent up in Wuchiapingian international stage</v>
      </c>
      <c r="J709" s="7">
        <v>0</v>
      </c>
      <c r="K709" s="129">
        <f t="shared" ref="K709:K802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2" si="294">ROUND(P709*100,1)</f>
        <v>100</v>
      </c>
      <c r="R709" s="21" t="s">
        <v>109</v>
      </c>
      <c r="S709" s="8" t="s">
        <v>234</v>
      </c>
      <c r="T709" s="7" t="s">
        <v>228</v>
      </c>
    </row>
    <row r="710" spans="1:20" ht="42">
      <c r="A710" s="101" t="s">
        <v>883</v>
      </c>
      <c r="B710" s="155" t="s">
        <v>889</v>
      </c>
      <c r="C710" s="5"/>
      <c r="D710" s="5" t="s">
        <v>890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1914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1911</v>
      </c>
      <c r="T710" s="7" t="s">
        <v>228</v>
      </c>
    </row>
    <row r="711" spans="1:20" ht="42">
      <c r="A711" s="101"/>
      <c r="B711" s="154" t="s">
        <v>1654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1655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1655</v>
      </c>
    </row>
    <row r="712" spans="1:20" ht="42">
      <c r="A712" s="101" t="s">
        <v>883</v>
      </c>
      <c r="B712" s="154" t="s">
        <v>903</v>
      </c>
      <c r="C712" s="5"/>
      <c r="D712" s="5" t="s">
        <v>250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234</v>
      </c>
      <c r="T712" s="7" t="s">
        <v>228</v>
      </c>
    </row>
    <row r="713" spans="1:20" ht="42">
      <c r="A713" s="101" t="s">
        <v>883</v>
      </c>
      <c r="B713" s="154" t="s">
        <v>904</v>
      </c>
      <c r="C713" s="5"/>
      <c r="D713" s="5" t="s">
        <v>272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234</v>
      </c>
      <c r="T713" s="7" t="s">
        <v>228</v>
      </c>
    </row>
    <row r="714" spans="1:20" ht="42">
      <c r="A714" s="101" t="s">
        <v>883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226</v>
      </c>
      <c r="T714" s="7" t="s">
        <v>228</v>
      </c>
    </row>
    <row r="715" spans="1:20" ht="42">
      <c r="A715" s="101"/>
      <c r="B715" s="154" t="s">
        <v>1858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1861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1861</v>
      </c>
    </row>
    <row r="716" spans="1:20" ht="56">
      <c r="A716" s="101"/>
      <c r="B716" s="154" t="s">
        <v>1863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1864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1862</v>
      </c>
    </row>
    <row r="717" spans="1:20" ht="42">
      <c r="A717" s="101" t="s">
        <v>883</v>
      </c>
      <c r="B717" s="154" t="s">
        <v>1859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1860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1860</v>
      </c>
      <c r="T717" s="7" t="s">
        <v>228</v>
      </c>
    </row>
    <row r="718" spans="1:20" ht="42">
      <c r="A718" s="101"/>
      <c r="B718" s="154" t="s">
        <v>1934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1935</v>
      </c>
    </row>
    <row r="719" spans="1:20" ht="42">
      <c r="A719" s="101" t="s">
        <v>883</v>
      </c>
      <c r="B719" s="154" t="s">
        <v>108</v>
      </c>
      <c r="C719" s="135"/>
      <c r="D719" s="135" t="s">
        <v>224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226</v>
      </c>
      <c r="N719" s="5" t="s">
        <v>905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228</v>
      </c>
    </row>
    <row r="720" spans="1:20" ht="28">
      <c r="A720" s="101" t="s">
        <v>883</v>
      </c>
      <c r="B720" s="155" t="s">
        <v>906</v>
      </c>
      <c r="C720" s="5"/>
      <c r="D720" s="5" t="s">
        <v>907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274</v>
      </c>
      <c r="T720" s="7" t="s">
        <v>228</v>
      </c>
    </row>
    <row r="721" spans="1:20" ht="28">
      <c r="A721" s="101" t="s">
        <v>883</v>
      </c>
      <c r="B721" s="155" t="s">
        <v>908</v>
      </c>
      <c r="C721" s="5"/>
      <c r="D721" s="5" t="s">
        <v>907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261</v>
      </c>
      <c r="T721" s="7">
        <v>0.37037037037036197</v>
      </c>
    </row>
    <row r="722" spans="1:20" ht="28">
      <c r="A722" s="101" t="s">
        <v>883</v>
      </c>
      <c r="B722" s="155" t="s">
        <v>909</v>
      </c>
      <c r="C722" s="5"/>
      <c r="D722" s="5" t="s">
        <v>250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234</v>
      </c>
      <c r="T722" s="7" t="s">
        <v>228</v>
      </c>
    </row>
    <row r="723" spans="1:20" ht="28">
      <c r="A723" s="101" t="s">
        <v>883</v>
      </c>
      <c r="B723" s="155" t="s">
        <v>910</v>
      </c>
      <c r="C723" s="5"/>
      <c r="D723" s="5" t="s">
        <v>890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1913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1911</v>
      </c>
      <c r="T723" s="7" t="s">
        <v>228</v>
      </c>
    </row>
    <row r="724" spans="1:20" ht="56">
      <c r="A724" s="101"/>
      <c r="B724" s="154" t="s">
        <v>1657</v>
      </c>
      <c r="C724" s="5"/>
      <c r="D724" s="5" t="s">
        <v>890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1912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1911</v>
      </c>
    </row>
    <row r="725" spans="1:20" ht="28">
      <c r="A725" s="101"/>
      <c r="B725" s="155" t="s">
        <v>1658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1607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1607</v>
      </c>
    </row>
    <row r="726" spans="1:20" ht="28">
      <c r="A726" s="101"/>
      <c r="B726" s="155" t="s">
        <v>1659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1608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1608</v>
      </c>
    </row>
    <row r="727" spans="1:20" ht="28">
      <c r="A727" s="101" t="s">
        <v>883</v>
      </c>
      <c r="B727" s="154" t="s">
        <v>110</v>
      </c>
      <c r="C727" s="135"/>
      <c r="D727" s="135" t="s">
        <v>224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226</v>
      </c>
      <c r="N727" s="5" t="s">
        <v>911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226</v>
      </c>
      <c r="T727" s="7" t="s">
        <v>228</v>
      </c>
    </row>
    <row r="728" spans="1:20" ht="42">
      <c r="A728" s="101"/>
      <c r="B728" s="154" t="s">
        <v>1868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1869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234</v>
      </c>
    </row>
    <row r="729" spans="1:20" ht="28">
      <c r="A729" s="101" t="s">
        <v>883</v>
      </c>
      <c r="B729" s="155" t="s">
        <v>912</v>
      </c>
      <c r="C729" s="5"/>
      <c r="D729" s="5" t="s">
        <v>890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1916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234</v>
      </c>
      <c r="T729" s="7" t="s">
        <v>228</v>
      </c>
    </row>
    <row r="730" spans="1:20" ht="28">
      <c r="A730" s="101"/>
      <c r="B730" s="155" t="s">
        <v>1662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1607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1607</v>
      </c>
    </row>
    <row r="731" spans="1:20" ht="28">
      <c r="A731" s="101"/>
      <c r="B731" s="155" t="s">
        <v>1663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1608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1608</v>
      </c>
    </row>
    <row r="732" spans="1:20" ht="42">
      <c r="A732" s="101"/>
      <c r="B732" s="154" t="s">
        <v>1868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1870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234</v>
      </c>
    </row>
    <row r="733" spans="1:20" ht="28">
      <c r="A733" s="101"/>
      <c r="B733" s="154" t="s">
        <v>1656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1917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1911</v>
      </c>
    </row>
    <row r="734" spans="1:20" ht="42">
      <c r="A734" s="101" t="s">
        <v>883</v>
      </c>
      <c r="B734" s="154" t="s">
        <v>901</v>
      </c>
      <c r="C734" s="5"/>
      <c r="D734" s="5" t="s">
        <v>266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1910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1911</v>
      </c>
      <c r="T734" s="7" t="s">
        <v>228</v>
      </c>
    </row>
    <row r="735" spans="1:20" ht="28">
      <c r="A735" s="101" t="s">
        <v>883</v>
      </c>
      <c r="B735" s="154" t="s">
        <v>111</v>
      </c>
      <c r="C735" s="135"/>
      <c r="D735" s="135" t="s">
        <v>224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226</v>
      </c>
      <c r="N735" s="5" t="s">
        <v>913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226</v>
      </c>
      <c r="T735" s="7" t="s">
        <v>228</v>
      </c>
    </row>
    <row r="736" spans="1:20" ht="28">
      <c r="A736" s="101" t="s">
        <v>883</v>
      </c>
      <c r="B736" s="155" t="s">
        <v>914</v>
      </c>
      <c r="C736" s="5"/>
      <c r="D736" s="5" t="s">
        <v>250</v>
      </c>
      <c r="E736" s="132">
        <f t="shared" ref="E736:E749" si="327">$O$748-J736*($O$748-$O$735)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248</v>
      </c>
      <c r="T736" s="7" t="s">
        <v>228</v>
      </c>
    </row>
    <row r="737" spans="1:20" ht="28">
      <c r="A737" s="101" t="s">
        <v>883</v>
      </c>
      <c r="B737" s="154" t="s">
        <v>915</v>
      </c>
      <c r="C737" s="5"/>
      <c r="D737" s="5" t="s">
        <v>238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234</v>
      </c>
      <c r="T737" s="7" t="s">
        <v>228</v>
      </c>
    </row>
    <row r="738" spans="1:20" ht="28">
      <c r="A738" s="101"/>
      <c r="B738" s="154" t="s">
        <v>1676</v>
      </c>
      <c r="C738" s="5"/>
      <c r="D738" s="5"/>
      <c r="E738" s="132">
        <f t="shared" si="327"/>
        <v>271.78999999999996</v>
      </c>
      <c r="F738" s="139">
        <f>$O$748-P738*($O$748-$O$735)</f>
        <v>269.20999999999998</v>
      </c>
      <c r="G738" s="153" t="s">
        <v>1919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1911</v>
      </c>
    </row>
    <row r="739" spans="1:20" ht="28">
      <c r="A739" s="101"/>
      <c r="B739" s="154" t="s">
        <v>1677</v>
      </c>
      <c r="C739" s="5"/>
      <c r="D739" s="5"/>
      <c r="E739" s="132">
        <f t="shared" si="327"/>
        <v>274.37</v>
      </c>
      <c r="F739" s="139">
        <f>$O$748-P739*($O$748-$O$735)</f>
        <v>271.78999999999996</v>
      </c>
      <c r="G739" s="153" t="s">
        <v>1920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1911</v>
      </c>
    </row>
    <row r="740" spans="1:20" ht="28">
      <c r="A740" s="101" t="s">
        <v>883</v>
      </c>
      <c r="B740" s="154" t="s">
        <v>916</v>
      </c>
      <c r="C740" s="5"/>
      <c r="D740" s="5" t="s">
        <v>266</v>
      </c>
      <c r="E740" s="132">
        <f t="shared" si="327"/>
        <v>274.37</v>
      </c>
      <c r="F740" s="139">
        <f>$O$748-P740*($O$748-$O$735)</f>
        <v>269.20999999999998</v>
      </c>
      <c r="G740" s="153" t="s">
        <v>1918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1911</v>
      </c>
      <c r="T740" s="7" t="s">
        <v>228</v>
      </c>
    </row>
    <row r="741" spans="1:20" ht="28">
      <c r="A741" s="101" t="s">
        <v>883</v>
      </c>
      <c r="B741" s="154" t="s">
        <v>917</v>
      </c>
      <c r="C741" s="5"/>
      <c r="D741" s="5" t="s">
        <v>250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234</v>
      </c>
      <c r="T741" s="7" t="s">
        <v>228</v>
      </c>
    </row>
    <row r="742" spans="1:20" ht="42">
      <c r="A742" s="101" t="s">
        <v>883</v>
      </c>
      <c r="B742" s="154" t="s">
        <v>918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234</v>
      </c>
      <c r="T742" s="7" t="s">
        <v>228</v>
      </c>
    </row>
    <row r="743" spans="1:20" ht="28">
      <c r="A743" s="101"/>
      <c r="B743" s="154" t="s">
        <v>1660</v>
      </c>
      <c r="C743" s="5"/>
      <c r="D743" s="5"/>
      <c r="E743" s="132">
        <f t="shared" si="327"/>
        <v>271.78999999999996</v>
      </c>
      <c r="F743" s="139">
        <f>$O$748-P743*($O$748-$O$735)</f>
        <v>269.20999999999998</v>
      </c>
      <c r="G743" s="149" t="s">
        <v>1607</v>
      </c>
      <c r="H743" s="82" t="str">
        <f t="shared" ref="H743:H745" si="332">CONCATENATE(K743," percent up in ",L743," international stage")</f>
        <v>50 percent up in Roadian international stage</v>
      </c>
      <c r="I743" s="142" t="str">
        <f t="shared" ref="I743:I745" si="333">CONCATENATE(Q743," percent up in ",R743," international stage")</f>
        <v>100 percent up in Roadian international stage</v>
      </c>
      <c r="J743" s="7">
        <v>0.5</v>
      </c>
      <c r="K743" s="129">
        <f t="shared" ref="K743:K745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5" si="335">ROUND(P743*100,1)</f>
        <v>100</v>
      </c>
      <c r="R743" s="21" t="s">
        <v>113</v>
      </c>
      <c r="S743" s="151" t="s">
        <v>1607</v>
      </c>
    </row>
    <row r="744" spans="1:20" ht="28">
      <c r="A744" s="101"/>
      <c r="B744" s="154" t="s">
        <v>1661</v>
      </c>
      <c r="C744" s="5"/>
      <c r="D744" s="5"/>
      <c r="E744" s="132">
        <f t="shared" si="327"/>
        <v>274.37</v>
      </c>
      <c r="F744" s="139">
        <f>$O$748-P744*($O$748-$O$735)</f>
        <v>271.78999999999996</v>
      </c>
      <c r="G744" s="149" t="s">
        <v>1608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1608</v>
      </c>
    </row>
    <row r="745" spans="1:20" ht="34">
      <c r="A745" s="101"/>
      <c r="B745" s="154" t="s">
        <v>2005</v>
      </c>
      <c r="C745" s="5"/>
      <c r="D745" s="5"/>
      <c r="E745" s="132">
        <f t="shared" ref="E745" si="336">$O$748-J745*($O$748-$O$735)</f>
        <v>274.37</v>
      </c>
      <c r="F745" s="139">
        <f>$O$748-P745*($O$748-$O$735)</f>
        <v>269.20999999999998</v>
      </c>
      <c r="G745" s="149" t="s">
        <v>2006</v>
      </c>
      <c r="H745" s="82" t="str">
        <f t="shared" si="332"/>
        <v>0 percent up in Roadian international stage</v>
      </c>
      <c r="I745" s="142" t="str">
        <f t="shared" si="333"/>
        <v>100 percent up in Roadian international stage</v>
      </c>
      <c r="J745" s="7">
        <v>0</v>
      </c>
      <c r="K745" s="129">
        <f t="shared" si="334"/>
        <v>0</v>
      </c>
      <c r="L745" s="8" t="s">
        <v>113</v>
      </c>
      <c r="M745" s="5"/>
      <c r="O745" s="83"/>
      <c r="P745" s="20">
        <v>1</v>
      </c>
      <c r="Q745" s="143">
        <f t="shared" si="335"/>
        <v>100</v>
      </c>
      <c r="R745" s="21" t="s">
        <v>113</v>
      </c>
      <c r="S745" s="151"/>
    </row>
    <row r="746" spans="1:20" ht="28">
      <c r="A746" s="101" t="s">
        <v>883</v>
      </c>
      <c r="B746" s="154" t="s">
        <v>113</v>
      </c>
      <c r="C746" s="135"/>
      <c r="D746" s="135" t="s">
        <v>224</v>
      </c>
      <c r="E746" s="132">
        <f t="shared" si="327"/>
        <v>274.37</v>
      </c>
      <c r="F746" s="139">
        <f>$O$748-P746*($O$748-$O$735)</f>
        <v>269.20999999999998</v>
      </c>
      <c r="G746" s="149"/>
      <c r="H746" s="82" t="str">
        <f t="shared" si="291"/>
        <v>0 percent up in Roadian international stage</v>
      </c>
      <c r="I746" s="142" t="str">
        <f t="shared" si="292"/>
        <v>100 percent up in Roadian international stage</v>
      </c>
      <c r="J746" s="7">
        <v>0</v>
      </c>
      <c r="K746" s="129">
        <f t="shared" si="293"/>
        <v>0</v>
      </c>
      <c r="L746" s="8" t="s">
        <v>113</v>
      </c>
      <c r="M746" s="5" t="s">
        <v>226</v>
      </c>
      <c r="N746" s="5" t="s">
        <v>921</v>
      </c>
      <c r="O746" s="84">
        <f>Master_Chronostrat!I107</f>
        <v>274.37</v>
      </c>
      <c r="P746" s="20">
        <v>1</v>
      </c>
      <c r="Q746" s="143">
        <f t="shared" si="294"/>
        <v>100</v>
      </c>
      <c r="R746" s="21" t="s">
        <v>113</v>
      </c>
      <c r="S746" s="8" t="s">
        <v>226</v>
      </c>
      <c r="T746" s="7" t="s">
        <v>228</v>
      </c>
    </row>
    <row r="747" spans="1:20" ht="42">
      <c r="A747" s="101"/>
      <c r="B747" s="154" t="s">
        <v>1865</v>
      </c>
      <c r="C747" s="5"/>
      <c r="D747" s="5"/>
      <c r="E747" s="132">
        <f t="shared" si="327"/>
        <v>274.37</v>
      </c>
      <c r="F747" s="139">
        <f>$O$748-P747*($O$748-$O$735)</f>
        <v>269.20999999999998</v>
      </c>
      <c r="G747" s="149" t="s">
        <v>1866</v>
      </c>
      <c r="H747" s="82" t="str">
        <f t="shared" ref="H747" si="337">CONCATENATE(K747," percent up in ",L747," international stage")</f>
        <v>0 percent up in Roadian international stage</v>
      </c>
      <c r="I747" s="142" t="str">
        <f t="shared" ref="I747" si="338">CONCATENATE(Q747," percent up in ",R747," international stage")</f>
        <v>100 percent up in Roadian international stage</v>
      </c>
      <c r="J747" s="7">
        <v>0</v>
      </c>
      <c r="K747" s="129">
        <f t="shared" ref="K747" si="339">ROUND(J747*100,1)</f>
        <v>0</v>
      </c>
      <c r="L747" s="8" t="s">
        <v>113</v>
      </c>
      <c r="M747" s="5"/>
      <c r="O747" s="84"/>
      <c r="P747" s="20">
        <v>1</v>
      </c>
      <c r="Q747" s="143">
        <f t="shared" ref="Q747" si="340">ROUND(P747*100,1)</f>
        <v>100</v>
      </c>
      <c r="R747" s="21" t="s">
        <v>113</v>
      </c>
      <c r="S747" s="8" t="s">
        <v>234</v>
      </c>
    </row>
    <row r="748" spans="1:20" ht="28">
      <c r="A748" s="101" t="s">
        <v>883</v>
      </c>
      <c r="B748" s="154" t="s">
        <v>112</v>
      </c>
      <c r="C748" s="135"/>
      <c r="D748" s="135" t="s">
        <v>224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 t="shared" si="291"/>
        <v>0 percent up in Roadian international stage</v>
      </c>
      <c r="I748" s="142" t="str">
        <f t="shared" si="292"/>
        <v>100 percent up in Capitanian international stage</v>
      </c>
      <c r="J748" s="7">
        <v>0</v>
      </c>
      <c r="K748" s="129">
        <f t="shared" si="293"/>
        <v>0</v>
      </c>
      <c r="L748" s="8" t="s">
        <v>113</v>
      </c>
      <c r="M748" s="5" t="s">
        <v>226</v>
      </c>
      <c r="N748" s="5" t="s">
        <v>922</v>
      </c>
      <c r="O748" s="84">
        <f>Master_Chronostrat!I107</f>
        <v>274.37</v>
      </c>
      <c r="P748" s="20">
        <v>1</v>
      </c>
      <c r="Q748" s="143">
        <f t="shared" si="294"/>
        <v>100</v>
      </c>
      <c r="R748" s="21" t="s">
        <v>110</v>
      </c>
      <c r="S748" s="8" t="s">
        <v>241</v>
      </c>
      <c r="T748" s="7" t="s">
        <v>228</v>
      </c>
    </row>
    <row r="749" spans="1:20" ht="28">
      <c r="A749" s="101" t="s">
        <v>883</v>
      </c>
      <c r="B749" s="154" t="s">
        <v>920</v>
      </c>
      <c r="C749" s="5"/>
      <c r="D749" s="5" t="s">
        <v>82</v>
      </c>
      <c r="E749" s="132">
        <f t="shared" si="327"/>
        <v>274.37</v>
      </c>
      <c r="F749" s="139">
        <f>$O$727-P749*($O$727-$O$719)</f>
        <v>259.54700000000003</v>
      </c>
      <c r="G749" s="149"/>
      <c r="H749" s="82" t="str">
        <f>CONCATENATE(K749," percent up in ",L749," international stage")</f>
        <v>0 percent up in Roadian international stage</v>
      </c>
      <c r="I749" s="142" t="str">
        <f>CONCATENATE(Q749," percent up in ",R749," international stage")</f>
        <v>100 percent up in Capitanian international stage</v>
      </c>
      <c r="J749" s="7">
        <v>0</v>
      </c>
      <c r="K749" s="129">
        <f>ROUND(J749*100,1)</f>
        <v>0</v>
      </c>
      <c r="L749" s="8" t="s">
        <v>113</v>
      </c>
      <c r="M749" s="5" t="s">
        <v>82</v>
      </c>
      <c r="N749" s="5" t="s">
        <v>82</v>
      </c>
      <c r="O749" s="83"/>
      <c r="P749" s="20">
        <v>1</v>
      </c>
      <c r="Q749" s="143">
        <f>ROUND(P749*100,1)</f>
        <v>100</v>
      </c>
      <c r="R749" s="21" t="s">
        <v>110</v>
      </c>
      <c r="S749" s="8" t="s">
        <v>1867</v>
      </c>
      <c r="T749" s="7" t="s">
        <v>228</v>
      </c>
    </row>
    <row r="750" spans="1:20" ht="28">
      <c r="A750" s="101" t="s">
        <v>883</v>
      </c>
      <c r="B750" s="155" t="s">
        <v>923</v>
      </c>
      <c r="C750" s="5"/>
      <c r="D750" s="5" t="s">
        <v>250</v>
      </c>
      <c r="E750" s="132">
        <f t="shared" ref="E750:E761" si="341">$O$761-J750*($O$761-$O$748)</f>
        <v>275.97739999999999</v>
      </c>
      <c r="F750" s="139">
        <f>$O$748-P750*($O$748-$O$735)</f>
        <v>271.19461538461536</v>
      </c>
      <c r="G750" s="149"/>
      <c r="H750" s="82" t="str">
        <f t="shared" si="291"/>
        <v>82 percent up in Kungurian international stage</v>
      </c>
      <c r="I750" s="142" t="str">
        <f t="shared" si="292"/>
        <v>61.5 percent up in Roadian international stage</v>
      </c>
      <c r="J750" s="7">
        <v>0.8200000000000045</v>
      </c>
      <c r="K750" s="129">
        <f t="shared" si="293"/>
        <v>82</v>
      </c>
      <c r="L750" s="8" t="s">
        <v>114</v>
      </c>
      <c r="M750" s="5" t="s">
        <v>82</v>
      </c>
      <c r="N750" s="5" t="s">
        <v>82</v>
      </c>
      <c r="O750" s="83"/>
      <c r="P750" s="20">
        <v>0.61538461538461875</v>
      </c>
      <c r="Q750" s="143">
        <f t="shared" si="294"/>
        <v>61.5</v>
      </c>
      <c r="R750" s="21" t="s">
        <v>113</v>
      </c>
      <c r="S750" s="8" t="s">
        <v>248</v>
      </c>
      <c r="T750" s="7" t="s">
        <v>228</v>
      </c>
    </row>
    <row r="751" spans="1:20" ht="28">
      <c r="A751" s="101" t="s">
        <v>883</v>
      </c>
      <c r="B751" s="154" t="s">
        <v>928</v>
      </c>
      <c r="C751" s="5"/>
      <c r="D751" s="5" t="s">
        <v>890</v>
      </c>
      <c r="E751" s="132">
        <f t="shared" si="341"/>
        <v>276.15600000000001</v>
      </c>
      <c r="F751" s="139">
        <f>$O$761-P751*($O$761-$O$748)</f>
        <v>274.37</v>
      </c>
      <c r="G751" s="153" t="s">
        <v>1922</v>
      </c>
      <c r="H751" s="82" t="str">
        <f>CONCATENATE(K751," percent up in ",L751," international stage")</f>
        <v>80 percent up in Kungurian international stage</v>
      </c>
      <c r="I751" s="142" t="str">
        <f t="shared" si="292"/>
        <v>100 percent up in Kungurian international stage</v>
      </c>
      <c r="J751" s="7">
        <v>0.8</v>
      </c>
      <c r="K751" s="129">
        <f t="shared" si="293"/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si="294"/>
        <v>100</v>
      </c>
      <c r="R751" s="21" t="s">
        <v>114</v>
      </c>
      <c r="S751" s="153" t="s">
        <v>1911</v>
      </c>
      <c r="T751" s="7" t="s">
        <v>228</v>
      </c>
    </row>
    <row r="752" spans="1:20" ht="42">
      <c r="A752" s="101" t="s">
        <v>883</v>
      </c>
      <c r="B752" s="154" t="s">
        <v>919</v>
      </c>
      <c r="C752" s="5"/>
      <c r="D752" s="5" t="s">
        <v>890</v>
      </c>
      <c r="E752" s="132">
        <f t="shared" si="341"/>
        <v>276.15600000000001</v>
      </c>
      <c r="F752" s="139">
        <f>$O$761-P752*($O$761-$O$748)</f>
        <v>274.37</v>
      </c>
      <c r="G752" s="153" t="s">
        <v>1921</v>
      </c>
      <c r="H752" s="82" t="str">
        <f>CONCATENATE(K752," percent up in ",L752," international stage")</f>
        <v>80 percent up in Kungurian international stage</v>
      </c>
      <c r="I752" s="142" t="str">
        <f t="shared" ref="I752" si="342">CONCATENATE(Q752," percent up in ",R752," international stage")</f>
        <v>100 percent up in Kungurian international stage</v>
      </c>
      <c r="J752" s="7">
        <v>0.8</v>
      </c>
      <c r="K752" s="129">
        <f t="shared" ref="K752" si="343">ROUND(J752*100,1)</f>
        <v>80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ref="Q752" si="344">ROUND(P752*100,1)</f>
        <v>100</v>
      </c>
      <c r="R752" s="21" t="s">
        <v>114</v>
      </c>
      <c r="S752" s="153" t="s">
        <v>1911</v>
      </c>
      <c r="T752" s="7" t="s">
        <v>228</v>
      </c>
    </row>
    <row r="753" spans="1:20" ht="28">
      <c r="A753" s="101" t="s">
        <v>883</v>
      </c>
      <c r="B753" s="155" t="s">
        <v>924</v>
      </c>
      <c r="C753" s="5"/>
      <c r="D753" s="5" t="s">
        <v>246</v>
      </c>
      <c r="E753" s="132">
        <f t="shared" si="341"/>
        <v>279.54939999999999</v>
      </c>
      <c r="F753" s="139">
        <f>$O$761-P753*($O$761-$O$748)</f>
        <v>274.37</v>
      </c>
      <c r="G753" s="149"/>
      <c r="H753" s="82" t="str">
        <f t="shared" si="291"/>
        <v>42 percent up in Kungurian international stage</v>
      </c>
      <c r="I753" s="142" t="str">
        <f t="shared" si="292"/>
        <v>100 percent up in Kungurian international stage</v>
      </c>
      <c r="J753" s="7">
        <v>0.42000000000000459</v>
      </c>
      <c r="K753" s="129">
        <f t="shared" si="293"/>
        <v>42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114</v>
      </c>
      <c r="S753" s="8" t="s">
        <v>274</v>
      </c>
      <c r="T753" s="7" t="s">
        <v>228</v>
      </c>
    </row>
    <row r="754" spans="1:20" ht="42">
      <c r="A754" s="101" t="s">
        <v>883</v>
      </c>
      <c r="B754" s="154" t="s">
        <v>925</v>
      </c>
      <c r="C754" s="5"/>
      <c r="D754" s="5" t="s">
        <v>82</v>
      </c>
      <c r="E754" s="132">
        <f t="shared" si="341"/>
        <v>283.3</v>
      </c>
      <c r="F754" s="139">
        <f>$O$719-P754*($O$719-$O$698)</f>
        <v>254.24260000000001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Wuchiapingian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109</v>
      </c>
      <c r="S754" s="8" t="s">
        <v>234</v>
      </c>
      <c r="T754" s="7" t="s">
        <v>228</v>
      </c>
    </row>
    <row r="755" spans="1:20" ht="28">
      <c r="A755" s="101" t="s">
        <v>883</v>
      </c>
      <c r="B755" s="155" t="s">
        <v>926</v>
      </c>
      <c r="C755" s="5"/>
      <c r="D755" s="5" t="s">
        <v>907</v>
      </c>
      <c r="E755" s="132">
        <f t="shared" si="341"/>
        <v>283.3</v>
      </c>
      <c r="F755" s="139">
        <f>$O$761-P755*($O$761-$O$748)</f>
        <v>274.37</v>
      </c>
      <c r="G755" s="149"/>
      <c r="H755" s="82" t="str">
        <f t="shared" si="291"/>
        <v>0 percent up in Kungurian international stage</v>
      </c>
      <c r="I755" s="142" t="str">
        <f t="shared" si="292"/>
        <v>100 percent up in Kungurian international stage</v>
      </c>
      <c r="J755" s="7">
        <v>0</v>
      </c>
      <c r="K755" s="129">
        <f t="shared" si="293"/>
        <v>0</v>
      </c>
      <c r="L755" s="8" t="s">
        <v>114</v>
      </c>
      <c r="M755" s="5" t="s">
        <v>82</v>
      </c>
      <c r="N755" s="5" t="s">
        <v>82</v>
      </c>
      <c r="O755" s="83"/>
      <c r="P755" s="20">
        <v>1</v>
      </c>
      <c r="Q755" s="143">
        <f t="shared" si="294"/>
        <v>100</v>
      </c>
      <c r="R755" s="21" t="s">
        <v>114</v>
      </c>
      <c r="S755" s="8" t="s">
        <v>234</v>
      </c>
      <c r="T755" s="7" t="s">
        <v>228</v>
      </c>
    </row>
    <row r="756" spans="1:20" ht="42">
      <c r="A756" s="101" t="s">
        <v>883</v>
      </c>
      <c r="B756" s="154" t="s">
        <v>927</v>
      </c>
      <c r="C756" s="5"/>
      <c r="D756" s="5" t="s">
        <v>82</v>
      </c>
      <c r="E756" s="132">
        <f t="shared" si="341"/>
        <v>279.72800000000001</v>
      </c>
      <c r="F756" s="139">
        <f>$O$761-P756*($O$761-$O$748)</f>
        <v>276.15600000000001</v>
      </c>
      <c r="G756" s="153" t="s">
        <v>1923</v>
      </c>
      <c r="H756" s="82" t="str">
        <f t="shared" si="291"/>
        <v>40 percent up in Kungurian international stage</v>
      </c>
      <c r="I756" s="142" t="str">
        <f t="shared" si="292"/>
        <v>80 percent up in Kungurian international stage</v>
      </c>
      <c r="J756" s="7">
        <v>0.4</v>
      </c>
      <c r="K756" s="129">
        <f t="shared" si="293"/>
        <v>40</v>
      </c>
      <c r="L756" s="8" t="s">
        <v>114</v>
      </c>
      <c r="M756" s="5" t="s">
        <v>82</v>
      </c>
      <c r="N756" s="5" t="s">
        <v>82</v>
      </c>
      <c r="O756" s="83"/>
      <c r="P756" s="20">
        <v>0.8</v>
      </c>
      <c r="Q756" s="143">
        <f t="shared" si="294"/>
        <v>80</v>
      </c>
      <c r="R756" s="21" t="s">
        <v>114</v>
      </c>
      <c r="S756" s="153" t="s">
        <v>1911</v>
      </c>
      <c r="T756" s="7" t="s">
        <v>228</v>
      </c>
    </row>
    <row r="757" spans="1:20" ht="28">
      <c r="A757" s="101" t="s">
        <v>883</v>
      </c>
      <c r="B757" s="155" t="s">
        <v>929</v>
      </c>
      <c r="C757" s="5"/>
      <c r="D757" s="5" t="s">
        <v>250</v>
      </c>
      <c r="E757" s="132">
        <f t="shared" si="341"/>
        <v>283.3</v>
      </c>
      <c r="F757" s="139">
        <f>$O$761-P757*($O$761-$O$748)</f>
        <v>275.97739999999999</v>
      </c>
      <c r="G757" s="149"/>
      <c r="H757" s="82" t="str">
        <f t="shared" si="291"/>
        <v>0 percent up in Kungurian international stage</v>
      </c>
      <c r="I757" s="142" t="str">
        <f t="shared" si="292"/>
        <v>82 percent up in Kungurian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0.8200000000000045</v>
      </c>
      <c r="Q757" s="143">
        <f t="shared" si="294"/>
        <v>82</v>
      </c>
      <c r="R757" s="21" t="s">
        <v>114</v>
      </c>
      <c r="S757" s="8" t="s">
        <v>232</v>
      </c>
      <c r="T757" s="7" t="s">
        <v>228</v>
      </c>
    </row>
    <row r="758" spans="1:20" ht="28">
      <c r="A758" s="101" t="s">
        <v>883</v>
      </c>
      <c r="B758" s="155" t="s">
        <v>930</v>
      </c>
      <c r="C758" s="5"/>
      <c r="D758" s="5" t="s">
        <v>250</v>
      </c>
      <c r="E758" s="132">
        <f t="shared" si="341"/>
        <v>283.3</v>
      </c>
      <c r="F758" s="139">
        <f>$O$727-P758*($O$727-$O$719)</f>
        <v>259.54700000000003</v>
      </c>
      <c r="G758" s="149"/>
      <c r="H758" s="82" t="str">
        <f t="shared" si="291"/>
        <v>0 percent up in Kungurian international stage</v>
      </c>
      <c r="I758" s="142" t="str">
        <f t="shared" si="292"/>
        <v>100 percent up in Capitanian international stage</v>
      </c>
      <c r="J758" s="7">
        <v>0</v>
      </c>
      <c r="K758" s="129">
        <f t="shared" si="293"/>
        <v>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si="294"/>
        <v>100</v>
      </c>
      <c r="R758" s="21" t="s">
        <v>110</v>
      </c>
      <c r="S758" s="8" t="s">
        <v>234</v>
      </c>
      <c r="T758" s="7" t="s">
        <v>228</v>
      </c>
    </row>
    <row r="759" spans="1:20" ht="28">
      <c r="A759" s="101"/>
      <c r="B759" s="155" t="s">
        <v>1665</v>
      </c>
      <c r="C759" s="5"/>
      <c r="D759" s="5"/>
      <c r="E759" s="132">
        <f t="shared" si="341"/>
        <v>278.83500000000004</v>
      </c>
      <c r="F759" s="139">
        <f>$O$761-P759*($O$761-$O$748)</f>
        <v>274.37</v>
      </c>
      <c r="G759" s="149" t="s">
        <v>1607</v>
      </c>
      <c r="H759" s="82" t="str">
        <f t="shared" ref="H759:H760" si="345">CONCATENATE(K759," percent up in ",L759," international stage")</f>
        <v>50 percent up in Kungurian international stage</v>
      </c>
      <c r="I759" s="142" t="str">
        <f t="shared" ref="I759:I760" si="346">CONCATENATE(Q759," percent up in ",R759," international stage")</f>
        <v>100 percent up in Kungurian international stage</v>
      </c>
      <c r="J759" s="7">
        <v>0.5</v>
      </c>
      <c r="K759" s="129">
        <f t="shared" ref="K759:K760" si="347">ROUND(J759*100,1)</f>
        <v>50</v>
      </c>
      <c r="L759" s="8" t="s">
        <v>114</v>
      </c>
      <c r="M759" s="5" t="s">
        <v>82</v>
      </c>
      <c r="N759" s="5" t="s">
        <v>82</v>
      </c>
      <c r="O759" s="83"/>
      <c r="P759" s="20">
        <v>1</v>
      </c>
      <c r="Q759" s="143">
        <f t="shared" ref="Q759:Q760" si="348">ROUND(P759*100,1)</f>
        <v>100</v>
      </c>
      <c r="R759" s="21" t="s">
        <v>114</v>
      </c>
      <c r="S759" s="151" t="s">
        <v>1607</v>
      </c>
    </row>
    <row r="760" spans="1:20" ht="28">
      <c r="A760" s="101"/>
      <c r="B760" s="155" t="s">
        <v>1666</v>
      </c>
      <c r="C760" s="5"/>
      <c r="D760" s="5"/>
      <c r="E760" s="132">
        <f t="shared" si="341"/>
        <v>283.3</v>
      </c>
      <c r="F760" s="139">
        <f>$O$761-P760*($O$761-$O$748)</f>
        <v>278.83500000000004</v>
      </c>
      <c r="G760" s="149" t="s">
        <v>1608</v>
      </c>
      <c r="H760" s="82" t="str">
        <f t="shared" si="345"/>
        <v>0 percent up in Kungurian international stage</v>
      </c>
      <c r="I760" s="142" t="str">
        <f t="shared" si="346"/>
        <v>50 percent up in Kungurian international stage</v>
      </c>
      <c r="J760" s="7">
        <v>0</v>
      </c>
      <c r="K760" s="129">
        <f t="shared" si="347"/>
        <v>0</v>
      </c>
      <c r="L760" s="8" t="s">
        <v>114</v>
      </c>
      <c r="M760" s="5" t="s">
        <v>82</v>
      </c>
      <c r="N760" s="5" t="s">
        <v>82</v>
      </c>
      <c r="O760" s="83"/>
      <c r="P760" s="20">
        <v>0.5</v>
      </c>
      <c r="Q760" s="143">
        <f t="shared" si="348"/>
        <v>50</v>
      </c>
      <c r="R760" s="21" t="s">
        <v>114</v>
      </c>
      <c r="S760" s="151" t="s">
        <v>1608</v>
      </c>
    </row>
    <row r="761" spans="1:20" ht="28">
      <c r="A761" s="101" t="s">
        <v>883</v>
      </c>
      <c r="B761" s="154" t="s">
        <v>114</v>
      </c>
      <c r="C761" s="135"/>
      <c r="D761" s="135" t="s">
        <v>224</v>
      </c>
      <c r="E761" s="132">
        <f t="shared" si="341"/>
        <v>283.3</v>
      </c>
      <c r="F761" s="139">
        <f>$O$761-P761*($O$761-$O$748)</f>
        <v>274.37</v>
      </c>
      <c r="G761" s="149"/>
      <c r="H761" s="82" t="str">
        <f t="shared" si="291"/>
        <v>0 percent up in Kungurian international stage</v>
      </c>
      <c r="I761" s="142" t="str">
        <f t="shared" si="292"/>
        <v>100 percent up in Kungurian international stage</v>
      </c>
      <c r="J761" s="7">
        <v>0</v>
      </c>
      <c r="K761" s="129">
        <f t="shared" si="293"/>
        <v>0</v>
      </c>
      <c r="L761" s="8" t="s">
        <v>114</v>
      </c>
      <c r="M761" s="5" t="s">
        <v>226</v>
      </c>
      <c r="N761" s="5" t="s">
        <v>931</v>
      </c>
      <c r="O761" s="84">
        <f>Master_Chronostrat!I108</f>
        <v>283.3</v>
      </c>
      <c r="P761" s="20">
        <v>1</v>
      </c>
      <c r="Q761" s="143">
        <f t="shared" si="294"/>
        <v>100</v>
      </c>
      <c r="R761" s="21" t="s">
        <v>114</v>
      </c>
      <c r="S761" s="8" t="s">
        <v>226</v>
      </c>
      <c r="T761" s="7" t="s">
        <v>228</v>
      </c>
    </row>
    <row r="762" spans="1:20" ht="28">
      <c r="A762" s="101" t="s">
        <v>883</v>
      </c>
      <c r="B762" s="154" t="s">
        <v>932</v>
      </c>
      <c r="C762" s="5"/>
      <c r="D762" s="5" t="s">
        <v>238</v>
      </c>
      <c r="E762" s="132">
        <f t="shared" ref="E762:E773" si="349">$O$773-J762*($O$773-$O$761)</f>
        <v>285.26636363636362</v>
      </c>
      <c r="F762" s="139">
        <f>$O$761-P762*($O$761-$O$748)</f>
        <v>274.37</v>
      </c>
      <c r="G762" s="149"/>
      <c r="H762" s="82" t="str">
        <f t="shared" si="291"/>
        <v>72.7 percent up in Artinskian international stage</v>
      </c>
      <c r="I762" s="142" t="str">
        <f t="shared" si="292"/>
        <v>100 percent up in Kungurian international stage</v>
      </c>
      <c r="J762" s="7">
        <v>0.7272727272727284</v>
      </c>
      <c r="K762" s="129">
        <f t="shared" si="293"/>
        <v>72.7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248</v>
      </c>
      <c r="T762" s="7" t="s">
        <v>228</v>
      </c>
    </row>
    <row r="763" spans="1:20" ht="28">
      <c r="A763" s="101" t="s">
        <v>883</v>
      </c>
      <c r="B763" s="154" t="s">
        <v>933</v>
      </c>
      <c r="C763" s="5"/>
      <c r="D763" s="5" t="s">
        <v>246</v>
      </c>
      <c r="E763" s="132">
        <f t="shared" si="349"/>
        <v>286.90499999999997</v>
      </c>
      <c r="F763" s="139">
        <f>$O$761-P763*($O$761-$O$748)</f>
        <v>274.37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Kungurian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114</v>
      </c>
      <c r="S763" s="8" t="s">
        <v>248</v>
      </c>
      <c r="T763" s="7" t="s">
        <v>228</v>
      </c>
    </row>
    <row r="764" spans="1:20" ht="28">
      <c r="A764" s="101" t="s">
        <v>883</v>
      </c>
      <c r="B764" s="155" t="s">
        <v>934</v>
      </c>
      <c r="C764" s="5"/>
      <c r="D764" s="5" t="s">
        <v>907</v>
      </c>
      <c r="E764" s="132">
        <f t="shared" si="349"/>
        <v>286.90499999999997</v>
      </c>
      <c r="F764" s="139">
        <f>$O$773-P764*($O$773-$O$761)</f>
        <v>283.3</v>
      </c>
      <c r="G764" s="149"/>
      <c r="H764" s="82" t="str">
        <f t="shared" si="291"/>
        <v>50 percent up in Artinskian international stage</v>
      </c>
      <c r="I764" s="142" t="str">
        <f t="shared" si="292"/>
        <v>100 percent up in Artinskian international stage</v>
      </c>
      <c r="J764" s="7">
        <v>0.5</v>
      </c>
      <c r="K764" s="129">
        <f t="shared" si="293"/>
        <v>50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274</v>
      </c>
      <c r="T764" s="7" t="s">
        <v>228</v>
      </c>
    </row>
    <row r="765" spans="1:20" ht="28">
      <c r="A765" s="101" t="s">
        <v>883</v>
      </c>
      <c r="B765" s="154" t="s">
        <v>935</v>
      </c>
      <c r="C765" s="5"/>
      <c r="D765" s="5" t="s">
        <v>82</v>
      </c>
      <c r="E765" s="132">
        <f t="shared" si="349"/>
        <v>290.51</v>
      </c>
      <c r="F765" s="139">
        <f>$O$773-P765*($O$773-$O$761)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234</v>
      </c>
      <c r="T765" s="7" t="s">
        <v>228</v>
      </c>
    </row>
    <row r="766" spans="1:20" ht="28">
      <c r="A766" s="101" t="s">
        <v>883</v>
      </c>
      <c r="B766" s="154" t="s">
        <v>936</v>
      </c>
      <c r="C766" s="5"/>
      <c r="D766" s="5" t="s">
        <v>82</v>
      </c>
      <c r="E766" s="132">
        <f t="shared" si="349"/>
        <v>290.51</v>
      </c>
      <c r="F766" s="139">
        <f>$O$773-P766*($O$773-$O$761)</f>
        <v>283.3</v>
      </c>
      <c r="G766" s="149"/>
      <c r="H766" s="82" t="str">
        <f t="shared" si="291"/>
        <v>0 percent up in Artinskian international stage</v>
      </c>
      <c r="I766" s="142" t="str">
        <f t="shared" si="292"/>
        <v>100 percent up in Artinskian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1</v>
      </c>
      <c r="Q766" s="143">
        <f t="shared" si="294"/>
        <v>100</v>
      </c>
      <c r="R766" s="21" t="s">
        <v>115</v>
      </c>
      <c r="S766" s="8" t="s">
        <v>234</v>
      </c>
      <c r="T766" s="7" t="s">
        <v>228</v>
      </c>
    </row>
    <row r="767" spans="1:20" ht="28">
      <c r="A767" s="101" t="s">
        <v>883</v>
      </c>
      <c r="B767" s="155" t="s">
        <v>937</v>
      </c>
      <c r="C767" s="5"/>
      <c r="D767" s="5" t="s">
        <v>246</v>
      </c>
      <c r="E767" s="132">
        <f t="shared" si="349"/>
        <v>290.51</v>
      </c>
      <c r="F767" s="139">
        <f>$O$761-P767*($O$761-$O$748)</f>
        <v>279.54939999999999</v>
      </c>
      <c r="G767" s="149"/>
      <c r="H767" s="82" t="str">
        <f t="shared" si="291"/>
        <v>0 percent up in Artinskian international stage</v>
      </c>
      <c r="I767" s="142" t="str">
        <f t="shared" si="292"/>
        <v>42 percent up in Kungurian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0.42000000000000454</v>
      </c>
      <c r="Q767" s="143">
        <f t="shared" si="294"/>
        <v>42</v>
      </c>
      <c r="R767" s="21" t="s">
        <v>114</v>
      </c>
      <c r="S767" s="8" t="s">
        <v>248</v>
      </c>
      <c r="T767" s="7" t="s">
        <v>228</v>
      </c>
    </row>
    <row r="768" spans="1:20" ht="28">
      <c r="A768" s="101" t="s">
        <v>883</v>
      </c>
      <c r="B768" s="155" t="s">
        <v>938</v>
      </c>
      <c r="C768" s="5"/>
      <c r="D768" s="5" t="s">
        <v>250</v>
      </c>
      <c r="E768" s="132">
        <f t="shared" si="349"/>
        <v>290.51</v>
      </c>
      <c r="F768" s="139">
        <f>$O$773-P768*($O$773-$O$761)</f>
        <v>283.3</v>
      </c>
      <c r="G768" s="149"/>
      <c r="H768" s="82" t="str">
        <f t="shared" si="291"/>
        <v>0 percent up in Artinskian international stage</v>
      </c>
      <c r="I768" s="142" t="str">
        <f t="shared" si="292"/>
        <v>100 percent up in Artinskian international stage</v>
      </c>
      <c r="J768" s="7">
        <v>0</v>
      </c>
      <c r="K768" s="129">
        <f t="shared" si="293"/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si="294"/>
        <v>100</v>
      </c>
      <c r="R768" s="21" t="s">
        <v>115</v>
      </c>
      <c r="S768" s="8" t="s">
        <v>234</v>
      </c>
      <c r="T768" s="7" t="s">
        <v>228</v>
      </c>
    </row>
    <row r="769" spans="1:20" ht="56">
      <c r="A769" s="101"/>
      <c r="B769" s="155" t="s">
        <v>1664</v>
      </c>
      <c r="C769" s="5"/>
      <c r="D769" s="5"/>
      <c r="E769" s="132">
        <f t="shared" ref="E769:E772" si="350">$O$773-J769*($O$773-$O$761)</f>
        <v>290.51</v>
      </c>
      <c r="F769" s="139">
        <f>$O$761-P769*($O$761-$O$748)</f>
        <v>274.37</v>
      </c>
      <c r="G769" s="149" t="s">
        <v>1667</v>
      </c>
      <c r="H769" s="82" t="str">
        <f t="shared" ref="H769:H772" si="351">CONCATENATE(K769," percent up in ",L769," international stage")</f>
        <v>0 percent up in Artinskian international stage</v>
      </c>
      <c r="I769" s="142" t="str">
        <f t="shared" ref="I769:I772" si="352">CONCATENATE(Q769," percent up in ",R769," international stage")</f>
        <v>100 percent up in Kungurian international stage</v>
      </c>
      <c r="J769" s="7">
        <v>0</v>
      </c>
      <c r="K769" s="129">
        <f t="shared" ref="K769:K772" si="353">ROUND(J769*100,1)</f>
        <v>0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ref="Q769:Q772" si="354">ROUND(P769*100,1)</f>
        <v>100</v>
      </c>
      <c r="R769" s="21" t="s">
        <v>114</v>
      </c>
      <c r="S769" s="151" t="s">
        <v>1667</v>
      </c>
    </row>
    <row r="770" spans="1:20" ht="28">
      <c r="A770" s="101"/>
      <c r="B770" s="155" t="s">
        <v>1871</v>
      </c>
      <c r="C770" s="5"/>
      <c r="D770" s="5"/>
      <c r="E770" s="132">
        <f t="shared" si="350"/>
        <v>285.75139999999999</v>
      </c>
      <c r="F770" s="139">
        <f>$O$773-P770*($O$773-$O$761)</f>
        <v>283.3</v>
      </c>
      <c r="G770" s="149" t="s">
        <v>1673</v>
      </c>
      <c r="H770" s="82" t="str">
        <f t="shared" si="351"/>
        <v>66 percent up in Artinskian international stage</v>
      </c>
      <c r="I770" s="142" t="str">
        <f t="shared" si="352"/>
        <v>100 percent up in Artinskian international stage</v>
      </c>
      <c r="J770" s="7">
        <v>0.66</v>
      </c>
      <c r="K770" s="129">
        <f t="shared" si="353"/>
        <v>66</v>
      </c>
      <c r="L770" s="8" t="s">
        <v>115</v>
      </c>
      <c r="M770" s="5" t="s">
        <v>82</v>
      </c>
      <c r="N770" s="5" t="s">
        <v>82</v>
      </c>
      <c r="O770" s="83"/>
      <c r="P770" s="20">
        <v>1</v>
      </c>
      <c r="Q770" s="143">
        <f t="shared" si="354"/>
        <v>100</v>
      </c>
      <c r="R770" s="21" t="s">
        <v>115</v>
      </c>
      <c r="S770" s="151" t="s">
        <v>1673</v>
      </c>
    </row>
    <row r="771" spans="1:20" ht="28">
      <c r="A771" s="101"/>
      <c r="B771" s="155" t="s">
        <v>1872</v>
      </c>
      <c r="C771" s="5"/>
      <c r="D771" s="5"/>
      <c r="E771" s="132">
        <f t="shared" si="350"/>
        <v>288.13069999999999</v>
      </c>
      <c r="F771" s="139">
        <f>$O$773-P771*($O$773-$O$761)</f>
        <v>285.75139999999999</v>
      </c>
      <c r="G771" s="149" t="s">
        <v>1674</v>
      </c>
      <c r="H771" s="82" t="str">
        <f t="shared" si="351"/>
        <v>33 percent up in Artinskian international stage</v>
      </c>
      <c r="I771" s="142" t="str">
        <f t="shared" si="352"/>
        <v>66 percent up in Artinskian international stage</v>
      </c>
      <c r="J771" s="7">
        <v>0.33</v>
      </c>
      <c r="K771" s="129">
        <f t="shared" si="353"/>
        <v>33</v>
      </c>
      <c r="L771" s="8" t="s">
        <v>115</v>
      </c>
      <c r="M771" s="5" t="s">
        <v>82</v>
      </c>
      <c r="N771" s="5" t="s">
        <v>82</v>
      </c>
      <c r="O771" s="83"/>
      <c r="P771" s="20">
        <v>0.66</v>
      </c>
      <c r="Q771" s="143">
        <f t="shared" si="354"/>
        <v>66</v>
      </c>
      <c r="R771" s="21" t="s">
        <v>115</v>
      </c>
      <c r="S771" s="151" t="s">
        <v>1674</v>
      </c>
    </row>
    <row r="772" spans="1:20" ht="28">
      <c r="A772" s="101"/>
      <c r="B772" s="155" t="s">
        <v>1672</v>
      </c>
      <c r="C772" s="5"/>
      <c r="D772" s="5"/>
      <c r="E772" s="132">
        <f t="shared" si="350"/>
        <v>290.51</v>
      </c>
      <c r="F772" s="139">
        <f>$O$773-P772*($O$773-$O$761)</f>
        <v>288.13069999999999</v>
      </c>
      <c r="G772" s="149" t="s">
        <v>1675</v>
      </c>
      <c r="H772" s="82" t="str">
        <f t="shared" si="351"/>
        <v>0 percent up in Artinskian international stage</v>
      </c>
      <c r="I772" s="142" t="str">
        <f t="shared" si="352"/>
        <v>33 percent up in Artinskian international stage</v>
      </c>
      <c r="J772" s="7">
        <v>0</v>
      </c>
      <c r="K772" s="129">
        <f t="shared" si="353"/>
        <v>0</v>
      </c>
      <c r="L772" s="8" t="s">
        <v>115</v>
      </c>
      <c r="M772" s="5" t="s">
        <v>82</v>
      </c>
      <c r="N772" s="5" t="s">
        <v>82</v>
      </c>
      <c r="O772" s="83"/>
      <c r="P772" s="20">
        <v>0.33</v>
      </c>
      <c r="Q772" s="143">
        <f t="shared" si="354"/>
        <v>33</v>
      </c>
      <c r="R772" s="21" t="s">
        <v>115</v>
      </c>
      <c r="S772" s="151" t="s">
        <v>1675</v>
      </c>
    </row>
    <row r="773" spans="1:20" ht="28">
      <c r="A773" s="101" t="s">
        <v>883</v>
      </c>
      <c r="B773" s="154" t="s">
        <v>115</v>
      </c>
      <c r="C773" s="135"/>
      <c r="D773" s="135" t="s">
        <v>224</v>
      </c>
      <c r="E773" s="132">
        <f t="shared" si="349"/>
        <v>290.51</v>
      </c>
      <c r="F773" s="139">
        <f>$O$773-P773*($O$773-$O$761)</f>
        <v>283.3</v>
      </c>
      <c r="G773" s="149"/>
      <c r="H773" s="82" t="str">
        <f t="shared" si="291"/>
        <v>0 percent up in Artinskian international stage</v>
      </c>
      <c r="I773" s="142" t="str">
        <f t="shared" si="292"/>
        <v>100 percent up in Artinskian international stage</v>
      </c>
      <c r="J773" s="7">
        <v>0</v>
      </c>
      <c r="K773" s="129">
        <f t="shared" si="293"/>
        <v>0</v>
      </c>
      <c r="L773" s="8" t="s">
        <v>115</v>
      </c>
      <c r="M773" s="5" t="s">
        <v>226</v>
      </c>
      <c r="N773" s="5" t="s">
        <v>939</v>
      </c>
      <c r="O773" s="84">
        <f>Master_Chronostrat!I109</f>
        <v>290.51</v>
      </c>
      <c r="P773" s="20">
        <v>1</v>
      </c>
      <c r="Q773" s="143">
        <f t="shared" si="294"/>
        <v>100</v>
      </c>
      <c r="R773" s="21" t="s">
        <v>115</v>
      </c>
      <c r="S773" s="8" t="s">
        <v>226</v>
      </c>
      <c r="T773" s="7" t="s">
        <v>228</v>
      </c>
    </row>
    <row r="774" spans="1:20" ht="28">
      <c r="A774" s="101" t="s">
        <v>883</v>
      </c>
      <c r="B774" s="154" t="s">
        <v>940</v>
      </c>
      <c r="C774" s="5"/>
      <c r="D774" s="5" t="s">
        <v>238</v>
      </c>
      <c r="E774" s="132">
        <f t="shared" ref="E774:E781" si="355">$O$781-J774*($O$781-$O$773)</f>
        <v>291.86745098039216</v>
      </c>
      <c r="F774" s="139">
        <f>$O$773-P774*($O$773-$O$761)</f>
        <v>285.26636363636362</v>
      </c>
      <c r="G774" s="149"/>
      <c r="H774" s="82" t="str">
        <f t="shared" si="291"/>
        <v>54.9 percent up in Sakmarian international stage</v>
      </c>
      <c r="I774" s="142" t="str">
        <f t="shared" si="292"/>
        <v>72.7 percent up in Artinskian international stage</v>
      </c>
      <c r="J774" s="7">
        <v>0.54901960784313708</v>
      </c>
      <c r="K774" s="129">
        <f t="shared" si="293"/>
        <v>54.9</v>
      </c>
      <c r="L774" s="8" t="s">
        <v>116</v>
      </c>
      <c r="M774" s="5" t="s">
        <v>82</v>
      </c>
      <c r="N774" s="5" t="s">
        <v>82</v>
      </c>
      <c r="O774" s="83"/>
      <c r="P774" s="20">
        <v>0.7272727272727284</v>
      </c>
      <c r="Q774" s="143">
        <f t="shared" si="294"/>
        <v>72.7</v>
      </c>
      <c r="R774" s="21" t="s">
        <v>115</v>
      </c>
      <c r="S774" s="8" t="s">
        <v>248</v>
      </c>
      <c r="T774" s="7" t="s">
        <v>228</v>
      </c>
    </row>
    <row r="775" spans="1:20" ht="28">
      <c r="A775" s="101" t="s">
        <v>883</v>
      </c>
      <c r="B775" s="155" t="s">
        <v>941</v>
      </c>
      <c r="C775" s="5"/>
      <c r="D775" s="5" t="s">
        <v>246</v>
      </c>
      <c r="E775" s="132">
        <f t="shared" si="355"/>
        <v>293.52</v>
      </c>
      <c r="F775" s="139">
        <f>$O$781-P775*($O$781-$O$773)</f>
        <v>290.51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Sakmarian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116</v>
      </c>
      <c r="S775" s="8" t="s">
        <v>234</v>
      </c>
      <c r="T775" s="7" t="s">
        <v>228</v>
      </c>
    </row>
    <row r="776" spans="1:20" ht="28">
      <c r="A776" s="101" t="s">
        <v>883</v>
      </c>
      <c r="B776" s="157" t="s">
        <v>942</v>
      </c>
      <c r="C776" s="5"/>
      <c r="D776" s="5" t="s">
        <v>82</v>
      </c>
      <c r="E776" s="132">
        <f t="shared" si="355"/>
        <v>293.52</v>
      </c>
      <c r="F776" s="139">
        <f>$O$761-P776*($O$761-$O$748)</f>
        <v>274.37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Kungurian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114</v>
      </c>
      <c r="S776" s="8" t="s">
        <v>234</v>
      </c>
      <c r="T776" s="7" t="s">
        <v>228</v>
      </c>
    </row>
    <row r="777" spans="1:20" ht="28">
      <c r="A777" s="101" t="s">
        <v>883</v>
      </c>
      <c r="B777" s="154" t="s">
        <v>943</v>
      </c>
      <c r="C777" s="5"/>
      <c r="D777" s="5" t="s">
        <v>82</v>
      </c>
      <c r="E777" s="132">
        <f t="shared" si="355"/>
        <v>293.52</v>
      </c>
      <c r="F777" s="139">
        <f>$O$781-P777*($O$781-$O$773)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234</v>
      </c>
      <c r="T777" s="7" t="s">
        <v>228</v>
      </c>
    </row>
    <row r="778" spans="1:20" ht="28">
      <c r="A778" s="101" t="s">
        <v>883</v>
      </c>
      <c r="B778" s="154" t="s">
        <v>944</v>
      </c>
      <c r="C778" s="5"/>
      <c r="D778" s="5" t="s">
        <v>82</v>
      </c>
      <c r="E778" s="132">
        <f t="shared" si="355"/>
        <v>293.52</v>
      </c>
      <c r="F778" s="139">
        <f>$O$781-P778*($O$781-$O$773)</f>
        <v>290.51</v>
      </c>
      <c r="G778" s="149"/>
      <c r="H778" s="82" t="str">
        <f t="shared" si="291"/>
        <v>0 percent up in Sakmarian international stage</v>
      </c>
      <c r="I778" s="142" t="str">
        <f t="shared" si="292"/>
        <v>100 percent up in Sakmarian international stage</v>
      </c>
      <c r="J778" s="7">
        <v>0</v>
      </c>
      <c r="K778" s="129">
        <f t="shared" si="293"/>
        <v>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si="294"/>
        <v>100</v>
      </c>
      <c r="R778" s="21" t="s">
        <v>116</v>
      </c>
      <c r="S778" s="8" t="s">
        <v>234</v>
      </c>
      <c r="T778" s="7" t="s">
        <v>228</v>
      </c>
    </row>
    <row r="779" spans="1:20" ht="28">
      <c r="A779" s="101"/>
      <c r="B779" s="154" t="s">
        <v>1670</v>
      </c>
      <c r="C779" s="5"/>
      <c r="D779" s="5"/>
      <c r="E779" s="132">
        <f t="shared" ref="E779:E780" si="356">$O$781-J779*($O$781-$O$773)</f>
        <v>292.01499999999999</v>
      </c>
      <c r="F779" s="139">
        <f>$O$781-P779*($O$781-$O$773)</f>
        <v>290.51</v>
      </c>
      <c r="G779" s="149" t="s">
        <v>1607</v>
      </c>
      <c r="H779" s="82" t="str">
        <f t="shared" ref="H779:H780" si="357">CONCATENATE(K779," percent up in ",L779," international stage")</f>
        <v>50 percent up in Sakmarian international stage</v>
      </c>
      <c r="I779" s="142" t="str">
        <f t="shared" ref="I779:I780" si="358">CONCATENATE(Q779," percent up in ",R779," international stage")</f>
        <v>100 percent up in Sakmarian international stage</v>
      </c>
      <c r="J779" s="7">
        <v>0.5</v>
      </c>
      <c r="K779" s="129">
        <f t="shared" ref="K779:K780" si="359">ROUND(J779*100,1)</f>
        <v>50</v>
      </c>
      <c r="L779" s="8" t="s">
        <v>116</v>
      </c>
      <c r="M779" s="5" t="s">
        <v>82</v>
      </c>
      <c r="N779" s="5" t="s">
        <v>82</v>
      </c>
      <c r="O779" s="83"/>
      <c r="P779" s="20">
        <v>1</v>
      </c>
      <c r="Q779" s="143">
        <f t="shared" ref="Q779:Q780" si="360">ROUND(P779*100,1)</f>
        <v>100</v>
      </c>
      <c r="R779" s="21" t="s">
        <v>116</v>
      </c>
      <c r="S779" s="151" t="s">
        <v>1607</v>
      </c>
    </row>
    <row r="780" spans="1:20" ht="28">
      <c r="A780" s="101"/>
      <c r="B780" s="154" t="s">
        <v>1671</v>
      </c>
      <c r="C780" s="5"/>
      <c r="D780" s="5"/>
      <c r="E780" s="132">
        <f t="shared" si="356"/>
        <v>293.52</v>
      </c>
      <c r="F780" s="139">
        <f>$O$781-P780*($O$781-$O$773)</f>
        <v>292.01499999999999</v>
      </c>
      <c r="G780" s="149" t="s">
        <v>1608</v>
      </c>
      <c r="H780" s="82" t="str">
        <f t="shared" si="357"/>
        <v>0 percent up in Sakmarian international stage</v>
      </c>
      <c r="I780" s="142" t="str">
        <f t="shared" si="358"/>
        <v>50 percent up in Sakmarian international stage</v>
      </c>
      <c r="J780" s="7">
        <v>0</v>
      </c>
      <c r="K780" s="129">
        <f t="shared" si="359"/>
        <v>0</v>
      </c>
      <c r="L780" s="8" t="s">
        <v>116</v>
      </c>
      <c r="M780" s="5" t="s">
        <v>82</v>
      </c>
      <c r="N780" s="5" t="s">
        <v>82</v>
      </c>
      <c r="O780" s="83"/>
      <c r="P780" s="20">
        <v>0.5</v>
      </c>
      <c r="Q780" s="143">
        <f t="shared" si="360"/>
        <v>50</v>
      </c>
      <c r="R780" s="21" t="s">
        <v>116</v>
      </c>
      <c r="S780" s="151" t="s">
        <v>1608</v>
      </c>
    </row>
    <row r="781" spans="1:20" ht="28">
      <c r="A781" s="101" t="s">
        <v>883</v>
      </c>
      <c r="B781" s="154" t="s">
        <v>116</v>
      </c>
      <c r="C781" s="135"/>
      <c r="D781" s="135" t="s">
        <v>224</v>
      </c>
      <c r="E781" s="132">
        <f t="shared" si="355"/>
        <v>293.52</v>
      </c>
      <c r="F781" s="139">
        <f>$O$781-P781*($O$781-$O$773)</f>
        <v>290.51</v>
      </c>
      <c r="G781" s="149"/>
      <c r="H781" s="82" t="str">
        <f t="shared" si="291"/>
        <v>0 percent up in Sakmarian international stage</v>
      </c>
      <c r="I781" s="142" t="str">
        <f t="shared" si="292"/>
        <v>100 percent up in Sakmarian international stage</v>
      </c>
      <c r="J781" s="7">
        <v>0</v>
      </c>
      <c r="K781" s="129">
        <f t="shared" si="293"/>
        <v>0</v>
      </c>
      <c r="L781" s="8" t="s">
        <v>116</v>
      </c>
      <c r="M781" s="5" t="s">
        <v>226</v>
      </c>
      <c r="N781" s="5" t="s">
        <v>945</v>
      </c>
      <c r="O781" s="84">
        <f>Master_Chronostrat!I110</f>
        <v>293.52</v>
      </c>
      <c r="P781" s="20">
        <v>1</v>
      </c>
      <c r="Q781" s="143">
        <f t="shared" si="294"/>
        <v>100</v>
      </c>
      <c r="R781" s="21" t="s">
        <v>116</v>
      </c>
      <c r="S781" s="8" t="s">
        <v>226</v>
      </c>
      <c r="T781" s="7" t="s">
        <v>228</v>
      </c>
    </row>
    <row r="782" spans="1:20" ht="28">
      <c r="A782" s="101" t="s">
        <v>883</v>
      </c>
      <c r="B782" s="155" t="s">
        <v>946</v>
      </c>
      <c r="C782" s="5"/>
      <c r="D782" s="5" t="s">
        <v>246</v>
      </c>
      <c r="E782" s="132">
        <f t="shared" ref="E782:E796" si="361">$O$796-J782*($O$796-$O$781)</f>
        <v>298.2797727272727</v>
      </c>
      <c r="F782" s="139">
        <f>$O$796-P782*($O$796-$O$781)</f>
        <v>293.52</v>
      </c>
      <c r="G782" s="149"/>
      <c r="H782" s="82" t="str">
        <f t="shared" si="291"/>
        <v>11.4 percent up in Asselian international stage</v>
      </c>
      <c r="I782" s="142" t="str">
        <f t="shared" si="292"/>
        <v>100 percent up in Asselian international stage</v>
      </c>
      <c r="J782" s="7">
        <v>0.1136363636363642</v>
      </c>
      <c r="K782" s="129">
        <f t="shared" si="293"/>
        <v>11.4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274</v>
      </c>
      <c r="T782" s="7" t="s">
        <v>228</v>
      </c>
    </row>
    <row r="783" spans="1:20" ht="28">
      <c r="A783" s="101" t="s">
        <v>883</v>
      </c>
      <c r="B783" s="154" t="s">
        <v>947</v>
      </c>
      <c r="C783" s="5"/>
      <c r="D783" s="5" t="s">
        <v>82</v>
      </c>
      <c r="E783" s="132">
        <f t="shared" si="361"/>
        <v>298.89</v>
      </c>
      <c r="F783" s="139">
        <f>$O$796-P783*($O$796-$O$781)</f>
        <v>293.52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Asselian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119</v>
      </c>
      <c r="S783" s="8" t="s">
        <v>234</v>
      </c>
      <c r="T783" s="7" t="s">
        <v>228</v>
      </c>
    </row>
    <row r="784" spans="1:20" ht="28">
      <c r="A784" s="101" t="s">
        <v>883</v>
      </c>
      <c r="B784" s="155" t="s">
        <v>948</v>
      </c>
      <c r="C784" s="5"/>
      <c r="D784" s="5" t="s">
        <v>250</v>
      </c>
      <c r="E784" s="132">
        <f t="shared" si="361"/>
        <v>298.89</v>
      </c>
      <c r="F784" s="139">
        <f>$O$773-P784*($O$773-$O$761)</f>
        <v>283.3</v>
      </c>
      <c r="G784" s="149"/>
      <c r="H784" s="82" t="str">
        <f t="shared" si="291"/>
        <v>0 percent up in Asselian international stage</v>
      </c>
      <c r="I784" s="142" t="str">
        <f t="shared" si="292"/>
        <v>100 percent up in Artinskian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115</v>
      </c>
      <c r="S784" s="8" t="s">
        <v>234</v>
      </c>
      <c r="T784" s="7" t="s">
        <v>228</v>
      </c>
    </row>
    <row r="785" spans="1:20" ht="28">
      <c r="A785" s="101" t="s">
        <v>883</v>
      </c>
      <c r="B785" s="155" t="s">
        <v>949</v>
      </c>
      <c r="C785" s="5"/>
      <c r="D785" s="5" t="s">
        <v>250</v>
      </c>
      <c r="E785" s="132">
        <f t="shared" si="361"/>
        <v>298.89</v>
      </c>
      <c r="F785" s="139">
        <f>$O$781-P785*($O$781-$O$773)</f>
        <v>290.51</v>
      </c>
      <c r="G785" s="149"/>
      <c r="H785" s="82" t="str">
        <f t="shared" si="291"/>
        <v>0 percent up in Asselian international stage</v>
      </c>
      <c r="I785" s="142" t="str">
        <f t="shared" si="292"/>
        <v>100 percent up in Sakmarian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116</v>
      </c>
      <c r="S785" s="8" t="s">
        <v>234</v>
      </c>
      <c r="T785" s="7" t="s">
        <v>228</v>
      </c>
    </row>
    <row r="786" spans="1:20" ht="28">
      <c r="A786" s="101" t="s">
        <v>883</v>
      </c>
      <c r="B786" s="154" t="s">
        <v>950</v>
      </c>
      <c r="C786" s="5"/>
      <c r="D786" s="5" t="s">
        <v>82</v>
      </c>
      <c r="E786" s="132">
        <f t="shared" si="361"/>
        <v>298.89</v>
      </c>
      <c r="F786" s="139">
        <f>$O$796-P786*($O$796-$O$781)</f>
        <v>293.52</v>
      </c>
      <c r="G786" s="149"/>
      <c r="H786" s="82" t="str">
        <f t="shared" si="291"/>
        <v>0 percent up in Asselian international stage</v>
      </c>
      <c r="I786" s="142" t="str">
        <f t="shared" si="292"/>
        <v>100 percent up in Asselian international stage</v>
      </c>
      <c r="J786" s="7">
        <v>0</v>
      </c>
      <c r="K786" s="129">
        <f t="shared" si="293"/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si="294"/>
        <v>100</v>
      </c>
      <c r="R786" s="21" t="s">
        <v>119</v>
      </c>
      <c r="S786" s="8" t="s">
        <v>234</v>
      </c>
      <c r="T786" s="7" t="s">
        <v>228</v>
      </c>
    </row>
    <row r="787" spans="1:20" ht="56">
      <c r="A787" s="101"/>
      <c r="B787" s="154" t="s">
        <v>1668</v>
      </c>
      <c r="C787" s="5"/>
      <c r="D787" s="5"/>
      <c r="E787" s="132">
        <f t="shared" si="361"/>
        <v>298.89</v>
      </c>
      <c r="F787" s="139">
        <f>$O$781-P787*($O$781-$O$773)</f>
        <v>290.51</v>
      </c>
      <c r="G787" s="149" t="s">
        <v>1669</v>
      </c>
      <c r="H787" s="82" t="str">
        <f t="shared" ref="H787" si="362">CONCATENATE(K787," percent up in ",L787," international stage")</f>
        <v>0 percent up in Asselian international stage</v>
      </c>
      <c r="I787" s="142" t="str">
        <f t="shared" ref="I787" si="363">CONCATENATE(Q787," percent up in ",R787," international stage")</f>
        <v>100 percent up in Sakmarian international stage</v>
      </c>
      <c r="J787" s="7">
        <v>0</v>
      </c>
      <c r="K787" s="129">
        <f t="shared" ref="K787" si="364">ROUND(J787*100,1)</f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ref="Q787" si="365">ROUND(P787*100,1)</f>
        <v>100</v>
      </c>
      <c r="R787" s="21" t="s">
        <v>116</v>
      </c>
      <c r="S787" s="151" t="s">
        <v>1669</v>
      </c>
    </row>
    <row r="788" spans="1:20" ht="28">
      <c r="A788" s="101" t="s">
        <v>883</v>
      </c>
      <c r="B788" s="154" t="s">
        <v>951</v>
      </c>
      <c r="C788" s="5"/>
      <c r="D788" s="5" t="s">
        <v>82</v>
      </c>
      <c r="E788" s="132">
        <f t="shared" si="361"/>
        <v>298.89</v>
      </c>
      <c r="F788" s="139">
        <f>$O$761-P788*($O$761-$O$748)</f>
        <v>274.37</v>
      </c>
      <c r="G788" s="149"/>
      <c r="H788" s="82" t="str">
        <f t="shared" si="291"/>
        <v>0 percent up in Asselian international stage</v>
      </c>
      <c r="I788" s="142" t="str">
        <f t="shared" si="292"/>
        <v>100 percent up in Kungurian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114</v>
      </c>
      <c r="S788" s="8" t="s">
        <v>234</v>
      </c>
      <c r="T788" s="7" t="s">
        <v>228</v>
      </c>
    </row>
    <row r="789" spans="1:20" ht="28">
      <c r="A789" s="101" t="s">
        <v>883</v>
      </c>
      <c r="B789" s="154" t="s">
        <v>952</v>
      </c>
      <c r="C789" s="5"/>
      <c r="D789" s="5" t="s">
        <v>82</v>
      </c>
      <c r="E789" s="132">
        <f t="shared" si="361"/>
        <v>298.89</v>
      </c>
      <c r="F789" s="139">
        <f>$O$727-P789*($O$727-$O$719)</f>
        <v>259.54700000000003</v>
      </c>
      <c r="G789" s="149"/>
      <c r="H789" s="82" t="str">
        <f t="shared" si="291"/>
        <v>0 percent up in Asselian international stage</v>
      </c>
      <c r="I789" s="142" t="str">
        <f t="shared" si="292"/>
        <v>100 percent up in Capitanian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110</v>
      </c>
      <c r="S789" s="8" t="s">
        <v>234</v>
      </c>
      <c r="T789" s="7" t="s">
        <v>228</v>
      </c>
    </row>
    <row r="790" spans="1:20" ht="28">
      <c r="A790" s="101" t="s">
        <v>883</v>
      </c>
      <c r="B790" s="154" t="s">
        <v>953</v>
      </c>
      <c r="C790" s="5"/>
      <c r="D790" s="5" t="s">
        <v>82</v>
      </c>
      <c r="E790" s="132">
        <f t="shared" si="361"/>
        <v>298.89</v>
      </c>
      <c r="F790" s="139">
        <f>$O$796-P790*($O$796-$O$781)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234</v>
      </c>
      <c r="T790" s="7" t="s">
        <v>228</v>
      </c>
    </row>
    <row r="791" spans="1:20" ht="28">
      <c r="A791" s="101" t="s">
        <v>883</v>
      </c>
      <c r="B791" s="154" t="s">
        <v>954</v>
      </c>
      <c r="C791" s="5"/>
      <c r="D791" s="5" t="s">
        <v>82</v>
      </c>
      <c r="E791" s="132">
        <f t="shared" si="361"/>
        <v>298.89</v>
      </c>
      <c r="F791" s="139">
        <f>$O$796-P791*($O$796-$O$781)</f>
        <v>293.52</v>
      </c>
      <c r="G791" s="149"/>
      <c r="H791" s="82" t="str">
        <f t="shared" si="291"/>
        <v>0 percent up in Asselian international stage</v>
      </c>
      <c r="I791" s="142" t="str">
        <f t="shared" si="292"/>
        <v>100 percent up in Asselian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1</v>
      </c>
      <c r="Q791" s="143">
        <f t="shared" si="294"/>
        <v>100</v>
      </c>
      <c r="R791" s="21" t="s">
        <v>119</v>
      </c>
      <c r="S791" s="8" t="s">
        <v>234</v>
      </c>
      <c r="T791" s="7" t="s">
        <v>228</v>
      </c>
    </row>
    <row r="792" spans="1:20" ht="28">
      <c r="A792" s="101" t="s">
        <v>883</v>
      </c>
      <c r="B792" s="154" t="s">
        <v>955</v>
      </c>
      <c r="C792" s="5"/>
      <c r="D792" s="5" t="s">
        <v>246</v>
      </c>
      <c r="E792" s="132">
        <f t="shared" si="361"/>
        <v>298.89</v>
      </c>
      <c r="F792" s="139">
        <f>$O$773-P792*($O$773-$O$761)</f>
        <v>286.90499999999997</v>
      </c>
      <c r="G792" s="149"/>
      <c r="H792" s="82" t="str">
        <f t="shared" si="291"/>
        <v>0 percent up in Asselian international stage</v>
      </c>
      <c r="I792" s="142" t="str">
        <f t="shared" si="292"/>
        <v>50 percent up in Artinskian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0.5</v>
      </c>
      <c r="Q792" s="143">
        <f t="shared" si="294"/>
        <v>50</v>
      </c>
      <c r="R792" s="21" t="s">
        <v>115</v>
      </c>
      <c r="S792" s="8" t="s">
        <v>248</v>
      </c>
      <c r="T792" s="7" t="s">
        <v>228</v>
      </c>
    </row>
    <row r="793" spans="1:20" ht="28">
      <c r="A793" s="101" t="s">
        <v>883</v>
      </c>
      <c r="B793" s="154" t="s">
        <v>956</v>
      </c>
      <c r="C793" s="5"/>
      <c r="D793" s="5" t="s">
        <v>250</v>
      </c>
      <c r="E793" s="132">
        <f t="shared" si="361"/>
        <v>298.89</v>
      </c>
      <c r="F793" s="139">
        <f>$O$761-P793*($O$761-$O$748)</f>
        <v>274.37</v>
      </c>
      <c r="G793" s="149"/>
      <c r="H793" s="82" t="str">
        <f t="shared" si="291"/>
        <v>0 percent up in Asselian international stage</v>
      </c>
      <c r="I793" s="142" t="str">
        <f t="shared" si="292"/>
        <v>100 percent up in Kungurian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82</v>
      </c>
      <c r="N793" s="5" t="s">
        <v>82</v>
      </c>
      <c r="O793" s="83"/>
      <c r="P793" s="20">
        <v>1</v>
      </c>
      <c r="Q793" s="143">
        <f t="shared" si="294"/>
        <v>100</v>
      </c>
      <c r="R793" s="21" t="s">
        <v>114</v>
      </c>
      <c r="S793" s="8" t="s">
        <v>234</v>
      </c>
      <c r="T793" s="7" t="s">
        <v>228</v>
      </c>
    </row>
    <row r="794" spans="1:20" ht="28">
      <c r="A794" s="101" t="s">
        <v>883</v>
      </c>
      <c r="B794" s="154" t="s">
        <v>119</v>
      </c>
      <c r="C794" s="135"/>
      <c r="D794" s="135" t="s">
        <v>224</v>
      </c>
      <c r="E794" s="132">
        <f t="shared" si="361"/>
        <v>298.89</v>
      </c>
      <c r="F794" s="139">
        <f>$O$796-P794*($O$796-$O$781)</f>
        <v>293.52</v>
      </c>
      <c r="G794" s="149"/>
      <c r="H794" s="82" t="str">
        <f t="shared" si="291"/>
        <v>0 percent up in Asselian international stage</v>
      </c>
      <c r="I794" s="142" t="str">
        <f t="shared" si="292"/>
        <v>100 percent up in Asselian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226</v>
      </c>
      <c r="N794" s="5" t="s">
        <v>957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119</v>
      </c>
      <c r="S794" s="8" t="s">
        <v>226</v>
      </c>
      <c r="T794" s="7" t="s">
        <v>228</v>
      </c>
    </row>
    <row r="795" spans="1:20" ht="28">
      <c r="A795" s="101" t="s">
        <v>883</v>
      </c>
      <c r="B795" s="154" t="s">
        <v>118</v>
      </c>
      <c r="C795" s="135"/>
      <c r="D795" s="135" t="s">
        <v>224</v>
      </c>
      <c r="E795" s="132">
        <f t="shared" si="361"/>
        <v>298.89</v>
      </c>
      <c r="F795" s="139">
        <f>$O$761-P795*($O$761-$O$748)</f>
        <v>274.37</v>
      </c>
      <c r="G795" s="149"/>
      <c r="H795" s="82" t="str">
        <f t="shared" si="291"/>
        <v>0 percent up in Asselian international stage</v>
      </c>
      <c r="I795" s="142" t="str">
        <f t="shared" si="292"/>
        <v>100 percent up in Kungurian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226</v>
      </c>
      <c r="N795" s="5" t="s">
        <v>958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114</v>
      </c>
      <c r="S795" s="8" t="s">
        <v>241</v>
      </c>
      <c r="T795" s="7" t="s">
        <v>228</v>
      </c>
    </row>
    <row r="796" spans="1:20" ht="42">
      <c r="A796" s="101" t="s">
        <v>883</v>
      </c>
      <c r="B796" s="154" t="s">
        <v>117</v>
      </c>
      <c r="C796" s="135"/>
      <c r="D796" s="135" t="s">
        <v>224</v>
      </c>
      <c r="E796" s="132">
        <f t="shared" si="361"/>
        <v>298.89</v>
      </c>
      <c r="F796" s="139">
        <f>$O$698-P796*($O$698-$O$688)</f>
        <v>251.9</v>
      </c>
      <c r="G796" s="149"/>
      <c r="H796" s="82" t="str">
        <f t="shared" si="291"/>
        <v>0 percent up in Asselian international stage</v>
      </c>
      <c r="I796" s="142" t="str">
        <f t="shared" si="292"/>
        <v>100 percent up in Changhsingian international stage</v>
      </c>
      <c r="J796" s="7">
        <v>0</v>
      </c>
      <c r="K796" s="129">
        <f t="shared" si="293"/>
        <v>0</v>
      </c>
      <c r="L796" s="8" t="s">
        <v>119</v>
      </c>
      <c r="M796" s="5" t="s">
        <v>226</v>
      </c>
      <c r="N796" s="5" t="s">
        <v>959</v>
      </c>
      <c r="O796" s="84">
        <f>Master_Chronostrat!I111</f>
        <v>298.89</v>
      </c>
      <c r="P796" s="20">
        <v>1</v>
      </c>
      <c r="Q796" s="143">
        <f t="shared" si="294"/>
        <v>100</v>
      </c>
      <c r="R796" s="21" t="s">
        <v>107</v>
      </c>
      <c r="S796" s="8" t="s">
        <v>241</v>
      </c>
      <c r="T796" s="7" t="s">
        <v>228</v>
      </c>
    </row>
    <row r="797" spans="1:20" ht="28">
      <c r="A797" s="106" t="s">
        <v>960</v>
      </c>
      <c r="B797" s="102" t="s">
        <v>961</v>
      </c>
      <c r="C797" s="5"/>
      <c r="D797" s="5" t="s">
        <v>890</v>
      </c>
      <c r="E797" s="132">
        <f t="shared" ref="E797:E808" si="366">$O$808-J797*($O$808-$O$796)</f>
        <v>299.76050909090907</v>
      </c>
      <c r="F797" s="139">
        <f t="shared" ref="F797:F808" si="367">$O$808-P797*($O$808-$O$796)</f>
        <v>298.89</v>
      </c>
      <c r="G797" s="149"/>
      <c r="H797" s="82" t="str">
        <f t="shared" si="291"/>
        <v>81.8 percent up in Gzhelian international stage</v>
      </c>
      <c r="I797" s="142" t="str">
        <f t="shared" si="292"/>
        <v>100 percent up in Gzhelian international stage</v>
      </c>
      <c r="J797" s="7">
        <v>0.81818181818182034</v>
      </c>
      <c r="K797" s="129">
        <f t="shared" si="293"/>
        <v>81.8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274</v>
      </c>
      <c r="T797" s="7" t="s">
        <v>228</v>
      </c>
    </row>
    <row r="798" spans="1:20" ht="28">
      <c r="A798" s="106" t="s">
        <v>960</v>
      </c>
      <c r="B798" s="102" t="s">
        <v>962</v>
      </c>
      <c r="C798" s="5"/>
      <c r="D798" s="5" t="s">
        <v>963</v>
      </c>
      <c r="E798" s="132">
        <f t="shared" si="366"/>
        <v>300.35565306122447</v>
      </c>
      <c r="F798" s="139">
        <f t="shared" si="367"/>
        <v>298.89</v>
      </c>
      <c r="G798" s="149"/>
      <c r="H798" s="82" t="str">
        <f t="shared" si="291"/>
        <v>69.4 percent up in Gzhelian international stage</v>
      </c>
      <c r="I798" s="142" t="str">
        <f t="shared" si="292"/>
        <v>100 percent up in Gzhelian international stage</v>
      </c>
      <c r="J798" s="7">
        <v>0.69387755102040671</v>
      </c>
      <c r="K798" s="129">
        <f t="shared" si="293"/>
        <v>69.400000000000006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274</v>
      </c>
      <c r="T798" s="7" t="s">
        <v>228</v>
      </c>
    </row>
    <row r="799" spans="1:20" ht="28">
      <c r="A799" s="106" t="s">
        <v>960</v>
      </c>
      <c r="B799" s="103" t="s">
        <v>964</v>
      </c>
      <c r="C799" s="5"/>
      <c r="D799" s="5" t="s">
        <v>82</v>
      </c>
      <c r="E799" s="132">
        <f t="shared" si="366"/>
        <v>301.28390000000002</v>
      </c>
      <c r="F799" s="139">
        <f t="shared" si="367"/>
        <v>298.89</v>
      </c>
      <c r="G799" s="149"/>
      <c r="H799" s="82" t="str">
        <f t="shared" si="291"/>
        <v>50 percent up in Gzhelian international stage</v>
      </c>
      <c r="I799" s="142" t="str">
        <f t="shared" si="292"/>
        <v>100 percent up in Gzhelian international stage</v>
      </c>
      <c r="J799" s="7">
        <v>0.5</v>
      </c>
      <c r="K799" s="129">
        <f t="shared" si="293"/>
        <v>50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274</v>
      </c>
      <c r="T799" s="7" t="s">
        <v>228</v>
      </c>
    </row>
    <row r="800" spans="1:20" ht="28">
      <c r="A800" s="106" t="s">
        <v>960</v>
      </c>
      <c r="B800" s="102" t="s">
        <v>965</v>
      </c>
      <c r="C800" s="5"/>
      <c r="D800" s="5" t="s">
        <v>890</v>
      </c>
      <c r="E800" s="132">
        <f t="shared" si="366"/>
        <v>301.61034090909095</v>
      </c>
      <c r="F800" s="139">
        <f t="shared" si="367"/>
        <v>298.89</v>
      </c>
      <c r="G800" s="149"/>
      <c r="H800" s="82" t="str">
        <f t="shared" si="291"/>
        <v>43.2 percent up in Gzhelian international stage</v>
      </c>
      <c r="I800" s="142" t="str">
        <f t="shared" si="292"/>
        <v>100 percent up in Gzhelian international stage</v>
      </c>
      <c r="J800" s="7">
        <v>0.43181818181817389</v>
      </c>
      <c r="K800" s="129">
        <f t="shared" si="293"/>
        <v>43.2</v>
      </c>
      <c r="L800" s="8" t="s">
        <v>120</v>
      </c>
      <c r="M800" s="5" t="s">
        <v>82</v>
      </c>
      <c r="N800" s="5" t="s">
        <v>82</v>
      </c>
      <c r="O800" s="83"/>
      <c r="P800" s="20">
        <v>1</v>
      </c>
      <c r="Q800" s="143">
        <f t="shared" si="294"/>
        <v>100</v>
      </c>
      <c r="R800" s="21" t="s">
        <v>120</v>
      </c>
      <c r="S800" s="8" t="s">
        <v>274</v>
      </c>
      <c r="T800" s="7" t="s">
        <v>228</v>
      </c>
    </row>
    <row r="801" spans="1:20" ht="28">
      <c r="A801" s="106" t="s">
        <v>960</v>
      </c>
      <c r="B801" s="103" t="s">
        <v>966</v>
      </c>
      <c r="C801" s="5"/>
      <c r="D801" s="5" t="s">
        <v>890</v>
      </c>
      <c r="E801" s="132">
        <f t="shared" si="366"/>
        <v>302.91610454545457</v>
      </c>
      <c r="F801" s="139">
        <f t="shared" si="367"/>
        <v>301.61034090909095</v>
      </c>
      <c r="G801" s="149"/>
      <c r="H801" s="82" t="str">
        <f t="shared" si="291"/>
        <v>15.9 percent up in Gzhelian international stage</v>
      </c>
      <c r="I801" s="142" t="str">
        <f t="shared" si="292"/>
        <v>43.2 percent up in Gzhelian international stage</v>
      </c>
      <c r="J801" s="7">
        <v>0.1590909090909044</v>
      </c>
      <c r="K801" s="129">
        <f t="shared" si="293"/>
        <v>15.9</v>
      </c>
      <c r="L801" s="8" t="s">
        <v>120</v>
      </c>
      <c r="M801" s="5" t="s">
        <v>82</v>
      </c>
      <c r="N801" s="5" t="s">
        <v>82</v>
      </c>
      <c r="O801" s="83"/>
      <c r="P801" s="20">
        <v>0.43181818181817389</v>
      </c>
      <c r="Q801" s="143">
        <f t="shared" si="294"/>
        <v>43.2</v>
      </c>
      <c r="R801" s="21" t="s">
        <v>120</v>
      </c>
      <c r="S801" s="8" t="s">
        <v>261</v>
      </c>
      <c r="T801" s="7">
        <v>0.27272727272727271</v>
      </c>
    </row>
    <row r="802" spans="1:20" ht="28">
      <c r="A802" s="106" t="s">
        <v>960</v>
      </c>
      <c r="B802" s="102" t="s">
        <v>967</v>
      </c>
      <c r="C802" s="5"/>
      <c r="D802" s="5" t="s">
        <v>82</v>
      </c>
      <c r="E802" s="132">
        <f t="shared" si="366"/>
        <v>303.67779999999999</v>
      </c>
      <c r="F802" s="139">
        <f t="shared" si="367"/>
        <v>298.89</v>
      </c>
      <c r="G802" s="149" t="s">
        <v>1651</v>
      </c>
      <c r="H802" s="82" t="str">
        <f t="shared" si="291"/>
        <v>0 percent up in Gzhelian international stage</v>
      </c>
      <c r="I802" s="142" t="str">
        <f t="shared" si="292"/>
        <v>100 percent up in Gzhelian international stage</v>
      </c>
      <c r="J802" s="7">
        <v>0</v>
      </c>
      <c r="K802" s="129">
        <f t="shared" si="293"/>
        <v>0</v>
      </c>
      <c r="L802" s="8" t="s">
        <v>120</v>
      </c>
      <c r="M802" s="5" t="s">
        <v>82</v>
      </c>
      <c r="N802" s="5" t="s">
        <v>82</v>
      </c>
      <c r="O802" s="83"/>
      <c r="P802" s="20">
        <v>1</v>
      </c>
      <c r="Q802" s="143">
        <f t="shared" si="294"/>
        <v>100</v>
      </c>
      <c r="R802" s="21" t="s">
        <v>120</v>
      </c>
      <c r="S802" s="8" t="s">
        <v>234</v>
      </c>
      <c r="T802" s="7" t="s">
        <v>228</v>
      </c>
    </row>
    <row r="803" spans="1:20" ht="28">
      <c r="A803" s="106" t="s">
        <v>960</v>
      </c>
      <c r="B803" s="102" t="s">
        <v>968</v>
      </c>
      <c r="C803" s="5"/>
      <c r="D803" s="5" t="s">
        <v>963</v>
      </c>
      <c r="E803" s="132">
        <f t="shared" si="366"/>
        <v>303.67779999999999</v>
      </c>
      <c r="F803" s="139">
        <f t="shared" si="367"/>
        <v>300.35565306122447</v>
      </c>
      <c r="G803" s="149"/>
      <c r="H803" s="82" t="str">
        <f t="shared" ref="H803:H882" si="368">CONCATENATE(K803," percent up in ",L803," international stage")</f>
        <v>0 percent up in Gzhelian international stage</v>
      </c>
      <c r="I803" s="142" t="str">
        <f t="shared" ref="I803:I882" si="369">CONCATENATE(Q803," percent up in ",R803," international stage")</f>
        <v>69.4 percent up in Gzhelian international stage</v>
      </c>
      <c r="J803" s="7">
        <v>0</v>
      </c>
      <c r="K803" s="129">
        <f t="shared" ref="K803:K882" si="370">ROUND(J803*100,1)</f>
        <v>0</v>
      </c>
      <c r="L803" s="8" t="s">
        <v>120</v>
      </c>
      <c r="M803" s="5" t="s">
        <v>82</v>
      </c>
      <c r="N803" s="5" t="s">
        <v>82</v>
      </c>
      <c r="O803" s="83"/>
      <c r="P803" s="20">
        <v>0.69387755102040671</v>
      </c>
      <c r="Q803" s="143">
        <f t="shared" ref="Q803:Q882" si="371">ROUND(P803*100,1)</f>
        <v>69.400000000000006</v>
      </c>
      <c r="R803" s="21" t="s">
        <v>120</v>
      </c>
      <c r="S803" s="8" t="s">
        <v>232</v>
      </c>
      <c r="T803" s="7" t="s">
        <v>228</v>
      </c>
    </row>
    <row r="804" spans="1:20" ht="28">
      <c r="A804" s="106" t="s">
        <v>960</v>
      </c>
      <c r="B804" s="102" t="s">
        <v>969</v>
      </c>
      <c r="C804" s="5"/>
      <c r="D804" s="5" t="s">
        <v>890</v>
      </c>
      <c r="E804" s="132">
        <f t="shared" si="366"/>
        <v>303.67779999999999</v>
      </c>
      <c r="F804" s="139">
        <f t="shared" si="367"/>
        <v>302.91610454545457</v>
      </c>
      <c r="G804" s="149"/>
      <c r="H804" s="82" t="str">
        <f t="shared" si="368"/>
        <v>0 percent up in Gzhelian international stage</v>
      </c>
      <c r="I804" s="142" t="str">
        <f t="shared" si="369"/>
        <v>15.9 percent up in Gzhelian international stage</v>
      </c>
      <c r="J804" s="7">
        <v>0</v>
      </c>
      <c r="K804" s="129">
        <f t="shared" si="370"/>
        <v>0</v>
      </c>
      <c r="L804" s="8" t="s">
        <v>120</v>
      </c>
      <c r="M804" s="5" t="s">
        <v>82</v>
      </c>
      <c r="N804" s="5" t="s">
        <v>82</v>
      </c>
      <c r="O804" s="83"/>
      <c r="P804" s="20">
        <v>0.15909090909090434</v>
      </c>
      <c r="Q804" s="143">
        <f t="shared" si="371"/>
        <v>15.9</v>
      </c>
      <c r="R804" s="21" t="s">
        <v>120</v>
      </c>
      <c r="S804" s="8" t="s">
        <v>232</v>
      </c>
      <c r="T804" s="7" t="s">
        <v>228</v>
      </c>
    </row>
    <row r="805" spans="1:20" ht="28">
      <c r="A805" s="106" t="s">
        <v>960</v>
      </c>
      <c r="B805" s="103" t="s">
        <v>970</v>
      </c>
      <c r="C805" s="5"/>
      <c r="D805" s="5" t="s">
        <v>82</v>
      </c>
      <c r="E805" s="132">
        <f t="shared" si="366"/>
        <v>303.67779999999999</v>
      </c>
      <c r="F805" s="139">
        <f t="shared" si="367"/>
        <v>301.28390000000002</v>
      </c>
      <c r="G805" s="149"/>
      <c r="H805" s="82" t="str">
        <f t="shared" si="368"/>
        <v>0 percent up in Gzhelian international stage</v>
      </c>
      <c r="I805" s="142" t="str">
        <f t="shared" si="369"/>
        <v>50 percent up in Gzhelian international stage</v>
      </c>
      <c r="J805" s="7">
        <v>0</v>
      </c>
      <c r="K805" s="129">
        <f t="shared" si="370"/>
        <v>0</v>
      </c>
      <c r="L805" s="8" t="s">
        <v>120</v>
      </c>
      <c r="M805" s="5" t="s">
        <v>82</v>
      </c>
      <c r="N805" s="5" t="s">
        <v>82</v>
      </c>
      <c r="O805" s="83"/>
      <c r="P805" s="20">
        <v>0.5</v>
      </c>
      <c r="Q805" s="143">
        <f t="shared" si="371"/>
        <v>50</v>
      </c>
      <c r="R805" s="21" t="s">
        <v>120</v>
      </c>
      <c r="S805" s="8" t="s">
        <v>232</v>
      </c>
      <c r="T805" s="7" t="s">
        <v>228</v>
      </c>
    </row>
    <row r="806" spans="1:20" ht="28">
      <c r="A806" s="106"/>
      <c r="B806" s="103" t="s">
        <v>1678</v>
      </c>
      <c r="C806" s="5"/>
      <c r="D806" s="5"/>
      <c r="E806" s="132">
        <f t="shared" ref="E806:E807" si="372">$O$808-J806*($O$808-$O$796)</f>
        <v>301.28390000000002</v>
      </c>
      <c r="F806" s="139">
        <f t="shared" ref="F806:F807" si="373">$O$808-P806*($O$808-$O$796)</f>
        <v>298.89</v>
      </c>
      <c r="G806" s="149" t="s">
        <v>1607</v>
      </c>
      <c r="H806" s="82" t="str">
        <f t="shared" ref="H806:H807" si="374">CONCATENATE(K806," percent up in ",L806," international stage")</f>
        <v>50 percent up in Gzhelian international stage</v>
      </c>
      <c r="I806" s="142" t="str">
        <f t="shared" ref="I806:I807" si="375">CONCATENATE(Q806," percent up in ",R806," international stage")</f>
        <v>100 percent up in Gzhelian international stage</v>
      </c>
      <c r="J806" s="7">
        <v>0.5</v>
      </c>
      <c r="K806" s="129">
        <f t="shared" ref="K806:K807" si="376">ROUND(J806*100,1)</f>
        <v>50</v>
      </c>
      <c r="L806" s="8" t="s">
        <v>120</v>
      </c>
      <c r="M806" s="5" t="s">
        <v>82</v>
      </c>
      <c r="N806" s="5" t="s">
        <v>82</v>
      </c>
      <c r="O806" s="83"/>
      <c r="P806" s="20">
        <v>1</v>
      </c>
      <c r="Q806" s="143">
        <f t="shared" ref="Q806:Q807" si="377">ROUND(P806*100,1)</f>
        <v>100</v>
      </c>
      <c r="R806" s="21" t="s">
        <v>120</v>
      </c>
      <c r="S806" s="151" t="s">
        <v>1607</v>
      </c>
    </row>
    <row r="807" spans="1:20" ht="28">
      <c r="A807" s="106"/>
      <c r="B807" s="103" t="s">
        <v>1679</v>
      </c>
      <c r="C807" s="5"/>
      <c r="D807" s="5"/>
      <c r="E807" s="132">
        <f t="shared" si="372"/>
        <v>303.67779999999999</v>
      </c>
      <c r="F807" s="139">
        <f t="shared" si="373"/>
        <v>301.28390000000002</v>
      </c>
      <c r="G807" s="149" t="s">
        <v>1608</v>
      </c>
      <c r="H807" s="82" t="str">
        <f t="shared" si="374"/>
        <v>0 percent up in Gzhelian international stage</v>
      </c>
      <c r="I807" s="142" t="str">
        <f t="shared" si="375"/>
        <v>50 percent up in Gzhelian international stage</v>
      </c>
      <c r="J807" s="7">
        <v>0</v>
      </c>
      <c r="K807" s="129">
        <f t="shared" si="376"/>
        <v>0</v>
      </c>
      <c r="L807" s="8" t="s">
        <v>120</v>
      </c>
      <c r="M807" s="5" t="s">
        <v>82</v>
      </c>
      <c r="N807" s="5" t="s">
        <v>82</v>
      </c>
      <c r="O807" s="83"/>
      <c r="P807" s="20">
        <v>0.5</v>
      </c>
      <c r="Q807" s="143">
        <f t="shared" si="377"/>
        <v>50</v>
      </c>
      <c r="R807" s="21" t="s">
        <v>120</v>
      </c>
      <c r="S807" s="151" t="s">
        <v>1608</v>
      </c>
    </row>
    <row r="808" spans="1:20" ht="28">
      <c r="A808" s="106" t="s">
        <v>960</v>
      </c>
      <c r="B808" s="102" t="s">
        <v>120</v>
      </c>
      <c r="C808" s="135"/>
      <c r="D808" s="135" t="s">
        <v>224</v>
      </c>
      <c r="E808" s="132">
        <f t="shared" si="366"/>
        <v>303.67779999999999</v>
      </c>
      <c r="F808" s="139">
        <f t="shared" si="367"/>
        <v>298.89</v>
      </c>
      <c r="G808" s="149"/>
      <c r="H808" s="82" t="str">
        <f t="shared" si="368"/>
        <v>0 percent up in Gzhelian international stage</v>
      </c>
      <c r="I808" s="142" t="str">
        <f t="shared" si="369"/>
        <v>100 percent up in Gzhelian international stage</v>
      </c>
      <c r="J808" s="7">
        <v>0</v>
      </c>
      <c r="K808" s="129">
        <f t="shared" si="370"/>
        <v>0</v>
      </c>
      <c r="L808" s="8" t="s">
        <v>120</v>
      </c>
      <c r="M808" s="5" t="s">
        <v>226</v>
      </c>
      <c r="N808" s="5" t="s">
        <v>971</v>
      </c>
      <c r="O808" s="84">
        <f>Master_Chronostrat!I112</f>
        <v>303.67779999999999</v>
      </c>
      <c r="P808" s="20">
        <v>1</v>
      </c>
      <c r="Q808" s="143">
        <f t="shared" si="371"/>
        <v>100</v>
      </c>
      <c r="R808" s="21" t="s">
        <v>120</v>
      </c>
      <c r="S808" s="8" t="s">
        <v>226</v>
      </c>
      <c r="T808" s="7" t="s">
        <v>228</v>
      </c>
    </row>
    <row r="809" spans="1:20" ht="28">
      <c r="A809" s="106" t="s">
        <v>960</v>
      </c>
      <c r="B809" s="102" t="s">
        <v>972</v>
      </c>
      <c r="C809" s="5"/>
      <c r="D809" s="5" t="s">
        <v>963</v>
      </c>
      <c r="E809" s="132">
        <f t="shared" ref="E809:E824" si="378">$O$824-J809*($O$824-$O$808)</f>
        <v>305.09180769230767</v>
      </c>
      <c r="F809" s="139">
        <f>$O$824-P809*($O$824-$O$808)</f>
        <v>303.67779999999999</v>
      </c>
      <c r="G809" s="149"/>
      <c r="H809" s="82" t="str">
        <f t="shared" si="368"/>
        <v>57.7 percent up in Kasimovian international stage</v>
      </c>
      <c r="I809" s="142" t="str">
        <f t="shared" si="369"/>
        <v>100 percent up in Kasimovian international stage</v>
      </c>
      <c r="J809" s="7">
        <v>0.57692307692307188</v>
      </c>
      <c r="K809" s="129">
        <f t="shared" si="370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1"/>
        <v>100</v>
      </c>
      <c r="R809" s="21" t="s">
        <v>122</v>
      </c>
      <c r="S809" s="8" t="s">
        <v>274</v>
      </c>
      <c r="T809" s="7" t="s">
        <v>228</v>
      </c>
    </row>
    <row r="810" spans="1:20" ht="28">
      <c r="A810" s="106" t="s">
        <v>960</v>
      </c>
      <c r="B810" s="102" t="s">
        <v>973</v>
      </c>
      <c r="C810" s="5"/>
      <c r="D810" s="5" t="s">
        <v>246</v>
      </c>
      <c r="E810" s="132">
        <f t="shared" si="378"/>
        <v>305.09180769230767</v>
      </c>
      <c r="F810" s="139">
        <f>$O$808-P810*($O$808-$O$796)</f>
        <v>298.89</v>
      </c>
      <c r="G810" s="149"/>
      <c r="H810" s="82" t="str">
        <f t="shared" si="368"/>
        <v>57.7 percent up in Kasimovian international stage</v>
      </c>
      <c r="I810" s="142" t="str">
        <f t="shared" si="369"/>
        <v>100 percent up in Gzhelian international stage</v>
      </c>
      <c r="J810" s="7">
        <v>0.57692307692307188</v>
      </c>
      <c r="K810" s="129">
        <f t="shared" si="370"/>
        <v>57.7</v>
      </c>
      <c r="L810" s="8" t="s">
        <v>122</v>
      </c>
      <c r="M810" s="5" t="s">
        <v>82</v>
      </c>
      <c r="N810" s="5" t="s">
        <v>82</v>
      </c>
      <c r="O810" s="83"/>
      <c r="P810" s="20">
        <v>1</v>
      </c>
      <c r="Q810" s="143">
        <f t="shared" si="371"/>
        <v>100</v>
      </c>
      <c r="R810" s="21" t="s">
        <v>120</v>
      </c>
      <c r="S810" s="8" t="s">
        <v>248</v>
      </c>
      <c r="T810" s="7" t="s">
        <v>228</v>
      </c>
    </row>
    <row r="811" spans="1:20" ht="28">
      <c r="A811" s="106" t="s">
        <v>960</v>
      </c>
      <c r="B811" s="102" t="s">
        <v>974</v>
      </c>
      <c r="C811" s="5"/>
      <c r="D811" s="5" t="s">
        <v>963</v>
      </c>
      <c r="E811" s="132">
        <f t="shared" si="378"/>
        <v>306.37726923076923</v>
      </c>
      <c r="F811" s="139">
        <f t="shared" ref="F811:F816" si="379">$O$824-P811*($O$824-$O$808)</f>
        <v>305.09180769230767</v>
      </c>
      <c r="G811" s="149"/>
      <c r="H811" s="82" t="str">
        <f t="shared" si="368"/>
        <v>19.2 percent up in Kasimovian international stage</v>
      </c>
      <c r="I811" s="142" t="str">
        <f t="shared" si="369"/>
        <v>57.7 percent up in Kasimovian international stage</v>
      </c>
      <c r="J811" s="7">
        <v>0.19230769230769063</v>
      </c>
      <c r="K811" s="129">
        <f t="shared" si="370"/>
        <v>19.2</v>
      </c>
      <c r="L811" s="8" t="s">
        <v>122</v>
      </c>
      <c r="M811" s="5" t="s">
        <v>82</v>
      </c>
      <c r="N811" s="5" t="s">
        <v>82</v>
      </c>
      <c r="O811" s="83"/>
      <c r="P811" s="20">
        <v>0.57692307692307188</v>
      </c>
      <c r="Q811" s="143">
        <f t="shared" si="371"/>
        <v>57.7</v>
      </c>
      <c r="R811" s="21" t="s">
        <v>122</v>
      </c>
      <c r="S811" s="8" t="s">
        <v>261</v>
      </c>
      <c r="T811" s="7">
        <v>0.38461538461538464</v>
      </c>
    </row>
    <row r="812" spans="1:20" ht="28">
      <c r="A812" s="106" t="s">
        <v>960</v>
      </c>
      <c r="B812" s="102" t="s">
        <v>975</v>
      </c>
      <c r="C812" s="5"/>
      <c r="D812" s="5" t="s">
        <v>82</v>
      </c>
      <c r="E812" s="132">
        <f t="shared" si="378"/>
        <v>306.40433157894734</v>
      </c>
      <c r="F812" s="139">
        <f t="shared" si="379"/>
        <v>305.26094736842106</v>
      </c>
      <c r="G812" s="149"/>
      <c r="H812" s="82" t="str">
        <f t="shared" si="368"/>
        <v>18.4 percent up in Kasimovian international stage</v>
      </c>
      <c r="I812" s="142" t="str">
        <f t="shared" si="369"/>
        <v>52.6 percent up in Kasimovian international stage</v>
      </c>
      <c r="J812" s="7">
        <v>0.18421052631579637</v>
      </c>
      <c r="K812" s="129">
        <f t="shared" si="370"/>
        <v>18.399999999999999</v>
      </c>
      <c r="L812" s="8" t="s">
        <v>122</v>
      </c>
      <c r="M812" s="5" t="s">
        <v>82</v>
      </c>
      <c r="N812" s="5" t="s">
        <v>82</v>
      </c>
      <c r="O812" s="83"/>
      <c r="P812" s="20">
        <v>0.52631578947367275</v>
      </c>
      <c r="Q812" s="143">
        <f t="shared" si="371"/>
        <v>52.6</v>
      </c>
      <c r="R812" s="21" t="s">
        <v>122</v>
      </c>
      <c r="S812" s="8" t="s">
        <v>261</v>
      </c>
      <c r="T812" s="7">
        <v>0.34210526315787615</v>
      </c>
    </row>
    <row r="813" spans="1:20" ht="28">
      <c r="A813" s="106" t="s">
        <v>960</v>
      </c>
      <c r="B813" s="102" t="s">
        <v>976</v>
      </c>
      <c r="C813" s="5"/>
      <c r="D813" s="5" t="s">
        <v>82</v>
      </c>
      <c r="E813" s="132">
        <f t="shared" si="378"/>
        <v>307.02</v>
      </c>
      <c r="F813" s="139">
        <f t="shared" si="379"/>
        <v>305.09180769230767</v>
      </c>
      <c r="G813" s="149"/>
      <c r="H813" s="82" t="str">
        <f t="shared" si="368"/>
        <v>0 percent up in Kasimovian international stage</v>
      </c>
      <c r="I813" s="142" t="str">
        <f t="shared" si="369"/>
        <v>57.7 percent up in Kasimovian international stage</v>
      </c>
      <c r="J813" s="7">
        <v>0</v>
      </c>
      <c r="K813" s="129">
        <f t="shared" si="370"/>
        <v>0</v>
      </c>
      <c r="L813" s="8" t="s">
        <v>122</v>
      </c>
      <c r="M813" s="5" t="s">
        <v>82</v>
      </c>
      <c r="N813" s="5" t="s">
        <v>82</v>
      </c>
      <c r="O813" s="83"/>
      <c r="P813" s="20">
        <v>0.57692307692307188</v>
      </c>
      <c r="Q813" s="143">
        <f t="shared" si="371"/>
        <v>57.7</v>
      </c>
      <c r="R813" s="21" t="s">
        <v>122</v>
      </c>
      <c r="S813" s="8" t="s">
        <v>232</v>
      </c>
      <c r="T813" s="7" t="s">
        <v>228</v>
      </c>
    </row>
    <row r="814" spans="1:20" ht="28">
      <c r="A814" s="106" t="s">
        <v>960</v>
      </c>
      <c r="B814" s="102" t="s">
        <v>977</v>
      </c>
      <c r="C814" s="5"/>
      <c r="D814" s="5" t="s">
        <v>890</v>
      </c>
      <c r="E814" s="132">
        <f t="shared" si="378"/>
        <v>307.02</v>
      </c>
      <c r="F814" s="139">
        <f t="shared" si="379"/>
        <v>306.40433157894734</v>
      </c>
      <c r="G814" s="149"/>
      <c r="H814" s="82" t="str">
        <f t="shared" si="368"/>
        <v>0 percent up in Kasimovian international stage</v>
      </c>
      <c r="I814" s="142" t="str">
        <f t="shared" si="369"/>
        <v>18.4 percent up in Kasimovian international stage</v>
      </c>
      <c r="J814" s="7">
        <v>0</v>
      </c>
      <c r="K814" s="129">
        <f t="shared" si="370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0.18421052631579637</v>
      </c>
      <c r="Q814" s="143">
        <f t="shared" si="371"/>
        <v>18.399999999999999</v>
      </c>
      <c r="R814" s="21" t="s">
        <v>122</v>
      </c>
      <c r="S814" s="8" t="s">
        <v>232</v>
      </c>
      <c r="T814" s="7" t="s">
        <v>228</v>
      </c>
    </row>
    <row r="815" spans="1:20" ht="28">
      <c r="A815" s="106" t="s">
        <v>960</v>
      </c>
      <c r="B815" s="102" t="s">
        <v>978</v>
      </c>
      <c r="C815" s="5"/>
      <c r="D815" s="5" t="s">
        <v>963</v>
      </c>
      <c r="E815" s="132">
        <f t="shared" si="378"/>
        <v>307.02</v>
      </c>
      <c r="F815" s="139">
        <f t="shared" si="379"/>
        <v>306.37726923076923</v>
      </c>
      <c r="G815" s="149"/>
      <c r="H815" s="82" t="str">
        <f t="shared" si="368"/>
        <v>0 percent up in Kasimovian international stage</v>
      </c>
      <c r="I815" s="142" t="str">
        <f t="shared" si="369"/>
        <v>19.2 percent up in Kasimovian international stage</v>
      </c>
      <c r="J815" s="7">
        <v>0</v>
      </c>
      <c r="K815" s="129">
        <f t="shared" si="370"/>
        <v>0</v>
      </c>
      <c r="L815" s="8" t="s">
        <v>122</v>
      </c>
      <c r="M815" s="5" t="s">
        <v>82</v>
      </c>
      <c r="N815" s="5" t="s">
        <v>82</v>
      </c>
      <c r="O815" s="83"/>
      <c r="P815" s="20">
        <v>0.19230769230769063</v>
      </c>
      <c r="Q815" s="143">
        <f t="shared" si="371"/>
        <v>19.2</v>
      </c>
      <c r="R815" s="21" t="s">
        <v>122</v>
      </c>
      <c r="S815" s="8" t="s">
        <v>232</v>
      </c>
      <c r="T815" s="7" t="s">
        <v>228</v>
      </c>
    </row>
    <row r="816" spans="1:20" ht="28">
      <c r="A816" s="106" t="s">
        <v>960</v>
      </c>
      <c r="B816" s="102" t="s">
        <v>979</v>
      </c>
      <c r="C816" s="5"/>
      <c r="D816" s="5" t="s">
        <v>246</v>
      </c>
      <c r="E816" s="132">
        <f t="shared" si="378"/>
        <v>307.02</v>
      </c>
      <c r="F816" s="139">
        <f t="shared" si="379"/>
        <v>305.09180769230767</v>
      </c>
      <c r="G816" s="149"/>
      <c r="H816" s="82" t="str">
        <f t="shared" si="368"/>
        <v>0 percent up in Kasimovian international stage</v>
      </c>
      <c r="I816" s="142" t="str">
        <f t="shared" si="369"/>
        <v>57.7 percent up in Kasimovian international stage</v>
      </c>
      <c r="J816" s="7">
        <v>0</v>
      </c>
      <c r="K816" s="129">
        <f t="shared" si="370"/>
        <v>0</v>
      </c>
      <c r="L816" s="8" t="s">
        <v>122</v>
      </c>
      <c r="M816" s="5" t="s">
        <v>82</v>
      </c>
      <c r="N816" s="5" t="s">
        <v>82</v>
      </c>
      <c r="O816" s="83"/>
      <c r="P816" s="20">
        <v>0.57692307692307188</v>
      </c>
      <c r="Q816" s="143">
        <f t="shared" si="371"/>
        <v>57.7</v>
      </c>
      <c r="R816" s="21" t="s">
        <v>122</v>
      </c>
      <c r="S816" s="8" t="s">
        <v>232</v>
      </c>
      <c r="T816" s="7" t="s">
        <v>228</v>
      </c>
    </row>
    <row r="817" spans="1:20" ht="28">
      <c r="A817" s="106" t="s">
        <v>960</v>
      </c>
      <c r="B817" s="104" t="s">
        <v>980</v>
      </c>
      <c r="C817" s="5"/>
      <c r="D817" s="5" t="s">
        <v>82</v>
      </c>
      <c r="E817" s="132">
        <f t="shared" si="378"/>
        <v>307.02</v>
      </c>
      <c r="F817" s="139">
        <f>$O$808-P817*($O$808-$O$796)</f>
        <v>298.89</v>
      </c>
      <c r="G817" s="149"/>
      <c r="H817" s="82" t="str">
        <f t="shared" si="368"/>
        <v>0 percent up in Kasimovian international stage</v>
      </c>
      <c r="I817" s="142" t="str">
        <f t="shared" si="369"/>
        <v>100 percent up in Gzhelian international stage</v>
      </c>
      <c r="J817" s="7">
        <v>0</v>
      </c>
      <c r="K817" s="129">
        <f t="shared" si="370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1"/>
        <v>100</v>
      </c>
      <c r="R817" s="21" t="s">
        <v>120</v>
      </c>
      <c r="S817" s="8" t="s">
        <v>234</v>
      </c>
      <c r="T817" s="7" t="s">
        <v>228</v>
      </c>
    </row>
    <row r="818" spans="1:20" ht="28">
      <c r="A818" s="106" t="s">
        <v>960</v>
      </c>
      <c r="B818" s="102" t="s">
        <v>981</v>
      </c>
      <c r="C818" s="5"/>
      <c r="D818" s="5" t="s">
        <v>266</v>
      </c>
      <c r="E818" s="132">
        <f t="shared" si="378"/>
        <v>307.02</v>
      </c>
      <c r="F818" s="139">
        <f>$O$808-P818*($O$808-$O$796)</f>
        <v>298.89</v>
      </c>
      <c r="G818" s="149"/>
      <c r="H818" s="82" t="str">
        <f t="shared" si="368"/>
        <v>0 percent up in Kasimovian international stage</v>
      </c>
      <c r="I818" s="142" t="str">
        <f t="shared" si="369"/>
        <v>100 percent up in Gzhelian international stage</v>
      </c>
      <c r="J818" s="7">
        <v>0</v>
      </c>
      <c r="K818" s="129">
        <f t="shared" si="370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1"/>
        <v>100</v>
      </c>
      <c r="R818" s="21" t="s">
        <v>120</v>
      </c>
      <c r="S818" s="8" t="s">
        <v>234</v>
      </c>
      <c r="T818" s="7" t="s">
        <v>228</v>
      </c>
    </row>
    <row r="819" spans="1:20" ht="28">
      <c r="A819" s="106" t="s">
        <v>960</v>
      </c>
      <c r="B819" s="103" t="s">
        <v>982</v>
      </c>
      <c r="C819" s="5"/>
      <c r="D819" s="5" t="s">
        <v>82</v>
      </c>
      <c r="E819" s="132">
        <f t="shared" si="378"/>
        <v>307.02</v>
      </c>
      <c r="F819" s="139">
        <f>$O$824-P819*($O$824-$O$808)</f>
        <v>303.67779999999999</v>
      </c>
      <c r="G819" s="149"/>
      <c r="H819" s="82" t="str">
        <f t="shared" si="368"/>
        <v>0 percent up in Kasimovian international stage</v>
      </c>
      <c r="I819" s="142" t="str">
        <f t="shared" si="369"/>
        <v>100 percent up in Kasimovian international stage</v>
      </c>
      <c r="J819" s="7">
        <v>0</v>
      </c>
      <c r="K819" s="129">
        <f t="shared" si="370"/>
        <v>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si="371"/>
        <v>100</v>
      </c>
      <c r="R819" s="21" t="s">
        <v>122</v>
      </c>
      <c r="S819" s="8" t="s">
        <v>234</v>
      </c>
      <c r="T819" s="7" t="s">
        <v>228</v>
      </c>
    </row>
    <row r="820" spans="1:20" ht="28">
      <c r="A820" s="106"/>
      <c r="B820" s="103" t="s">
        <v>1680</v>
      </c>
      <c r="C820" s="5"/>
      <c r="D820" s="5"/>
      <c r="E820" s="132">
        <f t="shared" ref="E820:E821" si="380">$O$824-J820*($O$824-$O$808)</f>
        <v>305.34889999999996</v>
      </c>
      <c r="F820" s="139">
        <f>$O$824-P820*($O$824-$O$808)</f>
        <v>303.67779999999999</v>
      </c>
      <c r="G820" s="149" t="s">
        <v>1607</v>
      </c>
      <c r="H820" s="82" t="str">
        <f t="shared" ref="H820:H821" si="381">CONCATENATE(K820," percent up in ",L820," international stage")</f>
        <v>50 percent up in Kasimovian international stage</v>
      </c>
      <c r="I820" s="142" t="str">
        <f t="shared" ref="I820:I821" si="382">CONCATENATE(Q820," percent up in ",R820," international stage")</f>
        <v>100 percent up in Kasimovian international stage</v>
      </c>
      <c r="J820" s="7">
        <v>0.5</v>
      </c>
      <c r="K820" s="129">
        <f t="shared" ref="K820:K821" si="383">ROUND(J820*100,1)</f>
        <v>50</v>
      </c>
      <c r="L820" s="8" t="s">
        <v>122</v>
      </c>
      <c r="M820" s="5" t="s">
        <v>82</v>
      </c>
      <c r="N820" s="5" t="s">
        <v>82</v>
      </c>
      <c r="O820" s="83"/>
      <c r="P820" s="20">
        <v>1</v>
      </c>
      <c r="Q820" s="143">
        <f t="shared" ref="Q820:Q821" si="384">ROUND(P820*100,1)</f>
        <v>100</v>
      </c>
      <c r="R820" s="21" t="s">
        <v>122</v>
      </c>
      <c r="S820" s="151" t="s">
        <v>1607</v>
      </c>
    </row>
    <row r="821" spans="1:20" ht="28">
      <c r="A821" s="106"/>
      <c r="B821" s="103" t="s">
        <v>1681</v>
      </c>
      <c r="C821" s="5"/>
      <c r="D821" s="5"/>
      <c r="E821" s="132">
        <f t="shared" si="380"/>
        <v>307.02</v>
      </c>
      <c r="F821" s="139">
        <f>$O$824-P821*($O$824-$O$808)</f>
        <v>305.34889999999996</v>
      </c>
      <c r="G821" s="149" t="s">
        <v>1608</v>
      </c>
      <c r="H821" s="82" t="str">
        <f t="shared" si="381"/>
        <v>0 percent up in Kasimovian international stage</v>
      </c>
      <c r="I821" s="142" t="str">
        <f t="shared" si="382"/>
        <v>50 percent up in Kasimovian international stage</v>
      </c>
      <c r="J821" s="7">
        <v>0</v>
      </c>
      <c r="K821" s="129">
        <f t="shared" si="383"/>
        <v>0</v>
      </c>
      <c r="L821" s="8" t="s">
        <v>122</v>
      </c>
      <c r="M821" s="5" t="s">
        <v>82</v>
      </c>
      <c r="N821" s="5" t="s">
        <v>82</v>
      </c>
      <c r="O821" s="83"/>
      <c r="P821" s="20">
        <v>0.5</v>
      </c>
      <c r="Q821" s="143">
        <f t="shared" si="384"/>
        <v>50</v>
      </c>
      <c r="R821" s="21" t="s">
        <v>122</v>
      </c>
      <c r="S821" s="151" t="s">
        <v>1608</v>
      </c>
    </row>
    <row r="822" spans="1:20" ht="28">
      <c r="A822" s="106" t="s">
        <v>960</v>
      </c>
      <c r="B822" s="102" t="s">
        <v>122</v>
      </c>
      <c r="C822" s="135"/>
      <c r="D822" s="135" t="s">
        <v>224</v>
      </c>
      <c r="E822" s="132">
        <f t="shared" si="378"/>
        <v>307.02</v>
      </c>
      <c r="F822" s="139">
        <f>$O$824-P822*($O$824-$O$808)</f>
        <v>303.67779999999999</v>
      </c>
      <c r="G822" s="149"/>
      <c r="H822" s="82" t="str">
        <f t="shared" si="368"/>
        <v>0 percent up in Kasimovian international stage</v>
      </c>
      <c r="I822" s="142" t="str">
        <f t="shared" si="369"/>
        <v>100 percent up in Kasimovian international stage</v>
      </c>
      <c r="J822" s="7">
        <v>0</v>
      </c>
      <c r="K822" s="129">
        <f t="shared" si="370"/>
        <v>0</v>
      </c>
      <c r="L822" s="8" t="s">
        <v>122</v>
      </c>
      <c r="M822" s="5" t="s">
        <v>226</v>
      </c>
      <c r="N822" s="5" t="s">
        <v>983</v>
      </c>
      <c r="O822" s="84">
        <f>Master_Chronostrat!I113</f>
        <v>307.02</v>
      </c>
      <c r="P822" s="20">
        <v>1</v>
      </c>
      <c r="Q822" s="143">
        <f t="shared" si="371"/>
        <v>100</v>
      </c>
      <c r="R822" s="21" t="s">
        <v>122</v>
      </c>
      <c r="S822" s="8" t="s">
        <v>226</v>
      </c>
      <c r="T822" s="7" t="s">
        <v>228</v>
      </c>
    </row>
    <row r="823" spans="1:20" ht="34">
      <c r="A823" s="106"/>
      <c r="B823" s="102" t="s">
        <v>1682</v>
      </c>
      <c r="C823" s="5"/>
      <c r="D823" s="5"/>
      <c r="E823" s="132">
        <f t="shared" ref="E823" si="385">$O$824-J823*($O$824-$O$808)</f>
        <v>307.02</v>
      </c>
      <c r="F823" s="139">
        <f>$O$808-P823*($O$808-$O$796)</f>
        <v>298.89</v>
      </c>
      <c r="G823" s="149" t="s">
        <v>1684</v>
      </c>
      <c r="H823" s="82" t="str">
        <f t="shared" ref="H823" si="386">CONCATENATE(K823," percent up in ",L823," international stage")</f>
        <v>0 percent up in Kasimovian international stage</v>
      </c>
      <c r="I823" s="142" t="str">
        <f t="shared" ref="I823" si="387">CONCATENATE(Q823," percent up in ",R823," international stage")</f>
        <v>100 percent up in Gzhelian international stage</v>
      </c>
      <c r="J823" s="7">
        <v>0</v>
      </c>
      <c r="K823" s="129">
        <f t="shared" ref="K823" si="388">ROUND(J823*100,1)</f>
        <v>0</v>
      </c>
      <c r="L823" s="8" t="s">
        <v>122</v>
      </c>
      <c r="M823" s="5"/>
      <c r="O823" s="84"/>
      <c r="P823" s="20">
        <v>1</v>
      </c>
      <c r="Q823" s="143">
        <f t="shared" ref="Q823" si="389">ROUND(P823*100,1)</f>
        <v>100</v>
      </c>
      <c r="R823" s="21" t="s">
        <v>120</v>
      </c>
      <c r="S823" s="151" t="s">
        <v>1684</v>
      </c>
    </row>
    <row r="824" spans="1:20" ht="34">
      <c r="A824" s="106" t="s">
        <v>960</v>
      </c>
      <c r="B824" s="102" t="s">
        <v>984</v>
      </c>
      <c r="C824" s="135"/>
      <c r="D824" s="135" t="s">
        <v>224</v>
      </c>
      <c r="E824" s="132">
        <f t="shared" si="378"/>
        <v>307.02</v>
      </c>
      <c r="F824" s="139">
        <f>$O$808-P824*($O$808-$O$796)</f>
        <v>298.89</v>
      </c>
      <c r="G824" s="149"/>
      <c r="H824" s="82" t="str">
        <f t="shared" si="368"/>
        <v>0 percent up in Kasimovian international stage</v>
      </c>
      <c r="I824" s="142" t="str">
        <f t="shared" si="369"/>
        <v>100 percent up in Gzhelian international stage</v>
      </c>
      <c r="J824" s="7">
        <v>0</v>
      </c>
      <c r="K824" s="129">
        <f t="shared" si="370"/>
        <v>0</v>
      </c>
      <c r="L824" s="8" t="s">
        <v>122</v>
      </c>
      <c r="M824" s="5" t="s">
        <v>226</v>
      </c>
      <c r="N824" s="5" t="s">
        <v>985</v>
      </c>
      <c r="O824" s="84">
        <f>Master_Chronostrat!I113</f>
        <v>307.02</v>
      </c>
      <c r="P824" s="20">
        <v>1</v>
      </c>
      <c r="Q824" s="143">
        <f t="shared" si="371"/>
        <v>100</v>
      </c>
      <c r="R824" s="21" t="s">
        <v>120</v>
      </c>
      <c r="S824" s="8" t="s">
        <v>1683</v>
      </c>
      <c r="T824" s="7" t="s">
        <v>228</v>
      </c>
    </row>
    <row r="825" spans="1:20" ht="28">
      <c r="A825" s="106" t="s">
        <v>960</v>
      </c>
      <c r="B825" s="102" t="s">
        <v>986</v>
      </c>
      <c r="C825" s="5"/>
      <c r="D825" s="5" t="s">
        <v>963</v>
      </c>
      <c r="E825" s="132">
        <f t="shared" ref="E825:E852" si="390">$O$852-J825*($O$852-$O$824)</f>
        <v>308.11442307692306</v>
      </c>
      <c r="F825" s="139">
        <f t="shared" ref="F825:F835" si="391">$O$852-P825*($O$852-$O$824)</f>
        <v>307.02</v>
      </c>
      <c r="G825" s="149"/>
      <c r="H825" s="82" t="str">
        <f t="shared" si="368"/>
        <v>86.5 percent up in Moscovian international stage</v>
      </c>
      <c r="I825" s="142" t="str">
        <f t="shared" si="369"/>
        <v>100 percent up in Moscovian international stage</v>
      </c>
      <c r="J825" s="7">
        <v>0.86538461538461731</v>
      </c>
      <c r="K825" s="129">
        <f t="shared" si="370"/>
        <v>86.5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1"/>
        <v>100</v>
      </c>
      <c r="R825" s="21" t="s">
        <v>124</v>
      </c>
      <c r="S825" s="8" t="s">
        <v>274</v>
      </c>
      <c r="T825" s="7" t="s">
        <v>228</v>
      </c>
    </row>
    <row r="826" spans="1:20" ht="28">
      <c r="A826" s="106" t="s">
        <v>960</v>
      </c>
      <c r="B826" s="103" t="s">
        <v>987</v>
      </c>
      <c r="C826" s="5"/>
      <c r="D826" s="5" t="s">
        <v>82</v>
      </c>
      <c r="E826" s="132">
        <f t="shared" si="390"/>
        <v>309.0524999999999</v>
      </c>
      <c r="F826" s="139">
        <f t="shared" si="391"/>
        <v>307.02</v>
      </c>
      <c r="G826" s="149"/>
      <c r="H826" s="82" t="str">
        <f t="shared" si="368"/>
        <v>75 percent up in Moscovian international stage</v>
      </c>
      <c r="I826" s="142" t="str">
        <f t="shared" si="369"/>
        <v>100 percent up in Moscovian international stage</v>
      </c>
      <c r="J826" s="7">
        <v>0.75000000000000822</v>
      </c>
      <c r="K826" s="129">
        <f t="shared" si="370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1"/>
        <v>100</v>
      </c>
      <c r="R826" s="21" t="s">
        <v>124</v>
      </c>
      <c r="S826" s="8" t="s">
        <v>274</v>
      </c>
      <c r="T826" s="7" t="s">
        <v>228</v>
      </c>
    </row>
    <row r="827" spans="1:20" ht="28">
      <c r="A827" s="106" t="s">
        <v>960</v>
      </c>
      <c r="B827" s="103" t="s">
        <v>988</v>
      </c>
      <c r="C827" s="5"/>
      <c r="D827" s="5" t="s">
        <v>82</v>
      </c>
      <c r="E827" s="132">
        <f t="shared" si="390"/>
        <v>309.0524999999999</v>
      </c>
      <c r="F827" s="139">
        <f t="shared" si="391"/>
        <v>307.02</v>
      </c>
      <c r="G827" s="149"/>
      <c r="H827" s="82" t="str">
        <f t="shared" si="368"/>
        <v>75 percent up in Moscovian international stage</v>
      </c>
      <c r="I827" s="142" t="str">
        <f t="shared" si="369"/>
        <v>100 percent up in Moscovian international stage</v>
      </c>
      <c r="J827" s="7">
        <v>0.75000000000000822</v>
      </c>
      <c r="K827" s="129">
        <f t="shared" si="370"/>
        <v>75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1"/>
        <v>100</v>
      </c>
      <c r="R827" s="21" t="s">
        <v>124</v>
      </c>
      <c r="S827" s="8" t="s">
        <v>274</v>
      </c>
      <c r="T827" s="7" t="s">
        <v>228</v>
      </c>
    </row>
    <row r="828" spans="1:20" ht="28">
      <c r="A828" s="106" t="s">
        <v>960</v>
      </c>
      <c r="B828" s="102" t="s">
        <v>989</v>
      </c>
      <c r="C828" s="5"/>
      <c r="D828" s="5" t="s">
        <v>82</v>
      </c>
      <c r="E828" s="132">
        <f t="shared" si="390"/>
        <v>309.36519230769227</v>
      </c>
      <c r="F828" s="139">
        <f t="shared" si="391"/>
        <v>307.02</v>
      </c>
      <c r="G828" s="149"/>
      <c r="H828" s="82" t="str">
        <f t="shared" si="368"/>
        <v>71.2 percent up in Moscovian international stage</v>
      </c>
      <c r="I828" s="142" t="str">
        <f t="shared" si="369"/>
        <v>100 percent up in Moscovian international stage</v>
      </c>
      <c r="J828" s="7">
        <v>0.7115384615384609</v>
      </c>
      <c r="K828" s="129">
        <f t="shared" si="370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1"/>
        <v>100</v>
      </c>
      <c r="R828" s="21" t="s">
        <v>124</v>
      </c>
      <c r="S828" s="8" t="s">
        <v>274</v>
      </c>
      <c r="T828" s="7" t="s">
        <v>228</v>
      </c>
    </row>
    <row r="829" spans="1:20" ht="28">
      <c r="A829" s="106" t="s">
        <v>960</v>
      </c>
      <c r="B829" s="102" t="s">
        <v>990</v>
      </c>
      <c r="C829" s="5"/>
      <c r="D829" s="5" t="s">
        <v>246</v>
      </c>
      <c r="E829" s="132">
        <f t="shared" si="390"/>
        <v>309.36519230769227</v>
      </c>
      <c r="F829" s="139">
        <f t="shared" si="391"/>
        <v>307.02</v>
      </c>
      <c r="G829" s="149"/>
      <c r="H829" s="82" t="str">
        <f t="shared" si="368"/>
        <v>71.2 percent up in Moscovian international stage</v>
      </c>
      <c r="I829" s="142" t="str">
        <f t="shared" si="369"/>
        <v>100 percent up in Moscovian international stage</v>
      </c>
      <c r="J829" s="7">
        <v>0.7115384615384609</v>
      </c>
      <c r="K829" s="129">
        <f t="shared" si="370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1</v>
      </c>
      <c r="Q829" s="143">
        <f t="shared" si="371"/>
        <v>100</v>
      </c>
      <c r="R829" s="21" t="s">
        <v>124</v>
      </c>
      <c r="S829" s="8" t="s">
        <v>274</v>
      </c>
      <c r="T829" s="7" t="s">
        <v>228</v>
      </c>
    </row>
    <row r="830" spans="1:20" ht="28">
      <c r="A830" s="106" t="s">
        <v>960</v>
      </c>
      <c r="B830" s="102" t="s">
        <v>991</v>
      </c>
      <c r="C830" s="5"/>
      <c r="D830" s="5" t="s">
        <v>963</v>
      </c>
      <c r="E830" s="132">
        <f t="shared" si="390"/>
        <v>309.36519230769227</v>
      </c>
      <c r="F830" s="139">
        <f t="shared" si="391"/>
        <v>308.11442307692306</v>
      </c>
      <c r="G830" s="149"/>
      <c r="H830" s="82" t="str">
        <f t="shared" si="368"/>
        <v>71.2 percent up in Moscovian international stage</v>
      </c>
      <c r="I830" s="142" t="str">
        <f t="shared" si="369"/>
        <v>86.5 percent up in Moscovian international stage</v>
      </c>
      <c r="J830" s="7">
        <v>0.7115384615384609</v>
      </c>
      <c r="K830" s="129">
        <f t="shared" si="370"/>
        <v>71.2</v>
      </c>
      <c r="L830" s="8" t="s">
        <v>124</v>
      </c>
      <c r="M830" s="5" t="s">
        <v>82</v>
      </c>
      <c r="N830" s="5" t="s">
        <v>82</v>
      </c>
      <c r="O830" s="83"/>
      <c r="P830" s="20">
        <v>0.86538461538461731</v>
      </c>
      <c r="Q830" s="143">
        <f t="shared" si="371"/>
        <v>86.5</v>
      </c>
      <c r="R830" s="21" t="s">
        <v>124</v>
      </c>
      <c r="S830" s="8" t="s">
        <v>261</v>
      </c>
      <c r="T830" s="7">
        <v>0.15384615384616132</v>
      </c>
    </row>
    <row r="831" spans="1:20" ht="28">
      <c r="A831" s="106" t="s">
        <v>960</v>
      </c>
      <c r="B831" s="102" t="s">
        <v>992</v>
      </c>
      <c r="C831" s="5"/>
      <c r="D831" s="5" t="s">
        <v>890</v>
      </c>
      <c r="E831" s="132">
        <f t="shared" si="390"/>
        <v>309.36866666666668</v>
      </c>
      <c r="F831" s="139">
        <f t="shared" si="391"/>
        <v>307.02</v>
      </c>
      <c r="G831" s="149"/>
      <c r="H831" s="82" t="str">
        <f t="shared" si="368"/>
        <v>71.1 percent up in Moscovian international stage</v>
      </c>
      <c r="I831" s="142" t="str">
        <f t="shared" si="369"/>
        <v>100 percent up in Moscovian international stage</v>
      </c>
      <c r="J831" s="7">
        <v>0.71111111111110359</v>
      </c>
      <c r="K831" s="129">
        <f t="shared" si="370"/>
        <v>71.099999999999994</v>
      </c>
      <c r="L831" s="8" t="s">
        <v>124</v>
      </c>
      <c r="M831" s="5" t="s">
        <v>82</v>
      </c>
      <c r="N831" s="5" t="s">
        <v>82</v>
      </c>
      <c r="O831" s="83"/>
      <c r="P831" s="20">
        <v>1</v>
      </c>
      <c r="Q831" s="143">
        <f t="shared" si="371"/>
        <v>100</v>
      </c>
      <c r="R831" s="21" t="s">
        <v>124</v>
      </c>
      <c r="S831" s="8" t="s">
        <v>274</v>
      </c>
      <c r="T831" s="7" t="s">
        <v>228</v>
      </c>
    </row>
    <row r="832" spans="1:20" ht="28">
      <c r="A832" s="106" t="s">
        <v>960</v>
      </c>
      <c r="B832" s="103" t="s">
        <v>993</v>
      </c>
      <c r="C832" s="5"/>
      <c r="D832" s="5" t="s">
        <v>82</v>
      </c>
      <c r="E832" s="132">
        <f t="shared" si="390"/>
        <v>311.08499999999992</v>
      </c>
      <c r="F832" s="139">
        <f t="shared" si="391"/>
        <v>309.0524999999999</v>
      </c>
      <c r="G832" s="149"/>
      <c r="H832" s="82" t="str">
        <f t="shared" si="368"/>
        <v>50 percent up in Moscovian international stage</v>
      </c>
      <c r="I832" s="142" t="str">
        <f t="shared" si="369"/>
        <v>75 percent up in Moscovian international stage</v>
      </c>
      <c r="J832" s="7">
        <v>0.50000000000000544</v>
      </c>
      <c r="K832" s="129">
        <f t="shared" si="370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1"/>
        <v>75</v>
      </c>
      <c r="R832" s="21" t="s">
        <v>124</v>
      </c>
      <c r="S832" s="8" t="s">
        <v>261</v>
      </c>
      <c r="T832" s="7">
        <v>0.25000000000000172</v>
      </c>
    </row>
    <row r="833" spans="1:20" ht="28">
      <c r="A833" s="106" t="s">
        <v>960</v>
      </c>
      <c r="B833" s="103" t="s">
        <v>994</v>
      </c>
      <c r="C833" s="5"/>
      <c r="D833" s="5" t="s">
        <v>82</v>
      </c>
      <c r="E833" s="132">
        <f t="shared" si="390"/>
        <v>311.08499999999992</v>
      </c>
      <c r="F833" s="139">
        <f t="shared" si="391"/>
        <v>309.0524999999999</v>
      </c>
      <c r="G833" s="149"/>
      <c r="H833" s="82" t="str">
        <f t="shared" si="368"/>
        <v>50 percent up in Moscovian international stage</v>
      </c>
      <c r="I833" s="142" t="str">
        <f t="shared" si="369"/>
        <v>75 percent up in Moscovian international stage</v>
      </c>
      <c r="J833" s="7">
        <v>0.50000000000000544</v>
      </c>
      <c r="K833" s="129">
        <f t="shared" si="370"/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si="371"/>
        <v>75</v>
      </c>
      <c r="R833" s="21" t="s">
        <v>124</v>
      </c>
      <c r="S833" s="8" t="s">
        <v>261</v>
      </c>
      <c r="T833" s="7">
        <v>0.25000000000000172</v>
      </c>
    </row>
    <row r="834" spans="1:20" ht="28">
      <c r="A834" s="106"/>
      <c r="B834" s="103" t="s">
        <v>1876</v>
      </c>
      <c r="C834" s="5"/>
      <c r="D834" s="5" t="s">
        <v>82</v>
      </c>
      <c r="E834" s="132">
        <f t="shared" si="390"/>
        <v>311.08499999999992</v>
      </c>
      <c r="F834" s="139">
        <f t="shared" si="391"/>
        <v>309.0524999999999</v>
      </c>
      <c r="G834" s="149" t="s">
        <v>1878</v>
      </c>
      <c r="H834" s="82" t="str">
        <f t="shared" ref="H834" si="392">CONCATENATE(K834," percent up in ",L834," international stage")</f>
        <v>50 percent up in Moscovian international stage</v>
      </c>
      <c r="I834" s="142" t="str">
        <f t="shared" ref="I834" si="393">CONCATENATE(Q834," percent up in ",R834," international stage")</f>
        <v>75 percent up in Moscovian international stage</v>
      </c>
      <c r="J834" s="7">
        <v>0.50000000000000544</v>
      </c>
      <c r="K834" s="129">
        <f t="shared" ref="K834" si="394">ROUND(J834*100,1)</f>
        <v>50</v>
      </c>
      <c r="L834" s="8" t="s">
        <v>124</v>
      </c>
      <c r="M834" s="5" t="s">
        <v>82</v>
      </c>
      <c r="N834" s="5" t="s">
        <v>82</v>
      </c>
      <c r="O834" s="83"/>
      <c r="P834" s="20">
        <v>0.75000000000000822</v>
      </c>
      <c r="Q834" s="143">
        <f t="shared" ref="Q834" si="395">ROUND(P834*100,1)</f>
        <v>75</v>
      </c>
      <c r="R834" s="21" t="s">
        <v>124</v>
      </c>
      <c r="S834" s="149" t="s">
        <v>1878</v>
      </c>
    </row>
    <row r="835" spans="1:20" ht="28">
      <c r="A835" s="106" t="s">
        <v>960</v>
      </c>
      <c r="B835" s="102" t="s">
        <v>995</v>
      </c>
      <c r="C835" s="5"/>
      <c r="D835" s="5" t="s">
        <v>963</v>
      </c>
      <c r="E835" s="132">
        <f t="shared" si="390"/>
        <v>311.24134615384611</v>
      </c>
      <c r="F835" s="139">
        <f t="shared" si="391"/>
        <v>309.36519230769227</v>
      </c>
      <c r="G835" s="149"/>
      <c r="H835" s="82" t="str">
        <f t="shared" si="368"/>
        <v>48.1 percent up in Moscovian international stage</v>
      </c>
      <c r="I835" s="142" t="str">
        <f t="shared" si="369"/>
        <v>71.2 percent up in Moscovian international stage</v>
      </c>
      <c r="J835" s="7">
        <v>0.48076923076923184</v>
      </c>
      <c r="K835" s="129">
        <f t="shared" si="370"/>
        <v>48.1</v>
      </c>
      <c r="L835" s="8" t="s">
        <v>124</v>
      </c>
      <c r="M835" s="5" t="s">
        <v>82</v>
      </c>
      <c r="N835" s="5" t="s">
        <v>82</v>
      </c>
      <c r="O835" s="83"/>
      <c r="P835" s="20">
        <v>0.7115384615384609</v>
      </c>
      <c r="Q835" s="143">
        <f t="shared" si="371"/>
        <v>71.2</v>
      </c>
      <c r="R835" s="21" t="s">
        <v>124</v>
      </c>
      <c r="S835" s="8" t="s">
        <v>261</v>
      </c>
      <c r="T835" s="7">
        <v>0.23076923076922809</v>
      </c>
    </row>
    <row r="836" spans="1:20" ht="28">
      <c r="A836" s="106" t="s">
        <v>960</v>
      </c>
      <c r="B836" s="102" t="s">
        <v>996</v>
      </c>
      <c r="C836" s="5"/>
      <c r="D836" s="5" t="s">
        <v>250</v>
      </c>
      <c r="E836" s="132">
        <f t="shared" si="390"/>
        <v>312.49211538461537</v>
      </c>
      <c r="F836" s="139">
        <f>$O$808-P836*($O$808-$O$796)</f>
        <v>298.89</v>
      </c>
      <c r="G836" s="149"/>
      <c r="H836" s="82" t="str">
        <f t="shared" si="368"/>
        <v>32.7 percent up in Moscovian international stage</v>
      </c>
      <c r="I836" s="142" t="str">
        <f t="shared" si="369"/>
        <v>100 percent up in Gzhelian international stage</v>
      </c>
      <c r="J836" s="7">
        <v>0.32692307692307543</v>
      </c>
      <c r="K836" s="129">
        <f t="shared" si="370"/>
        <v>32.700000000000003</v>
      </c>
      <c r="L836" s="8" t="s">
        <v>124</v>
      </c>
      <c r="M836" s="5" t="s">
        <v>82</v>
      </c>
      <c r="N836" s="5" t="s">
        <v>82</v>
      </c>
      <c r="O836" s="83"/>
      <c r="P836" s="20">
        <v>1</v>
      </c>
      <c r="Q836" s="143">
        <f t="shared" si="371"/>
        <v>100</v>
      </c>
      <c r="R836" s="21" t="s">
        <v>120</v>
      </c>
      <c r="S836" s="8" t="s">
        <v>248</v>
      </c>
      <c r="T836" s="7" t="s">
        <v>228</v>
      </c>
    </row>
    <row r="837" spans="1:20" ht="28">
      <c r="A837" s="106" t="s">
        <v>960</v>
      </c>
      <c r="B837" s="103" t="s">
        <v>997</v>
      </c>
      <c r="C837" s="5"/>
      <c r="D837" s="5" t="s">
        <v>82</v>
      </c>
      <c r="E837" s="132">
        <f t="shared" si="390"/>
        <v>313.11749999999995</v>
      </c>
      <c r="F837" s="139">
        <f t="shared" ref="F837:F852" si="396">$O$852-P837*($O$852-$O$824)</f>
        <v>311.08499999999992</v>
      </c>
      <c r="G837" s="149"/>
      <c r="H837" s="82" t="str">
        <f t="shared" si="368"/>
        <v>25 percent up in Moscovian international stage</v>
      </c>
      <c r="I837" s="142" t="str">
        <f t="shared" si="369"/>
        <v>50 percent up in Moscovian international stage</v>
      </c>
      <c r="J837" s="7">
        <v>0.25000000000000278</v>
      </c>
      <c r="K837" s="129">
        <f t="shared" si="370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1"/>
        <v>50</v>
      </c>
      <c r="R837" s="21" t="s">
        <v>124</v>
      </c>
      <c r="S837" s="8" t="s">
        <v>261</v>
      </c>
      <c r="T837" s="7">
        <v>0.25000000000000172</v>
      </c>
    </row>
    <row r="838" spans="1:20" ht="28">
      <c r="A838" s="106" t="s">
        <v>960</v>
      </c>
      <c r="B838" s="103" t="s">
        <v>998</v>
      </c>
      <c r="C838" s="5"/>
      <c r="D838" s="5" t="s">
        <v>82</v>
      </c>
      <c r="E838" s="132">
        <f t="shared" si="390"/>
        <v>313.11749999999995</v>
      </c>
      <c r="F838" s="139">
        <f t="shared" si="396"/>
        <v>311.08499999999992</v>
      </c>
      <c r="G838" s="149"/>
      <c r="H838" s="82" t="str">
        <f t="shared" si="368"/>
        <v>25 percent up in Moscovian international stage</v>
      </c>
      <c r="I838" s="142" t="str">
        <f t="shared" si="369"/>
        <v>50 percent up in Moscovian international stage</v>
      </c>
      <c r="J838" s="7">
        <v>0.25000000000000278</v>
      </c>
      <c r="K838" s="129">
        <f t="shared" si="370"/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si="371"/>
        <v>50</v>
      </c>
      <c r="R838" s="21" t="s">
        <v>124</v>
      </c>
      <c r="S838" s="8" t="s">
        <v>261</v>
      </c>
      <c r="T838" s="7">
        <v>0.25000000000000172</v>
      </c>
    </row>
    <row r="839" spans="1:20" ht="28">
      <c r="A839" s="106"/>
      <c r="B839" s="103" t="s">
        <v>1875</v>
      </c>
      <c r="C839" s="5"/>
      <c r="D839" s="5"/>
      <c r="E839" s="132">
        <f t="shared" si="390"/>
        <v>313.11749999999995</v>
      </c>
      <c r="F839" s="139">
        <f t="shared" si="396"/>
        <v>311.08499999999992</v>
      </c>
      <c r="G839" s="149" t="s">
        <v>1877</v>
      </c>
      <c r="H839" s="82" t="str">
        <f t="shared" ref="H839" si="397">CONCATENATE(K839," percent up in ",L839," international stage")</f>
        <v>25 percent up in Moscovian international stage</v>
      </c>
      <c r="I839" s="142" t="str">
        <f t="shared" ref="I839" si="398">CONCATENATE(Q839," percent up in ",R839," international stage")</f>
        <v>50 percent up in Moscovian international stage</v>
      </c>
      <c r="J839" s="7">
        <v>0.25000000000000278</v>
      </c>
      <c r="K839" s="129">
        <f t="shared" ref="K839" si="399">ROUND(J839*100,1)</f>
        <v>25</v>
      </c>
      <c r="L839" s="8" t="s">
        <v>124</v>
      </c>
      <c r="M839" s="5" t="s">
        <v>82</v>
      </c>
      <c r="N839" s="5" t="s">
        <v>82</v>
      </c>
      <c r="O839" s="83"/>
      <c r="P839" s="20">
        <v>0.50000000000000544</v>
      </c>
      <c r="Q839" s="143">
        <f t="shared" ref="Q839" si="400">ROUND(P839*100,1)</f>
        <v>50</v>
      </c>
      <c r="R839" s="21" t="s">
        <v>124</v>
      </c>
      <c r="S839" s="149" t="s">
        <v>1877</v>
      </c>
    </row>
    <row r="840" spans="1:20" ht="28">
      <c r="A840" s="106" t="s">
        <v>960</v>
      </c>
      <c r="B840" s="102" t="s">
        <v>999</v>
      </c>
      <c r="C840" s="5"/>
      <c r="D840" s="5" t="s">
        <v>890</v>
      </c>
      <c r="E840" s="132">
        <f t="shared" si="390"/>
        <v>313.88533333333334</v>
      </c>
      <c r="F840" s="139">
        <f t="shared" si="396"/>
        <v>311.71733333333333</v>
      </c>
      <c r="G840" s="149"/>
      <c r="H840" s="82" t="str">
        <f t="shared" si="368"/>
        <v>15.6 percent up in Moscovian international stage</v>
      </c>
      <c r="I840" s="142" t="str">
        <f t="shared" si="369"/>
        <v>42.2 percent up in Moscovian international stage</v>
      </c>
      <c r="J840" s="7">
        <v>0.15555555555555289</v>
      </c>
      <c r="K840" s="129">
        <f t="shared" si="370"/>
        <v>15.6</v>
      </c>
      <c r="L840" s="8" t="s">
        <v>124</v>
      </c>
      <c r="M840" s="5" t="s">
        <v>82</v>
      </c>
      <c r="N840" s="5" t="s">
        <v>82</v>
      </c>
      <c r="O840" s="83"/>
      <c r="P840" s="20">
        <v>0.42222222222221811</v>
      </c>
      <c r="Q840" s="143">
        <f t="shared" si="371"/>
        <v>42.2</v>
      </c>
      <c r="R840" s="21" t="s">
        <v>124</v>
      </c>
      <c r="S840" s="8" t="s">
        <v>261</v>
      </c>
      <c r="T840" s="7">
        <v>0.26666666666666711</v>
      </c>
    </row>
    <row r="841" spans="1:20" ht="28">
      <c r="A841" s="106" t="s">
        <v>960</v>
      </c>
      <c r="B841" s="102" t="s">
        <v>1000</v>
      </c>
      <c r="C841" s="5"/>
      <c r="D841" s="5" t="s">
        <v>82</v>
      </c>
      <c r="E841" s="132">
        <f t="shared" si="390"/>
        <v>315.14999999999998</v>
      </c>
      <c r="F841" s="139">
        <f t="shared" si="396"/>
        <v>309.36519230769227</v>
      </c>
      <c r="G841" s="149"/>
      <c r="H841" s="82" t="str">
        <f t="shared" si="368"/>
        <v>0 percent up in Moscovian international stage</v>
      </c>
      <c r="I841" s="142" t="str">
        <f t="shared" si="369"/>
        <v>71.2 percent up in Moscovian international stage</v>
      </c>
      <c r="J841" s="7">
        <v>0</v>
      </c>
      <c r="K841" s="129">
        <f t="shared" si="370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1"/>
        <v>71.2</v>
      </c>
      <c r="R841" s="21" t="s">
        <v>124</v>
      </c>
      <c r="S841" s="8" t="s">
        <v>232</v>
      </c>
      <c r="T841" s="7" t="s">
        <v>228</v>
      </c>
    </row>
    <row r="842" spans="1:20" ht="28">
      <c r="A842" s="106" t="s">
        <v>960</v>
      </c>
      <c r="B842" s="102" t="s">
        <v>1001</v>
      </c>
      <c r="C842" s="5"/>
      <c r="D842" s="5" t="s">
        <v>246</v>
      </c>
      <c r="E842" s="132">
        <f t="shared" si="390"/>
        <v>315.14999999999998</v>
      </c>
      <c r="F842" s="139">
        <f t="shared" si="396"/>
        <v>309.36519230769227</v>
      </c>
      <c r="G842" s="149"/>
      <c r="H842" s="82" t="str">
        <f t="shared" si="368"/>
        <v>0 percent up in Moscovian international stage</v>
      </c>
      <c r="I842" s="142" t="str">
        <f t="shared" si="369"/>
        <v>71.2 percent up in Moscovian international stage</v>
      </c>
      <c r="J842" s="7">
        <v>0</v>
      </c>
      <c r="K842" s="129">
        <f t="shared" si="370"/>
        <v>0</v>
      </c>
      <c r="L842" s="8" t="s">
        <v>124</v>
      </c>
      <c r="M842" s="5" t="s">
        <v>82</v>
      </c>
      <c r="N842" s="5" t="s">
        <v>82</v>
      </c>
      <c r="O842" s="83"/>
      <c r="P842" s="20">
        <v>0.7115384615384609</v>
      </c>
      <c r="Q842" s="143">
        <f t="shared" si="371"/>
        <v>71.2</v>
      </c>
      <c r="R842" s="21" t="s">
        <v>124</v>
      </c>
      <c r="S842" s="8" t="s">
        <v>232</v>
      </c>
      <c r="T842" s="7" t="s">
        <v>228</v>
      </c>
    </row>
    <row r="843" spans="1:20" ht="28">
      <c r="A843" s="106" t="s">
        <v>960</v>
      </c>
      <c r="B843" s="102" t="s">
        <v>1002</v>
      </c>
      <c r="C843" s="5"/>
      <c r="D843" s="5" t="s">
        <v>266</v>
      </c>
      <c r="E843" s="132">
        <f t="shared" si="390"/>
        <v>315.14999999999998</v>
      </c>
      <c r="F843" s="139">
        <f t="shared" si="396"/>
        <v>307.02</v>
      </c>
      <c r="G843" s="149"/>
      <c r="H843" s="82" t="str">
        <f t="shared" si="368"/>
        <v>0 percent up in Moscovian international stage</v>
      </c>
      <c r="I843" s="142" t="str">
        <f t="shared" si="369"/>
        <v>100 percent up in Moscovian international stage</v>
      </c>
      <c r="J843" s="7">
        <v>0</v>
      </c>
      <c r="K843" s="129">
        <f t="shared" si="370"/>
        <v>0</v>
      </c>
      <c r="L843" s="8" t="s">
        <v>124</v>
      </c>
      <c r="M843" s="5" t="s">
        <v>82</v>
      </c>
      <c r="N843" s="5" t="s">
        <v>82</v>
      </c>
      <c r="O843" s="83"/>
      <c r="P843" s="20">
        <v>1</v>
      </c>
      <c r="Q843" s="143">
        <f t="shared" si="371"/>
        <v>100</v>
      </c>
      <c r="R843" s="21" t="s">
        <v>124</v>
      </c>
      <c r="S843" s="8" t="s">
        <v>234</v>
      </c>
      <c r="T843" s="7" t="s">
        <v>228</v>
      </c>
    </row>
    <row r="844" spans="1:20" ht="28">
      <c r="A844" s="106" t="s">
        <v>960</v>
      </c>
      <c r="B844" s="102" t="s">
        <v>1003</v>
      </c>
      <c r="C844" s="5"/>
      <c r="D844" s="5" t="s">
        <v>82</v>
      </c>
      <c r="E844" s="132">
        <f t="shared" si="390"/>
        <v>315.14999999999998</v>
      </c>
      <c r="F844" s="139">
        <f t="shared" si="396"/>
        <v>309.36519230769227</v>
      </c>
      <c r="G844" s="149"/>
      <c r="H844" s="82" t="str">
        <f t="shared" si="368"/>
        <v>0 percent up in Moscovian international stage</v>
      </c>
      <c r="I844" s="142" t="str">
        <f t="shared" si="369"/>
        <v>71.2 percent up in Moscovian international stage</v>
      </c>
      <c r="J844" s="7">
        <v>0</v>
      </c>
      <c r="K844" s="129">
        <f t="shared" si="370"/>
        <v>0</v>
      </c>
      <c r="L844" s="8" t="s">
        <v>124</v>
      </c>
      <c r="M844" s="5" t="s">
        <v>82</v>
      </c>
      <c r="N844" s="5" t="s">
        <v>82</v>
      </c>
      <c r="O844" s="83"/>
      <c r="P844" s="20">
        <v>0.7115384615384609</v>
      </c>
      <c r="Q844" s="143">
        <f t="shared" si="371"/>
        <v>71.2</v>
      </c>
      <c r="R844" s="21" t="s">
        <v>124</v>
      </c>
      <c r="S844" s="8" t="s">
        <v>232</v>
      </c>
      <c r="T844" s="7" t="s">
        <v>228</v>
      </c>
    </row>
    <row r="845" spans="1:20" ht="28">
      <c r="A845" s="106" t="s">
        <v>960</v>
      </c>
      <c r="B845" s="103" t="s">
        <v>1004</v>
      </c>
      <c r="C845" s="5"/>
      <c r="D845" s="5" t="s">
        <v>82</v>
      </c>
      <c r="E845" s="132">
        <f t="shared" si="390"/>
        <v>315.14999999999998</v>
      </c>
      <c r="F845" s="139">
        <f t="shared" si="396"/>
        <v>313.11749999999995</v>
      </c>
      <c r="G845" s="149"/>
      <c r="H845" s="82" t="str">
        <f t="shared" si="368"/>
        <v>0 percent up in Moscovian international stage</v>
      </c>
      <c r="I845" s="142" t="str">
        <f t="shared" si="369"/>
        <v>25 percent up in Moscovian international stage</v>
      </c>
      <c r="J845" s="7">
        <v>0</v>
      </c>
      <c r="K845" s="129">
        <f t="shared" si="370"/>
        <v>0</v>
      </c>
      <c r="L845" s="8" t="s">
        <v>124</v>
      </c>
      <c r="M845" s="5" t="s">
        <v>82</v>
      </c>
      <c r="N845" s="5" t="s">
        <v>82</v>
      </c>
      <c r="O845" s="83"/>
      <c r="P845" s="20">
        <v>0.25000000000000272</v>
      </c>
      <c r="Q845" s="143">
        <f t="shared" si="371"/>
        <v>25</v>
      </c>
      <c r="R845" s="21" t="s">
        <v>124</v>
      </c>
      <c r="S845" s="8" t="s">
        <v>232</v>
      </c>
      <c r="T845" s="7" t="s">
        <v>228</v>
      </c>
    </row>
    <row r="846" spans="1:20" ht="28">
      <c r="A846" s="106" t="s">
        <v>960</v>
      </c>
      <c r="B846" s="102" t="s">
        <v>1005</v>
      </c>
      <c r="C846" s="5"/>
      <c r="D846" s="5" t="s">
        <v>890</v>
      </c>
      <c r="E846" s="132">
        <f t="shared" si="390"/>
        <v>315.14999999999998</v>
      </c>
      <c r="F846" s="139">
        <f t="shared" si="396"/>
        <v>313.88533333333334</v>
      </c>
      <c r="G846" s="149"/>
      <c r="H846" s="82" t="str">
        <f t="shared" si="368"/>
        <v>0 percent up in Moscovian international stage</v>
      </c>
      <c r="I846" s="142" t="str">
        <f t="shared" si="369"/>
        <v>15.6 percent up in Moscovian international stage</v>
      </c>
      <c r="J846" s="7">
        <v>0</v>
      </c>
      <c r="K846" s="129">
        <f t="shared" si="370"/>
        <v>0</v>
      </c>
      <c r="L846" s="8" t="s">
        <v>124</v>
      </c>
      <c r="M846" s="5" t="s">
        <v>82</v>
      </c>
      <c r="N846" s="5" t="s">
        <v>82</v>
      </c>
      <c r="O846" s="83"/>
      <c r="P846" s="20">
        <v>0.15555555555555289</v>
      </c>
      <c r="Q846" s="143">
        <f t="shared" si="371"/>
        <v>15.6</v>
      </c>
      <c r="R846" s="21" t="s">
        <v>124</v>
      </c>
      <c r="S846" s="8" t="s">
        <v>232</v>
      </c>
      <c r="T846" s="7" t="s">
        <v>228</v>
      </c>
    </row>
    <row r="847" spans="1:20" ht="28">
      <c r="A847" s="106" t="s">
        <v>960</v>
      </c>
      <c r="B847" s="102" t="s">
        <v>1006</v>
      </c>
      <c r="C847" s="5"/>
      <c r="D847" s="5" t="s">
        <v>963</v>
      </c>
      <c r="E847" s="132">
        <f t="shared" si="390"/>
        <v>315.14999999999998</v>
      </c>
      <c r="F847" s="139">
        <f t="shared" si="396"/>
        <v>311.24134615384611</v>
      </c>
      <c r="G847" s="149"/>
      <c r="H847" s="82" t="str">
        <f t="shared" si="368"/>
        <v>0 percent up in Moscovian international stage</v>
      </c>
      <c r="I847" s="142" t="str">
        <f t="shared" si="369"/>
        <v>48.1 percent up in Moscovian international stage</v>
      </c>
      <c r="J847" s="7">
        <v>0</v>
      </c>
      <c r="K847" s="129">
        <f t="shared" si="370"/>
        <v>0</v>
      </c>
      <c r="L847" s="8" t="s">
        <v>124</v>
      </c>
      <c r="M847" s="5" t="s">
        <v>82</v>
      </c>
      <c r="N847" s="5" t="s">
        <v>82</v>
      </c>
      <c r="O847" s="83"/>
      <c r="P847" s="20">
        <v>0.48076923076923184</v>
      </c>
      <c r="Q847" s="143">
        <f t="shared" si="371"/>
        <v>48.1</v>
      </c>
      <c r="R847" s="21" t="s">
        <v>124</v>
      </c>
      <c r="S847" s="8" t="s">
        <v>232</v>
      </c>
      <c r="T847" s="7" t="s">
        <v>228</v>
      </c>
    </row>
    <row r="848" spans="1:20" ht="28">
      <c r="A848" s="106"/>
      <c r="B848" s="102" t="s">
        <v>1685</v>
      </c>
      <c r="C848" s="5"/>
      <c r="D848" s="5"/>
      <c r="E848" s="132">
        <f t="shared" si="390"/>
        <v>309.7842</v>
      </c>
      <c r="F848" s="139">
        <f t="shared" si="396"/>
        <v>307.02</v>
      </c>
      <c r="G848" s="149" t="s">
        <v>1673</v>
      </c>
      <c r="H848" s="82" t="str">
        <f t="shared" ref="H848:H850" si="401">CONCATENATE(K848," percent up in ",L848," international stage")</f>
        <v>66 percent up in Moscovian international stage</v>
      </c>
      <c r="I848" s="142" t="str">
        <f t="shared" ref="I848:I850" si="402">CONCATENATE(Q848," percent up in ",R848," international stage")</f>
        <v>100 percent up in Moscovian international stage</v>
      </c>
      <c r="J848" s="7">
        <v>0.66</v>
      </c>
      <c r="K848" s="129">
        <f t="shared" ref="K848:K850" si="403">ROUND(J848*100,1)</f>
        <v>66</v>
      </c>
      <c r="L848" s="8" t="s">
        <v>124</v>
      </c>
      <c r="M848" s="5"/>
      <c r="O848" s="83"/>
      <c r="P848" s="20">
        <v>1</v>
      </c>
      <c r="Q848" s="143">
        <f t="shared" ref="Q848:Q850" si="404">ROUND(P848*100,1)</f>
        <v>100</v>
      </c>
      <c r="R848" s="21" t="s">
        <v>124</v>
      </c>
      <c r="S848" s="151" t="s">
        <v>1673</v>
      </c>
    </row>
    <row r="849" spans="1:20" ht="28">
      <c r="A849" s="106"/>
      <c r="B849" s="102" t="s">
        <v>1686</v>
      </c>
      <c r="C849" s="5"/>
      <c r="D849" s="5"/>
      <c r="E849" s="132">
        <f t="shared" si="390"/>
        <v>312.46709999999996</v>
      </c>
      <c r="F849" s="139">
        <f t="shared" si="396"/>
        <v>309.7842</v>
      </c>
      <c r="G849" s="149" t="s">
        <v>1674</v>
      </c>
      <c r="H849" s="82" t="str">
        <f t="shared" si="401"/>
        <v>33 percent up in Moscovian international stage</v>
      </c>
      <c r="I849" s="142" t="str">
        <f t="shared" si="402"/>
        <v>66 percent up in Moscovian international stage</v>
      </c>
      <c r="J849" s="7">
        <v>0.33</v>
      </c>
      <c r="K849" s="129">
        <f t="shared" si="403"/>
        <v>33</v>
      </c>
      <c r="L849" s="8" t="s">
        <v>124</v>
      </c>
      <c r="M849" s="5"/>
      <c r="O849" s="83"/>
      <c r="P849" s="20">
        <v>0.66</v>
      </c>
      <c r="Q849" s="143">
        <f t="shared" si="404"/>
        <v>66</v>
      </c>
      <c r="R849" s="21" t="s">
        <v>124</v>
      </c>
      <c r="S849" s="151" t="s">
        <v>1674</v>
      </c>
    </row>
    <row r="850" spans="1:20" ht="28">
      <c r="A850" s="106"/>
      <c r="B850" s="102" t="s">
        <v>1687</v>
      </c>
      <c r="C850" s="5"/>
      <c r="D850" s="5"/>
      <c r="E850" s="132">
        <f t="shared" si="390"/>
        <v>315.14999999999998</v>
      </c>
      <c r="F850" s="139">
        <f t="shared" si="396"/>
        <v>312.46709999999996</v>
      </c>
      <c r="G850" s="149" t="s">
        <v>1675</v>
      </c>
      <c r="H850" s="82" t="str">
        <f t="shared" si="401"/>
        <v>0 percent up in Moscovian international stage</v>
      </c>
      <c r="I850" s="142" t="str">
        <f t="shared" si="402"/>
        <v>33 percent up in Moscovian international stage</v>
      </c>
      <c r="J850" s="7">
        <v>0</v>
      </c>
      <c r="K850" s="129">
        <f t="shared" si="403"/>
        <v>0</v>
      </c>
      <c r="L850" s="8" t="s">
        <v>124</v>
      </c>
      <c r="M850" s="5"/>
      <c r="O850" s="83"/>
      <c r="P850" s="20">
        <v>0.33</v>
      </c>
      <c r="Q850" s="143">
        <f t="shared" si="404"/>
        <v>33</v>
      </c>
      <c r="R850" s="21" t="s">
        <v>124</v>
      </c>
      <c r="S850" s="151" t="s">
        <v>1675</v>
      </c>
    </row>
    <row r="851" spans="1:20" ht="28">
      <c r="A851" s="106" t="s">
        <v>960</v>
      </c>
      <c r="B851" s="102" t="s">
        <v>124</v>
      </c>
      <c r="C851" s="135"/>
      <c r="D851" s="135" t="s">
        <v>224</v>
      </c>
      <c r="E851" s="132">
        <f t="shared" si="390"/>
        <v>315.14999999999998</v>
      </c>
      <c r="F851" s="139">
        <f t="shared" si="396"/>
        <v>307.02</v>
      </c>
      <c r="G851" s="149"/>
      <c r="H851" s="82" t="str">
        <f t="shared" si="368"/>
        <v>0 percent up in Moscovian international stage</v>
      </c>
      <c r="I851" s="142" t="str">
        <f t="shared" si="369"/>
        <v>100 percent up in Moscovian international stage</v>
      </c>
      <c r="J851" s="7">
        <v>0</v>
      </c>
      <c r="K851" s="129">
        <f t="shared" si="370"/>
        <v>0</v>
      </c>
      <c r="L851" s="8" t="s">
        <v>124</v>
      </c>
      <c r="M851" s="5" t="s">
        <v>226</v>
      </c>
      <c r="N851" s="5" t="s">
        <v>1008</v>
      </c>
      <c r="O851" s="84">
        <f>Master_Chronostrat!I114</f>
        <v>315.14999999999998</v>
      </c>
      <c r="P851" s="20">
        <v>1</v>
      </c>
      <c r="Q851" s="143">
        <f t="shared" si="371"/>
        <v>100</v>
      </c>
      <c r="R851" s="21" t="s">
        <v>124</v>
      </c>
      <c r="S851" s="8" t="s">
        <v>226</v>
      </c>
      <c r="T851" s="7" t="s">
        <v>228</v>
      </c>
    </row>
    <row r="852" spans="1:20" ht="34">
      <c r="A852" s="106" t="s">
        <v>960</v>
      </c>
      <c r="B852" s="102" t="s">
        <v>1009</v>
      </c>
      <c r="C852" s="135"/>
      <c r="D852" s="135" t="s">
        <v>224</v>
      </c>
      <c r="E852" s="132">
        <f t="shared" si="390"/>
        <v>315.14999999999998</v>
      </c>
      <c r="F852" s="139">
        <f t="shared" si="396"/>
        <v>307.02</v>
      </c>
      <c r="G852" s="149"/>
      <c r="H852" s="82" t="str">
        <f t="shared" si="368"/>
        <v>0 percent up in Moscovian international stage</v>
      </c>
      <c r="I852" s="142" t="str">
        <f t="shared" si="369"/>
        <v>100 percent up in Moscovian international stage</v>
      </c>
      <c r="J852" s="7">
        <v>0</v>
      </c>
      <c r="K852" s="129">
        <f t="shared" si="370"/>
        <v>0</v>
      </c>
      <c r="L852" s="8" t="s">
        <v>124</v>
      </c>
      <c r="M852" s="5" t="s">
        <v>226</v>
      </c>
      <c r="N852" s="5" t="s">
        <v>1008</v>
      </c>
      <c r="O852" s="84">
        <f>Master_Chronostrat!I114</f>
        <v>315.14999999999998</v>
      </c>
      <c r="P852" s="20">
        <v>1</v>
      </c>
      <c r="Q852" s="143">
        <f t="shared" si="371"/>
        <v>100</v>
      </c>
      <c r="R852" s="21" t="s">
        <v>124</v>
      </c>
      <c r="S852" s="8" t="s">
        <v>226</v>
      </c>
      <c r="T852" s="7" t="s">
        <v>228</v>
      </c>
    </row>
    <row r="853" spans="1:20" ht="28">
      <c r="A853" s="106" t="s">
        <v>960</v>
      </c>
      <c r="B853" s="102" t="s">
        <v>1010</v>
      </c>
      <c r="C853" s="5"/>
      <c r="D853" s="5" t="s">
        <v>890</v>
      </c>
      <c r="E853" s="132">
        <f t="shared" ref="E853:E885" si="405">$O$885-J853*($O$885-$O$852)</f>
        <v>316.56796874999998</v>
      </c>
      <c r="F853" s="139">
        <f>$O$885-P853*($O$885-$O$852)</f>
        <v>315.14999999999998</v>
      </c>
      <c r="G853" s="149"/>
      <c r="H853" s="82" t="str">
        <f t="shared" si="368"/>
        <v>82.8 percent up in Bashkirian international stage</v>
      </c>
      <c r="I853" s="142" t="str">
        <f t="shared" si="369"/>
        <v>100 percent up in Bashkirian international stage</v>
      </c>
      <c r="J853" s="7">
        <v>0.82812499999999734</v>
      </c>
      <c r="K853" s="129">
        <f t="shared" si="370"/>
        <v>82.8</v>
      </c>
      <c r="L853" s="8" t="s">
        <v>127</v>
      </c>
      <c r="M853" s="5" t="s">
        <v>82</v>
      </c>
      <c r="N853" s="5" t="s">
        <v>82</v>
      </c>
      <c r="O853" s="83"/>
      <c r="P853" s="20">
        <v>1</v>
      </c>
      <c r="Q853" s="143">
        <f t="shared" si="371"/>
        <v>100</v>
      </c>
      <c r="R853" s="21" t="s">
        <v>127</v>
      </c>
      <c r="S853" s="8" t="s">
        <v>274</v>
      </c>
      <c r="T853" s="7" t="s">
        <v>228</v>
      </c>
    </row>
    <row r="854" spans="1:20" ht="28">
      <c r="A854" s="106" t="s">
        <v>960</v>
      </c>
      <c r="B854" s="102" t="s">
        <v>1011</v>
      </c>
      <c r="C854" s="5"/>
      <c r="D854" s="5" t="s">
        <v>250</v>
      </c>
      <c r="E854" s="132">
        <f t="shared" si="405"/>
        <v>316.82578124999998</v>
      </c>
      <c r="F854" s="139">
        <f>$O$852-P854*($O$852-$O$824)</f>
        <v>312.49211538461537</v>
      </c>
      <c r="G854" s="149"/>
      <c r="H854" s="82" t="str">
        <f t="shared" si="368"/>
        <v>79.7 percent up in Bashkirian international stage</v>
      </c>
      <c r="I854" s="142" t="str">
        <f t="shared" si="369"/>
        <v>32.7 percent up in Moscovian international stage</v>
      </c>
      <c r="J854" s="7">
        <v>0.79687499999999933</v>
      </c>
      <c r="K854" s="129">
        <f t="shared" si="370"/>
        <v>79.7</v>
      </c>
      <c r="L854" s="8" t="s">
        <v>127</v>
      </c>
      <c r="M854" s="5" t="s">
        <v>82</v>
      </c>
      <c r="N854" s="5" t="s">
        <v>82</v>
      </c>
      <c r="O854" s="83"/>
      <c r="P854" s="20">
        <v>0.32692307692307543</v>
      </c>
      <c r="Q854" s="143">
        <f t="shared" si="371"/>
        <v>32.700000000000003</v>
      </c>
      <c r="R854" s="21" t="s">
        <v>124</v>
      </c>
      <c r="S854" s="8" t="s">
        <v>248</v>
      </c>
      <c r="T854" s="7" t="s">
        <v>228</v>
      </c>
    </row>
    <row r="855" spans="1:20" ht="28">
      <c r="A855" s="106" t="s">
        <v>960</v>
      </c>
      <c r="B855" s="102" t="s">
        <v>1012</v>
      </c>
      <c r="C855" s="5"/>
      <c r="D855" s="5" t="s">
        <v>82</v>
      </c>
      <c r="E855" s="132">
        <f t="shared" si="405"/>
        <v>317.34140624999998</v>
      </c>
      <c r="F855" s="139">
        <f>$O$885-P855*($O$885-$O$852)</f>
        <v>315.14999999999998</v>
      </c>
      <c r="G855" s="149"/>
      <c r="H855" s="82" t="str">
        <f t="shared" si="368"/>
        <v>73.4 percent up in Bashkirian international stage</v>
      </c>
      <c r="I855" s="142" t="str">
        <f t="shared" si="369"/>
        <v>100 percent up in Bashkirian international stage</v>
      </c>
      <c r="J855" s="7">
        <v>0.73437500000000322</v>
      </c>
      <c r="K855" s="129">
        <f t="shared" si="370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1"/>
        <v>100</v>
      </c>
      <c r="R855" s="21" t="s">
        <v>127</v>
      </c>
      <c r="S855" s="8" t="s">
        <v>274</v>
      </c>
      <c r="T855" s="7" t="s">
        <v>228</v>
      </c>
    </row>
    <row r="856" spans="1:20" ht="28">
      <c r="A856" s="106" t="s">
        <v>960</v>
      </c>
      <c r="B856" s="102" t="s">
        <v>1013</v>
      </c>
      <c r="C856" s="5"/>
      <c r="D856" s="5" t="s">
        <v>963</v>
      </c>
      <c r="E856" s="132">
        <f t="shared" si="405"/>
        <v>317.34140624999998</v>
      </c>
      <c r="F856" s="139">
        <f>$O$885-P856*($O$885-$O$852)</f>
        <v>315.14999999999998</v>
      </c>
      <c r="G856" s="149"/>
      <c r="H856" s="82" t="str">
        <f t="shared" si="368"/>
        <v>73.4 percent up in Bashkirian international stage</v>
      </c>
      <c r="I856" s="142" t="str">
        <f t="shared" si="369"/>
        <v>100 percent up in Bashkirian international stage</v>
      </c>
      <c r="J856" s="7">
        <v>0.73437500000000322</v>
      </c>
      <c r="K856" s="129">
        <f t="shared" si="370"/>
        <v>73.400000000000006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1"/>
        <v>100</v>
      </c>
      <c r="R856" s="21" t="s">
        <v>127</v>
      </c>
      <c r="S856" s="8" t="s">
        <v>274</v>
      </c>
      <c r="T856" s="7" t="s">
        <v>228</v>
      </c>
    </row>
    <row r="857" spans="1:20" ht="28">
      <c r="A857" s="106" t="s">
        <v>960</v>
      </c>
      <c r="B857" s="102" t="s">
        <v>1014</v>
      </c>
      <c r="C857" s="5"/>
      <c r="D857" s="5" t="s">
        <v>250</v>
      </c>
      <c r="E857" s="132">
        <f t="shared" si="405"/>
        <v>318.11484374999998</v>
      </c>
      <c r="F857" s="139">
        <f>$O$824-P857*($O$824-$O$808)</f>
        <v>303.67779999999999</v>
      </c>
      <c r="G857" s="149"/>
      <c r="H857" s="82" t="str">
        <f t="shared" si="368"/>
        <v>64.1 percent up in Bashkirian international stage</v>
      </c>
      <c r="I857" s="142" t="str">
        <f t="shared" si="369"/>
        <v>100 percent up in Kasimovian international stage</v>
      </c>
      <c r="J857" s="7">
        <v>0.64062500000000011</v>
      </c>
      <c r="K857" s="129">
        <f t="shared" si="370"/>
        <v>64.099999999999994</v>
      </c>
      <c r="L857" s="8" t="s">
        <v>127</v>
      </c>
      <c r="M857" s="5" t="s">
        <v>82</v>
      </c>
      <c r="N857" s="5" t="s">
        <v>82</v>
      </c>
      <c r="O857" s="83"/>
      <c r="P857" s="20">
        <v>1</v>
      </c>
      <c r="Q857" s="143">
        <f t="shared" si="371"/>
        <v>100</v>
      </c>
      <c r="R857" s="21" t="s">
        <v>122</v>
      </c>
      <c r="S857" s="8" t="s">
        <v>248</v>
      </c>
      <c r="T857" s="7" t="s">
        <v>228</v>
      </c>
    </row>
    <row r="858" spans="1:20" ht="28">
      <c r="A858" s="106" t="s">
        <v>960</v>
      </c>
      <c r="B858" s="102" t="s">
        <v>1015</v>
      </c>
      <c r="C858" s="5"/>
      <c r="D858" s="5" t="s">
        <v>890</v>
      </c>
      <c r="E858" s="132">
        <f t="shared" si="405"/>
        <v>318.75937499999998</v>
      </c>
      <c r="F858" s="139">
        <f>$O$885-P858*($O$885-$O$852)</f>
        <v>317.34140624999998</v>
      </c>
      <c r="G858" s="149"/>
      <c r="H858" s="82" t="str">
        <f t="shared" si="368"/>
        <v>56.3 percent up in Bashkirian international stage</v>
      </c>
      <c r="I858" s="142" t="str">
        <f t="shared" si="369"/>
        <v>73.4 percent up in Bashkirian international stage</v>
      </c>
      <c r="J858" s="7">
        <v>0.56250000000000056</v>
      </c>
      <c r="K858" s="129">
        <f t="shared" si="370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1"/>
        <v>73.400000000000006</v>
      </c>
      <c r="R858" s="21" t="s">
        <v>127</v>
      </c>
      <c r="S858" s="8" t="s">
        <v>261</v>
      </c>
      <c r="T858" s="7">
        <v>0.171875</v>
      </c>
    </row>
    <row r="859" spans="1:20" ht="28">
      <c r="A859" s="106" t="s">
        <v>960</v>
      </c>
      <c r="B859" s="102" t="s">
        <v>1016</v>
      </c>
      <c r="C859" s="5"/>
      <c r="D859" s="5" t="s">
        <v>963</v>
      </c>
      <c r="E859" s="132">
        <f t="shared" si="405"/>
        <v>318.75937499999998</v>
      </c>
      <c r="F859" s="139">
        <f>$O$885-P859*($O$885-$O$852)</f>
        <v>317.34140624999998</v>
      </c>
      <c r="G859" s="149"/>
      <c r="H859" s="82" t="str">
        <f t="shared" si="368"/>
        <v>56.3 percent up in Bashkirian international stage</v>
      </c>
      <c r="I859" s="142" t="str">
        <f t="shared" si="369"/>
        <v>73.4 percent up in Bashkirian international stage</v>
      </c>
      <c r="J859" s="7">
        <v>0.56250000000000056</v>
      </c>
      <c r="K859" s="129">
        <f t="shared" si="370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1"/>
        <v>73.400000000000006</v>
      </c>
      <c r="R859" s="21" t="s">
        <v>127</v>
      </c>
      <c r="S859" s="8" t="s">
        <v>261</v>
      </c>
      <c r="T859" s="7">
        <v>0.171875</v>
      </c>
    </row>
    <row r="860" spans="1:20" ht="28">
      <c r="A860" s="106" t="s">
        <v>960</v>
      </c>
      <c r="B860" s="102" t="s">
        <v>1017</v>
      </c>
      <c r="C860" s="5"/>
      <c r="D860" s="5" t="s">
        <v>82</v>
      </c>
      <c r="E860" s="132">
        <f t="shared" si="405"/>
        <v>318.75937499999998</v>
      </c>
      <c r="F860" s="139">
        <f>$O$885-P860*($O$885-$O$852)</f>
        <v>317.34140624999998</v>
      </c>
      <c r="G860" s="149"/>
      <c r="H860" s="82" t="str">
        <f t="shared" si="368"/>
        <v>56.3 percent up in Bashkirian international stage</v>
      </c>
      <c r="I860" s="142" t="str">
        <f t="shared" si="369"/>
        <v>73.4 percent up in Bashkirian international stage</v>
      </c>
      <c r="J860" s="7">
        <v>0.56250000000000056</v>
      </c>
      <c r="K860" s="129">
        <f t="shared" si="370"/>
        <v>56.3</v>
      </c>
      <c r="L860" s="8" t="s">
        <v>127</v>
      </c>
      <c r="M860" s="5" t="s">
        <v>82</v>
      </c>
      <c r="N860" s="5" t="s">
        <v>82</v>
      </c>
      <c r="O860" s="83"/>
      <c r="P860" s="20">
        <v>0.73437500000000322</v>
      </c>
      <c r="Q860" s="143">
        <f t="shared" si="371"/>
        <v>73.400000000000006</v>
      </c>
      <c r="R860" s="21" t="s">
        <v>127</v>
      </c>
      <c r="S860" s="8" t="s">
        <v>261</v>
      </c>
      <c r="T860" s="7">
        <v>0.171875</v>
      </c>
    </row>
    <row r="861" spans="1:20" ht="28">
      <c r="A861" s="106" t="s">
        <v>960</v>
      </c>
      <c r="B861" s="102" t="s">
        <v>1018</v>
      </c>
      <c r="C861" s="5"/>
      <c r="D861" s="5" t="s">
        <v>890</v>
      </c>
      <c r="E861" s="132">
        <f t="shared" si="405"/>
        <v>319.40390624999998</v>
      </c>
      <c r="F861" s="139">
        <f>$O$885-P861*($O$885-$O$852)</f>
        <v>318.11484374999998</v>
      </c>
      <c r="G861" s="149"/>
      <c r="H861" s="82" t="str">
        <f t="shared" si="368"/>
        <v>48.4 percent up in Bashkirian international stage</v>
      </c>
      <c r="I861" s="142" t="str">
        <f t="shared" si="369"/>
        <v>64.1 percent up in Bashkirian international stage</v>
      </c>
      <c r="J861" s="7">
        <v>0.484375000000001</v>
      </c>
      <c r="K861" s="129">
        <f t="shared" si="370"/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0.64062500000000011</v>
      </c>
      <c r="Q861" s="143">
        <f t="shared" si="371"/>
        <v>64.099999999999994</v>
      </c>
      <c r="R861" s="21" t="s">
        <v>127</v>
      </c>
      <c r="S861" s="8" t="s">
        <v>261</v>
      </c>
      <c r="T861" s="7">
        <v>0.15625</v>
      </c>
    </row>
    <row r="862" spans="1:20" ht="28">
      <c r="A862" s="106" t="s">
        <v>960</v>
      </c>
      <c r="B862" s="103" t="s">
        <v>1007</v>
      </c>
      <c r="C862" s="5"/>
      <c r="D862" s="5" t="s">
        <v>266</v>
      </c>
      <c r="E862" s="132">
        <f t="shared" si="405"/>
        <v>319.40390624999998</v>
      </c>
      <c r="F862" s="139">
        <f>$O$852-P862*($O$852-$O$824)</f>
        <v>313.11749999999995</v>
      </c>
      <c r="G862" s="149"/>
      <c r="H862" s="82" t="str">
        <f t="shared" ref="H862" si="406">CONCATENATE(K862," percent up in ",L862," international stage")</f>
        <v>48.4 percent up in Bashkirian international stage</v>
      </c>
      <c r="I862" s="142" t="str">
        <f t="shared" ref="I862" si="407">CONCATENATE(Q862," percent up in ",R862," international stage")</f>
        <v>25 percent up in Moscovian international stage</v>
      </c>
      <c r="J862" s="7">
        <v>0.484375000000001</v>
      </c>
      <c r="K862" s="129">
        <f t="shared" ref="K862" si="408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>ROUND(P862*100,1)</f>
        <v>25</v>
      </c>
      <c r="R862" s="21" t="s">
        <v>124</v>
      </c>
      <c r="S862" s="8" t="s">
        <v>232</v>
      </c>
      <c r="T862" s="7" t="s">
        <v>228</v>
      </c>
    </row>
    <row r="863" spans="1:20" ht="28">
      <c r="A863" s="106"/>
      <c r="B863" s="103" t="s">
        <v>1873</v>
      </c>
      <c r="C863" s="5"/>
      <c r="D863" s="5"/>
      <c r="E863" s="132">
        <f t="shared" si="405"/>
        <v>319.40390624999998</v>
      </c>
      <c r="F863" s="139">
        <f>$O$852-P863*($O$852-$O$824)</f>
        <v>313.11749999999995</v>
      </c>
      <c r="G863" s="149" t="s">
        <v>1874</v>
      </c>
      <c r="H863" s="82" t="str">
        <f t="shared" ref="H863:H864" si="409">CONCATENATE(K863," percent up in ",L863," international stage")</f>
        <v>48.4 percent up in Bashkirian international stage</v>
      </c>
      <c r="I863" s="142" t="str">
        <f t="shared" ref="I863:I864" si="410">CONCATENATE(Q863," percent up in ",R863," international stage")</f>
        <v>25 percent up in Moscovian international stage</v>
      </c>
      <c r="J863" s="7">
        <v>0.484375000000001</v>
      </c>
      <c r="K863" s="129">
        <f t="shared" ref="K863:K864" si="411">ROUND(J863*100,1)</f>
        <v>48.4</v>
      </c>
      <c r="L863" s="8" t="s">
        <v>127</v>
      </c>
      <c r="M863" s="5" t="s">
        <v>82</v>
      </c>
      <c r="N863" s="5" t="s">
        <v>82</v>
      </c>
      <c r="O863" s="83"/>
      <c r="P863" s="20">
        <v>0.25000000000000272</v>
      </c>
      <c r="Q863" s="143">
        <f t="shared" ref="Q863:Q864" si="412">ROUND(P863*100,1)</f>
        <v>25</v>
      </c>
      <c r="R863" s="21" t="s">
        <v>124</v>
      </c>
      <c r="S863" s="149" t="s">
        <v>1874</v>
      </c>
    </row>
    <row r="864" spans="1:20" ht="28">
      <c r="A864" s="106"/>
      <c r="B864" s="103" t="s">
        <v>1879</v>
      </c>
      <c r="C864" s="5"/>
      <c r="D864" s="5"/>
      <c r="E864" s="132">
        <f t="shared" ref="E864" si="413">$O$885-J864*($O$885-$O$852)</f>
        <v>319.40390624999998</v>
      </c>
      <c r="F864" s="139">
        <f>$O$852-P864*($O$852-$O$824)</f>
        <v>307.02</v>
      </c>
      <c r="G864" s="149" t="s">
        <v>1651</v>
      </c>
      <c r="H864" s="82" t="str">
        <f t="shared" si="409"/>
        <v>48.4 percent up in Bashkirian international stage</v>
      </c>
      <c r="I864" s="142" t="str">
        <f t="shared" si="410"/>
        <v>100 percent up in Moscovian international stage</v>
      </c>
      <c r="J864" s="7">
        <v>0.484375000000001</v>
      </c>
      <c r="K864" s="129">
        <f t="shared" si="411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412"/>
        <v>100</v>
      </c>
      <c r="R864" s="21" t="s">
        <v>124</v>
      </c>
      <c r="S864" s="149" t="s">
        <v>1651</v>
      </c>
    </row>
    <row r="865" spans="1:20" ht="28">
      <c r="A865" s="106" t="s">
        <v>960</v>
      </c>
      <c r="B865" s="102" t="s">
        <v>1019</v>
      </c>
      <c r="C865" s="5"/>
      <c r="D865" s="5" t="s">
        <v>266</v>
      </c>
      <c r="E865" s="132">
        <f t="shared" si="405"/>
        <v>319.40390624999998</v>
      </c>
      <c r="F865" s="139">
        <f>$O$852-P865*($O$852-$O$824)</f>
        <v>307.02</v>
      </c>
      <c r="G865" s="149"/>
      <c r="H865" s="82" t="str">
        <f t="shared" si="368"/>
        <v>48.4 percent up in Bashkirian international stage</v>
      </c>
      <c r="I865" s="142" t="str">
        <f t="shared" si="369"/>
        <v>100 percent up in Moscovian international stage</v>
      </c>
      <c r="J865" s="7">
        <v>0.484375000000001</v>
      </c>
      <c r="K865" s="129">
        <f t="shared" si="370"/>
        <v>48.4</v>
      </c>
      <c r="L865" s="8" t="s">
        <v>127</v>
      </c>
      <c r="M865" s="5" t="s">
        <v>82</v>
      </c>
      <c r="N865" s="5" t="s">
        <v>82</v>
      </c>
      <c r="O865" s="83"/>
      <c r="P865" s="20">
        <v>1</v>
      </c>
      <c r="Q865" s="143">
        <f t="shared" si="371"/>
        <v>100</v>
      </c>
      <c r="R865" s="21" t="s">
        <v>124</v>
      </c>
      <c r="S865" s="8" t="s">
        <v>248</v>
      </c>
      <c r="T865" s="7" t="s">
        <v>228</v>
      </c>
    </row>
    <row r="866" spans="1:20" ht="28">
      <c r="A866" s="106" t="s">
        <v>960</v>
      </c>
      <c r="B866" s="102" t="s">
        <v>1020</v>
      </c>
      <c r="C866" s="5"/>
      <c r="D866" s="5" t="s">
        <v>82</v>
      </c>
      <c r="E866" s="132">
        <f t="shared" si="405"/>
        <v>320.04843749999998</v>
      </c>
      <c r="F866" s="139">
        <f t="shared" ref="F866:F871" si="414">$O$885-P866*($O$885-$O$852)</f>
        <v>318.75937499999998</v>
      </c>
      <c r="G866" s="149"/>
      <c r="H866" s="82" t="str">
        <f t="shared" si="368"/>
        <v>40.6 percent up in Bashkirian international stage</v>
      </c>
      <c r="I866" s="142" t="str">
        <f t="shared" si="369"/>
        <v>56.3 percent up in Bashkirian international stage</v>
      </c>
      <c r="J866" s="7">
        <v>0.40625000000000133</v>
      </c>
      <c r="K866" s="129">
        <f t="shared" si="370"/>
        <v>40.6</v>
      </c>
      <c r="L866" s="8" t="s">
        <v>127</v>
      </c>
      <c r="M866" s="5" t="s">
        <v>82</v>
      </c>
      <c r="N866" s="5" t="s">
        <v>82</v>
      </c>
      <c r="O866" s="83"/>
      <c r="P866" s="20">
        <v>0.56250000000000056</v>
      </c>
      <c r="Q866" s="143">
        <f t="shared" si="371"/>
        <v>56.3</v>
      </c>
      <c r="R866" s="21" t="s">
        <v>127</v>
      </c>
      <c r="S866" s="8" t="s">
        <v>261</v>
      </c>
      <c r="T866" s="7">
        <v>0.15625</v>
      </c>
    </row>
    <row r="867" spans="1:20" ht="28">
      <c r="A867" s="106" t="s">
        <v>960</v>
      </c>
      <c r="B867" s="102" t="s">
        <v>1021</v>
      </c>
      <c r="C867" s="5"/>
      <c r="D867" s="5" t="s">
        <v>890</v>
      </c>
      <c r="E867" s="132">
        <f t="shared" si="405"/>
        <v>320.69296874999998</v>
      </c>
      <c r="F867" s="139">
        <f t="shared" si="414"/>
        <v>319.40390624999998</v>
      </c>
      <c r="G867" s="149"/>
      <c r="H867" s="82" t="str">
        <f t="shared" si="368"/>
        <v>32.8 percent up in Bashkirian international stage</v>
      </c>
      <c r="I867" s="142" t="str">
        <f t="shared" si="369"/>
        <v>48.4 percent up in Bashkirian international stage</v>
      </c>
      <c r="J867" s="7">
        <v>0.32812500000000178</v>
      </c>
      <c r="K867" s="129">
        <f t="shared" si="370"/>
        <v>32.799999999999997</v>
      </c>
      <c r="L867" s="8" t="s">
        <v>127</v>
      </c>
      <c r="M867" s="5" t="s">
        <v>82</v>
      </c>
      <c r="N867" s="5" t="s">
        <v>82</v>
      </c>
      <c r="O867" s="83"/>
      <c r="P867" s="20">
        <v>0.484375000000001</v>
      </c>
      <c r="Q867" s="143">
        <f t="shared" si="371"/>
        <v>48.4</v>
      </c>
      <c r="R867" s="21" t="s">
        <v>127</v>
      </c>
      <c r="S867" s="8" t="s">
        <v>261</v>
      </c>
      <c r="T867" s="7">
        <v>0.15625</v>
      </c>
    </row>
    <row r="868" spans="1:20" ht="28">
      <c r="A868" s="106" t="s">
        <v>960</v>
      </c>
      <c r="B868" s="102" t="s">
        <v>1022</v>
      </c>
      <c r="C868" s="5"/>
      <c r="D868" s="5" t="s">
        <v>82</v>
      </c>
      <c r="E868" s="132">
        <f t="shared" si="405"/>
        <v>321.98203124999998</v>
      </c>
      <c r="F868" s="139">
        <f t="shared" si="414"/>
        <v>320.04843749999998</v>
      </c>
      <c r="G868" s="149"/>
      <c r="H868" s="82" t="str">
        <f t="shared" si="368"/>
        <v>17.2 percent up in Bashkirian international stage</v>
      </c>
      <c r="I868" s="142" t="str">
        <f t="shared" si="369"/>
        <v>40.6 percent up in Bashkirian international stage</v>
      </c>
      <c r="J868" s="7">
        <v>0.17187500000000266</v>
      </c>
      <c r="K868" s="129">
        <f t="shared" si="370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0.40625000000000139</v>
      </c>
      <c r="Q868" s="143">
        <f t="shared" si="371"/>
        <v>40.6</v>
      </c>
      <c r="R868" s="21" t="s">
        <v>127</v>
      </c>
      <c r="S868" s="8" t="s">
        <v>261</v>
      </c>
      <c r="T868" s="7">
        <v>0.234375</v>
      </c>
    </row>
    <row r="869" spans="1:20" ht="28">
      <c r="A869" s="106" t="s">
        <v>960</v>
      </c>
      <c r="B869" s="103" t="s">
        <v>1023</v>
      </c>
      <c r="C869" s="5"/>
      <c r="D869" s="5" t="s">
        <v>82</v>
      </c>
      <c r="E869" s="132">
        <f t="shared" si="405"/>
        <v>321.98203124999998</v>
      </c>
      <c r="F869" s="139">
        <f t="shared" si="414"/>
        <v>315.14999999999998</v>
      </c>
      <c r="G869" s="149"/>
      <c r="H869" s="82" t="str">
        <f t="shared" si="368"/>
        <v>17.2 percent up in Bashkirian international stage</v>
      </c>
      <c r="I869" s="142" t="str">
        <f t="shared" si="369"/>
        <v>100 percent up in Bashkirian international stage</v>
      </c>
      <c r="J869" s="7">
        <v>0.17187500000000266</v>
      </c>
      <c r="K869" s="129">
        <f t="shared" si="370"/>
        <v>17.2</v>
      </c>
      <c r="L869" s="8" t="s">
        <v>127</v>
      </c>
      <c r="M869" s="5" t="s">
        <v>82</v>
      </c>
      <c r="N869" s="5" t="s">
        <v>82</v>
      </c>
      <c r="O869" s="83"/>
      <c r="P869" s="20">
        <v>1</v>
      </c>
      <c r="Q869" s="143">
        <f t="shared" si="371"/>
        <v>100</v>
      </c>
      <c r="R869" s="21" t="s">
        <v>127</v>
      </c>
      <c r="S869" s="8" t="s">
        <v>274</v>
      </c>
      <c r="T869" s="7" t="s">
        <v>228</v>
      </c>
    </row>
    <row r="870" spans="1:20" ht="28">
      <c r="A870" s="106" t="s">
        <v>960</v>
      </c>
      <c r="B870" s="102" t="s">
        <v>1024</v>
      </c>
      <c r="C870" s="5"/>
      <c r="D870" s="5" t="s">
        <v>890</v>
      </c>
      <c r="E870" s="132">
        <f t="shared" si="405"/>
        <v>322.23984374999992</v>
      </c>
      <c r="F870" s="139">
        <f t="shared" si="414"/>
        <v>320.69296874999998</v>
      </c>
      <c r="G870" s="149"/>
      <c r="H870" s="82" t="str">
        <f t="shared" si="368"/>
        <v>14.1 percent up in Bashkirian international stage</v>
      </c>
      <c r="I870" s="142" t="str">
        <f t="shared" si="369"/>
        <v>32.8 percent up in Bashkirian international stage</v>
      </c>
      <c r="J870" s="7">
        <v>0.14062500000000455</v>
      </c>
      <c r="K870" s="129">
        <f t="shared" si="370"/>
        <v>14.1</v>
      </c>
      <c r="L870" s="8" t="s">
        <v>127</v>
      </c>
      <c r="M870" s="5" t="s">
        <v>82</v>
      </c>
      <c r="N870" s="5" t="s">
        <v>82</v>
      </c>
      <c r="O870" s="83"/>
      <c r="P870" s="20">
        <v>0.32812500000000178</v>
      </c>
      <c r="Q870" s="143">
        <f t="shared" si="371"/>
        <v>32.799999999999997</v>
      </c>
      <c r="R870" s="21" t="s">
        <v>127</v>
      </c>
      <c r="S870" s="8" t="s">
        <v>261</v>
      </c>
      <c r="T870" s="7">
        <v>0.18749999999999289</v>
      </c>
    </row>
    <row r="871" spans="1:20" ht="28">
      <c r="A871" s="106" t="s">
        <v>960</v>
      </c>
      <c r="B871" s="102" t="s">
        <v>1025</v>
      </c>
      <c r="C871" s="5"/>
      <c r="D871" s="5" t="s">
        <v>890</v>
      </c>
      <c r="E871" s="132">
        <f t="shared" si="405"/>
        <v>323.01328124999998</v>
      </c>
      <c r="F871" s="139">
        <f t="shared" si="414"/>
        <v>322.23984374999992</v>
      </c>
      <c r="G871" s="149"/>
      <c r="H871" s="82" t="str">
        <f t="shared" si="368"/>
        <v>4.7 percent up in Bashkirian international stage</v>
      </c>
      <c r="I871" s="142" t="str">
        <f t="shared" si="369"/>
        <v>14.1 percent up in Bashkirian international stage</v>
      </c>
      <c r="J871" s="7">
        <v>4.6875000000001554E-2</v>
      </c>
      <c r="K871" s="129">
        <f t="shared" si="370"/>
        <v>4.7</v>
      </c>
      <c r="L871" s="8" t="s">
        <v>127</v>
      </c>
      <c r="M871" s="5" t="s">
        <v>82</v>
      </c>
      <c r="N871" s="5" t="s">
        <v>82</v>
      </c>
      <c r="O871" s="83"/>
      <c r="P871" s="20">
        <v>0.14062500000000458</v>
      </c>
      <c r="Q871" s="143">
        <f t="shared" si="371"/>
        <v>14.1</v>
      </c>
      <c r="R871" s="21" t="s">
        <v>127</v>
      </c>
      <c r="S871" s="8" t="s">
        <v>261</v>
      </c>
      <c r="T871" s="7">
        <v>9.3750000000007105E-2</v>
      </c>
    </row>
    <row r="872" spans="1:20" ht="28">
      <c r="A872" s="106" t="s">
        <v>960</v>
      </c>
      <c r="B872" s="102" t="s">
        <v>1026</v>
      </c>
      <c r="C872" s="5"/>
      <c r="D872" s="5" t="s">
        <v>82</v>
      </c>
      <c r="E872" s="132">
        <f t="shared" si="405"/>
        <v>323.39999999999998</v>
      </c>
      <c r="F872" s="139">
        <f>$O$852-P872*($O$852-$O$824)</f>
        <v>312.07866666666666</v>
      </c>
      <c r="G872" s="149"/>
      <c r="H872" s="82" t="str">
        <f t="shared" si="368"/>
        <v>0 percent up in Bashkirian international stage</v>
      </c>
      <c r="I872" s="142" t="str">
        <f t="shared" si="369"/>
        <v>37.8 percent up in Moscovian international stage</v>
      </c>
      <c r="J872" s="7">
        <v>0</v>
      </c>
      <c r="K872" s="129">
        <f t="shared" si="370"/>
        <v>0</v>
      </c>
      <c r="L872" s="8" t="s">
        <v>127</v>
      </c>
      <c r="M872" s="5" t="s">
        <v>82</v>
      </c>
      <c r="N872" s="5" t="s">
        <v>82</v>
      </c>
      <c r="O872" s="83"/>
      <c r="P872" s="20">
        <v>0.37777777777777755</v>
      </c>
      <c r="Q872" s="143">
        <f t="shared" si="371"/>
        <v>37.799999999999997</v>
      </c>
      <c r="R872" s="21" t="s">
        <v>124</v>
      </c>
      <c r="S872" s="8" t="s">
        <v>248</v>
      </c>
      <c r="T872" s="7" t="s">
        <v>228</v>
      </c>
    </row>
    <row r="873" spans="1:20" ht="28">
      <c r="A873" s="106" t="s">
        <v>960</v>
      </c>
      <c r="B873" s="102" t="s">
        <v>1027</v>
      </c>
      <c r="C873" s="5"/>
      <c r="D873" s="5" t="s">
        <v>250</v>
      </c>
      <c r="E873" s="132">
        <f t="shared" si="405"/>
        <v>323.39999999999998</v>
      </c>
      <c r="F873" s="139">
        <f>$O$885-P873*($O$885-$O$852)</f>
        <v>316.82578124999998</v>
      </c>
      <c r="G873" s="149"/>
      <c r="H873" s="82" t="str">
        <f t="shared" si="368"/>
        <v>0 percent up in Bashkirian international stage</v>
      </c>
      <c r="I873" s="142" t="str">
        <f t="shared" si="369"/>
        <v>79.7 percent up in Bashkirian international stage</v>
      </c>
      <c r="J873" s="7">
        <v>0</v>
      </c>
      <c r="K873" s="129">
        <f t="shared" si="370"/>
        <v>0</v>
      </c>
      <c r="L873" s="8" t="s">
        <v>127</v>
      </c>
      <c r="M873" s="5" t="s">
        <v>82</v>
      </c>
      <c r="N873" s="5" t="s">
        <v>82</v>
      </c>
      <c r="O873" s="83"/>
      <c r="P873" s="20">
        <v>0.79687499999999933</v>
      </c>
      <c r="Q873" s="143">
        <f t="shared" si="371"/>
        <v>79.7</v>
      </c>
      <c r="R873" s="21" t="s">
        <v>127</v>
      </c>
      <c r="S873" s="8" t="s">
        <v>232</v>
      </c>
      <c r="T873" s="7" t="s">
        <v>228</v>
      </c>
    </row>
    <row r="874" spans="1:20" ht="28">
      <c r="A874" s="106" t="s">
        <v>960</v>
      </c>
      <c r="B874" s="102" t="s">
        <v>1028</v>
      </c>
      <c r="C874" s="5"/>
      <c r="D874" s="5" t="s">
        <v>250</v>
      </c>
      <c r="E874" s="132">
        <f t="shared" si="405"/>
        <v>323.39999999999998</v>
      </c>
      <c r="F874" s="139">
        <f>$O$824-P874*($O$824-$O$808)</f>
        <v>303.67779999999999</v>
      </c>
      <c r="G874" s="149"/>
      <c r="H874" s="82" t="str">
        <f t="shared" si="368"/>
        <v>0 percent up in Bashkirian international stage</v>
      </c>
      <c r="I874" s="142" t="str">
        <f t="shared" si="369"/>
        <v>100 percent up in Kasimovian international stage</v>
      </c>
      <c r="J874" s="7">
        <v>0</v>
      </c>
      <c r="K874" s="129">
        <f t="shared" si="370"/>
        <v>0</v>
      </c>
      <c r="L874" s="8" t="s">
        <v>127</v>
      </c>
      <c r="M874" s="5" t="s">
        <v>82</v>
      </c>
      <c r="N874" s="5" t="s">
        <v>82</v>
      </c>
      <c r="O874" s="83"/>
      <c r="P874" s="20">
        <v>1</v>
      </c>
      <c r="Q874" s="143">
        <f t="shared" si="371"/>
        <v>100</v>
      </c>
      <c r="R874" s="21" t="s">
        <v>122</v>
      </c>
      <c r="S874" s="8" t="s">
        <v>234</v>
      </c>
      <c r="T874" s="7" t="s">
        <v>228</v>
      </c>
    </row>
    <row r="875" spans="1:20" ht="34">
      <c r="A875" s="106"/>
      <c r="B875" s="102" t="s">
        <v>1690</v>
      </c>
      <c r="C875" s="5"/>
      <c r="D875" s="5"/>
      <c r="E875" s="132">
        <f t="shared" ref="E875:E876" si="415">$O$885-J875*($O$885-$O$852)</f>
        <v>322.65749999999997</v>
      </c>
      <c r="F875" s="139">
        <f t="shared" ref="F875:F883" si="416">$O$885-P875*($O$885-$O$852)</f>
        <v>321.98203124999998</v>
      </c>
      <c r="G875" s="149" t="s">
        <v>1607</v>
      </c>
      <c r="H875" s="82" t="str">
        <f t="shared" ref="H875:H876" si="417">CONCATENATE(K875," percent up in ",L875," international stage")</f>
        <v>9 percent up in Bashkirian international stage</v>
      </c>
      <c r="I875" s="142" t="str">
        <f t="shared" ref="I875:I876" si="418">CONCATENATE(Q875," percent up in ",R875," international stage")</f>
        <v>17.2 percent up in Bashkirian international stage</v>
      </c>
      <c r="J875" s="7">
        <v>0.09</v>
      </c>
      <c r="K875" s="129">
        <f t="shared" ref="K875:K876" si="419">ROUND(J875*100,1)</f>
        <v>9</v>
      </c>
      <c r="L875" s="8" t="s">
        <v>127</v>
      </c>
      <c r="M875" s="5" t="s">
        <v>82</v>
      </c>
      <c r="N875" s="5" t="s">
        <v>82</v>
      </c>
      <c r="O875" s="83"/>
      <c r="P875" s="20">
        <v>0.17187500000000264</v>
      </c>
      <c r="Q875" s="143">
        <f t="shared" ref="Q875:Q876" si="420">ROUND(P875*100,1)</f>
        <v>17.2</v>
      </c>
      <c r="R875" s="21" t="s">
        <v>127</v>
      </c>
      <c r="S875" s="151" t="s">
        <v>1607</v>
      </c>
    </row>
    <row r="876" spans="1:20" ht="34">
      <c r="A876" s="106"/>
      <c r="B876" s="102" t="s">
        <v>1691</v>
      </c>
      <c r="C876" s="5"/>
      <c r="D876" s="5"/>
      <c r="E876" s="132">
        <f t="shared" si="415"/>
        <v>323.39999999999998</v>
      </c>
      <c r="F876" s="139">
        <f t="shared" si="416"/>
        <v>322.65749999999997</v>
      </c>
      <c r="G876" s="149" t="s">
        <v>1608</v>
      </c>
      <c r="H876" s="82" t="str">
        <f t="shared" si="417"/>
        <v>0 percent up in Bashkirian international stage</v>
      </c>
      <c r="I876" s="142" t="str">
        <f t="shared" si="418"/>
        <v>9 percent up in Bashkirian international stage</v>
      </c>
      <c r="J876" s="7">
        <v>0</v>
      </c>
      <c r="K876" s="129">
        <f t="shared" si="41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0.09</v>
      </c>
      <c r="Q876" s="143">
        <f t="shared" si="420"/>
        <v>9</v>
      </c>
      <c r="R876" s="21" t="s">
        <v>127</v>
      </c>
      <c r="S876" s="151" t="s">
        <v>1608</v>
      </c>
    </row>
    <row r="877" spans="1:20" ht="28">
      <c r="A877" s="106" t="s">
        <v>960</v>
      </c>
      <c r="B877" s="102" t="s">
        <v>1029</v>
      </c>
      <c r="C877" s="5"/>
      <c r="D877" s="5" t="s">
        <v>82</v>
      </c>
      <c r="E877" s="132">
        <f t="shared" si="405"/>
        <v>323.39999999999998</v>
      </c>
      <c r="F877" s="139">
        <f t="shared" si="416"/>
        <v>321.98203124999998</v>
      </c>
      <c r="G877" s="149"/>
      <c r="H877" s="82" t="str">
        <f t="shared" si="368"/>
        <v>0 percent up in Bashkirian international stage</v>
      </c>
      <c r="I877" s="142" t="str">
        <f t="shared" si="369"/>
        <v>17.2 percent up in Bashkirian international stage</v>
      </c>
      <c r="J877" s="7">
        <v>0</v>
      </c>
      <c r="K877" s="129">
        <f t="shared" si="370"/>
        <v>0</v>
      </c>
      <c r="L877" s="8" t="s">
        <v>127</v>
      </c>
      <c r="M877" s="5" t="s">
        <v>82</v>
      </c>
      <c r="N877" s="5" t="s">
        <v>82</v>
      </c>
      <c r="O877" s="83"/>
      <c r="P877" s="20">
        <v>0.17187500000000264</v>
      </c>
      <c r="Q877" s="143">
        <f t="shared" si="371"/>
        <v>17.2</v>
      </c>
      <c r="R877" s="21" t="s">
        <v>127</v>
      </c>
      <c r="S877" s="8" t="s">
        <v>232</v>
      </c>
      <c r="T877" s="7" t="s">
        <v>228</v>
      </c>
    </row>
    <row r="878" spans="1:20" ht="28">
      <c r="A878" s="106" t="s">
        <v>960</v>
      </c>
      <c r="B878" s="102" t="s">
        <v>1030</v>
      </c>
      <c r="C878" s="5"/>
      <c r="D878" s="5" t="s">
        <v>250</v>
      </c>
      <c r="E878" s="132">
        <f t="shared" si="405"/>
        <v>323.39999999999998</v>
      </c>
      <c r="F878" s="139">
        <f t="shared" si="416"/>
        <v>320.69296874999998</v>
      </c>
      <c r="G878" s="149"/>
      <c r="H878" s="82" t="str">
        <f t="shared" si="368"/>
        <v>0 percent up in Bashkirian international stage</v>
      </c>
      <c r="I878" s="142" t="str">
        <f t="shared" si="369"/>
        <v>32.8 percent up in Bashkirian international stage</v>
      </c>
      <c r="J878" s="7">
        <v>0</v>
      </c>
      <c r="K878" s="129">
        <f t="shared" si="370"/>
        <v>0</v>
      </c>
      <c r="L878" s="8" t="s">
        <v>127</v>
      </c>
      <c r="M878" s="5" t="s">
        <v>82</v>
      </c>
      <c r="N878" s="5" t="s">
        <v>82</v>
      </c>
      <c r="O878" s="83"/>
      <c r="P878" s="20">
        <v>0.32812500000000178</v>
      </c>
      <c r="Q878" s="143">
        <f t="shared" si="371"/>
        <v>32.799999999999997</v>
      </c>
      <c r="R878" s="21" t="s">
        <v>127</v>
      </c>
      <c r="S878" s="8" t="s">
        <v>232</v>
      </c>
      <c r="T878" s="7" t="s">
        <v>228</v>
      </c>
    </row>
    <row r="879" spans="1:20" ht="28">
      <c r="A879" s="106" t="s">
        <v>960</v>
      </c>
      <c r="B879" s="102" t="s">
        <v>1031</v>
      </c>
      <c r="C879" s="5"/>
      <c r="D879" s="5" t="s">
        <v>246</v>
      </c>
      <c r="E879" s="132">
        <f t="shared" si="405"/>
        <v>319.27499999999998</v>
      </c>
      <c r="F879" s="139">
        <f t="shared" si="416"/>
        <v>315.14999999999998</v>
      </c>
      <c r="G879" s="149"/>
      <c r="H879" s="82" t="str">
        <f t="shared" si="368"/>
        <v>50 percent up in Bashkirian international stage</v>
      </c>
      <c r="I879" s="142" t="str">
        <f t="shared" si="369"/>
        <v>100 percent up in Bashkirian international stage</v>
      </c>
      <c r="J879" s="7">
        <v>0.5</v>
      </c>
      <c r="K879" s="129">
        <f t="shared" si="370"/>
        <v>50</v>
      </c>
      <c r="L879" s="8" t="s">
        <v>127</v>
      </c>
      <c r="M879" s="5" t="s">
        <v>82</v>
      </c>
      <c r="N879" s="5" t="s">
        <v>82</v>
      </c>
      <c r="O879" s="83"/>
      <c r="P879" s="20">
        <v>1</v>
      </c>
      <c r="Q879" s="143">
        <f t="shared" si="371"/>
        <v>100</v>
      </c>
      <c r="R879" s="21" t="s">
        <v>127</v>
      </c>
      <c r="S879" s="8" t="s">
        <v>234</v>
      </c>
      <c r="T879" s="7" t="s">
        <v>228</v>
      </c>
    </row>
    <row r="880" spans="1:20" ht="28">
      <c r="A880" s="106"/>
      <c r="B880" s="102" t="s">
        <v>1688</v>
      </c>
      <c r="C880" s="5"/>
      <c r="D880" s="5"/>
      <c r="E880" s="132">
        <f t="shared" ref="E880:E881" si="421">$O$885-J880*($O$885-$O$852)</f>
        <v>323.39999999999998</v>
      </c>
      <c r="F880" s="139">
        <f t="shared" si="416"/>
        <v>315.14999999999998</v>
      </c>
      <c r="G880" s="149" t="s">
        <v>1607</v>
      </c>
      <c r="H880" s="82" t="str">
        <f t="shared" ref="H880:H881" si="422">CONCATENATE(K880," percent up in ",L880," international stage")</f>
        <v>0 percent up in Bashkirian international stage</v>
      </c>
      <c r="I880" s="142" t="str">
        <f t="shared" ref="I880:I881" si="423">CONCATENATE(Q880," percent up in ",R880," international stage")</f>
        <v>100 percent up in Bashkirian international stage</v>
      </c>
      <c r="J880" s="7">
        <v>0</v>
      </c>
      <c r="K880" s="129">
        <f t="shared" ref="K880:K881" si="424">ROUND(J880*100,1)</f>
        <v>0</v>
      </c>
      <c r="L880" s="8" t="s">
        <v>127</v>
      </c>
      <c r="M880" s="5"/>
      <c r="O880" s="83"/>
      <c r="P880" s="20">
        <v>1</v>
      </c>
      <c r="Q880" s="143">
        <f t="shared" ref="Q880:Q881" si="425">ROUND(P880*100,1)</f>
        <v>100</v>
      </c>
      <c r="R880" s="21" t="s">
        <v>127</v>
      </c>
      <c r="S880" s="151" t="s">
        <v>1607</v>
      </c>
    </row>
    <row r="881" spans="1:20" ht="28">
      <c r="A881" s="106"/>
      <c r="B881" s="102" t="s">
        <v>1689</v>
      </c>
      <c r="C881" s="5"/>
      <c r="D881" s="5"/>
      <c r="E881" s="132">
        <f t="shared" si="421"/>
        <v>323.39999999999998</v>
      </c>
      <c r="F881" s="139">
        <f t="shared" si="416"/>
        <v>319.27499999999998</v>
      </c>
      <c r="G881" s="149" t="s">
        <v>1608</v>
      </c>
      <c r="H881" s="82" t="str">
        <f t="shared" si="422"/>
        <v>0 percent up in Bashkirian international stage</v>
      </c>
      <c r="I881" s="142" t="str">
        <f t="shared" si="423"/>
        <v>50 percent up in Bashkirian international stage</v>
      </c>
      <c r="J881" s="7">
        <v>0</v>
      </c>
      <c r="K881" s="129">
        <f t="shared" si="424"/>
        <v>0</v>
      </c>
      <c r="L881" s="8" t="s">
        <v>127</v>
      </c>
      <c r="M881" s="5"/>
      <c r="O881" s="83"/>
      <c r="P881" s="20">
        <v>0.5</v>
      </c>
      <c r="Q881" s="143">
        <f t="shared" si="425"/>
        <v>50</v>
      </c>
      <c r="R881" s="21" t="s">
        <v>127</v>
      </c>
      <c r="S881" s="151" t="s">
        <v>1608</v>
      </c>
    </row>
    <row r="882" spans="1:20" ht="28">
      <c r="A882" s="106" t="s">
        <v>960</v>
      </c>
      <c r="B882" s="102" t="s">
        <v>127</v>
      </c>
      <c r="C882" s="135"/>
      <c r="D882" s="135" t="s">
        <v>224</v>
      </c>
      <c r="E882" s="132">
        <f t="shared" si="405"/>
        <v>323.39999999999998</v>
      </c>
      <c r="F882" s="139">
        <f t="shared" si="416"/>
        <v>315.14999999999998</v>
      </c>
      <c r="G882" s="149"/>
      <c r="H882" s="82" t="str">
        <f t="shared" si="368"/>
        <v>0 percent up in Bashkirian international stage</v>
      </c>
      <c r="I882" s="142" t="str">
        <f t="shared" si="369"/>
        <v>100 percent up in Bashkirian international stage</v>
      </c>
      <c r="J882" s="7">
        <v>0</v>
      </c>
      <c r="K882" s="129">
        <f t="shared" si="370"/>
        <v>0</v>
      </c>
      <c r="L882" s="8" t="s">
        <v>127</v>
      </c>
      <c r="M882" s="5" t="s">
        <v>226</v>
      </c>
      <c r="N882" s="5" t="s">
        <v>1032</v>
      </c>
      <c r="O882" s="84">
        <f>Master_Chronostrat!I115</f>
        <v>323.39999999999998</v>
      </c>
      <c r="P882" s="20">
        <v>1</v>
      </c>
      <c r="Q882" s="143">
        <f t="shared" si="371"/>
        <v>100</v>
      </c>
      <c r="R882" s="21" t="s">
        <v>127</v>
      </c>
      <c r="S882" s="8" t="s">
        <v>226</v>
      </c>
      <c r="T882" s="7" t="s">
        <v>228</v>
      </c>
    </row>
    <row r="883" spans="1:20" ht="34">
      <c r="A883" s="106" t="s">
        <v>960</v>
      </c>
      <c r="B883" s="102" t="s">
        <v>1033</v>
      </c>
      <c r="C883" s="135"/>
      <c r="D883" s="135" t="s">
        <v>224</v>
      </c>
      <c r="E883" s="132">
        <f t="shared" si="405"/>
        <v>323.39999999999998</v>
      </c>
      <c r="F883" s="139">
        <f t="shared" si="416"/>
        <v>315.14999999999998</v>
      </c>
      <c r="G883" s="149"/>
      <c r="H883" s="82" t="str">
        <f t="shared" ref="H883:H966" si="426">CONCATENATE(K883," percent up in ",L883," international stage")</f>
        <v>0 percent up in Bashkirian international stage</v>
      </c>
      <c r="I883" s="142" t="str">
        <f t="shared" ref="I883:I966" si="427">CONCATENATE(Q883," percent up in ",R883," international stage")</f>
        <v>100 percent up in Bashkirian international stage</v>
      </c>
      <c r="J883" s="7">
        <v>0</v>
      </c>
      <c r="K883" s="129">
        <f t="shared" ref="K883:K966" si="428">ROUND(J883*100,1)</f>
        <v>0</v>
      </c>
      <c r="L883" s="8" t="s">
        <v>127</v>
      </c>
      <c r="M883" s="5" t="s">
        <v>226</v>
      </c>
      <c r="N883" s="5" t="s">
        <v>1032</v>
      </c>
      <c r="O883" s="84">
        <f>Master_Chronostrat!I115</f>
        <v>323.39999999999998</v>
      </c>
      <c r="P883" s="20">
        <v>1</v>
      </c>
      <c r="Q883" s="143">
        <f t="shared" ref="Q883:Q966" si="429">ROUND(P883*100,1)</f>
        <v>100</v>
      </c>
      <c r="R883" s="21" t="s">
        <v>127</v>
      </c>
      <c r="S883" s="8" t="s">
        <v>226</v>
      </c>
      <c r="T883" s="7" t="s">
        <v>228</v>
      </c>
    </row>
    <row r="884" spans="1:20" ht="28">
      <c r="A884" s="106" t="s">
        <v>960</v>
      </c>
      <c r="B884" s="102" t="s">
        <v>125</v>
      </c>
      <c r="C884" s="135"/>
      <c r="D884" s="135" t="s">
        <v>224</v>
      </c>
      <c r="E884" s="132">
        <f t="shared" si="405"/>
        <v>323.39999999999998</v>
      </c>
      <c r="F884" s="139">
        <f>$O$808-P884*($O$808-$O$796)</f>
        <v>298.89</v>
      </c>
      <c r="G884" s="149"/>
      <c r="H884" s="82" t="str">
        <f t="shared" si="426"/>
        <v>0 percent up in Bashkirian international stage</v>
      </c>
      <c r="I884" s="142" t="str">
        <f t="shared" si="427"/>
        <v>100 percent up in Gzhelian international stage</v>
      </c>
      <c r="J884" s="7">
        <v>0</v>
      </c>
      <c r="K884" s="129">
        <f t="shared" si="428"/>
        <v>0</v>
      </c>
      <c r="L884" s="8" t="s">
        <v>127</v>
      </c>
      <c r="M884" s="5" t="s">
        <v>226</v>
      </c>
      <c r="N884" s="5" t="s">
        <v>1034</v>
      </c>
      <c r="O884" s="84">
        <f>Master_Chronostrat!I115</f>
        <v>323.39999999999998</v>
      </c>
      <c r="P884" s="20">
        <v>1</v>
      </c>
      <c r="Q884" s="143">
        <f t="shared" si="429"/>
        <v>100</v>
      </c>
      <c r="R884" s="21" t="s">
        <v>120</v>
      </c>
      <c r="S884" s="8" t="s">
        <v>241</v>
      </c>
      <c r="T884" s="7" t="s">
        <v>228</v>
      </c>
    </row>
    <row r="885" spans="1:20" ht="34">
      <c r="A885" s="106" t="s">
        <v>960</v>
      </c>
      <c r="B885" s="102" t="s">
        <v>1035</v>
      </c>
      <c r="C885" s="5"/>
      <c r="D885" s="5" t="s">
        <v>82</v>
      </c>
      <c r="E885" s="132">
        <f t="shared" si="405"/>
        <v>323.39999999999998</v>
      </c>
      <c r="F885" s="139">
        <f>$O$808-P885*($O$808-$O$796)</f>
        <v>298.89</v>
      </c>
      <c r="G885" s="149"/>
      <c r="H885" s="82" t="str">
        <f t="shared" si="426"/>
        <v>0 percent up in Bashkirian international stage</v>
      </c>
      <c r="I885" s="142" t="str">
        <f t="shared" si="427"/>
        <v>100 percent up in Gzhelian international stage</v>
      </c>
      <c r="J885" s="7">
        <v>0</v>
      </c>
      <c r="K885" s="129">
        <f t="shared" si="428"/>
        <v>0</v>
      </c>
      <c r="L885" s="8" t="s">
        <v>127</v>
      </c>
      <c r="M885" s="5" t="s">
        <v>82</v>
      </c>
      <c r="N885" s="5" t="s">
        <v>82</v>
      </c>
      <c r="O885" s="84">
        <f>Master_Chronostrat!I115</f>
        <v>323.39999999999998</v>
      </c>
      <c r="P885" s="20">
        <v>1</v>
      </c>
      <c r="Q885" s="143">
        <f t="shared" si="429"/>
        <v>100</v>
      </c>
      <c r="R885" s="21" t="s">
        <v>120</v>
      </c>
      <c r="S885" s="8" t="s">
        <v>234</v>
      </c>
      <c r="T885" s="7" t="s">
        <v>228</v>
      </c>
    </row>
    <row r="886" spans="1:20" ht="28">
      <c r="A886" s="106" t="s">
        <v>960</v>
      </c>
      <c r="B886" s="102" t="s">
        <v>1036</v>
      </c>
      <c r="C886" s="5"/>
      <c r="D886" s="5" t="s">
        <v>890</v>
      </c>
      <c r="E886" s="132">
        <f t="shared" ref="E886:E907" si="430">$O$907-J886*($O$907-$O$885)</f>
        <v>325.91745098039212</v>
      </c>
      <c r="F886" s="139">
        <f>$O$885-P886*($O$885-$O$852)</f>
        <v>323.01328124999998</v>
      </c>
      <c r="G886" s="149"/>
      <c r="H886" s="82" t="str">
        <f t="shared" si="426"/>
        <v>63.7 percent up in Serpukhovian international stage</v>
      </c>
      <c r="I886" s="142" t="str">
        <f t="shared" si="427"/>
        <v>4.7 percent up in Bashkirian international stage</v>
      </c>
      <c r="J886" s="7">
        <v>0.63725490196078349</v>
      </c>
      <c r="K886" s="129">
        <f t="shared" si="428"/>
        <v>63.7</v>
      </c>
      <c r="L886" s="8" t="s">
        <v>129</v>
      </c>
      <c r="M886" s="5" t="s">
        <v>82</v>
      </c>
      <c r="N886" s="5" t="s">
        <v>82</v>
      </c>
      <c r="O886" s="83"/>
      <c r="P886" s="20">
        <v>4.6875000000001527E-2</v>
      </c>
      <c r="Q886" s="143">
        <f t="shared" si="429"/>
        <v>4.7</v>
      </c>
      <c r="R886" s="21" t="s">
        <v>127</v>
      </c>
      <c r="S886" s="8" t="s">
        <v>248</v>
      </c>
      <c r="T886" s="7" t="s">
        <v>228</v>
      </c>
    </row>
    <row r="887" spans="1:20" ht="42">
      <c r="A887" s="106" t="s">
        <v>960</v>
      </c>
      <c r="B887" s="102" t="s">
        <v>1037</v>
      </c>
      <c r="C887" s="5"/>
      <c r="D887" s="5" t="s">
        <v>890</v>
      </c>
      <c r="E887" s="132">
        <f t="shared" si="430"/>
        <v>326.87</v>
      </c>
      <c r="F887" s="139">
        <f t="shared" ref="F887:F892" si="431">$O$907-P887*($O$907-$O$885)</f>
        <v>325.91745098039212</v>
      </c>
      <c r="G887" s="149"/>
      <c r="H887" s="82" t="str">
        <f t="shared" si="426"/>
        <v>50 percent up in Serpukhovian international stage</v>
      </c>
      <c r="I887" s="142" t="str">
        <f t="shared" si="427"/>
        <v>63.7 percent up in Serpukhovian international stage</v>
      </c>
      <c r="J887" s="7">
        <v>0.5</v>
      </c>
      <c r="K887" s="129">
        <f t="shared" si="428"/>
        <v>50</v>
      </c>
      <c r="L887" s="8" t="s">
        <v>129</v>
      </c>
      <c r="M887" s="5" t="s">
        <v>82</v>
      </c>
      <c r="N887" s="5" t="s">
        <v>82</v>
      </c>
      <c r="O887" s="83"/>
      <c r="P887" s="20">
        <v>0.63725490196078349</v>
      </c>
      <c r="Q887" s="143">
        <f t="shared" si="429"/>
        <v>63.7</v>
      </c>
      <c r="R887" s="21" t="s">
        <v>129</v>
      </c>
      <c r="S887" s="8" t="s">
        <v>261</v>
      </c>
      <c r="T887" s="7">
        <v>0.1372549019607778</v>
      </c>
    </row>
    <row r="888" spans="1:20" ht="28">
      <c r="A888" s="106" t="s">
        <v>960</v>
      </c>
      <c r="B888" s="103" t="s">
        <v>1038</v>
      </c>
      <c r="C888" s="5"/>
      <c r="D888" s="5" t="s">
        <v>890</v>
      </c>
      <c r="E888" s="132">
        <f t="shared" si="430"/>
        <v>327.95862745098037</v>
      </c>
      <c r="F888" s="139">
        <f t="shared" si="431"/>
        <v>326.87</v>
      </c>
      <c r="G888" s="149"/>
      <c r="H888" s="82" t="str">
        <f t="shared" si="426"/>
        <v>34.3 percent up in Serpukhovian international stage</v>
      </c>
      <c r="I888" s="142" t="str">
        <f t="shared" si="427"/>
        <v>50 percent up in Serpukhovian international stage</v>
      </c>
      <c r="J888" s="7">
        <v>0.34313725490195879</v>
      </c>
      <c r="K888" s="129">
        <f t="shared" si="428"/>
        <v>34.299999999999997</v>
      </c>
      <c r="L888" s="8" t="s">
        <v>129</v>
      </c>
      <c r="M888" s="5" t="s">
        <v>82</v>
      </c>
      <c r="N888" s="5" t="s">
        <v>82</v>
      </c>
      <c r="O888" s="83"/>
      <c r="P888" s="20">
        <v>0.5</v>
      </c>
      <c r="Q888" s="143">
        <f t="shared" si="429"/>
        <v>50</v>
      </c>
      <c r="R888" s="21" t="s">
        <v>129</v>
      </c>
      <c r="S888" s="8" t="s">
        <v>261</v>
      </c>
      <c r="T888" s="7">
        <v>0.15686274509804443</v>
      </c>
    </row>
    <row r="889" spans="1:20" ht="42">
      <c r="A889" s="106" t="s">
        <v>960</v>
      </c>
      <c r="B889" s="102" t="s">
        <v>1039</v>
      </c>
      <c r="C889" s="5"/>
      <c r="D889" s="5" t="s">
        <v>82</v>
      </c>
      <c r="E889" s="132">
        <f t="shared" si="430"/>
        <v>328.75132530120482</v>
      </c>
      <c r="F889" s="139">
        <f t="shared" si="431"/>
        <v>323.39999999999998</v>
      </c>
      <c r="G889" s="149"/>
      <c r="H889" s="82" t="str">
        <f t="shared" si="426"/>
        <v>22.9 percent up in Serpukhovian international stage</v>
      </c>
      <c r="I889" s="142" t="str">
        <f t="shared" si="427"/>
        <v>100 percent up in Serpukhovian international stage</v>
      </c>
      <c r="J889" s="7">
        <v>0.22891566265060093</v>
      </c>
      <c r="K889" s="129">
        <f t="shared" si="428"/>
        <v>22.9</v>
      </c>
      <c r="L889" s="8" t="s">
        <v>129</v>
      </c>
      <c r="M889" s="5" t="s">
        <v>82</v>
      </c>
      <c r="N889" s="5" t="s">
        <v>82</v>
      </c>
      <c r="O889" s="83"/>
      <c r="P889" s="20">
        <v>1</v>
      </c>
      <c r="Q889" s="143">
        <f t="shared" si="429"/>
        <v>100</v>
      </c>
      <c r="R889" s="21" t="s">
        <v>129</v>
      </c>
      <c r="S889" s="8" t="s">
        <v>274</v>
      </c>
      <c r="T889" s="7" t="s">
        <v>228</v>
      </c>
    </row>
    <row r="890" spans="1:20" ht="42">
      <c r="A890" s="106" t="s">
        <v>960</v>
      </c>
      <c r="B890" s="103" t="s">
        <v>1040</v>
      </c>
      <c r="C890" s="5"/>
      <c r="D890" s="5" t="s">
        <v>890</v>
      </c>
      <c r="E890" s="132">
        <f t="shared" si="430"/>
        <v>329.11529411764707</v>
      </c>
      <c r="F890" s="139">
        <f t="shared" si="431"/>
        <v>327.95862745098037</v>
      </c>
      <c r="G890" s="149"/>
      <c r="H890" s="82" t="str">
        <f t="shared" si="426"/>
        <v>17.6 percent up in Serpukhovian international stage</v>
      </c>
      <c r="I890" s="142" t="str">
        <f t="shared" si="427"/>
        <v>34.3 percent up in Serpukhovian international stage</v>
      </c>
      <c r="J890" s="7">
        <v>0.17647058823529216</v>
      </c>
      <c r="K890" s="129">
        <f t="shared" si="428"/>
        <v>17.600000000000001</v>
      </c>
      <c r="L890" s="8" t="s">
        <v>129</v>
      </c>
      <c r="M890" s="5" t="s">
        <v>82</v>
      </c>
      <c r="N890" s="5" t="s">
        <v>82</v>
      </c>
      <c r="O890" s="83"/>
      <c r="P890" s="20">
        <v>0.34313725490195879</v>
      </c>
      <c r="Q890" s="143">
        <f t="shared" si="429"/>
        <v>34.299999999999997</v>
      </c>
      <c r="R890" s="21" t="s">
        <v>129</v>
      </c>
      <c r="S890" s="8" t="s">
        <v>261</v>
      </c>
      <c r="T890" s="7">
        <v>0.16666666666667035</v>
      </c>
    </row>
    <row r="891" spans="1:20" ht="42">
      <c r="A891" s="106" t="s">
        <v>960</v>
      </c>
      <c r="B891" s="102" t="s">
        <v>1041</v>
      </c>
      <c r="C891" s="5"/>
      <c r="D891" s="5" t="s">
        <v>82</v>
      </c>
      <c r="E891" s="132">
        <f t="shared" si="430"/>
        <v>329.16939759036143</v>
      </c>
      <c r="F891" s="139">
        <f t="shared" si="431"/>
        <v>328.75132530120482</v>
      </c>
      <c r="G891" s="149"/>
      <c r="H891" s="82" t="str">
        <f t="shared" si="426"/>
        <v>16.9 percent up in Serpukhovian international stage</v>
      </c>
      <c r="I891" s="142" t="str">
        <f t="shared" si="427"/>
        <v>22.9 percent up in Serpukhovian international stage</v>
      </c>
      <c r="J891" s="7">
        <v>0.16867469879517893</v>
      </c>
      <c r="K891" s="129">
        <f t="shared" si="428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9"/>
        <v>22.9</v>
      </c>
      <c r="R891" s="21" t="s">
        <v>129</v>
      </c>
      <c r="S891" s="8" t="s">
        <v>261</v>
      </c>
      <c r="T891" s="7">
        <v>6.0240963855419639E-2</v>
      </c>
    </row>
    <row r="892" spans="1:20" ht="42">
      <c r="A892" s="106" t="s">
        <v>960</v>
      </c>
      <c r="B892" s="102" t="s">
        <v>1042</v>
      </c>
      <c r="C892" s="5"/>
      <c r="D892" s="5" t="s">
        <v>82</v>
      </c>
      <c r="E892" s="132">
        <f t="shared" si="430"/>
        <v>329.16939759036143</v>
      </c>
      <c r="F892" s="139">
        <f t="shared" si="431"/>
        <v>328.75132530120482</v>
      </c>
      <c r="G892" s="149"/>
      <c r="H892" s="82" t="str">
        <f t="shared" si="426"/>
        <v>16.9 percent up in Serpukhovian international stage</v>
      </c>
      <c r="I892" s="142" t="str">
        <f t="shared" si="427"/>
        <v>22.9 percent up in Serpukhovian international stage</v>
      </c>
      <c r="J892" s="7">
        <v>0.16867469879517893</v>
      </c>
      <c r="K892" s="129">
        <f t="shared" si="428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0.22891566265060093</v>
      </c>
      <c r="Q892" s="143">
        <f t="shared" si="429"/>
        <v>22.9</v>
      </c>
      <c r="R892" s="21" t="s">
        <v>129</v>
      </c>
      <c r="S892" s="8" t="s">
        <v>261</v>
      </c>
      <c r="T892" s="7">
        <v>6.0240963855419639E-2</v>
      </c>
    </row>
    <row r="893" spans="1:20" ht="28">
      <c r="A893" s="106" t="s">
        <v>960</v>
      </c>
      <c r="B893" s="103" t="s">
        <v>1043</v>
      </c>
      <c r="C893" s="5"/>
      <c r="D893" s="5" t="s">
        <v>82</v>
      </c>
      <c r="E893" s="132">
        <f t="shared" si="430"/>
        <v>329.16939759036143</v>
      </c>
      <c r="F893" s="139">
        <f>$O$885-P893*($O$885-$O$852)</f>
        <v>321.98203124999998</v>
      </c>
      <c r="G893" s="149"/>
      <c r="H893" s="82" t="str">
        <f t="shared" si="426"/>
        <v>16.9 percent up in Serpukhovian international stage</v>
      </c>
      <c r="I893" s="142" t="str">
        <f t="shared" si="427"/>
        <v>17.2 percent up in Bashkirian international stage</v>
      </c>
      <c r="J893" s="7">
        <v>0.16867469879517893</v>
      </c>
      <c r="K893" s="129">
        <f t="shared" si="428"/>
        <v>16.899999999999999</v>
      </c>
      <c r="L893" s="8" t="s">
        <v>129</v>
      </c>
      <c r="M893" s="5" t="s">
        <v>82</v>
      </c>
      <c r="N893" s="5" t="s">
        <v>82</v>
      </c>
      <c r="O893" s="83"/>
      <c r="P893" s="20">
        <v>0.17187500000000264</v>
      </c>
      <c r="Q893" s="143">
        <f t="shared" si="429"/>
        <v>17.2</v>
      </c>
      <c r="R893" s="21" t="s">
        <v>127</v>
      </c>
      <c r="S893" s="8" t="s">
        <v>248</v>
      </c>
      <c r="T893" s="7" t="s">
        <v>228</v>
      </c>
    </row>
    <row r="894" spans="1:20" ht="42">
      <c r="A894" s="106" t="s">
        <v>960</v>
      </c>
      <c r="B894" s="102" t="s">
        <v>1044</v>
      </c>
      <c r="C894" s="5"/>
      <c r="D894" s="5" t="s">
        <v>82</v>
      </c>
      <c r="E894" s="132">
        <f t="shared" si="430"/>
        <v>330.00554216867471</v>
      </c>
      <c r="F894" s="139">
        <f>$O$907-P894*($O$907-$O$885)</f>
        <v>329.16939759036143</v>
      </c>
      <c r="G894" s="149"/>
      <c r="H894" s="82" t="str">
        <f t="shared" si="426"/>
        <v>4.8 percent up in Serpukhovian international stage</v>
      </c>
      <c r="I894" s="142" t="str">
        <f t="shared" si="427"/>
        <v>16.9 percent up in Serpukhovian international stage</v>
      </c>
      <c r="J894" s="7">
        <v>4.819277108433484E-2</v>
      </c>
      <c r="K894" s="129">
        <f t="shared" si="428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0.16867469879517891</v>
      </c>
      <c r="Q894" s="143">
        <f t="shared" si="429"/>
        <v>16.899999999999999</v>
      </c>
      <c r="R894" s="21" t="s">
        <v>129</v>
      </c>
      <c r="S894" s="8" t="s">
        <v>261</v>
      </c>
      <c r="T894" s="7">
        <v>0.12048192771084666</v>
      </c>
    </row>
    <row r="895" spans="1:20" ht="42">
      <c r="A895" s="106" t="s">
        <v>960</v>
      </c>
      <c r="B895" s="102" t="s">
        <v>1045</v>
      </c>
      <c r="C895" s="5"/>
      <c r="D895" s="5" t="s">
        <v>82</v>
      </c>
      <c r="E895" s="132">
        <f t="shared" si="430"/>
        <v>330.00554216867471</v>
      </c>
      <c r="F895" s="139">
        <f>$O$907-P895*($O$907-$O$885)</f>
        <v>328.75132530120482</v>
      </c>
      <c r="G895" s="149"/>
      <c r="H895" s="82" t="str">
        <f t="shared" si="426"/>
        <v>4.8 percent up in Serpukhovian international stage</v>
      </c>
      <c r="I895" s="142" t="str">
        <f t="shared" si="427"/>
        <v>22.9 percent up in Serpukhovian international stage</v>
      </c>
      <c r="J895" s="7">
        <v>4.819277108433484E-2</v>
      </c>
      <c r="K895" s="129">
        <f t="shared" si="428"/>
        <v>4.8</v>
      </c>
      <c r="L895" s="8" t="s">
        <v>129</v>
      </c>
      <c r="M895" s="5" t="s">
        <v>82</v>
      </c>
      <c r="N895" s="5" t="s">
        <v>82</v>
      </c>
      <c r="O895" s="83"/>
      <c r="P895" s="20">
        <v>0.22891566265060093</v>
      </c>
      <c r="Q895" s="143">
        <f t="shared" si="429"/>
        <v>22.9</v>
      </c>
      <c r="R895" s="21" t="s">
        <v>129</v>
      </c>
      <c r="S895" s="8" t="s">
        <v>261</v>
      </c>
      <c r="T895" s="7">
        <v>0.18072289156626631</v>
      </c>
    </row>
    <row r="896" spans="1:20" ht="28">
      <c r="A896" s="106"/>
      <c r="B896" s="102" t="s">
        <v>1692</v>
      </c>
      <c r="C896" s="5"/>
      <c r="D896" s="5"/>
      <c r="E896" s="132">
        <f t="shared" si="430"/>
        <v>323.39999999999998</v>
      </c>
      <c r="F896" s="139">
        <f>$O$907-P896*($O$907-$O$885)</f>
        <v>326.97843749999998</v>
      </c>
      <c r="G896" s="149" t="s">
        <v>1694</v>
      </c>
      <c r="H896" s="82" t="str">
        <f t="shared" ref="H896" si="432">CONCATENATE(K896," percent up in ",L896," international stage")</f>
        <v>100 percent up in Serpukhovian international stage</v>
      </c>
      <c r="I896" s="142" t="str">
        <f t="shared" ref="I896" si="433">CONCATENATE(Q896," percent up in ",R896," international stage")</f>
        <v>48.4 percent up in Bashkirian international stage</v>
      </c>
      <c r="J896" s="7">
        <v>1</v>
      </c>
      <c r="K896" s="129">
        <f t="shared" ref="K896" si="434">ROUND(J896*100,1)</f>
        <v>100</v>
      </c>
      <c r="L896" s="8" t="s">
        <v>129</v>
      </c>
      <c r="M896" s="5" t="s">
        <v>82</v>
      </c>
      <c r="N896" s="5" t="s">
        <v>82</v>
      </c>
      <c r="O896" s="83"/>
      <c r="P896" s="20">
        <v>0.484375000000001</v>
      </c>
      <c r="Q896" s="143">
        <f t="shared" ref="Q896" si="435">ROUND(P896*100,1)</f>
        <v>48.4</v>
      </c>
      <c r="R896" s="21" t="s">
        <v>127</v>
      </c>
      <c r="S896" s="8"/>
    </row>
    <row r="897" spans="1:20" ht="56">
      <c r="A897" s="106"/>
      <c r="B897" s="102" t="s">
        <v>1880</v>
      </c>
      <c r="C897" s="5"/>
      <c r="D897" s="5"/>
      <c r="E897" s="132">
        <f t="shared" si="430"/>
        <v>330.34</v>
      </c>
      <c r="F897" s="139">
        <f>$O$907-P897*($O$907-$O$885)</f>
        <v>323.39999999999998</v>
      </c>
      <c r="G897" s="149" t="s">
        <v>1693</v>
      </c>
      <c r="H897" s="82" t="str">
        <f t="shared" ref="H897:H898" si="436">CONCATENATE(K897," percent up in ",L897," international stage")</f>
        <v>0 percent up in Serpukhovian international stage</v>
      </c>
      <c r="I897" s="142" t="str">
        <f t="shared" ref="I897:I898" si="437">CONCATENATE(Q897," percent up in ",R897," international stage")</f>
        <v>100 percent up in Serpukhovian international stage</v>
      </c>
      <c r="J897" s="7">
        <v>0</v>
      </c>
      <c r="K897" s="129">
        <f t="shared" ref="K897:K898" si="438">ROUND(J897*100,1)</f>
        <v>0</v>
      </c>
      <c r="L897" s="8" t="s">
        <v>129</v>
      </c>
      <c r="M897" s="5" t="s">
        <v>82</v>
      </c>
      <c r="N897" s="5" t="s">
        <v>82</v>
      </c>
      <c r="O897" s="83"/>
      <c r="P897" s="20">
        <v>1</v>
      </c>
      <c r="Q897" s="143">
        <f t="shared" ref="Q897:Q898" si="439">ROUND(P897*100,1)</f>
        <v>100</v>
      </c>
      <c r="R897" s="21" t="s">
        <v>129</v>
      </c>
      <c r="S897" s="151" t="s">
        <v>1693</v>
      </c>
    </row>
    <row r="898" spans="1:20" ht="56">
      <c r="A898" s="106"/>
      <c r="B898" s="102" t="s">
        <v>1936</v>
      </c>
      <c r="C898" s="5"/>
      <c r="D898" s="5"/>
      <c r="E898" s="132">
        <f t="shared" ref="E898" si="440">$O$907-J898*($O$907-$O$885)</f>
        <v>330.34</v>
      </c>
      <c r="F898" s="139">
        <f>$O$885-P898*($O$885-$O$852)</f>
        <v>319.40390624999998</v>
      </c>
      <c r="G898" s="149"/>
      <c r="H898" s="82" t="str">
        <f t="shared" si="436"/>
        <v>0 percent up in Serpukhovian international stage</v>
      </c>
      <c r="I898" s="142" t="str">
        <f t="shared" si="437"/>
        <v>48.4 percent up in Bashkirian international stage</v>
      </c>
      <c r="J898" s="7">
        <v>0</v>
      </c>
      <c r="K898" s="129">
        <f t="shared" si="438"/>
        <v>0</v>
      </c>
      <c r="L898" s="8" t="s">
        <v>129</v>
      </c>
      <c r="M898" s="5"/>
      <c r="O898" s="83"/>
      <c r="P898" s="20">
        <v>0.484375000000001</v>
      </c>
      <c r="Q898" s="143">
        <f t="shared" si="439"/>
        <v>48.4</v>
      </c>
      <c r="R898" s="21" t="s">
        <v>127</v>
      </c>
      <c r="S898" s="151" t="s">
        <v>1937</v>
      </c>
    </row>
    <row r="899" spans="1:20" ht="28">
      <c r="A899" s="106" t="s">
        <v>960</v>
      </c>
      <c r="B899" s="102" t="s">
        <v>1046</v>
      </c>
      <c r="C899" s="5"/>
      <c r="D899" s="5" t="s">
        <v>266</v>
      </c>
      <c r="E899" s="132">
        <f t="shared" si="430"/>
        <v>330.34</v>
      </c>
      <c r="F899" s="139">
        <f>$O$885-P899*($O$885-$O$852)</f>
        <v>319.40390624999998</v>
      </c>
      <c r="G899" s="149"/>
      <c r="H899" s="82" t="str">
        <f t="shared" si="426"/>
        <v>0 percent up in Serpukhovian international stage</v>
      </c>
      <c r="I899" s="142" t="str">
        <f t="shared" si="427"/>
        <v>48.4 percent up in Bashkirian international stage</v>
      </c>
      <c r="J899" s="7">
        <v>0</v>
      </c>
      <c r="K899" s="129">
        <f t="shared" si="428"/>
        <v>0</v>
      </c>
      <c r="L899" s="8" t="s">
        <v>129</v>
      </c>
      <c r="M899" s="5" t="s">
        <v>82</v>
      </c>
      <c r="N899" s="5" t="s">
        <v>82</v>
      </c>
      <c r="O899" s="83"/>
      <c r="P899" s="20">
        <v>0.484375000000001</v>
      </c>
      <c r="Q899" s="143">
        <f t="shared" si="429"/>
        <v>48.4</v>
      </c>
      <c r="R899" s="21" t="s">
        <v>127</v>
      </c>
      <c r="S899" s="8" t="s">
        <v>248</v>
      </c>
      <c r="T899" s="7" t="s">
        <v>228</v>
      </c>
    </row>
    <row r="900" spans="1:20" ht="42">
      <c r="A900" s="106" t="s">
        <v>960</v>
      </c>
      <c r="B900" s="103" t="s">
        <v>1047</v>
      </c>
      <c r="C900" s="5"/>
      <c r="D900" s="5" t="s">
        <v>82</v>
      </c>
      <c r="E900" s="132">
        <f t="shared" si="430"/>
        <v>330.34</v>
      </c>
      <c r="F900" s="139">
        <f>$O$907-P900*($O$907-$O$885)</f>
        <v>329.16939759036143</v>
      </c>
      <c r="G900" s="149"/>
      <c r="H900" s="82" t="str">
        <f t="shared" si="426"/>
        <v>0 percent up in Serpukhovian international stage</v>
      </c>
      <c r="I900" s="142" t="str">
        <f t="shared" si="427"/>
        <v>16.9 percent up in Serpukhovian international stage</v>
      </c>
      <c r="J900" s="7">
        <v>0</v>
      </c>
      <c r="K900" s="129">
        <f t="shared" si="428"/>
        <v>0</v>
      </c>
      <c r="L900" s="8" t="s">
        <v>129</v>
      </c>
      <c r="M900" s="5" t="s">
        <v>82</v>
      </c>
      <c r="N900" s="5" t="s">
        <v>82</v>
      </c>
      <c r="O900" s="83"/>
      <c r="P900" s="20">
        <v>0.16867469879517891</v>
      </c>
      <c r="Q900" s="143">
        <f t="shared" si="429"/>
        <v>16.899999999999999</v>
      </c>
      <c r="R900" s="21" t="s">
        <v>129</v>
      </c>
      <c r="S900" s="8" t="s">
        <v>232</v>
      </c>
      <c r="T900" s="7" t="s">
        <v>228</v>
      </c>
    </row>
    <row r="901" spans="1:20" ht="28">
      <c r="A901" s="106" t="s">
        <v>960</v>
      </c>
      <c r="B901" s="102" t="s">
        <v>1048</v>
      </c>
      <c r="C901" s="5"/>
      <c r="D901" s="5" t="s">
        <v>82</v>
      </c>
      <c r="E901" s="132">
        <f t="shared" si="430"/>
        <v>330.34</v>
      </c>
      <c r="F901" s="139">
        <f>$O$808-P901*($O$808-$O$796)</f>
        <v>298.89</v>
      </c>
      <c r="G901" s="149"/>
      <c r="H901" s="82" t="str">
        <f t="shared" si="426"/>
        <v>0 percent up in Serpukhovian international stage</v>
      </c>
      <c r="I901" s="142" t="str">
        <f t="shared" si="427"/>
        <v>100 percent up in Gzhelian international stage</v>
      </c>
      <c r="J901" s="7">
        <v>0</v>
      </c>
      <c r="K901" s="129">
        <f t="shared" si="428"/>
        <v>0</v>
      </c>
      <c r="L901" s="8" t="s">
        <v>129</v>
      </c>
      <c r="M901" s="5" t="s">
        <v>82</v>
      </c>
      <c r="N901" s="5" t="s">
        <v>82</v>
      </c>
      <c r="O901" s="83"/>
      <c r="P901" s="20">
        <v>1</v>
      </c>
      <c r="Q901" s="143">
        <f t="shared" si="429"/>
        <v>100</v>
      </c>
      <c r="R901" s="21" t="s">
        <v>120</v>
      </c>
      <c r="S901" s="8" t="s">
        <v>234</v>
      </c>
      <c r="T901" s="7" t="s">
        <v>228</v>
      </c>
    </row>
    <row r="902" spans="1:20" ht="28">
      <c r="A902" s="106" t="s">
        <v>960</v>
      </c>
      <c r="B902" s="102" t="s">
        <v>1049</v>
      </c>
      <c r="C902" s="5"/>
      <c r="D902" s="5" t="s">
        <v>82</v>
      </c>
      <c r="E902" s="132">
        <f t="shared" si="430"/>
        <v>330.34</v>
      </c>
      <c r="F902" s="139">
        <f t="shared" ref="F902:F908" si="441">$O$907-P902*($O$907-$O$885)</f>
        <v>330.00554216867471</v>
      </c>
      <c r="G902" s="149"/>
      <c r="H902" s="82" t="str">
        <f t="shared" si="426"/>
        <v>0 percent up in Serpukhovian international stage</v>
      </c>
      <c r="I902" s="142" t="str">
        <f t="shared" si="427"/>
        <v>4.8 percent up in Serpukhovian international stage</v>
      </c>
      <c r="J902" s="7">
        <v>0</v>
      </c>
      <c r="K902" s="129">
        <f t="shared" si="428"/>
        <v>0</v>
      </c>
      <c r="L902" s="8" t="s">
        <v>129</v>
      </c>
      <c r="M902" s="5" t="s">
        <v>82</v>
      </c>
      <c r="N902" s="5" t="s">
        <v>82</v>
      </c>
      <c r="O902" s="83"/>
      <c r="P902" s="20">
        <v>4.8192771084334875E-2</v>
      </c>
      <c r="Q902" s="143">
        <f t="shared" si="429"/>
        <v>4.8</v>
      </c>
      <c r="R902" s="21" t="s">
        <v>129</v>
      </c>
      <c r="S902" s="8" t="s">
        <v>232</v>
      </c>
      <c r="T902" s="7" t="s">
        <v>228</v>
      </c>
    </row>
    <row r="903" spans="1:20" ht="42">
      <c r="A903" s="106"/>
      <c r="B903" s="102" t="s">
        <v>1695</v>
      </c>
      <c r="C903" s="5"/>
      <c r="D903" s="5"/>
      <c r="E903" s="132">
        <f t="shared" si="430"/>
        <v>326.87</v>
      </c>
      <c r="F903" s="139">
        <f t="shared" si="441"/>
        <v>323.39999999999998</v>
      </c>
      <c r="G903" s="149" t="s">
        <v>1607</v>
      </c>
      <c r="H903" s="82" t="str">
        <f t="shared" ref="H903:H904" si="442">CONCATENATE(K903," percent up in ",L903," international stage")</f>
        <v>50 percent up in Serpukhovian international stage</v>
      </c>
      <c r="I903" s="142" t="str">
        <f t="shared" ref="I903:I904" si="443">CONCATENATE(Q903," percent up in ",R903," international stage")</f>
        <v>100 percent up in Serpukhovian international stage</v>
      </c>
      <c r="J903" s="7">
        <v>0.5</v>
      </c>
      <c r="K903" s="129">
        <f t="shared" ref="K903:K904" si="444">ROUND(J903*100,1)</f>
        <v>50</v>
      </c>
      <c r="L903" s="8" t="s">
        <v>129</v>
      </c>
      <c r="M903" s="5"/>
      <c r="O903" s="83"/>
      <c r="P903" s="20">
        <v>1</v>
      </c>
      <c r="Q903" s="143">
        <f t="shared" ref="Q903:Q904" si="445">ROUND(P903*100,1)</f>
        <v>100</v>
      </c>
      <c r="R903" s="21" t="s">
        <v>129</v>
      </c>
      <c r="S903" s="151" t="s">
        <v>1607</v>
      </c>
    </row>
    <row r="904" spans="1:20" ht="34">
      <c r="A904" s="106"/>
      <c r="B904" s="102" t="s">
        <v>1696</v>
      </c>
      <c r="C904" s="5"/>
      <c r="D904" s="5"/>
      <c r="E904" s="132">
        <f t="shared" si="430"/>
        <v>330.34</v>
      </c>
      <c r="F904" s="139">
        <f t="shared" si="441"/>
        <v>326.87</v>
      </c>
      <c r="G904" s="149" t="s">
        <v>1608</v>
      </c>
      <c r="H904" s="82" t="str">
        <f t="shared" si="442"/>
        <v>0 percent up in Serpukhovian international stage</v>
      </c>
      <c r="I904" s="142" t="str">
        <f t="shared" si="443"/>
        <v>50 percent up in Serpukhovian international stage</v>
      </c>
      <c r="J904" s="7">
        <v>0</v>
      </c>
      <c r="K904" s="129">
        <f t="shared" si="444"/>
        <v>0</v>
      </c>
      <c r="L904" s="8" t="s">
        <v>129</v>
      </c>
      <c r="M904" s="5"/>
      <c r="O904" s="83"/>
      <c r="P904" s="20">
        <v>0.5</v>
      </c>
      <c r="Q904" s="143">
        <f t="shared" si="445"/>
        <v>50</v>
      </c>
      <c r="R904" s="21" t="s">
        <v>129</v>
      </c>
      <c r="S904" s="151" t="s">
        <v>1608</v>
      </c>
    </row>
    <row r="905" spans="1:20" ht="42">
      <c r="A905" s="106" t="s">
        <v>960</v>
      </c>
      <c r="B905" s="102" t="s">
        <v>129</v>
      </c>
      <c r="C905" s="135"/>
      <c r="D905" s="135" t="s">
        <v>224</v>
      </c>
      <c r="E905" s="132">
        <f t="shared" si="430"/>
        <v>330.34</v>
      </c>
      <c r="F905" s="139">
        <f t="shared" si="441"/>
        <v>323.39999999999998</v>
      </c>
      <c r="G905" s="149"/>
      <c r="H905" s="82" t="str">
        <f t="shared" si="426"/>
        <v>0 percent up in Serpukhovian international stage</v>
      </c>
      <c r="I905" s="142" t="str">
        <f t="shared" si="427"/>
        <v>100 percent up in Serpukhovian international stage</v>
      </c>
      <c r="J905" s="7">
        <v>0</v>
      </c>
      <c r="K905" s="129">
        <f t="shared" si="428"/>
        <v>0</v>
      </c>
      <c r="L905" s="8" t="s">
        <v>129</v>
      </c>
      <c r="M905" s="5" t="s">
        <v>226</v>
      </c>
      <c r="N905" s="5" t="s">
        <v>1050</v>
      </c>
      <c r="O905" s="84">
        <f>Master_Chronostrat!I116</f>
        <v>330.34</v>
      </c>
      <c r="P905" s="20">
        <v>1</v>
      </c>
      <c r="Q905" s="143">
        <f t="shared" si="429"/>
        <v>100</v>
      </c>
      <c r="R905" s="21" t="s">
        <v>129</v>
      </c>
      <c r="S905" s="8" t="s">
        <v>226</v>
      </c>
      <c r="T905" s="7" t="s">
        <v>228</v>
      </c>
    </row>
    <row r="906" spans="1:20" ht="42">
      <c r="A906" s="106"/>
      <c r="B906" s="102" t="s">
        <v>1697</v>
      </c>
      <c r="C906" s="5"/>
      <c r="D906" s="5"/>
      <c r="E906" s="132">
        <f t="shared" si="430"/>
        <v>330.34</v>
      </c>
      <c r="F906" s="139">
        <f t="shared" si="441"/>
        <v>323.39999999999998</v>
      </c>
      <c r="G906" s="149" t="s">
        <v>1698</v>
      </c>
      <c r="H906" s="82" t="str">
        <f t="shared" ref="H906" si="446">CONCATENATE(K906," percent up in ",L906," international stage")</f>
        <v>0 percent up in Serpukhovian international stage</v>
      </c>
      <c r="I906" s="142" t="str">
        <f t="shared" ref="I906" si="447">CONCATENATE(Q906," percent up in ",R906," international stage")</f>
        <v>100 percent up in Serpukhovian international stage</v>
      </c>
      <c r="J906" s="7">
        <v>0</v>
      </c>
      <c r="K906" s="129">
        <f t="shared" ref="K906" si="448">ROUND(J906*100,1)</f>
        <v>0</v>
      </c>
      <c r="L906" s="8" t="s">
        <v>129</v>
      </c>
      <c r="M906" s="5"/>
      <c r="O906" s="84"/>
      <c r="P906" s="20">
        <v>1</v>
      </c>
      <c r="Q906" s="143">
        <f t="shared" ref="Q906" si="449">ROUND(P906*100,1)</f>
        <v>100</v>
      </c>
      <c r="R906" s="21" t="s">
        <v>129</v>
      </c>
      <c r="S906" s="149" t="s">
        <v>1698</v>
      </c>
    </row>
    <row r="907" spans="1:20" ht="42">
      <c r="A907" s="106" t="s">
        <v>960</v>
      </c>
      <c r="B907" s="102" t="s">
        <v>1051</v>
      </c>
      <c r="C907" s="135"/>
      <c r="D907" s="135" t="s">
        <v>224</v>
      </c>
      <c r="E907" s="132">
        <f t="shared" si="430"/>
        <v>330.34</v>
      </c>
      <c r="F907" s="139">
        <f t="shared" si="441"/>
        <v>323.39999999999998</v>
      </c>
      <c r="G907" s="149"/>
      <c r="H907" s="82" t="str">
        <f t="shared" si="426"/>
        <v>0 percent up in Serpukhovian international stage</v>
      </c>
      <c r="I907" s="142" t="str">
        <f t="shared" si="427"/>
        <v>100 percent up in Serpukhovian international stage</v>
      </c>
      <c r="J907" s="7">
        <v>0</v>
      </c>
      <c r="K907" s="129">
        <f t="shared" si="428"/>
        <v>0</v>
      </c>
      <c r="L907" s="8" t="s">
        <v>129</v>
      </c>
      <c r="M907" s="5" t="s">
        <v>226</v>
      </c>
      <c r="N907" s="5" t="s">
        <v>1050</v>
      </c>
      <c r="O907" s="84">
        <f>Master_Chronostrat!I116</f>
        <v>330.34</v>
      </c>
      <c r="P907" s="20">
        <v>1</v>
      </c>
      <c r="Q907" s="143">
        <f t="shared" si="429"/>
        <v>100</v>
      </c>
      <c r="R907" s="21" t="s">
        <v>129</v>
      </c>
      <c r="S907" s="8" t="s">
        <v>226</v>
      </c>
      <c r="T907" s="7" t="s">
        <v>228</v>
      </c>
    </row>
    <row r="908" spans="1:20" ht="42">
      <c r="A908" s="106" t="s">
        <v>960</v>
      </c>
      <c r="B908" s="102" t="s">
        <v>1052</v>
      </c>
      <c r="C908" s="5"/>
      <c r="D908" s="5" t="s">
        <v>890</v>
      </c>
      <c r="E908" s="132">
        <f t="shared" ref="E908:E950" si="450">$O$950-J908*($O$950-$O$907)</f>
        <v>332.17182352941171</v>
      </c>
      <c r="F908" s="139">
        <f t="shared" si="441"/>
        <v>329.11529411764707</v>
      </c>
      <c r="G908" s="149"/>
      <c r="H908" s="82" t="str">
        <f t="shared" si="426"/>
        <v>88.8 percent up in Visean international stage</v>
      </c>
      <c r="I908" s="142" t="str">
        <f t="shared" si="427"/>
        <v>17.6 percent up in Serpukhovian international stage</v>
      </c>
      <c r="J908" s="7">
        <v>0.88823529411764968</v>
      </c>
      <c r="K908" s="129">
        <f t="shared" si="428"/>
        <v>88.8</v>
      </c>
      <c r="L908" s="8" t="s">
        <v>131</v>
      </c>
      <c r="M908" s="5" t="s">
        <v>82</v>
      </c>
      <c r="N908" s="5" t="s">
        <v>82</v>
      </c>
      <c r="O908" s="83"/>
      <c r="P908" s="20">
        <v>0.1764705882352921</v>
      </c>
      <c r="Q908" s="143">
        <f t="shared" si="429"/>
        <v>17.600000000000001</v>
      </c>
      <c r="R908" s="21" t="s">
        <v>129</v>
      </c>
      <c r="S908" s="8" t="s">
        <v>248</v>
      </c>
      <c r="T908" s="7" t="s">
        <v>228</v>
      </c>
    </row>
    <row r="909" spans="1:20" ht="28">
      <c r="A909" s="106" t="s">
        <v>960</v>
      </c>
      <c r="B909" s="102" t="s">
        <v>1053</v>
      </c>
      <c r="C909" s="5"/>
      <c r="D909" s="5" t="s">
        <v>890</v>
      </c>
      <c r="E909" s="132">
        <f t="shared" si="450"/>
        <v>334.8713529411765</v>
      </c>
      <c r="F909" s="139">
        <f>$O$950-P909*($O$950-$O$907)</f>
        <v>332.17182352941171</v>
      </c>
      <c r="G909" s="149"/>
      <c r="H909" s="82" t="str">
        <f t="shared" si="426"/>
        <v>72.4 percent up in Visean international stage</v>
      </c>
      <c r="I909" s="142" t="str">
        <f t="shared" si="427"/>
        <v>88.8 percent up in Visean international stage</v>
      </c>
      <c r="J909" s="7">
        <v>0.7235294117647052</v>
      </c>
      <c r="K909" s="129">
        <f t="shared" si="428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0.88823529411764968</v>
      </c>
      <c r="Q909" s="143">
        <f t="shared" si="429"/>
        <v>88.8</v>
      </c>
      <c r="R909" s="21" t="s">
        <v>131</v>
      </c>
      <c r="S909" s="8" t="s">
        <v>261</v>
      </c>
      <c r="T909" s="7">
        <v>0.16470588235294237</v>
      </c>
    </row>
    <row r="910" spans="1:20" ht="42">
      <c r="A910" s="106" t="s">
        <v>960</v>
      </c>
      <c r="B910" s="102" t="s">
        <v>1054</v>
      </c>
      <c r="C910" s="5"/>
      <c r="D910" s="5" t="s">
        <v>250</v>
      </c>
      <c r="E910" s="132">
        <f t="shared" si="450"/>
        <v>334.8713529411765</v>
      </c>
      <c r="F910" s="139">
        <f>$O$907-P910*($O$907-$O$885)</f>
        <v>328.43490196078432</v>
      </c>
      <c r="G910" s="149"/>
      <c r="H910" s="82" t="str">
        <f t="shared" si="426"/>
        <v>72.4 percent up in Visean international stage</v>
      </c>
      <c r="I910" s="142" t="str">
        <f t="shared" si="427"/>
        <v>27.5 percent up in Serpukhovian international stage</v>
      </c>
      <c r="J910" s="7">
        <v>0.7235294117647052</v>
      </c>
      <c r="K910" s="129">
        <f t="shared" si="428"/>
        <v>72.400000000000006</v>
      </c>
      <c r="L910" s="8" t="s">
        <v>131</v>
      </c>
      <c r="M910" s="5" t="s">
        <v>82</v>
      </c>
      <c r="N910" s="5" t="s">
        <v>82</v>
      </c>
      <c r="O910" s="83"/>
      <c r="P910" s="20">
        <v>0.27450980392156704</v>
      </c>
      <c r="Q910" s="143">
        <f t="shared" si="429"/>
        <v>27.5</v>
      </c>
      <c r="R910" s="21" t="s">
        <v>129</v>
      </c>
      <c r="S910" s="8" t="s">
        <v>248</v>
      </c>
      <c r="T910" s="7" t="s">
        <v>228</v>
      </c>
    </row>
    <row r="911" spans="1:20" ht="42">
      <c r="A911" s="106" t="s">
        <v>960</v>
      </c>
      <c r="B911" s="102" t="s">
        <v>1055</v>
      </c>
      <c r="C911" s="5"/>
      <c r="D911" s="5" t="s">
        <v>246</v>
      </c>
      <c r="E911" s="132">
        <f t="shared" si="450"/>
        <v>336.06349206349205</v>
      </c>
      <c r="F911" s="139">
        <f>$O$907-P911*($O$907-$O$885)</f>
        <v>323.39999999999998</v>
      </c>
      <c r="G911" s="149"/>
      <c r="H911" s="82" t="str">
        <f t="shared" si="426"/>
        <v>65.1 percent up in Visean international stage</v>
      </c>
      <c r="I911" s="142" t="str">
        <f t="shared" si="427"/>
        <v>100 percent up in Serpukhovian international stage</v>
      </c>
      <c r="J911" s="7">
        <v>0.65079365079365026</v>
      </c>
      <c r="K911" s="129">
        <f t="shared" si="428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9"/>
        <v>100</v>
      </c>
      <c r="R911" s="21" t="s">
        <v>129</v>
      </c>
      <c r="S911" s="8" t="s">
        <v>248</v>
      </c>
      <c r="T911" s="7" t="s">
        <v>228</v>
      </c>
    </row>
    <row r="912" spans="1:20" ht="42">
      <c r="A912" s="106" t="s">
        <v>960</v>
      </c>
      <c r="B912" s="102" t="s">
        <v>1056</v>
      </c>
      <c r="C912" s="5"/>
      <c r="D912" s="5" t="s">
        <v>250</v>
      </c>
      <c r="E912" s="132">
        <f t="shared" si="450"/>
        <v>336.06349206349205</v>
      </c>
      <c r="F912" s="139">
        <f>$O$907-P912*($O$907-$O$885)</f>
        <v>323.39999999999998</v>
      </c>
      <c r="G912" s="149"/>
      <c r="H912" s="82" t="str">
        <f t="shared" si="426"/>
        <v>65.1 percent up in Visean international stage</v>
      </c>
      <c r="I912" s="142" t="str">
        <f t="shared" si="427"/>
        <v>100 percent up in Serpukhovian international stage</v>
      </c>
      <c r="J912" s="7">
        <v>0.65079365079365026</v>
      </c>
      <c r="K912" s="129">
        <f t="shared" si="428"/>
        <v>65.099999999999994</v>
      </c>
      <c r="L912" s="8" t="s">
        <v>131</v>
      </c>
      <c r="M912" s="5" t="s">
        <v>82</v>
      </c>
      <c r="N912" s="5" t="s">
        <v>82</v>
      </c>
      <c r="O912" s="83"/>
      <c r="P912" s="20">
        <v>1</v>
      </c>
      <c r="Q912" s="143">
        <f t="shared" si="429"/>
        <v>100</v>
      </c>
      <c r="R912" s="21" t="s">
        <v>129</v>
      </c>
      <c r="S912" s="8" t="s">
        <v>248</v>
      </c>
      <c r="T912" s="7" t="s">
        <v>228</v>
      </c>
    </row>
    <row r="913" spans="1:20" ht="42">
      <c r="A913" s="106" t="s">
        <v>960</v>
      </c>
      <c r="B913" s="102" t="s">
        <v>1057</v>
      </c>
      <c r="C913" s="5"/>
      <c r="D913" s="5" t="s">
        <v>1058</v>
      </c>
      <c r="E913" s="132">
        <f t="shared" si="450"/>
        <v>336.7995882352941</v>
      </c>
      <c r="F913" s="139">
        <f>$O$907-P913*($O$907-$O$885)</f>
        <v>329.11529411764707</v>
      </c>
      <c r="G913" s="149"/>
      <c r="H913" s="82" t="str">
        <f t="shared" si="426"/>
        <v>60.6 percent up in Visean international stage</v>
      </c>
      <c r="I913" s="142" t="str">
        <f t="shared" si="427"/>
        <v>17.6 percent up in Serpukhovian international stage</v>
      </c>
      <c r="J913" s="7">
        <v>0.60588235294117765</v>
      </c>
      <c r="K913" s="129">
        <f t="shared" si="428"/>
        <v>60.6</v>
      </c>
      <c r="L913" s="8" t="s">
        <v>131</v>
      </c>
      <c r="M913" s="5" t="s">
        <v>82</v>
      </c>
      <c r="N913" s="5" t="s">
        <v>82</v>
      </c>
      <c r="O913" s="83"/>
      <c r="P913" s="20">
        <v>0.1764705882352921</v>
      </c>
      <c r="Q913" s="143">
        <f t="shared" si="429"/>
        <v>17.600000000000001</v>
      </c>
      <c r="R913" s="21" t="s">
        <v>129</v>
      </c>
      <c r="S913" s="8" t="s">
        <v>248</v>
      </c>
      <c r="T913" s="7" t="s">
        <v>228</v>
      </c>
    </row>
    <row r="914" spans="1:20" ht="28">
      <c r="A914" s="106" t="s">
        <v>960</v>
      </c>
      <c r="B914" s="102" t="s">
        <v>1059</v>
      </c>
      <c r="C914" s="5"/>
      <c r="D914" s="5" t="s">
        <v>890</v>
      </c>
      <c r="E914" s="132">
        <f t="shared" si="450"/>
        <v>337.76370588235295</v>
      </c>
      <c r="F914" s="139">
        <f t="shared" ref="F914:F931" si="451">$O$950-P914*($O$950-$O$907)</f>
        <v>334.8713529411765</v>
      </c>
      <c r="G914" s="149"/>
      <c r="H914" s="82" t="str">
        <f t="shared" si="426"/>
        <v>54.7 percent up in Visean international stage</v>
      </c>
      <c r="I914" s="142" t="str">
        <f t="shared" si="427"/>
        <v>72.4 percent up in Visean international stage</v>
      </c>
      <c r="J914" s="7">
        <v>0.54705882352941249</v>
      </c>
      <c r="K914" s="129">
        <f t="shared" si="428"/>
        <v>54.7</v>
      </c>
      <c r="L914" s="8" t="s">
        <v>131</v>
      </c>
      <c r="M914" s="5" t="s">
        <v>82</v>
      </c>
      <c r="N914" s="5" t="s">
        <v>82</v>
      </c>
      <c r="O914" s="83"/>
      <c r="P914" s="20">
        <v>0.7235294117647052</v>
      </c>
      <c r="Q914" s="143">
        <f t="shared" si="429"/>
        <v>72.400000000000006</v>
      </c>
      <c r="R914" s="21" t="s">
        <v>131</v>
      </c>
      <c r="S914" s="8" t="s">
        <v>261</v>
      </c>
      <c r="T914" s="7">
        <v>0.1764705882352918</v>
      </c>
    </row>
    <row r="915" spans="1:20" ht="28">
      <c r="A915" s="106" t="s">
        <v>960</v>
      </c>
      <c r="B915" s="102" t="s">
        <v>1060</v>
      </c>
      <c r="C915" s="5"/>
      <c r="D915" s="5" t="s">
        <v>272</v>
      </c>
      <c r="E915" s="132">
        <f t="shared" si="450"/>
        <v>338.66507936507935</v>
      </c>
      <c r="F915" s="139">
        <f t="shared" si="451"/>
        <v>330.34</v>
      </c>
      <c r="G915" s="149"/>
      <c r="H915" s="82" t="str">
        <f t="shared" si="426"/>
        <v>49.2 percent up in Visean international stage</v>
      </c>
      <c r="I915" s="142" t="str">
        <f t="shared" si="427"/>
        <v>100 percent up in Visean international stage</v>
      </c>
      <c r="J915" s="7">
        <v>0.49206349206349176</v>
      </c>
      <c r="K915" s="129">
        <f t="shared" si="428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9"/>
        <v>100</v>
      </c>
      <c r="R915" s="21" t="s">
        <v>131</v>
      </c>
      <c r="S915" s="8" t="s">
        <v>274</v>
      </c>
      <c r="T915" s="7" t="s">
        <v>228</v>
      </c>
    </row>
    <row r="916" spans="1:20" ht="28">
      <c r="A916" s="106" t="s">
        <v>960</v>
      </c>
      <c r="B916" s="102" t="s">
        <v>1061</v>
      </c>
      <c r="C916" s="5"/>
      <c r="D916" s="5" t="s">
        <v>82</v>
      </c>
      <c r="E916" s="132">
        <f t="shared" si="450"/>
        <v>338.66507936507935</v>
      </c>
      <c r="F916" s="139">
        <f t="shared" si="451"/>
        <v>330.34</v>
      </c>
      <c r="G916" s="149"/>
      <c r="H916" s="82" t="str">
        <f t="shared" si="426"/>
        <v>49.2 percent up in Visean international stage</v>
      </c>
      <c r="I916" s="142" t="str">
        <f t="shared" si="427"/>
        <v>100 percent up in Visean international stage</v>
      </c>
      <c r="J916" s="7">
        <v>0.49206349206349176</v>
      </c>
      <c r="K916" s="129">
        <f t="shared" si="428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9"/>
        <v>100</v>
      </c>
      <c r="R916" s="21" t="s">
        <v>131</v>
      </c>
      <c r="S916" s="8" t="s">
        <v>274</v>
      </c>
      <c r="T916" s="7" t="s">
        <v>228</v>
      </c>
    </row>
    <row r="917" spans="1:20" ht="28">
      <c r="A917" s="106" t="s">
        <v>960</v>
      </c>
      <c r="B917" s="102" t="s">
        <v>1062</v>
      </c>
      <c r="C917" s="5"/>
      <c r="D917" s="5" t="s">
        <v>82</v>
      </c>
      <c r="E917" s="132">
        <f t="shared" si="450"/>
        <v>338.66507936507935</v>
      </c>
      <c r="F917" s="139">
        <f t="shared" si="451"/>
        <v>330.34</v>
      </c>
      <c r="G917" s="149"/>
      <c r="H917" s="82" t="str">
        <f t="shared" si="426"/>
        <v>49.2 percent up in Visean international stage</v>
      </c>
      <c r="I917" s="142" t="str">
        <f t="shared" si="427"/>
        <v>100 percent up in Visean international stage</v>
      </c>
      <c r="J917" s="7">
        <v>0.49206349206349176</v>
      </c>
      <c r="K917" s="129">
        <f t="shared" si="428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9"/>
        <v>100</v>
      </c>
      <c r="R917" s="21" t="s">
        <v>131</v>
      </c>
      <c r="S917" s="8" t="s">
        <v>274</v>
      </c>
      <c r="T917" s="7" t="s">
        <v>228</v>
      </c>
    </row>
    <row r="918" spans="1:20" ht="28">
      <c r="A918" s="106" t="s">
        <v>960</v>
      </c>
      <c r="B918" s="102" t="s">
        <v>1063</v>
      </c>
      <c r="C918" s="5"/>
      <c r="D918" s="5" t="s">
        <v>272</v>
      </c>
      <c r="E918" s="132">
        <f t="shared" si="450"/>
        <v>338.66507936507935</v>
      </c>
      <c r="F918" s="139">
        <f t="shared" si="451"/>
        <v>330.34</v>
      </c>
      <c r="G918" s="149"/>
      <c r="H918" s="82" t="str">
        <f t="shared" si="426"/>
        <v>49.2 percent up in Visean international stage</v>
      </c>
      <c r="I918" s="142" t="str">
        <f t="shared" si="427"/>
        <v>100 percent up in Visean international stage</v>
      </c>
      <c r="J918" s="7">
        <v>0.49206349206349176</v>
      </c>
      <c r="K918" s="129">
        <f t="shared" si="428"/>
        <v>49.2</v>
      </c>
      <c r="L918" s="8" t="s">
        <v>131</v>
      </c>
      <c r="M918" s="5" t="s">
        <v>82</v>
      </c>
      <c r="N918" s="5" t="s">
        <v>82</v>
      </c>
      <c r="O918" s="83"/>
      <c r="P918" s="20">
        <v>1</v>
      </c>
      <c r="Q918" s="143">
        <f t="shared" si="429"/>
        <v>100</v>
      </c>
      <c r="R918" s="21" t="s">
        <v>131</v>
      </c>
      <c r="S918" s="8" t="s">
        <v>274</v>
      </c>
      <c r="T918" s="7" t="s">
        <v>228</v>
      </c>
    </row>
    <row r="919" spans="1:20" ht="28">
      <c r="A919" s="106"/>
      <c r="B919" s="102" t="s">
        <v>1767</v>
      </c>
      <c r="C919" s="5"/>
      <c r="D919" s="5"/>
      <c r="E919" s="132">
        <f t="shared" ref="E919:E920" si="452">$O$950-J919*($O$950-$O$907)</f>
        <v>338.04329999999999</v>
      </c>
      <c r="F919" s="139">
        <f t="shared" ref="F919:F920" si="453">$O$950-P919*($O$950-$O$907)</f>
        <v>336.06349206349205</v>
      </c>
      <c r="G919" s="149" t="s">
        <v>1607</v>
      </c>
      <c r="H919" s="82" t="str">
        <f t="shared" ref="H919:H920" si="454">CONCATENATE(K919," percent up in ",L919," international stage")</f>
        <v>53 percent up in Visean international stage</v>
      </c>
      <c r="I919" s="142" t="str">
        <f t="shared" ref="I919:I920" si="455">CONCATENATE(Q919," percent up in ",R919," international stage")</f>
        <v>65.1 percent up in Visean international stage</v>
      </c>
      <c r="J919" s="7">
        <v>0.53</v>
      </c>
      <c r="K919" s="129">
        <f t="shared" ref="K919:K920" si="456">ROUND(J919*100,1)</f>
        <v>53</v>
      </c>
      <c r="L919" s="8" t="s">
        <v>131</v>
      </c>
      <c r="M919" s="5" t="s">
        <v>82</v>
      </c>
      <c r="N919" s="5" t="s">
        <v>82</v>
      </c>
      <c r="O919" s="83"/>
      <c r="P919" s="20">
        <v>0.65079365079365026</v>
      </c>
      <c r="Q919" s="143">
        <f t="shared" ref="Q919:Q920" si="457">ROUND(P919*100,1)</f>
        <v>65.099999999999994</v>
      </c>
      <c r="R919" s="21" t="s">
        <v>131</v>
      </c>
      <c r="S919" s="151" t="s">
        <v>1607</v>
      </c>
    </row>
    <row r="920" spans="1:20" ht="28">
      <c r="A920" s="106"/>
      <c r="B920" s="102" t="s">
        <v>1768</v>
      </c>
      <c r="C920" s="5"/>
      <c r="D920" s="5"/>
      <c r="E920" s="132">
        <f t="shared" si="452"/>
        <v>339.965873015873</v>
      </c>
      <c r="F920" s="139">
        <f t="shared" si="453"/>
        <v>338.04329999999999</v>
      </c>
      <c r="G920" s="149" t="s">
        <v>1608</v>
      </c>
      <c r="H920" s="82" t="str">
        <f t="shared" si="454"/>
        <v>41.3 percent up in Visean international stage</v>
      </c>
      <c r="I920" s="142" t="str">
        <f t="shared" si="455"/>
        <v>53 percent up in Visean international stage</v>
      </c>
      <c r="J920" s="7">
        <v>0.41269841269841256</v>
      </c>
      <c r="K920" s="129">
        <f t="shared" si="456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0.53</v>
      </c>
      <c r="Q920" s="143">
        <f t="shared" si="457"/>
        <v>53</v>
      </c>
      <c r="R920" s="21" t="s">
        <v>131</v>
      </c>
      <c r="S920" s="151" t="s">
        <v>1608</v>
      </c>
    </row>
    <row r="921" spans="1:20" ht="28">
      <c r="A921" s="106" t="s">
        <v>960</v>
      </c>
      <c r="B921" s="102" t="s">
        <v>1064</v>
      </c>
      <c r="C921" s="5"/>
      <c r="D921" s="5" t="s">
        <v>272</v>
      </c>
      <c r="E921" s="132">
        <f t="shared" si="450"/>
        <v>339.965873015873</v>
      </c>
      <c r="F921" s="139">
        <f t="shared" si="451"/>
        <v>336.06349206349205</v>
      </c>
      <c r="G921" s="149"/>
      <c r="H921" s="82" t="str">
        <f t="shared" si="426"/>
        <v>41.3 percent up in Visean international stage</v>
      </c>
      <c r="I921" s="142" t="str">
        <f t="shared" si="427"/>
        <v>65.1 percent up in Visean international stage</v>
      </c>
      <c r="J921" s="7">
        <v>0.41269841269841256</v>
      </c>
      <c r="K921" s="129">
        <f t="shared" si="428"/>
        <v>41.3</v>
      </c>
      <c r="L921" s="8" t="s">
        <v>131</v>
      </c>
      <c r="M921" s="5" t="s">
        <v>82</v>
      </c>
      <c r="N921" s="5" t="s">
        <v>82</v>
      </c>
      <c r="O921" s="83"/>
      <c r="P921" s="20">
        <v>0.65079365079365026</v>
      </c>
      <c r="Q921" s="143">
        <f t="shared" si="429"/>
        <v>65.099999999999994</v>
      </c>
      <c r="R921" s="21" t="s">
        <v>131</v>
      </c>
      <c r="S921" s="8" t="s">
        <v>261</v>
      </c>
      <c r="T921" s="7">
        <v>0.23809523809523775</v>
      </c>
    </row>
    <row r="922" spans="1:20" ht="28">
      <c r="A922" s="106" t="s">
        <v>960</v>
      </c>
      <c r="B922" s="102" t="s">
        <v>1065</v>
      </c>
      <c r="C922" s="5"/>
      <c r="D922" s="5" t="s">
        <v>272</v>
      </c>
      <c r="E922" s="132">
        <f t="shared" si="450"/>
        <v>341.26666666666665</v>
      </c>
      <c r="F922" s="139">
        <f t="shared" si="451"/>
        <v>339.965873015873</v>
      </c>
      <c r="G922" s="149"/>
      <c r="H922" s="82" t="str">
        <f t="shared" si="426"/>
        <v>33.3 percent up in Visean international stage</v>
      </c>
      <c r="I922" s="142" t="str">
        <f t="shared" si="427"/>
        <v>41.3 percent up in Visean international stage</v>
      </c>
      <c r="J922" s="7">
        <v>0.33333333333333337</v>
      </c>
      <c r="K922" s="129">
        <f t="shared" si="428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9"/>
        <v>41.3</v>
      </c>
      <c r="R922" s="21" t="s">
        <v>131</v>
      </c>
      <c r="S922" s="8" t="s">
        <v>261</v>
      </c>
      <c r="T922" s="7">
        <v>7.936507936507925E-2</v>
      </c>
    </row>
    <row r="923" spans="1:20" ht="28">
      <c r="A923" s="106" t="s">
        <v>960</v>
      </c>
      <c r="B923" s="102" t="s">
        <v>1066</v>
      </c>
      <c r="C923" s="5"/>
      <c r="D923" s="5" t="s">
        <v>82</v>
      </c>
      <c r="E923" s="132">
        <f t="shared" si="450"/>
        <v>341.26666666666665</v>
      </c>
      <c r="F923" s="139">
        <f t="shared" si="451"/>
        <v>339.965873015873</v>
      </c>
      <c r="G923" s="149"/>
      <c r="H923" s="82" t="str">
        <f t="shared" si="426"/>
        <v>33.3 percent up in Visean international stage</v>
      </c>
      <c r="I923" s="142" t="str">
        <f t="shared" si="427"/>
        <v>41.3 percent up in Visean international stage</v>
      </c>
      <c r="J923" s="7">
        <v>0.33333333333333337</v>
      </c>
      <c r="K923" s="129">
        <f t="shared" si="428"/>
        <v>33.299999999999997</v>
      </c>
      <c r="L923" s="8" t="s">
        <v>131</v>
      </c>
      <c r="M923" s="5" t="s">
        <v>82</v>
      </c>
      <c r="N923" s="5" t="s">
        <v>82</v>
      </c>
      <c r="O923" s="83"/>
      <c r="P923" s="20">
        <v>0.41269841269841256</v>
      </c>
      <c r="Q923" s="143">
        <f t="shared" si="429"/>
        <v>41.3</v>
      </c>
      <c r="R923" s="21" t="s">
        <v>131</v>
      </c>
      <c r="S923" s="8" t="s">
        <v>261</v>
      </c>
      <c r="T923" s="7">
        <v>7.936507936507925E-2</v>
      </c>
    </row>
    <row r="924" spans="1:20" ht="28">
      <c r="A924" s="106" t="s">
        <v>960</v>
      </c>
      <c r="B924" s="102" t="s">
        <v>1067</v>
      </c>
      <c r="C924" s="5"/>
      <c r="D924" s="5" t="s">
        <v>890</v>
      </c>
      <c r="E924" s="132">
        <f t="shared" si="450"/>
        <v>341.42735294117648</v>
      </c>
      <c r="F924" s="139">
        <f t="shared" si="451"/>
        <v>337.76370588235295</v>
      </c>
      <c r="G924" s="149"/>
      <c r="H924" s="82" t="str">
        <f t="shared" si="426"/>
        <v>32.4 percent up in Visean international stage</v>
      </c>
      <c r="I924" s="142" t="str">
        <f t="shared" si="427"/>
        <v>54.7 percent up in Visean international stage</v>
      </c>
      <c r="J924" s="7">
        <v>0.32352941176470584</v>
      </c>
      <c r="K924" s="129">
        <f t="shared" si="428"/>
        <v>32.4</v>
      </c>
      <c r="L924" s="8" t="s">
        <v>131</v>
      </c>
      <c r="M924" s="5" t="s">
        <v>82</v>
      </c>
      <c r="N924" s="5" t="s">
        <v>82</v>
      </c>
      <c r="O924" s="83"/>
      <c r="P924" s="20">
        <v>0.54705882352941249</v>
      </c>
      <c r="Q924" s="143">
        <f t="shared" si="429"/>
        <v>54.7</v>
      </c>
      <c r="R924" s="21" t="s">
        <v>131</v>
      </c>
      <c r="S924" s="8" t="s">
        <v>261</v>
      </c>
      <c r="T924" s="7">
        <v>0.2235294117647075</v>
      </c>
    </row>
    <row r="925" spans="1:20" ht="28">
      <c r="A925" s="106" t="s">
        <v>960</v>
      </c>
      <c r="B925" s="102" t="s">
        <v>1068</v>
      </c>
      <c r="C925" s="5"/>
      <c r="D925" s="5" t="s">
        <v>246</v>
      </c>
      <c r="E925" s="132">
        <f t="shared" si="450"/>
        <v>342.13386243386242</v>
      </c>
      <c r="F925" s="139">
        <f t="shared" si="451"/>
        <v>336.06349206349205</v>
      </c>
      <c r="G925" s="149"/>
      <c r="H925" s="82" t="str">
        <f t="shared" si="426"/>
        <v>28 percent up in Visean international stage</v>
      </c>
      <c r="I925" s="142" t="str">
        <f t="shared" si="427"/>
        <v>65.1 percent up in Visean international stage</v>
      </c>
      <c r="J925" s="7">
        <v>0.28042328042328046</v>
      </c>
      <c r="K925" s="129">
        <f t="shared" si="428"/>
        <v>28</v>
      </c>
      <c r="L925" s="8" t="s">
        <v>131</v>
      </c>
      <c r="M925" s="5" t="s">
        <v>82</v>
      </c>
      <c r="N925" s="5" t="s">
        <v>82</v>
      </c>
      <c r="O925" s="83"/>
      <c r="P925" s="20">
        <v>0.65079365079365026</v>
      </c>
      <c r="Q925" s="143">
        <f t="shared" si="429"/>
        <v>65.099999999999994</v>
      </c>
      <c r="R925" s="21" t="s">
        <v>131</v>
      </c>
      <c r="S925" s="8" t="s">
        <v>261</v>
      </c>
      <c r="T925" s="7">
        <v>0.37037037037036985</v>
      </c>
    </row>
    <row r="926" spans="1:20" ht="28">
      <c r="A926" s="106" t="s">
        <v>960</v>
      </c>
      <c r="B926" s="102" t="s">
        <v>1069</v>
      </c>
      <c r="C926" s="5"/>
      <c r="D926" s="5" t="s">
        <v>272</v>
      </c>
      <c r="E926" s="132">
        <f t="shared" si="450"/>
        <v>343.00105820105819</v>
      </c>
      <c r="F926" s="139">
        <f t="shared" si="451"/>
        <v>341.26666666666665</v>
      </c>
      <c r="G926" s="149"/>
      <c r="H926" s="82" t="str">
        <f t="shared" si="426"/>
        <v>22.8 percent up in Visean international stage</v>
      </c>
      <c r="I926" s="142" t="str">
        <f t="shared" si="427"/>
        <v>33.3 percent up in Visean international stage</v>
      </c>
      <c r="J926" s="7">
        <v>0.22751322751322767</v>
      </c>
      <c r="K926" s="129">
        <f t="shared" si="428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0.33333333333333331</v>
      </c>
      <c r="Q926" s="143">
        <f t="shared" si="429"/>
        <v>33.299999999999997</v>
      </c>
      <c r="R926" s="21" t="s">
        <v>131</v>
      </c>
      <c r="S926" s="8" t="s">
        <v>261</v>
      </c>
      <c r="T926" s="7">
        <v>0.10582010582010566</v>
      </c>
    </row>
    <row r="927" spans="1:20" ht="28">
      <c r="A927" s="106" t="s">
        <v>960</v>
      </c>
      <c r="B927" s="102" t="s">
        <v>1070</v>
      </c>
      <c r="C927" s="5"/>
      <c r="D927" s="5" t="s">
        <v>272</v>
      </c>
      <c r="E927" s="132">
        <f t="shared" si="450"/>
        <v>343.00105820105819</v>
      </c>
      <c r="F927" s="139">
        <f t="shared" si="451"/>
        <v>336.06349206349205</v>
      </c>
      <c r="G927" s="149"/>
      <c r="H927" s="82" t="str">
        <f t="shared" si="426"/>
        <v>22.8 percent up in Visean international stage</v>
      </c>
      <c r="I927" s="142" t="str">
        <f t="shared" si="427"/>
        <v>65.1 percent up in Visean international stage</v>
      </c>
      <c r="J927" s="7">
        <v>0.22751322751322767</v>
      </c>
      <c r="K927" s="129">
        <f t="shared" si="428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0.65079365079365026</v>
      </c>
      <c r="Q927" s="143">
        <f t="shared" si="429"/>
        <v>65.099999999999994</v>
      </c>
      <c r="R927" s="21" t="s">
        <v>131</v>
      </c>
      <c r="S927" s="8" t="s">
        <v>261</v>
      </c>
      <c r="T927" s="7">
        <v>0.42328042328042265</v>
      </c>
    </row>
    <row r="928" spans="1:20" ht="28">
      <c r="A928" s="106" t="s">
        <v>960</v>
      </c>
      <c r="B928" s="102" t="s">
        <v>1071</v>
      </c>
      <c r="C928" s="5"/>
      <c r="D928" s="5" t="s">
        <v>82</v>
      </c>
      <c r="E928" s="132">
        <f t="shared" si="450"/>
        <v>343.00105820105819</v>
      </c>
      <c r="F928" s="139">
        <f t="shared" si="451"/>
        <v>341.26666666666665</v>
      </c>
      <c r="G928" s="149"/>
      <c r="H928" s="82" t="str">
        <f t="shared" si="426"/>
        <v>22.8 percent up in Visean international stage</v>
      </c>
      <c r="I928" s="142" t="str">
        <f t="shared" si="427"/>
        <v>33.3 percent up in Visean international stage</v>
      </c>
      <c r="J928" s="7">
        <v>0.22751322751322767</v>
      </c>
      <c r="K928" s="129">
        <f t="shared" si="428"/>
        <v>22.8</v>
      </c>
      <c r="L928" s="8" t="s">
        <v>131</v>
      </c>
      <c r="M928" s="5" t="s">
        <v>82</v>
      </c>
      <c r="N928" s="5" t="s">
        <v>82</v>
      </c>
      <c r="O928" s="83"/>
      <c r="P928" s="20">
        <v>0.33333333333333331</v>
      </c>
      <c r="Q928" s="143">
        <f t="shared" si="429"/>
        <v>33.299999999999997</v>
      </c>
      <c r="R928" s="21" t="s">
        <v>131</v>
      </c>
      <c r="S928" s="8" t="s">
        <v>261</v>
      </c>
      <c r="T928" s="7">
        <v>0.10582010582010566</v>
      </c>
    </row>
    <row r="929" spans="1:20" ht="28">
      <c r="A929" s="106" t="s">
        <v>960</v>
      </c>
      <c r="B929" s="102" t="s">
        <v>1072</v>
      </c>
      <c r="C929" s="5"/>
      <c r="D929" s="5" t="s">
        <v>890</v>
      </c>
      <c r="E929" s="132">
        <f t="shared" si="450"/>
        <v>344.51252941176472</v>
      </c>
      <c r="F929" s="139">
        <f t="shared" si="451"/>
        <v>341.42735294117648</v>
      </c>
      <c r="G929" s="149"/>
      <c r="H929" s="82" t="str">
        <f t="shared" si="426"/>
        <v>13.5 percent up in Visean international stage</v>
      </c>
      <c r="I929" s="142" t="str">
        <f t="shared" si="427"/>
        <v>32.4 percent up in Visean international stage</v>
      </c>
      <c r="J929" s="7">
        <v>0.13529411764705879</v>
      </c>
      <c r="K929" s="129">
        <f t="shared" si="428"/>
        <v>13.5</v>
      </c>
      <c r="L929" s="8" t="s">
        <v>131</v>
      </c>
      <c r="M929" s="5" t="s">
        <v>82</v>
      </c>
      <c r="N929" s="5" t="s">
        <v>82</v>
      </c>
      <c r="O929" s="83"/>
      <c r="P929" s="20">
        <v>0.32352941176470579</v>
      </c>
      <c r="Q929" s="143">
        <f t="shared" si="429"/>
        <v>32.4</v>
      </c>
      <c r="R929" s="21" t="s">
        <v>131</v>
      </c>
      <c r="S929" s="8" t="s">
        <v>261</v>
      </c>
      <c r="T929" s="7">
        <v>0.18823529411764842</v>
      </c>
    </row>
    <row r="930" spans="1:20" ht="28">
      <c r="A930" s="106" t="s">
        <v>960</v>
      </c>
      <c r="B930" s="102" t="s">
        <v>1073</v>
      </c>
      <c r="C930" s="5"/>
      <c r="D930" s="5" t="s">
        <v>250</v>
      </c>
      <c r="E930" s="132">
        <f t="shared" si="450"/>
        <v>346.46984126984125</v>
      </c>
      <c r="F930" s="139">
        <f t="shared" si="451"/>
        <v>336.06349206349205</v>
      </c>
      <c r="G930" s="149"/>
      <c r="H930" s="82" t="str">
        <f t="shared" si="426"/>
        <v>1.6 percent up in Visean international stage</v>
      </c>
      <c r="I930" s="142" t="str">
        <f t="shared" si="427"/>
        <v>65.1 percent up in Visean international stage</v>
      </c>
      <c r="J930" s="7">
        <v>1.5873015873016483E-2</v>
      </c>
      <c r="K930" s="129">
        <f t="shared" si="428"/>
        <v>1.6</v>
      </c>
      <c r="L930" s="8" t="s">
        <v>131</v>
      </c>
      <c r="M930" s="5" t="s">
        <v>82</v>
      </c>
      <c r="N930" s="5" t="s">
        <v>82</v>
      </c>
      <c r="O930" s="83"/>
      <c r="P930" s="20">
        <v>0.65079365079365026</v>
      </c>
      <c r="Q930" s="143">
        <f t="shared" si="429"/>
        <v>65.099999999999994</v>
      </c>
      <c r="R930" s="21" t="s">
        <v>131</v>
      </c>
      <c r="S930" s="8" t="s">
        <v>261</v>
      </c>
      <c r="T930" s="7">
        <v>0.634920634920634</v>
      </c>
    </row>
    <row r="931" spans="1:20" ht="28">
      <c r="A931" s="106" t="s">
        <v>960</v>
      </c>
      <c r="B931" s="102" t="s">
        <v>1074</v>
      </c>
      <c r="C931" s="5"/>
      <c r="D931" s="5" t="s">
        <v>272</v>
      </c>
      <c r="E931" s="132">
        <f t="shared" si="450"/>
        <v>346.73</v>
      </c>
      <c r="F931" s="139">
        <f t="shared" si="451"/>
        <v>343.00105820105819</v>
      </c>
      <c r="G931" s="149"/>
      <c r="H931" s="82" t="str">
        <f t="shared" si="426"/>
        <v>0 percent up in Visean international stage</v>
      </c>
      <c r="I931" s="142" t="str">
        <f t="shared" si="427"/>
        <v>22.8 percent up in Visean international stage</v>
      </c>
      <c r="J931" s="7">
        <v>0</v>
      </c>
      <c r="K931" s="129">
        <f t="shared" si="428"/>
        <v>0</v>
      </c>
      <c r="L931" s="8" t="s">
        <v>131</v>
      </c>
      <c r="M931" s="5" t="s">
        <v>82</v>
      </c>
      <c r="N931" s="5" t="s">
        <v>82</v>
      </c>
      <c r="O931" s="83"/>
      <c r="P931" s="20">
        <v>0.22751322751322769</v>
      </c>
      <c r="Q931" s="143">
        <f t="shared" si="429"/>
        <v>22.8</v>
      </c>
      <c r="R931" s="21" t="s">
        <v>131</v>
      </c>
      <c r="S931" s="8" t="s">
        <v>232</v>
      </c>
      <c r="T931" s="7" t="s">
        <v>228</v>
      </c>
    </row>
    <row r="932" spans="1:20" ht="42">
      <c r="A932" s="106" t="s">
        <v>960</v>
      </c>
      <c r="B932" s="102" t="s">
        <v>1075</v>
      </c>
      <c r="C932" s="5"/>
      <c r="D932" s="5" t="s">
        <v>272</v>
      </c>
      <c r="E932" s="132">
        <f t="shared" si="450"/>
        <v>346.73</v>
      </c>
      <c r="F932" s="139">
        <f>$O$907-P932*($O$907-$O$885)</f>
        <v>323.39999999999998</v>
      </c>
      <c r="G932" s="149"/>
      <c r="H932" s="82" t="str">
        <f t="shared" si="426"/>
        <v>0 percent up in Visean international stage</v>
      </c>
      <c r="I932" s="142" t="str">
        <f t="shared" si="427"/>
        <v>100 percent up in Serpukhovian international stage</v>
      </c>
      <c r="J932" s="7">
        <v>0</v>
      </c>
      <c r="K932" s="129">
        <f t="shared" si="428"/>
        <v>0</v>
      </c>
      <c r="L932" s="8" t="s">
        <v>131</v>
      </c>
      <c r="M932" s="5" t="s">
        <v>82</v>
      </c>
      <c r="N932" s="5" t="s">
        <v>82</v>
      </c>
      <c r="O932" s="83"/>
      <c r="P932" s="20">
        <v>1</v>
      </c>
      <c r="Q932" s="143">
        <f t="shared" si="429"/>
        <v>100</v>
      </c>
      <c r="R932" s="21" t="s">
        <v>129</v>
      </c>
      <c r="S932" s="8" t="s">
        <v>234</v>
      </c>
      <c r="T932" s="7" t="s">
        <v>228</v>
      </c>
    </row>
    <row r="933" spans="1:20" ht="28">
      <c r="A933" s="106" t="s">
        <v>960</v>
      </c>
      <c r="B933" s="102" t="s">
        <v>1076</v>
      </c>
      <c r="C933" s="5"/>
      <c r="D933" s="5" t="s">
        <v>250</v>
      </c>
      <c r="E933" s="132">
        <f t="shared" si="450"/>
        <v>346.73</v>
      </c>
      <c r="F933" s="139">
        <f>$O$950-P933*($O$950-$O$907)</f>
        <v>334.8713529411765</v>
      </c>
      <c r="G933" s="149"/>
      <c r="H933" s="82" t="str">
        <f t="shared" si="426"/>
        <v>0 percent up in Visean international stage</v>
      </c>
      <c r="I933" s="142" t="str">
        <f t="shared" si="427"/>
        <v>72.4 percent up in Visean international stage</v>
      </c>
      <c r="J933" s="7">
        <v>0</v>
      </c>
      <c r="K933" s="129">
        <f t="shared" si="428"/>
        <v>0</v>
      </c>
      <c r="L933" s="8" t="s">
        <v>131</v>
      </c>
      <c r="M933" s="5" t="s">
        <v>82</v>
      </c>
      <c r="N933" s="5" t="s">
        <v>82</v>
      </c>
      <c r="O933" s="83"/>
      <c r="P933" s="20">
        <v>0.7235294117647052</v>
      </c>
      <c r="Q933" s="143">
        <f t="shared" si="429"/>
        <v>72.400000000000006</v>
      </c>
      <c r="R933" s="21" t="s">
        <v>131</v>
      </c>
      <c r="S933" s="8" t="s">
        <v>232</v>
      </c>
      <c r="T933" s="7" t="s">
        <v>228</v>
      </c>
    </row>
    <row r="934" spans="1:20" ht="28">
      <c r="A934" s="106" t="s">
        <v>960</v>
      </c>
      <c r="B934" s="102" t="s">
        <v>1077</v>
      </c>
      <c r="C934" s="5"/>
      <c r="D934" s="5" t="s">
        <v>272</v>
      </c>
      <c r="E934" s="132">
        <f t="shared" si="450"/>
        <v>346.73</v>
      </c>
      <c r="F934" s="139">
        <f>$O$950-P934*($O$950-$O$907)</f>
        <v>343.00105820105819</v>
      </c>
      <c r="G934" s="149"/>
      <c r="H934" s="82" t="str">
        <f t="shared" si="426"/>
        <v>0 percent up in Visean international stage</v>
      </c>
      <c r="I934" s="142" t="str">
        <f t="shared" si="427"/>
        <v>22.8 percent up in Visean international stage</v>
      </c>
      <c r="J934" s="7">
        <v>0</v>
      </c>
      <c r="K934" s="129">
        <f t="shared" si="428"/>
        <v>0</v>
      </c>
      <c r="L934" s="8" t="s">
        <v>131</v>
      </c>
      <c r="M934" s="5" t="s">
        <v>82</v>
      </c>
      <c r="N934" s="5" t="s">
        <v>82</v>
      </c>
      <c r="O934" s="83"/>
      <c r="P934" s="20">
        <v>0.22751322751322769</v>
      </c>
      <c r="Q934" s="143">
        <f t="shared" si="429"/>
        <v>22.8</v>
      </c>
      <c r="R934" s="21" t="s">
        <v>131</v>
      </c>
      <c r="S934" s="8" t="s">
        <v>232</v>
      </c>
      <c r="T934" s="7" t="s">
        <v>228</v>
      </c>
    </row>
    <row r="935" spans="1:20" ht="28">
      <c r="A935" s="106" t="s">
        <v>960</v>
      </c>
      <c r="B935" s="102" t="s">
        <v>1078</v>
      </c>
      <c r="C935" s="5"/>
      <c r="D935" s="5" t="s">
        <v>890</v>
      </c>
      <c r="E935" s="132">
        <f t="shared" si="450"/>
        <v>346.73</v>
      </c>
      <c r="F935" s="139">
        <f>$O$950-P935*($O$950-$O$907)</f>
        <v>344.51252941176472</v>
      </c>
      <c r="G935" s="149"/>
      <c r="H935" s="82" t="str">
        <f t="shared" si="426"/>
        <v>0 percent up in Visean international stage</v>
      </c>
      <c r="I935" s="142" t="str">
        <f t="shared" si="427"/>
        <v>13.5 percent up in Visean international stage</v>
      </c>
      <c r="J935" s="7">
        <v>0</v>
      </c>
      <c r="K935" s="129">
        <f t="shared" si="428"/>
        <v>0</v>
      </c>
      <c r="L935" s="8" t="s">
        <v>131</v>
      </c>
      <c r="M935" s="5" t="s">
        <v>82</v>
      </c>
      <c r="N935" s="5" t="s">
        <v>82</v>
      </c>
      <c r="O935" s="83"/>
      <c r="P935" s="20">
        <v>0.13529411764705884</v>
      </c>
      <c r="Q935" s="143">
        <f t="shared" si="429"/>
        <v>13.5</v>
      </c>
      <c r="R935" s="21" t="s">
        <v>131</v>
      </c>
      <c r="S935" s="8" t="s">
        <v>232</v>
      </c>
      <c r="T935" s="7" t="s">
        <v>228</v>
      </c>
    </row>
    <row r="936" spans="1:20" ht="42">
      <c r="A936" s="106" t="s">
        <v>960</v>
      </c>
      <c r="B936" s="103" t="s">
        <v>1079</v>
      </c>
      <c r="C936" s="5"/>
      <c r="D936" s="5" t="s">
        <v>250</v>
      </c>
      <c r="E936" s="132">
        <f t="shared" si="450"/>
        <v>346.73</v>
      </c>
      <c r="F936" s="139">
        <f>$O$907-P936*($O$907-$O$885)</f>
        <v>323.39999999999998</v>
      </c>
      <c r="G936" s="149"/>
      <c r="H936" s="82" t="str">
        <f t="shared" si="426"/>
        <v>0 percent up in Visean international stage</v>
      </c>
      <c r="I936" s="142" t="str">
        <f t="shared" si="427"/>
        <v>100 percent up in Serpukhovian international stage</v>
      </c>
      <c r="J936" s="7">
        <v>0</v>
      </c>
      <c r="K936" s="129">
        <f t="shared" si="428"/>
        <v>0</v>
      </c>
      <c r="L936" s="8" t="s">
        <v>131</v>
      </c>
      <c r="M936" s="5" t="s">
        <v>82</v>
      </c>
      <c r="N936" s="5" t="s">
        <v>82</v>
      </c>
      <c r="O936" s="83"/>
      <c r="P936" s="20">
        <v>1</v>
      </c>
      <c r="Q936" s="143">
        <f t="shared" si="429"/>
        <v>100</v>
      </c>
      <c r="R936" s="21" t="s">
        <v>129</v>
      </c>
      <c r="S936" s="8" t="s">
        <v>234</v>
      </c>
      <c r="T936" s="7" t="s">
        <v>228</v>
      </c>
    </row>
    <row r="937" spans="1:20" ht="28">
      <c r="A937" s="106"/>
      <c r="B937" s="102" t="s">
        <v>1703</v>
      </c>
      <c r="C937" s="5"/>
      <c r="D937" s="5"/>
      <c r="E937" s="132">
        <f t="shared" si="450"/>
        <v>335.9126</v>
      </c>
      <c r="F937" s="139">
        <f t="shared" ref="F937:F948" si="458">$O$950-P937*($O$950-$O$907)</f>
        <v>330.34</v>
      </c>
      <c r="G937" s="149" t="s">
        <v>1673</v>
      </c>
      <c r="H937" s="82" t="str">
        <f t="shared" ref="H937:H939" si="459">CONCATENATE(K937," percent up in ",L937," international stage")</f>
        <v>66 percent up in Visean international stage</v>
      </c>
      <c r="I937" s="142" t="str">
        <f t="shared" ref="I937:I939" si="460">CONCATENATE(Q937," percent up in ",R937," international stage")</f>
        <v>100 percent up in Visean international stage</v>
      </c>
      <c r="J937" s="7">
        <v>0.66</v>
      </c>
      <c r="K937" s="129">
        <f t="shared" si="428"/>
        <v>66</v>
      </c>
      <c r="L937" s="8" t="s">
        <v>131</v>
      </c>
      <c r="M937" s="5"/>
      <c r="O937" s="83"/>
      <c r="P937" s="20">
        <v>1</v>
      </c>
      <c r="Q937" s="143">
        <f t="shared" si="429"/>
        <v>100</v>
      </c>
      <c r="R937" s="21" t="s">
        <v>131</v>
      </c>
      <c r="S937" s="151" t="s">
        <v>1673</v>
      </c>
    </row>
    <row r="938" spans="1:20" ht="28">
      <c r="A938" s="106"/>
      <c r="B938" s="102" t="s">
        <v>1704</v>
      </c>
      <c r="C938" s="5"/>
      <c r="D938" s="5"/>
      <c r="E938" s="132">
        <f t="shared" si="450"/>
        <v>341.32130000000001</v>
      </c>
      <c r="F938" s="139">
        <f t="shared" si="458"/>
        <v>335.9126</v>
      </c>
      <c r="G938" s="149" t="s">
        <v>1674</v>
      </c>
      <c r="H938" s="82" t="str">
        <f t="shared" si="459"/>
        <v>33 percent up in Visean international stage</v>
      </c>
      <c r="I938" s="142" t="str">
        <f t="shared" si="460"/>
        <v>66 percent up in Visean international stage</v>
      </c>
      <c r="J938" s="7">
        <v>0.33</v>
      </c>
      <c r="K938" s="129">
        <f t="shared" si="428"/>
        <v>33</v>
      </c>
      <c r="L938" s="8" t="s">
        <v>131</v>
      </c>
      <c r="M938" s="5"/>
      <c r="O938" s="83"/>
      <c r="P938" s="20">
        <v>0.66</v>
      </c>
      <c r="Q938" s="143">
        <f t="shared" si="429"/>
        <v>66</v>
      </c>
      <c r="R938" s="21" t="s">
        <v>131</v>
      </c>
      <c r="S938" s="151" t="s">
        <v>1674</v>
      </c>
    </row>
    <row r="939" spans="1:20" ht="28">
      <c r="A939" s="106"/>
      <c r="B939" s="102" t="s">
        <v>1705</v>
      </c>
      <c r="C939" s="5"/>
      <c r="D939" s="5"/>
      <c r="E939" s="132">
        <f t="shared" si="450"/>
        <v>346.73</v>
      </c>
      <c r="F939" s="139">
        <f t="shared" si="458"/>
        <v>341.32130000000001</v>
      </c>
      <c r="G939" s="149" t="s">
        <v>1675</v>
      </c>
      <c r="H939" s="82" t="str">
        <f t="shared" si="459"/>
        <v>0 percent up in Visean international stage</v>
      </c>
      <c r="I939" s="142" t="str">
        <f t="shared" si="460"/>
        <v>33 percent up in Visean international stage</v>
      </c>
      <c r="J939" s="7">
        <v>0</v>
      </c>
      <c r="K939" s="129">
        <f t="shared" si="428"/>
        <v>0</v>
      </c>
      <c r="L939" s="8" t="s">
        <v>131</v>
      </c>
      <c r="M939" s="5"/>
      <c r="O939" s="83"/>
      <c r="P939" s="20">
        <v>0.33</v>
      </c>
      <c r="Q939" s="143">
        <f t="shared" si="429"/>
        <v>33</v>
      </c>
      <c r="R939" s="21" t="s">
        <v>131</v>
      </c>
      <c r="S939" s="151" t="s">
        <v>1675</v>
      </c>
    </row>
    <row r="940" spans="1:20" ht="28">
      <c r="A940" s="106" t="s">
        <v>960</v>
      </c>
      <c r="B940" s="102" t="s">
        <v>1572</v>
      </c>
      <c r="C940" s="5"/>
      <c r="D940" s="5"/>
      <c r="E940" s="132">
        <f t="shared" ref="E940:E946" si="461">$O$950-J940*($O$950-$O$907)</f>
        <v>346.73</v>
      </c>
      <c r="F940" s="139">
        <f t="shared" si="458"/>
        <v>330.34</v>
      </c>
      <c r="G940" s="149" t="s">
        <v>1573</v>
      </c>
      <c r="H940" s="82" t="str">
        <f t="shared" si="426"/>
        <v>0 percent up in Visean international stage</v>
      </c>
      <c r="I940" s="142" t="str">
        <f t="shared" si="427"/>
        <v>100 percent up in Visean international stage</v>
      </c>
      <c r="J940" s="7">
        <v>0</v>
      </c>
      <c r="K940" s="129">
        <f t="shared" ref="K940:K946" si="462">ROUND(J940*100,1)</f>
        <v>0</v>
      </c>
      <c r="L940" s="8" t="s">
        <v>131</v>
      </c>
      <c r="M940" s="5"/>
      <c r="O940" s="83"/>
      <c r="P940" s="20">
        <v>1</v>
      </c>
      <c r="Q940" s="143">
        <f t="shared" ref="Q940:Q946" si="463">ROUND(P940*100,1)</f>
        <v>100</v>
      </c>
      <c r="R940" s="21" t="s">
        <v>131</v>
      </c>
      <c r="S940" s="8" t="s">
        <v>226</v>
      </c>
    </row>
    <row r="941" spans="1:20" ht="28">
      <c r="A941" s="106"/>
      <c r="B941" s="102" t="s">
        <v>1999</v>
      </c>
      <c r="C941" s="5"/>
      <c r="D941" s="5"/>
      <c r="E941" s="132">
        <f t="shared" si="461"/>
        <v>333.12629999999996</v>
      </c>
      <c r="F941" s="139">
        <f t="shared" si="458"/>
        <v>330.34</v>
      </c>
      <c r="G941" s="152" t="s">
        <v>2000</v>
      </c>
      <c r="H941" s="82" t="str">
        <f t="shared" si="426"/>
        <v>83 percent up in Visean international stage</v>
      </c>
      <c r="I941" s="142" t="str">
        <f t="shared" si="427"/>
        <v>100 percent up in Visean international stage</v>
      </c>
      <c r="J941" s="7">
        <v>0.83</v>
      </c>
      <c r="K941" s="129">
        <f t="shared" si="462"/>
        <v>83</v>
      </c>
      <c r="L941" s="8" t="s">
        <v>131</v>
      </c>
      <c r="M941" s="5"/>
      <c r="O941" s="83"/>
      <c r="P941" s="20">
        <v>1</v>
      </c>
      <c r="Q941" s="143">
        <f t="shared" si="463"/>
        <v>100</v>
      </c>
      <c r="R941" s="21" t="s">
        <v>131</v>
      </c>
      <c r="S941" s="8"/>
    </row>
    <row r="942" spans="1:20" ht="28">
      <c r="A942" s="106"/>
      <c r="B942" s="102" t="s">
        <v>1882</v>
      </c>
      <c r="C942" s="5"/>
      <c r="D942" s="5"/>
      <c r="E942" s="132">
        <f t="shared" ref="E942:E943" si="464">$O$950-J942*($O$950-$O$907)</f>
        <v>333.12629999999996</v>
      </c>
      <c r="F942" s="139">
        <f t="shared" ref="F942:F943" si="465">$O$950-P942*($O$950-$O$907)</f>
        <v>330.34</v>
      </c>
      <c r="G942" s="152" t="s">
        <v>1883</v>
      </c>
      <c r="H942" s="82" t="str">
        <f t="shared" ref="H942:H943" si="466">CONCATENATE(K942," percent up in ",L942," international stage")</f>
        <v>83 percent up in Visean international stage</v>
      </c>
      <c r="I942" s="142" t="str">
        <f t="shared" ref="I942:I943" si="467">CONCATENATE(Q942," percent up in ",R942," international stage")</f>
        <v>100 percent up in Visean international stage</v>
      </c>
      <c r="J942" s="7">
        <v>0.83</v>
      </c>
      <c r="K942" s="129">
        <f t="shared" ref="K942:K943" si="468">ROUND(J942*100,1)</f>
        <v>83</v>
      </c>
      <c r="L942" s="8" t="s">
        <v>131</v>
      </c>
      <c r="M942" s="5"/>
      <c r="O942" s="83"/>
      <c r="P942" s="20">
        <v>1</v>
      </c>
      <c r="Q942" s="143">
        <f t="shared" ref="Q942:Q943" si="469">ROUND(P942*100,1)</f>
        <v>100</v>
      </c>
      <c r="R942" s="21" t="s">
        <v>131</v>
      </c>
      <c r="S942" s="152" t="s">
        <v>1883</v>
      </c>
    </row>
    <row r="943" spans="1:20" ht="28">
      <c r="A943" s="106"/>
      <c r="B943" s="102" t="s">
        <v>1881</v>
      </c>
      <c r="C943" s="5"/>
      <c r="D943" s="5"/>
      <c r="E943" s="132">
        <f t="shared" si="464"/>
        <v>335.9126</v>
      </c>
      <c r="F943" s="139">
        <f t="shared" si="465"/>
        <v>333.12629999999996</v>
      </c>
      <c r="G943" s="152" t="s">
        <v>1884</v>
      </c>
      <c r="H943" s="82" t="str">
        <f t="shared" si="466"/>
        <v>66 percent up in Visean international stage</v>
      </c>
      <c r="I943" s="142" t="str">
        <f t="shared" si="467"/>
        <v>83 percent up in Visean international stage</v>
      </c>
      <c r="J943" s="7">
        <v>0.66</v>
      </c>
      <c r="K943" s="129">
        <f t="shared" si="468"/>
        <v>66</v>
      </c>
      <c r="L943" s="8" t="s">
        <v>131</v>
      </c>
      <c r="M943" s="5"/>
      <c r="O943" s="83"/>
      <c r="P943" s="20">
        <v>0.83</v>
      </c>
      <c r="Q943" s="143">
        <f t="shared" si="469"/>
        <v>83</v>
      </c>
      <c r="R943" s="21" t="s">
        <v>131</v>
      </c>
      <c r="S943" s="152" t="s">
        <v>1884</v>
      </c>
    </row>
    <row r="944" spans="1:20" ht="28">
      <c r="A944" s="106"/>
      <c r="B944" s="102" t="s">
        <v>1706</v>
      </c>
      <c r="C944" s="5"/>
      <c r="D944" s="5"/>
      <c r="E944" s="132">
        <f t="shared" si="461"/>
        <v>335.9126</v>
      </c>
      <c r="F944" s="139">
        <f t="shared" si="458"/>
        <v>330.34</v>
      </c>
      <c r="G944" s="149" t="s">
        <v>1673</v>
      </c>
      <c r="H944" s="82" t="str">
        <f t="shared" si="426"/>
        <v>66 percent up in Visean international stage</v>
      </c>
      <c r="I944" s="142" t="str">
        <f t="shared" si="427"/>
        <v>100 percent up in Visean international stage</v>
      </c>
      <c r="J944" s="7">
        <v>0.66</v>
      </c>
      <c r="K944" s="129">
        <f t="shared" si="462"/>
        <v>66</v>
      </c>
      <c r="L944" s="8" t="s">
        <v>131</v>
      </c>
      <c r="M944" s="5"/>
      <c r="O944" s="83"/>
      <c r="P944" s="20">
        <v>1</v>
      </c>
      <c r="Q944" s="143">
        <f t="shared" si="463"/>
        <v>100</v>
      </c>
      <c r="R944" s="21" t="s">
        <v>131</v>
      </c>
      <c r="S944" s="151" t="s">
        <v>1673</v>
      </c>
    </row>
    <row r="945" spans="1:20" ht="28">
      <c r="A945" s="106"/>
      <c r="B945" s="102" t="s">
        <v>1707</v>
      </c>
      <c r="C945" s="5"/>
      <c r="D945" s="5"/>
      <c r="E945" s="132">
        <f t="shared" si="461"/>
        <v>341.32130000000001</v>
      </c>
      <c r="F945" s="139">
        <f t="shared" si="458"/>
        <v>335.9126</v>
      </c>
      <c r="G945" s="149" t="s">
        <v>1674</v>
      </c>
      <c r="H945" s="82" t="str">
        <f t="shared" si="426"/>
        <v>33 percent up in Visean international stage</v>
      </c>
      <c r="I945" s="142" t="str">
        <f t="shared" si="427"/>
        <v>66 percent up in Visean international stage</v>
      </c>
      <c r="J945" s="7">
        <v>0.33</v>
      </c>
      <c r="K945" s="129">
        <f t="shared" si="462"/>
        <v>33</v>
      </c>
      <c r="L945" s="8" t="s">
        <v>131</v>
      </c>
      <c r="M945" s="5"/>
      <c r="O945" s="83"/>
      <c r="P945" s="20">
        <v>0.66</v>
      </c>
      <c r="Q945" s="143">
        <f t="shared" si="463"/>
        <v>66</v>
      </c>
      <c r="R945" s="21" t="s">
        <v>131</v>
      </c>
      <c r="S945" s="151" t="s">
        <v>1674</v>
      </c>
    </row>
    <row r="946" spans="1:20" ht="28">
      <c r="A946" s="106"/>
      <c r="B946" s="102" t="s">
        <v>1708</v>
      </c>
      <c r="C946" s="5"/>
      <c r="D946" s="5"/>
      <c r="E946" s="132">
        <f t="shared" si="461"/>
        <v>346.73</v>
      </c>
      <c r="F946" s="139">
        <f t="shared" si="458"/>
        <v>341.32130000000001</v>
      </c>
      <c r="G946" s="149" t="s">
        <v>1675</v>
      </c>
      <c r="H946" s="82" t="str">
        <f t="shared" si="426"/>
        <v>0 percent up in Visean international stage</v>
      </c>
      <c r="I946" s="142" t="str">
        <f t="shared" si="427"/>
        <v>33 percent up in Visean international stage</v>
      </c>
      <c r="J946" s="7">
        <v>0</v>
      </c>
      <c r="K946" s="129">
        <f t="shared" si="462"/>
        <v>0</v>
      </c>
      <c r="L946" s="8" t="s">
        <v>131</v>
      </c>
      <c r="M946" s="5"/>
      <c r="O946" s="83"/>
      <c r="P946" s="20">
        <v>0.33</v>
      </c>
      <c r="Q946" s="143">
        <f t="shared" si="463"/>
        <v>33</v>
      </c>
      <c r="R946" s="21" t="s">
        <v>131</v>
      </c>
      <c r="S946" s="151" t="s">
        <v>1675</v>
      </c>
    </row>
    <row r="947" spans="1:20" ht="28">
      <c r="A947" s="106"/>
      <c r="B947" s="102" t="s">
        <v>2001</v>
      </c>
      <c r="C947" s="5"/>
      <c r="D947" s="5"/>
      <c r="E947" s="132">
        <f t="shared" ref="E947" si="470">$O$950-J947*($O$950-$O$907)</f>
        <v>346.73</v>
      </c>
      <c r="F947" s="139">
        <f t="shared" ref="F947" si="471">$O$950-P947*($O$950-$O$907)</f>
        <v>343.94370000000004</v>
      </c>
      <c r="G947" s="152" t="s">
        <v>2002</v>
      </c>
      <c r="H947" s="82" t="str">
        <f t="shared" ref="H947" si="472">CONCATENATE(K947," percent up in ",L947," international stage")</f>
        <v>0 percent up in Visean international stage</v>
      </c>
      <c r="I947" s="142" t="str">
        <f t="shared" ref="I947" si="473">CONCATENATE(Q947," percent up in ",R947," international stage")</f>
        <v>17 percent up in Visean international stage</v>
      </c>
      <c r="J947" s="7">
        <v>0</v>
      </c>
      <c r="K947" s="129">
        <f t="shared" ref="K947" si="474">ROUND(J947*100,1)</f>
        <v>0</v>
      </c>
      <c r="L947" s="8" t="s">
        <v>131</v>
      </c>
      <c r="M947" s="5"/>
      <c r="O947" s="83"/>
      <c r="P947" s="20">
        <v>0.17</v>
      </c>
      <c r="Q947" s="143">
        <f t="shared" ref="Q947" si="475">ROUND(P947*100,1)</f>
        <v>17</v>
      </c>
      <c r="R947" s="21" t="s">
        <v>131</v>
      </c>
      <c r="S947" s="151"/>
    </row>
    <row r="948" spans="1:20" ht="28">
      <c r="A948" s="106" t="s">
        <v>960</v>
      </c>
      <c r="B948" s="102" t="s">
        <v>131</v>
      </c>
      <c r="C948" s="135"/>
      <c r="D948" s="135" t="s">
        <v>224</v>
      </c>
      <c r="E948" s="132">
        <f t="shared" si="450"/>
        <v>346.73</v>
      </c>
      <c r="F948" s="139">
        <f t="shared" si="458"/>
        <v>330.34</v>
      </c>
      <c r="G948" s="149"/>
      <c r="H948" s="82" t="str">
        <f t="shared" si="426"/>
        <v>0 percent up in Visean international stage</v>
      </c>
      <c r="I948" s="142" t="str">
        <f t="shared" si="427"/>
        <v>100 percent up in Visean international stage</v>
      </c>
      <c r="J948" s="7">
        <v>0</v>
      </c>
      <c r="K948" s="129">
        <f t="shared" si="428"/>
        <v>0</v>
      </c>
      <c r="L948" s="8" t="s">
        <v>131</v>
      </c>
      <c r="M948" s="5" t="s">
        <v>226</v>
      </c>
      <c r="N948" s="5" t="s">
        <v>1080</v>
      </c>
      <c r="O948" s="84">
        <f>Master_Chronostrat!I117</f>
        <v>346.73</v>
      </c>
      <c r="P948" s="20">
        <v>1</v>
      </c>
      <c r="Q948" s="143">
        <f t="shared" si="429"/>
        <v>100</v>
      </c>
      <c r="R948" s="21" t="s">
        <v>131</v>
      </c>
      <c r="S948" s="8" t="s">
        <v>226</v>
      </c>
      <c r="T948" s="7" t="s">
        <v>228</v>
      </c>
    </row>
    <row r="949" spans="1:20" ht="42">
      <c r="A949" s="106"/>
      <c r="B949" s="102" t="s">
        <v>1699</v>
      </c>
      <c r="C949" s="5"/>
      <c r="D949" s="5"/>
      <c r="E949" s="132">
        <f t="shared" ref="E949" si="476">$O$950-J949*($O$950-$O$907)</f>
        <v>346.73</v>
      </c>
      <c r="F949" s="139">
        <f t="shared" ref="F949" si="477">$O$950-P949*($O$950-$O$907)</f>
        <v>330.34</v>
      </c>
      <c r="G949" s="149" t="s">
        <v>1700</v>
      </c>
      <c r="H949" s="82" t="str">
        <f t="shared" ref="H949" si="478">CONCATENATE(K949," percent up in ",L949," international stage")</f>
        <v>0 percent up in Visean international stage</v>
      </c>
      <c r="I949" s="142" t="str">
        <f t="shared" ref="I949" si="479">CONCATENATE(Q949," percent up in ",R949," international stage")</f>
        <v>100 percent up in Visean international stage</v>
      </c>
      <c r="J949" s="7">
        <v>0</v>
      </c>
      <c r="K949" s="129">
        <f t="shared" ref="K949" si="480">ROUND(J949*100,1)</f>
        <v>0</v>
      </c>
      <c r="L949" s="8" t="s">
        <v>131</v>
      </c>
      <c r="M949" s="5"/>
      <c r="O949" s="84"/>
      <c r="P949" s="20">
        <v>1</v>
      </c>
      <c r="Q949" s="143">
        <f t="shared" ref="Q949" si="481">ROUND(P949*100,1)</f>
        <v>100</v>
      </c>
      <c r="R949" s="21" t="s">
        <v>131</v>
      </c>
      <c r="S949" s="149" t="s">
        <v>1700</v>
      </c>
    </row>
    <row r="950" spans="1:20" ht="34">
      <c r="A950" s="106" t="s">
        <v>960</v>
      </c>
      <c r="B950" s="102" t="s">
        <v>1081</v>
      </c>
      <c r="C950" s="135"/>
      <c r="D950" s="135" t="s">
        <v>224</v>
      </c>
      <c r="E950" s="132">
        <f t="shared" si="450"/>
        <v>346.73</v>
      </c>
      <c r="F950" s="139">
        <f t="shared" ref="F950:F954" si="482">$O$950-P950*($O$950-$O$907)</f>
        <v>330.34</v>
      </c>
      <c r="G950" s="149"/>
      <c r="H950" s="82" t="str">
        <f t="shared" si="426"/>
        <v>0 percent up in Visean international stage</v>
      </c>
      <c r="I950" s="142" t="str">
        <f t="shared" si="427"/>
        <v>100 percent up in Visean international stage</v>
      </c>
      <c r="J950" s="7">
        <v>0</v>
      </c>
      <c r="K950" s="129">
        <f t="shared" si="428"/>
        <v>0</v>
      </c>
      <c r="L950" s="8" t="s">
        <v>131</v>
      </c>
      <c r="M950" s="5" t="s">
        <v>226</v>
      </c>
      <c r="N950" s="5" t="s">
        <v>1080</v>
      </c>
      <c r="O950" s="84">
        <f>Master_Chronostrat!I117</f>
        <v>346.73</v>
      </c>
      <c r="P950" s="20">
        <v>1</v>
      </c>
      <c r="Q950" s="143">
        <f t="shared" si="429"/>
        <v>100</v>
      </c>
      <c r="R950" s="21" t="s">
        <v>131</v>
      </c>
      <c r="S950" s="8" t="s">
        <v>226</v>
      </c>
      <c r="T950" s="7" t="s">
        <v>228</v>
      </c>
    </row>
    <row r="951" spans="1:20" ht="28">
      <c r="A951" s="106" t="s">
        <v>960</v>
      </c>
      <c r="B951" s="102" t="s">
        <v>1082</v>
      </c>
      <c r="C951" s="5"/>
      <c r="D951" s="5" t="s">
        <v>82</v>
      </c>
      <c r="E951" s="132">
        <f t="shared" ref="E951:E983" si="483">$O$983-J951*($O$983-$O$950)</f>
        <v>349.17165467625898</v>
      </c>
      <c r="F951" s="139">
        <f t="shared" si="482"/>
        <v>330.34</v>
      </c>
      <c r="G951" s="149"/>
      <c r="H951" s="82" t="str">
        <f t="shared" si="426"/>
        <v>80.6 percent up in Tournaisian international stage</v>
      </c>
      <c r="I951" s="142" t="str">
        <f t="shared" si="427"/>
        <v>100 percent up in Tournaisian international stage</v>
      </c>
      <c r="J951" s="7">
        <v>0.80575539568345378</v>
      </c>
      <c r="K951" s="129">
        <f t="shared" si="428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1</v>
      </c>
      <c r="Q951" s="143">
        <f t="shared" si="429"/>
        <v>100</v>
      </c>
      <c r="R951" s="21" t="s">
        <v>135</v>
      </c>
      <c r="S951" s="8" t="s">
        <v>274</v>
      </c>
      <c r="T951" s="7" t="s">
        <v>228</v>
      </c>
    </row>
    <row r="952" spans="1:20" ht="28">
      <c r="A952" s="106" t="s">
        <v>960</v>
      </c>
      <c r="B952" s="102" t="s">
        <v>1083</v>
      </c>
      <c r="C952" s="5"/>
      <c r="D952" s="5" t="s">
        <v>82</v>
      </c>
      <c r="E952" s="132">
        <f t="shared" si="483"/>
        <v>349.17165467625898</v>
      </c>
      <c r="F952" s="139">
        <f t="shared" si="482"/>
        <v>330.34</v>
      </c>
      <c r="G952" s="149"/>
      <c r="H952" s="82" t="str">
        <f t="shared" si="426"/>
        <v>80.6 percent up in Tournaisian international stage</v>
      </c>
      <c r="I952" s="142" t="str">
        <f t="shared" si="427"/>
        <v>100 percent up in Tournaisian international stage</v>
      </c>
      <c r="J952" s="7">
        <v>0.80575539568345378</v>
      </c>
      <c r="K952" s="129">
        <f t="shared" si="428"/>
        <v>80.599999999999994</v>
      </c>
      <c r="L952" s="8" t="s">
        <v>135</v>
      </c>
      <c r="M952" s="5" t="s">
        <v>82</v>
      </c>
      <c r="N952" s="5" t="s">
        <v>82</v>
      </c>
      <c r="O952" s="83"/>
      <c r="P952" s="20">
        <v>1</v>
      </c>
      <c r="Q952" s="143">
        <f t="shared" si="429"/>
        <v>100</v>
      </c>
      <c r="R952" s="21" t="s">
        <v>135</v>
      </c>
      <c r="S952" s="8" t="s">
        <v>274</v>
      </c>
      <c r="T952" s="7" t="s">
        <v>228</v>
      </c>
    </row>
    <row r="953" spans="1:20" ht="28">
      <c r="A953" s="106" t="s">
        <v>960</v>
      </c>
      <c r="B953" s="102" t="s">
        <v>1084</v>
      </c>
      <c r="C953" s="5"/>
      <c r="D953" s="5" t="s">
        <v>890</v>
      </c>
      <c r="E953" s="132">
        <f t="shared" si="483"/>
        <v>349.17165467625898</v>
      </c>
      <c r="F953" s="139">
        <f t="shared" si="482"/>
        <v>330.34</v>
      </c>
      <c r="G953" s="149"/>
      <c r="H953" s="82" t="str">
        <f t="shared" si="426"/>
        <v>80.6 percent up in Tournaisian international stage</v>
      </c>
      <c r="I953" s="142" t="str">
        <f t="shared" si="427"/>
        <v>100 percent up in Tournaisian international stage</v>
      </c>
      <c r="J953" s="7">
        <v>0.80575539568345378</v>
      </c>
      <c r="K953" s="129">
        <f t="shared" si="428"/>
        <v>80.599999999999994</v>
      </c>
      <c r="L953" s="8" t="s">
        <v>135</v>
      </c>
      <c r="M953" s="5" t="s">
        <v>82</v>
      </c>
      <c r="N953" s="5" t="s">
        <v>82</v>
      </c>
      <c r="O953" s="83"/>
      <c r="P953" s="20">
        <v>1</v>
      </c>
      <c r="Q953" s="143">
        <f t="shared" si="429"/>
        <v>100</v>
      </c>
      <c r="R953" s="21" t="s">
        <v>135</v>
      </c>
      <c r="S953" s="8" t="s">
        <v>274</v>
      </c>
      <c r="T953" s="7" t="s">
        <v>228</v>
      </c>
    </row>
    <row r="954" spans="1:20" ht="28">
      <c r="A954" s="106" t="s">
        <v>960</v>
      </c>
      <c r="B954" s="102" t="s">
        <v>1085</v>
      </c>
      <c r="C954" s="5"/>
      <c r="D954" s="5" t="s">
        <v>246</v>
      </c>
      <c r="E954" s="132">
        <f t="shared" si="483"/>
        <v>349.17165467625898</v>
      </c>
      <c r="F954" s="139">
        <f t="shared" si="482"/>
        <v>342.13386243386242</v>
      </c>
      <c r="G954" s="149"/>
      <c r="H954" s="82" t="str">
        <f t="shared" si="426"/>
        <v>80.6 percent up in Tournaisian international stage</v>
      </c>
      <c r="I954" s="142" t="str">
        <f t="shared" si="427"/>
        <v>28 percent up in Visean international stage</v>
      </c>
      <c r="J954" s="7">
        <v>0.80575539568345378</v>
      </c>
      <c r="K954" s="129">
        <f t="shared" si="428"/>
        <v>80.599999999999994</v>
      </c>
      <c r="L954" s="8" t="s">
        <v>135</v>
      </c>
      <c r="M954" s="5" t="s">
        <v>82</v>
      </c>
      <c r="N954" s="5" t="s">
        <v>82</v>
      </c>
      <c r="O954" s="83"/>
      <c r="P954" s="20">
        <v>0.28042328042328052</v>
      </c>
      <c r="Q954" s="143">
        <f t="shared" si="429"/>
        <v>28</v>
      </c>
      <c r="R954" s="21" t="s">
        <v>131</v>
      </c>
      <c r="S954" s="8" t="s">
        <v>248</v>
      </c>
      <c r="T954" s="7" t="s">
        <v>228</v>
      </c>
    </row>
    <row r="955" spans="1:20" ht="28">
      <c r="A955" s="106" t="s">
        <v>960</v>
      </c>
      <c r="B955" s="102" t="s">
        <v>1086</v>
      </c>
      <c r="C955" s="5"/>
      <c r="D955" s="5" t="s">
        <v>890</v>
      </c>
      <c r="E955" s="132">
        <f t="shared" si="483"/>
        <v>350.07597122302161</v>
      </c>
      <c r="F955" s="139">
        <f>$O$983-P955*($O$983-$O$950)</f>
        <v>349.17165467625898</v>
      </c>
      <c r="G955" s="149"/>
      <c r="H955" s="82" t="str">
        <f t="shared" si="426"/>
        <v>73.4 percent up in Tournaisian international stage</v>
      </c>
      <c r="I955" s="142" t="str">
        <f t="shared" si="427"/>
        <v>80.6 percent up in Tournaisian international stage</v>
      </c>
      <c r="J955" s="7">
        <v>0.73381294964028809</v>
      </c>
      <c r="K955" s="129">
        <f t="shared" si="428"/>
        <v>73.400000000000006</v>
      </c>
      <c r="L955" s="8" t="s">
        <v>135</v>
      </c>
      <c r="M955" s="5" t="s">
        <v>82</v>
      </c>
      <c r="N955" s="5" t="s">
        <v>82</v>
      </c>
      <c r="O955" s="83"/>
      <c r="P955" s="20">
        <v>0.80575539568345378</v>
      </c>
      <c r="Q955" s="143">
        <f t="shared" si="429"/>
        <v>80.599999999999994</v>
      </c>
      <c r="R955" s="21" t="s">
        <v>135</v>
      </c>
      <c r="S955" s="8" t="s">
        <v>261</v>
      </c>
      <c r="T955" s="7">
        <v>7.1942446043165229E-2</v>
      </c>
    </row>
    <row r="956" spans="1:20" ht="28">
      <c r="A956" s="106" t="s">
        <v>960</v>
      </c>
      <c r="B956" s="102" t="s">
        <v>1087</v>
      </c>
      <c r="C956" s="5"/>
      <c r="D956" s="5" t="s">
        <v>250</v>
      </c>
      <c r="E956" s="132">
        <f t="shared" si="483"/>
        <v>350.52812949640287</v>
      </c>
      <c r="F956" s="139">
        <f>$O$950-P956*($O$950-$O$907)</f>
        <v>346.46984126984125</v>
      </c>
      <c r="G956" s="149"/>
      <c r="H956" s="82" t="str">
        <f t="shared" si="426"/>
        <v>69.8 percent up in Tournaisian international stage</v>
      </c>
      <c r="I956" s="142" t="str">
        <f t="shared" si="427"/>
        <v>1.6 percent up in Visean international stage</v>
      </c>
      <c r="J956" s="7">
        <v>0.69784172661870536</v>
      </c>
      <c r="K956" s="129">
        <f t="shared" si="428"/>
        <v>69.8</v>
      </c>
      <c r="L956" s="8" t="s">
        <v>135</v>
      </c>
      <c r="M956" s="5" t="s">
        <v>82</v>
      </c>
      <c r="N956" s="5" t="s">
        <v>82</v>
      </c>
      <c r="O956" s="83"/>
      <c r="P956" s="20">
        <v>1.5873015873016445E-2</v>
      </c>
      <c r="Q956" s="143">
        <f t="shared" si="429"/>
        <v>1.6</v>
      </c>
      <c r="R956" s="21" t="s">
        <v>131</v>
      </c>
      <c r="S956" s="8" t="s">
        <v>248</v>
      </c>
      <c r="T956" s="7" t="s">
        <v>228</v>
      </c>
    </row>
    <row r="957" spans="1:20" ht="28">
      <c r="A957" s="106" t="s">
        <v>960</v>
      </c>
      <c r="B957" s="105" t="s">
        <v>1088</v>
      </c>
      <c r="C957" s="5"/>
      <c r="D957" s="5" t="s">
        <v>82</v>
      </c>
      <c r="E957" s="132">
        <f t="shared" si="483"/>
        <v>350.98028776978418</v>
      </c>
      <c r="F957" s="139">
        <f>$O$808-P957*($O$808-$O$796)</f>
        <v>299.97813636363634</v>
      </c>
      <c r="G957" s="149"/>
      <c r="H957" s="82" t="str">
        <f t="shared" si="426"/>
        <v>66.2 percent up in Tournaisian international stage</v>
      </c>
      <c r="I957" s="142" t="str">
        <f t="shared" si="427"/>
        <v>77.3 percent up in Gzhelian international stage</v>
      </c>
      <c r="J957" s="7">
        <v>0.66187050359712263</v>
      </c>
      <c r="K957" s="129">
        <f t="shared" si="428"/>
        <v>66.2</v>
      </c>
      <c r="L957" s="8" t="s">
        <v>135</v>
      </c>
      <c r="M957" s="5" t="s">
        <v>82</v>
      </c>
      <c r="N957" s="5" t="s">
        <v>82</v>
      </c>
      <c r="O957" s="83"/>
      <c r="P957" s="20">
        <v>0.7727272727272696</v>
      </c>
      <c r="Q957" s="143">
        <f t="shared" si="429"/>
        <v>77.3</v>
      </c>
      <c r="R957" s="21" t="s">
        <v>120</v>
      </c>
      <c r="S957" s="8" t="s">
        <v>248</v>
      </c>
      <c r="T957" s="7" t="s">
        <v>228</v>
      </c>
    </row>
    <row r="958" spans="1:20" ht="28">
      <c r="A958" s="106" t="s">
        <v>960</v>
      </c>
      <c r="B958" s="102" t="s">
        <v>1089</v>
      </c>
      <c r="C958" s="5"/>
      <c r="D958" s="5" t="s">
        <v>890</v>
      </c>
      <c r="E958" s="132">
        <f t="shared" si="483"/>
        <v>351.88460431654676</v>
      </c>
      <c r="F958" s="139">
        <f t="shared" ref="F958:F964" si="484">$O$983-P958*($O$983-$O$950)</f>
        <v>350.07597122302161</v>
      </c>
      <c r="G958" s="149"/>
      <c r="H958" s="82" t="str">
        <f t="shared" si="426"/>
        <v>59 percent up in Tournaisian international stage</v>
      </c>
      <c r="I958" s="142" t="str">
        <f t="shared" si="427"/>
        <v>73.4 percent up in Tournaisian international stage</v>
      </c>
      <c r="J958" s="7">
        <v>0.58992805755395694</v>
      </c>
      <c r="K958" s="129">
        <f t="shared" si="428"/>
        <v>59</v>
      </c>
      <c r="L958" s="8" t="s">
        <v>135</v>
      </c>
      <c r="M958" s="5" t="s">
        <v>82</v>
      </c>
      <c r="N958" s="5" t="s">
        <v>82</v>
      </c>
      <c r="O958" s="83"/>
      <c r="P958" s="20">
        <v>0.7338129496402882</v>
      </c>
      <c r="Q958" s="143">
        <f t="shared" si="429"/>
        <v>73.400000000000006</v>
      </c>
      <c r="R958" s="21" t="s">
        <v>135</v>
      </c>
      <c r="S958" s="8" t="s">
        <v>261</v>
      </c>
      <c r="T958" s="7">
        <v>0.14388489208633046</v>
      </c>
    </row>
    <row r="959" spans="1:20" ht="28">
      <c r="A959" s="106" t="s">
        <v>960</v>
      </c>
      <c r="B959" s="102" t="s">
        <v>1090</v>
      </c>
      <c r="C959" s="5"/>
      <c r="D959" s="5" t="s">
        <v>890</v>
      </c>
      <c r="E959" s="132">
        <f t="shared" si="483"/>
        <v>353.06021582733814</v>
      </c>
      <c r="F959" s="139">
        <f t="shared" si="484"/>
        <v>351.88460431654676</v>
      </c>
      <c r="G959" s="149"/>
      <c r="H959" s="82" t="str">
        <f t="shared" si="426"/>
        <v>49.6 percent up in Tournaisian international stage</v>
      </c>
      <c r="I959" s="142" t="str">
        <f t="shared" si="427"/>
        <v>59 percent up in Tournaisian international stage</v>
      </c>
      <c r="J959" s="7">
        <v>0.49640287769784086</v>
      </c>
      <c r="K959" s="129">
        <f t="shared" si="428"/>
        <v>49.6</v>
      </c>
      <c r="L959" s="8" t="s">
        <v>135</v>
      </c>
      <c r="M959" s="5" t="s">
        <v>82</v>
      </c>
      <c r="N959" s="5" t="s">
        <v>82</v>
      </c>
      <c r="O959" s="83"/>
      <c r="P959" s="20">
        <v>0.58992805755395694</v>
      </c>
      <c r="Q959" s="143">
        <f t="shared" si="429"/>
        <v>59</v>
      </c>
      <c r="R959" s="21" t="s">
        <v>135</v>
      </c>
      <c r="S959" s="8" t="s">
        <v>261</v>
      </c>
      <c r="T959" s="7">
        <v>9.3525179856118995E-2</v>
      </c>
    </row>
    <row r="960" spans="1:20" ht="28">
      <c r="A960" s="106" t="s">
        <v>960</v>
      </c>
      <c r="B960" s="102" t="s">
        <v>1091</v>
      </c>
      <c r="C960" s="5"/>
      <c r="D960" s="5" t="s">
        <v>890</v>
      </c>
      <c r="E960" s="132">
        <f t="shared" si="483"/>
        <v>355.50187050359716</v>
      </c>
      <c r="F960" s="139">
        <f t="shared" si="484"/>
        <v>353.06021582733814</v>
      </c>
      <c r="G960" s="149"/>
      <c r="H960" s="82" t="str">
        <f t="shared" si="426"/>
        <v>30.2 percent up in Tournaisian international stage</v>
      </c>
      <c r="I960" s="142" t="str">
        <f t="shared" si="427"/>
        <v>49.6 percent up in Tournaisian international stage</v>
      </c>
      <c r="J960" s="7">
        <v>0.30215827338129464</v>
      </c>
      <c r="K960" s="129">
        <f t="shared" si="428"/>
        <v>30.2</v>
      </c>
      <c r="L960" s="8" t="s">
        <v>135</v>
      </c>
      <c r="M960" s="5" t="s">
        <v>82</v>
      </c>
      <c r="N960" s="5" t="s">
        <v>82</v>
      </c>
      <c r="O960" s="83"/>
      <c r="P960" s="20">
        <v>0.49640287769784092</v>
      </c>
      <c r="Q960" s="143">
        <f t="shared" si="429"/>
        <v>49.6</v>
      </c>
      <c r="R960" s="21" t="s">
        <v>135</v>
      </c>
      <c r="S960" s="8" t="s">
        <v>261</v>
      </c>
      <c r="T960" s="7">
        <v>0.19424460431654195</v>
      </c>
    </row>
    <row r="961" spans="1:20" ht="28">
      <c r="A961" s="106" t="s">
        <v>960</v>
      </c>
      <c r="B961" s="102" t="s">
        <v>1092</v>
      </c>
      <c r="C961" s="5"/>
      <c r="D961" s="5" t="s">
        <v>890</v>
      </c>
      <c r="E961" s="132">
        <f t="shared" si="483"/>
        <v>357.49136690647481</v>
      </c>
      <c r="F961" s="139">
        <f t="shared" si="484"/>
        <v>355.50187050359716</v>
      </c>
      <c r="G961" s="149"/>
      <c r="H961" s="82" t="str">
        <f t="shared" si="426"/>
        <v>14.4 percent up in Tournaisian international stage</v>
      </c>
      <c r="I961" s="142" t="str">
        <f t="shared" si="427"/>
        <v>30.2 percent up in Tournaisian international stage</v>
      </c>
      <c r="J961" s="7">
        <v>0.14388489208633115</v>
      </c>
      <c r="K961" s="129">
        <f t="shared" si="428"/>
        <v>14.4</v>
      </c>
      <c r="L961" s="8" t="s">
        <v>135</v>
      </c>
      <c r="M961" s="5" t="s">
        <v>82</v>
      </c>
      <c r="N961" s="5" t="s">
        <v>82</v>
      </c>
      <c r="O961" s="83"/>
      <c r="P961" s="20">
        <v>0.30215827338129464</v>
      </c>
      <c r="Q961" s="143">
        <f t="shared" si="429"/>
        <v>30.2</v>
      </c>
      <c r="R961" s="21" t="s">
        <v>135</v>
      </c>
      <c r="S961" s="8" t="s">
        <v>261</v>
      </c>
      <c r="T961" s="7">
        <v>0.15827338129496632</v>
      </c>
    </row>
    <row r="962" spans="1:20" ht="28">
      <c r="A962" s="106" t="s">
        <v>960</v>
      </c>
      <c r="B962" s="102" t="s">
        <v>1093</v>
      </c>
      <c r="C962" s="5"/>
      <c r="D962" s="5" t="s">
        <v>250</v>
      </c>
      <c r="E962" s="132">
        <f t="shared" si="483"/>
        <v>359.3</v>
      </c>
      <c r="F962" s="139">
        <f t="shared" si="484"/>
        <v>346.73</v>
      </c>
      <c r="G962" s="149"/>
      <c r="H962" s="82" t="str">
        <f t="shared" si="426"/>
        <v>0 percent up in Tournaisian international stage</v>
      </c>
      <c r="I962" s="142" t="str">
        <f t="shared" si="427"/>
        <v>100 percent up in Tournaisian international stage</v>
      </c>
      <c r="J962" s="7">
        <v>0</v>
      </c>
      <c r="K962" s="129">
        <f t="shared" si="428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9"/>
        <v>100</v>
      </c>
      <c r="R962" s="21" t="s">
        <v>135</v>
      </c>
      <c r="S962" s="8" t="s">
        <v>234</v>
      </c>
      <c r="T962" s="7" t="s">
        <v>228</v>
      </c>
    </row>
    <row r="963" spans="1:20" ht="28">
      <c r="A963" s="106" t="s">
        <v>960</v>
      </c>
      <c r="B963" s="102" t="s">
        <v>1094</v>
      </c>
      <c r="C963" s="5"/>
      <c r="D963" s="5" t="s">
        <v>82</v>
      </c>
      <c r="E963" s="132">
        <f t="shared" si="483"/>
        <v>359.3</v>
      </c>
      <c r="F963" s="139">
        <f t="shared" si="484"/>
        <v>349.17165467625898</v>
      </c>
      <c r="G963" s="149"/>
      <c r="H963" s="82" t="str">
        <f t="shared" si="426"/>
        <v>0 percent up in Tournaisian international stage</v>
      </c>
      <c r="I963" s="142" t="str">
        <f t="shared" si="427"/>
        <v>80.6 percent up in Tournaisian international stage</v>
      </c>
      <c r="J963" s="7">
        <v>0</v>
      </c>
      <c r="K963" s="129">
        <f t="shared" si="428"/>
        <v>0</v>
      </c>
      <c r="L963" s="8" t="s">
        <v>135</v>
      </c>
      <c r="M963" s="5" t="s">
        <v>82</v>
      </c>
      <c r="N963" s="5" t="s">
        <v>82</v>
      </c>
      <c r="O963" s="83"/>
      <c r="P963" s="20">
        <v>0.80575539568345378</v>
      </c>
      <c r="Q963" s="143">
        <f t="shared" si="429"/>
        <v>80.599999999999994</v>
      </c>
      <c r="R963" s="21" t="s">
        <v>135</v>
      </c>
      <c r="S963" s="8" t="s">
        <v>232</v>
      </c>
      <c r="T963" s="7" t="s">
        <v>228</v>
      </c>
    </row>
    <row r="964" spans="1:20" ht="28">
      <c r="A964" s="106" t="s">
        <v>960</v>
      </c>
      <c r="B964" s="102" t="s">
        <v>1095</v>
      </c>
      <c r="C964" s="5"/>
      <c r="D964" s="5" t="s">
        <v>82</v>
      </c>
      <c r="E964" s="132">
        <f t="shared" si="483"/>
        <v>359.3</v>
      </c>
      <c r="F964" s="139">
        <f t="shared" si="484"/>
        <v>346.73</v>
      </c>
      <c r="G964" s="149"/>
      <c r="H964" s="82" t="str">
        <f t="shared" si="426"/>
        <v>0 percent up in Tournaisian international stage</v>
      </c>
      <c r="I964" s="142" t="str">
        <f t="shared" si="427"/>
        <v>100 percent up in Tournaisian international stage</v>
      </c>
      <c r="J964" s="7">
        <v>0</v>
      </c>
      <c r="K964" s="129">
        <f t="shared" si="428"/>
        <v>0</v>
      </c>
      <c r="L964" s="8" t="s">
        <v>135</v>
      </c>
      <c r="M964" s="5" t="s">
        <v>82</v>
      </c>
      <c r="N964" s="5" t="s">
        <v>82</v>
      </c>
      <c r="O964" s="83"/>
      <c r="P964" s="20">
        <v>1</v>
      </c>
      <c r="Q964" s="143">
        <f t="shared" si="429"/>
        <v>100</v>
      </c>
      <c r="R964" s="21" t="s">
        <v>135</v>
      </c>
      <c r="S964" s="8" t="s">
        <v>234</v>
      </c>
      <c r="T964" s="7" t="s">
        <v>228</v>
      </c>
    </row>
    <row r="965" spans="1:20" ht="28">
      <c r="A965" s="106" t="s">
        <v>960</v>
      </c>
      <c r="B965" s="102" t="s">
        <v>1096</v>
      </c>
      <c r="C965" s="5"/>
      <c r="D965" s="5" t="s">
        <v>82</v>
      </c>
      <c r="E965" s="132">
        <f t="shared" si="483"/>
        <v>359.3</v>
      </c>
      <c r="F965" s="139">
        <f t="shared" ref="F965:F980" si="485">$O$950-P965*($O$950-$O$907)</f>
        <v>330.34</v>
      </c>
      <c r="G965" s="149"/>
      <c r="H965" s="82" t="str">
        <f t="shared" si="426"/>
        <v>0 percent up in Tournaisian international stage</v>
      </c>
      <c r="I965" s="142" t="str">
        <f t="shared" si="427"/>
        <v>100 percent up in Visean international stage</v>
      </c>
      <c r="J965" s="7">
        <v>0</v>
      </c>
      <c r="K965" s="129">
        <f t="shared" si="428"/>
        <v>0</v>
      </c>
      <c r="L965" s="8" t="s">
        <v>135</v>
      </c>
      <c r="M965" s="5" t="s">
        <v>82</v>
      </c>
      <c r="N965" s="5" t="s">
        <v>82</v>
      </c>
      <c r="O965" s="83"/>
      <c r="P965" s="20">
        <v>1</v>
      </c>
      <c r="Q965" s="143">
        <f t="shared" si="429"/>
        <v>100</v>
      </c>
      <c r="R965" s="21" t="s">
        <v>131</v>
      </c>
      <c r="S965" s="8" t="s">
        <v>234</v>
      </c>
      <c r="T965" s="7" t="s">
        <v>228</v>
      </c>
    </row>
    <row r="966" spans="1:20" ht="28">
      <c r="A966" s="106" t="s">
        <v>960</v>
      </c>
      <c r="B966" s="102" t="s">
        <v>1097</v>
      </c>
      <c r="C966" s="5"/>
      <c r="D966" s="5" t="s">
        <v>890</v>
      </c>
      <c r="E966" s="132">
        <f t="shared" si="483"/>
        <v>359.3</v>
      </c>
      <c r="F966" s="139">
        <f t="shared" si="485"/>
        <v>344.37172661870505</v>
      </c>
      <c r="G966" s="149"/>
      <c r="H966" s="82" t="str">
        <f t="shared" si="426"/>
        <v>0 percent up in Tournaisian international stage</v>
      </c>
      <c r="I966" s="142" t="str">
        <f t="shared" si="427"/>
        <v>14.4 percent up in Tournaisian international stage</v>
      </c>
      <c r="J966" s="7">
        <v>0</v>
      </c>
      <c r="K966" s="129">
        <f t="shared" si="428"/>
        <v>0</v>
      </c>
      <c r="L966" s="8" t="s">
        <v>135</v>
      </c>
      <c r="M966" s="5" t="s">
        <v>82</v>
      </c>
      <c r="N966" s="5" t="s">
        <v>82</v>
      </c>
      <c r="O966" s="83"/>
      <c r="P966" s="20">
        <v>0.14388489208633118</v>
      </c>
      <c r="Q966" s="143">
        <f t="shared" si="429"/>
        <v>14.4</v>
      </c>
      <c r="R966" s="21" t="s">
        <v>135</v>
      </c>
      <c r="S966" s="8" t="s">
        <v>232</v>
      </c>
      <c r="T966" s="7" t="s">
        <v>228</v>
      </c>
    </row>
    <row r="967" spans="1:20" ht="28">
      <c r="A967" s="106"/>
      <c r="B967" s="102" t="s">
        <v>1712</v>
      </c>
      <c r="C967" s="5"/>
      <c r="D967" s="5"/>
      <c r="E967" s="132">
        <f t="shared" ref="E967:E969" si="486">$O$983-J967*($O$983-$O$950)</f>
        <v>352.51220000000001</v>
      </c>
      <c r="F967" s="139">
        <f t="shared" ref="F967:F969" si="487">$O$950-P967*($O$950-$O$907)</f>
        <v>333.52366906474816</v>
      </c>
      <c r="G967" s="149" t="s">
        <v>1673</v>
      </c>
      <c r="H967" s="82" t="str">
        <f t="shared" ref="H967:H969" si="488">CONCATENATE(K967," percent up in ",L967," international stage")</f>
        <v>54 percent up in Tournaisian international stage</v>
      </c>
      <c r="I967" s="142" t="str">
        <f t="shared" ref="I967:I969" si="489">CONCATENATE(Q967," percent up in ",R967," international stage")</f>
        <v>80.6 percent up in Tournaisian international stage</v>
      </c>
      <c r="J967" s="7">
        <v>0.54</v>
      </c>
      <c r="K967" s="129">
        <f t="shared" ref="K967:K969" si="490">ROUND(J967*100,1)</f>
        <v>54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969" si="491">ROUND(P967*100,1)</f>
        <v>80.599999999999994</v>
      </c>
      <c r="R967" s="21" t="s">
        <v>135</v>
      </c>
      <c r="S967" s="151" t="s">
        <v>1673</v>
      </c>
    </row>
    <row r="968" spans="1:20" ht="28">
      <c r="A968" s="106"/>
      <c r="B968" s="102" t="s">
        <v>1713</v>
      </c>
      <c r="C968" s="5"/>
      <c r="D968" s="5"/>
      <c r="E968" s="132">
        <f t="shared" si="486"/>
        <v>355.90610000000004</v>
      </c>
      <c r="F968" s="139">
        <f t="shared" si="487"/>
        <v>337.87939999999998</v>
      </c>
      <c r="G968" s="149" t="s">
        <v>1674</v>
      </c>
      <c r="H968" s="82" t="str">
        <f t="shared" si="488"/>
        <v>27 percent up in Tournaisian international stage</v>
      </c>
      <c r="I968" s="142" t="str">
        <f t="shared" si="489"/>
        <v>54 percent up in Tournaisian international stage</v>
      </c>
      <c r="J968" s="7">
        <v>0.27</v>
      </c>
      <c r="K968" s="129">
        <f t="shared" si="490"/>
        <v>27</v>
      </c>
      <c r="L968" s="8" t="s">
        <v>135</v>
      </c>
      <c r="M968" s="5" t="s">
        <v>82</v>
      </c>
      <c r="N968" s="5" t="s">
        <v>82</v>
      </c>
      <c r="O968" s="83"/>
      <c r="P968" s="20">
        <v>0.54</v>
      </c>
      <c r="Q968" s="143">
        <f t="shared" si="491"/>
        <v>54</v>
      </c>
      <c r="R968" s="21" t="s">
        <v>135</v>
      </c>
      <c r="S968" s="151" t="s">
        <v>1674</v>
      </c>
    </row>
    <row r="969" spans="1:20" ht="28">
      <c r="A969" s="106"/>
      <c r="B969" s="102" t="s">
        <v>1714</v>
      </c>
      <c r="C969" s="5"/>
      <c r="D969" s="5"/>
      <c r="E969" s="132">
        <f t="shared" si="486"/>
        <v>359.3</v>
      </c>
      <c r="F969" s="139">
        <f t="shared" si="487"/>
        <v>342.30470000000003</v>
      </c>
      <c r="G969" s="149" t="s">
        <v>1675</v>
      </c>
      <c r="H969" s="82" t="str">
        <f t="shared" si="488"/>
        <v>0 percent up in Tournaisian international stage</v>
      </c>
      <c r="I969" s="142" t="str">
        <f t="shared" si="489"/>
        <v>27 percent up in Tournaisian international stage</v>
      </c>
      <c r="J969" s="7">
        <v>0</v>
      </c>
      <c r="K969" s="129">
        <f t="shared" si="490"/>
        <v>0</v>
      </c>
      <c r="L969" s="8" t="s">
        <v>135</v>
      </c>
      <c r="M969" s="5" t="s">
        <v>82</v>
      </c>
      <c r="N969" s="5" t="s">
        <v>82</v>
      </c>
      <c r="O969" s="83"/>
      <c r="P969" s="20">
        <v>0.27</v>
      </c>
      <c r="Q969" s="143">
        <f t="shared" si="491"/>
        <v>27</v>
      </c>
      <c r="R969" s="21" t="s">
        <v>135</v>
      </c>
      <c r="S969" s="151" t="s">
        <v>1675</v>
      </c>
    </row>
    <row r="970" spans="1:20" ht="28">
      <c r="A970" s="106" t="s">
        <v>960</v>
      </c>
      <c r="B970" s="102" t="s">
        <v>1098</v>
      </c>
      <c r="C970" s="5"/>
      <c r="D970" s="5" t="s">
        <v>272</v>
      </c>
      <c r="E970" s="132">
        <f>$O$983-J970*($O$983-$O$950)</f>
        <v>359.3</v>
      </c>
      <c r="F970" s="139">
        <f>$O$950-P970*($O$950-$O$907)</f>
        <v>333.52366906474816</v>
      </c>
      <c r="G970" s="149"/>
      <c r="H970" s="82" t="str">
        <f t="shared" ref="H970:H1068" si="492">CONCATENATE(K970," percent up in ",L970," international stage")</f>
        <v>0 percent up in Tournaisian international stage</v>
      </c>
      <c r="I970" s="142" t="str">
        <f t="shared" ref="I970:I1068" si="493">CONCATENATE(Q970," percent up in ",R970," international stage")</f>
        <v>80.6 percent up in Tournaisian international stage</v>
      </c>
      <c r="J970" s="7">
        <v>0</v>
      </c>
      <c r="K970" s="129">
        <f t="shared" ref="K970:K1068" si="494"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0.80575539568345378</v>
      </c>
      <c r="Q970" s="143">
        <f t="shared" ref="Q970:Q1068" si="495">ROUND(P970*100,1)</f>
        <v>80.599999999999994</v>
      </c>
      <c r="R970" s="21" t="s">
        <v>135</v>
      </c>
      <c r="S970" s="8" t="s">
        <v>232</v>
      </c>
      <c r="T970" s="7" t="s">
        <v>228</v>
      </c>
    </row>
    <row r="971" spans="1:20" ht="28">
      <c r="A971" s="106" t="s">
        <v>960</v>
      </c>
      <c r="B971" s="102" t="s">
        <v>1099</v>
      </c>
      <c r="C971" s="5"/>
      <c r="D971" s="5" t="s">
        <v>246</v>
      </c>
      <c r="E971" s="132">
        <f t="shared" si="483"/>
        <v>359.3</v>
      </c>
      <c r="F971" s="139">
        <f t="shared" si="485"/>
        <v>333.52366906474816</v>
      </c>
      <c r="G971" s="149"/>
      <c r="H971" s="82" t="str">
        <f t="shared" si="492"/>
        <v>0 percent up in Tournaisian international stage</v>
      </c>
      <c r="I971" s="142" t="str">
        <f t="shared" si="493"/>
        <v>80.6 percent up in Tournaisian international stage</v>
      </c>
      <c r="J971" s="7">
        <v>0</v>
      </c>
      <c r="K971" s="129">
        <f t="shared" si="494"/>
        <v>0</v>
      </c>
      <c r="L971" s="8" t="s">
        <v>135</v>
      </c>
      <c r="M971" s="5" t="s">
        <v>82</v>
      </c>
      <c r="N971" s="5" t="s">
        <v>82</v>
      </c>
      <c r="O971" s="83"/>
      <c r="P971" s="20">
        <v>0.80575539568345378</v>
      </c>
      <c r="Q971" s="143">
        <f t="shared" si="495"/>
        <v>80.599999999999994</v>
      </c>
      <c r="R971" s="21" t="s">
        <v>135</v>
      </c>
      <c r="S971" s="8" t="s">
        <v>232</v>
      </c>
      <c r="T971" s="7" t="s">
        <v>228</v>
      </c>
    </row>
    <row r="972" spans="1:20" ht="28">
      <c r="A972" s="106" t="s">
        <v>960</v>
      </c>
      <c r="B972" s="102" t="s">
        <v>1100</v>
      </c>
      <c r="C972" s="5"/>
      <c r="D972" s="5" t="s">
        <v>250</v>
      </c>
      <c r="E972" s="132">
        <f t="shared" si="483"/>
        <v>359.3</v>
      </c>
      <c r="F972" s="139">
        <f t="shared" si="485"/>
        <v>335.29237410071943</v>
      </c>
      <c r="G972" s="149"/>
      <c r="H972" s="82" t="str">
        <f t="shared" si="492"/>
        <v>0 percent up in Tournaisian international stage</v>
      </c>
      <c r="I972" s="142" t="str">
        <f t="shared" si="493"/>
        <v>69.8 percent up in Tournaisian international stage</v>
      </c>
      <c r="J972" s="7">
        <v>0</v>
      </c>
      <c r="K972" s="129">
        <f t="shared" si="494"/>
        <v>0</v>
      </c>
      <c r="L972" s="8" t="s">
        <v>135</v>
      </c>
      <c r="M972" s="5" t="s">
        <v>82</v>
      </c>
      <c r="N972" s="5" t="s">
        <v>82</v>
      </c>
      <c r="O972" s="83"/>
      <c r="P972" s="20">
        <v>0.69784172661870536</v>
      </c>
      <c r="Q972" s="143">
        <f t="shared" si="495"/>
        <v>69.8</v>
      </c>
      <c r="R972" s="21" t="s">
        <v>135</v>
      </c>
      <c r="S972" s="8" t="s">
        <v>232</v>
      </c>
      <c r="T972" s="7" t="s">
        <v>228</v>
      </c>
    </row>
    <row r="973" spans="1:20" ht="28">
      <c r="A973" s="106" t="s">
        <v>960</v>
      </c>
      <c r="B973" s="103" t="s">
        <v>1101</v>
      </c>
      <c r="C973" s="5"/>
      <c r="D973" s="5" t="s">
        <v>250</v>
      </c>
      <c r="E973" s="132">
        <f>$O$983-J973*($O$983-$O$950)</f>
        <v>359.3</v>
      </c>
      <c r="F973" s="139">
        <f>$O$950-P973*($O$950-$O$907)</f>
        <v>330.34</v>
      </c>
      <c r="G973" s="149"/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100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1</v>
      </c>
      <c r="Q973" s="143">
        <f>ROUND(P973*100,1)</f>
        <v>100</v>
      </c>
      <c r="R973" s="21" t="s">
        <v>135</v>
      </c>
      <c r="S973" s="8" t="s">
        <v>234</v>
      </c>
      <c r="T973" s="7" t="s">
        <v>228</v>
      </c>
    </row>
    <row r="974" spans="1:20" ht="34">
      <c r="A974" s="106"/>
      <c r="B974" s="103" t="s">
        <v>2003</v>
      </c>
      <c r="C974" s="5"/>
      <c r="D974" s="5"/>
      <c r="E974" s="132">
        <f>$O$983-J974*($O$983-$O$950)</f>
        <v>351.00380000000001</v>
      </c>
      <c r="F974" s="139">
        <f>$O$950-P974*($O$950-$O$907)</f>
        <v>333.12629999999996</v>
      </c>
      <c r="G974" s="149" t="s">
        <v>2004</v>
      </c>
      <c r="H974" s="82" t="str">
        <f>CONCATENATE(K974," percent up in ",L974," international stage")</f>
        <v>66 percent up in Tournaisian international stage</v>
      </c>
      <c r="I974" s="142" t="str">
        <f>CONCATENATE(Q974," percent up in ",R974," international stage")</f>
        <v>83 percent up in Tournaisian international stage</v>
      </c>
      <c r="J974" s="7">
        <v>0.66</v>
      </c>
      <c r="K974" s="129">
        <f>ROUND(J974*100,1)</f>
        <v>66</v>
      </c>
      <c r="L974" s="8" t="s">
        <v>135</v>
      </c>
      <c r="M974" s="5" t="s">
        <v>82</v>
      </c>
      <c r="N974" s="5" t="s">
        <v>82</v>
      </c>
      <c r="O974" s="83"/>
      <c r="P974" s="20">
        <v>0.83</v>
      </c>
      <c r="Q974" s="143">
        <f>ROUND(P974*100,1)</f>
        <v>83</v>
      </c>
      <c r="R974" s="21" t="s">
        <v>135</v>
      </c>
      <c r="S974" s="8"/>
    </row>
    <row r="975" spans="1:20" ht="28">
      <c r="A975" s="106"/>
      <c r="B975" s="103" t="s">
        <v>1709</v>
      </c>
      <c r="C975" s="5"/>
      <c r="D975" s="5"/>
      <c r="E975" s="132">
        <f>$O$983-J975*($O$983-$O$950)</f>
        <v>351.00380000000001</v>
      </c>
      <c r="F975" s="139">
        <f>$O$950-P975*($O$950-$O$907)</f>
        <v>330.34</v>
      </c>
      <c r="G975" s="149" t="s">
        <v>1673</v>
      </c>
      <c r="H975" s="82" t="str">
        <f>CONCATENATE(K975," percent up in ",L975," international stage")</f>
        <v>66 percent up in Tournaisian international stage</v>
      </c>
      <c r="I975" s="142" t="str">
        <f>CONCATENATE(Q975," percent up in ",R975," international stage")</f>
        <v>100 percent up in Tournaisian international stage</v>
      </c>
      <c r="J975" s="7">
        <v>0.66</v>
      </c>
      <c r="K975" s="129">
        <f>ROUND(J975*100,1)</f>
        <v>66</v>
      </c>
      <c r="L975" s="8" t="s">
        <v>135</v>
      </c>
      <c r="M975" s="5" t="s">
        <v>82</v>
      </c>
      <c r="N975" s="5" t="s">
        <v>82</v>
      </c>
      <c r="O975" s="83"/>
      <c r="P975" s="20">
        <v>1</v>
      </c>
      <c r="Q975" s="143">
        <f>ROUND(P975*100,1)</f>
        <v>100</v>
      </c>
      <c r="R975" s="21" t="s">
        <v>135</v>
      </c>
      <c r="S975" s="151" t="s">
        <v>1673</v>
      </c>
    </row>
    <row r="976" spans="1:20" ht="28">
      <c r="A976" s="106"/>
      <c r="B976" s="103" t="s">
        <v>1710</v>
      </c>
      <c r="C976" s="5"/>
      <c r="D976" s="5"/>
      <c r="E976" s="132">
        <f>$O$983-J976*($O$983-$O$950)</f>
        <v>355.15190000000001</v>
      </c>
      <c r="F976" s="139">
        <f>$O$950-P976*($O$950-$O$907)</f>
        <v>335.9126</v>
      </c>
      <c r="G976" s="149" t="s">
        <v>1674</v>
      </c>
      <c r="H976" s="82" t="str">
        <f>CONCATENATE(K976," percent up in ",L976," international stage")</f>
        <v>33 percent up in Tournaisian international stage</v>
      </c>
      <c r="I976" s="142" t="str">
        <f>CONCATENATE(Q976," percent up in ",R976," international stage")</f>
        <v>66 percent up in Tournaisian international stage</v>
      </c>
      <c r="J976" s="7">
        <v>0.33</v>
      </c>
      <c r="K976" s="129">
        <f>ROUND(J976*100,1)</f>
        <v>33</v>
      </c>
      <c r="L976" s="8" t="s">
        <v>135</v>
      </c>
      <c r="M976" s="5" t="s">
        <v>82</v>
      </c>
      <c r="N976" s="5" t="s">
        <v>82</v>
      </c>
      <c r="O976" s="83"/>
      <c r="P976" s="20">
        <v>0.66</v>
      </c>
      <c r="Q976" s="143">
        <f>ROUND(P976*100,1)</f>
        <v>66</v>
      </c>
      <c r="R976" s="21" t="s">
        <v>135</v>
      </c>
      <c r="S976" s="151" t="s">
        <v>1674</v>
      </c>
    </row>
    <row r="977" spans="1:20" ht="28">
      <c r="A977" s="106"/>
      <c r="B977" s="103" t="s">
        <v>1711</v>
      </c>
      <c r="C977" s="5"/>
      <c r="D977" s="5"/>
      <c r="E977" s="132">
        <f>$O$983-J977*($O$983-$O$950)</f>
        <v>359.3</v>
      </c>
      <c r="F977" s="139">
        <f>$O$950-P977*($O$950-$O$907)</f>
        <v>341.32130000000001</v>
      </c>
      <c r="G977" s="149" t="s">
        <v>1675</v>
      </c>
      <c r="H977" s="82" t="str">
        <f>CONCATENATE(K977," percent up in ",L977," international stage")</f>
        <v>0 percent up in Tournaisian international stage</v>
      </c>
      <c r="I977" s="142" t="str">
        <f>CONCATENATE(Q977," percent up in ",R977," international stage")</f>
        <v>33 percent up in Tournaisian international stage</v>
      </c>
      <c r="J977" s="7">
        <v>0</v>
      </c>
      <c r="K977" s="129">
        <f>ROUND(J977*100,1)</f>
        <v>0</v>
      </c>
      <c r="L977" s="8" t="s">
        <v>135</v>
      </c>
      <c r="M977" s="5" t="s">
        <v>82</v>
      </c>
      <c r="N977" s="5" t="s">
        <v>82</v>
      </c>
      <c r="O977" s="83"/>
      <c r="P977" s="20">
        <v>0.33</v>
      </c>
      <c r="Q977" s="143">
        <f>ROUND(P977*100,1)</f>
        <v>33</v>
      </c>
      <c r="R977" s="21" t="s">
        <v>135</v>
      </c>
      <c r="S977" s="151" t="s">
        <v>1675</v>
      </c>
    </row>
    <row r="978" spans="1:20" ht="28">
      <c r="A978" s="106" t="s">
        <v>960</v>
      </c>
      <c r="B978" s="102" t="s">
        <v>135</v>
      </c>
      <c r="C978" s="135"/>
      <c r="D978" s="135" t="s">
        <v>224</v>
      </c>
      <c r="E978" s="132">
        <f t="shared" si="483"/>
        <v>359.3</v>
      </c>
      <c r="F978" s="139">
        <f t="shared" si="485"/>
        <v>330.34</v>
      </c>
      <c r="G978" s="149"/>
      <c r="H978" s="82" t="str">
        <f t="shared" si="492"/>
        <v>0 percent up in Tournaisian international stage</v>
      </c>
      <c r="I978" s="142" t="str">
        <f t="shared" si="493"/>
        <v>100 percent up in Tournaisian international stage</v>
      </c>
      <c r="J978" s="7">
        <v>0</v>
      </c>
      <c r="K978" s="129">
        <f t="shared" si="494"/>
        <v>0</v>
      </c>
      <c r="L978" s="8" t="s">
        <v>135</v>
      </c>
      <c r="M978" s="5" t="s">
        <v>226</v>
      </c>
      <c r="N978" s="5" t="s">
        <v>1102</v>
      </c>
      <c r="O978" s="84">
        <f>Master_Chronostrat!I118</f>
        <v>359.3</v>
      </c>
      <c r="P978" s="20">
        <v>1</v>
      </c>
      <c r="Q978" s="143">
        <f t="shared" si="495"/>
        <v>100</v>
      </c>
      <c r="R978" s="21" t="s">
        <v>135</v>
      </c>
      <c r="S978" s="8" t="s">
        <v>226</v>
      </c>
      <c r="T978" s="7" t="s">
        <v>228</v>
      </c>
    </row>
    <row r="979" spans="1:20" ht="56">
      <c r="A979" s="106"/>
      <c r="B979" s="102" t="s">
        <v>1701</v>
      </c>
      <c r="C979" s="5"/>
      <c r="D979" s="5" t="s">
        <v>82</v>
      </c>
      <c r="E979" s="132">
        <f t="shared" ref="E979" si="496">$O$983-J979*($O$983-$O$950)</f>
        <v>359.3</v>
      </c>
      <c r="F979" s="139">
        <f t="shared" ref="F979" si="497">$O$950-P979*($O$950-$O$907)</f>
        <v>330.34</v>
      </c>
      <c r="G979" s="149" t="s">
        <v>1702</v>
      </c>
      <c r="H979" s="82" t="str">
        <f t="shared" ref="H979" si="498">CONCATENATE(K979," percent up in ",L979," international stage")</f>
        <v>0 percent up in Tournaisian international stage</v>
      </c>
      <c r="I979" s="142" t="str">
        <f t="shared" ref="I979" si="499">CONCATENATE(Q979," percent up in ",R979," international stage")</f>
        <v>100 percent up in Tournaisian international stage</v>
      </c>
      <c r="J979" s="7">
        <v>0</v>
      </c>
      <c r="K979" s="129">
        <f t="shared" ref="K979" si="500">ROUND(J979*100,1)</f>
        <v>0</v>
      </c>
      <c r="L979" s="8" t="s">
        <v>135</v>
      </c>
      <c r="M979" s="5"/>
      <c r="O979" s="84"/>
      <c r="P979" s="20">
        <v>1</v>
      </c>
      <c r="Q979" s="143">
        <f t="shared" ref="Q979" si="501">ROUND(P979*100,1)</f>
        <v>100</v>
      </c>
      <c r="R979" s="21" t="s">
        <v>135</v>
      </c>
      <c r="S979" s="151" t="s">
        <v>1702</v>
      </c>
    </row>
    <row r="980" spans="1:20" ht="34">
      <c r="A980" s="106" t="s">
        <v>960</v>
      </c>
      <c r="B980" s="102" t="s">
        <v>1103</v>
      </c>
      <c r="C980" s="135"/>
      <c r="D980" s="135" t="s">
        <v>224</v>
      </c>
      <c r="E980" s="132">
        <f t="shared" si="483"/>
        <v>359.3</v>
      </c>
      <c r="F980" s="139">
        <f t="shared" si="485"/>
        <v>330.34</v>
      </c>
      <c r="G980" s="149"/>
      <c r="H980" s="82" t="str">
        <f t="shared" si="492"/>
        <v>0 percent up in Tournaisian international stage</v>
      </c>
      <c r="I980" s="142" t="str">
        <f t="shared" si="493"/>
        <v>100 percent up in Tournaisian international stage</v>
      </c>
      <c r="J980" s="7">
        <v>0</v>
      </c>
      <c r="K980" s="129">
        <f t="shared" si="494"/>
        <v>0</v>
      </c>
      <c r="L980" s="8" t="s">
        <v>135</v>
      </c>
      <c r="M980" s="5" t="s">
        <v>226</v>
      </c>
      <c r="N980" s="5" t="s">
        <v>1104</v>
      </c>
      <c r="O980" s="84">
        <f>Master_Chronostrat!I118</f>
        <v>359.3</v>
      </c>
      <c r="P980" s="20">
        <v>1</v>
      </c>
      <c r="Q980" s="143">
        <f t="shared" si="495"/>
        <v>100</v>
      </c>
      <c r="R980" s="21" t="s">
        <v>135</v>
      </c>
      <c r="S980" s="8" t="s">
        <v>226</v>
      </c>
      <c r="T980" s="7" t="s">
        <v>228</v>
      </c>
    </row>
    <row r="981" spans="1:20" ht="42">
      <c r="A981" s="106" t="s">
        <v>960</v>
      </c>
      <c r="B981" s="102" t="s">
        <v>133</v>
      </c>
      <c r="C981" s="135"/>
      <c r="D981" s="135" t="s">
        <v>224</v>
      </c>
      <c r="E981" s="132">
        <f t="shared" si="483"/>
        <v>359.3</v>
      </c>
      <c r="F981" s="139">
        <f>$O$907-P981*($O$907-$O$885)</f>
        <v>323.39999999999998</v>
      </c>
      <c r="G981" s="149"/>
      <c r="H981" s="82" t="str">
        <f t="shared" si="492"/>
        <v>0 percent up in Tournaisian international stage</v>
      </c>
      <c r="I981" s="142" t="str">
        <f t="shared" si="493"/>
        <v>100 percent up in Serpukhovian international stage</v>
      </c>
      <c r="J981" s="7">
        <v>0</v>
      </c>
      <c r="K981" s="129">
        <f t="shared" si="494"/>
        <v>0</v>
      </c>
      <c r="L981" s="8" t="s">
        <v>135</v>
      </c>
      <c r="M981" s="5" t="s">
        <v>226</v>
      </c>
      <c r="N981" s="5" t="s">
        <v>1102</v>
      </c>
      <c r="O981" s="84">
        <f>Master_Chronostrat!I118</f>
        <v>359.3</v>
      </c>
      <c r="P981" s="20">
        <v>1</v>
      </c>
      <c r="Q981" s="143">
        <f t="shared" si="495"/>
        <v>100</v>
      </c>
      <c r="R981" s="21" t="s">
        <v>129</v>
      </c>
      <c r="S981" s="8" t="s">
        <v>241</v>
      </c>
      <c r="T981" s="7" t="s">
        <v>228</v>
      </c>
    </row>
    <row r="982" spans="1:20" ht="42">
      <c r="A982" s="106" t="s">
        <v>960</v>
      </c>
      <c r="B982" s="102" t="s">
        <v>1105</v>
      </c>
      <c r="C982" s="5"/>
      <c r="D982" s="5" t="s">
        <v>82</v>
      </c>
      <c r="E982" s="132">
        <f t="shared" si="483"/>
        <v>359.3</v>
      </c>
      <c r="F982" s="139">
        <f>$O$907-P982*($O$907-$O$885)</f>
        <v>323.39999999999998</v>
      </c>
      <c r="G982" s="149"/>
      <c r="H982" s="82" t="str">
        <f t="shared" si="492"/>
        <v>0 percent up in Tournaisian international stage</v>
      </c>
      <c r="I982" s="142" t="str">
        <f t="shared" si="493"/>
        <v>100 percent up in Serpukhovian international stage</v>
      </c>
      <c r="J982" s="7">
        <v>0</v>
      </c>
      <c r="K982" s="129">
        <f t="shared" si="494"/>
        <v>0</v>
      </c>
      <c r="L982" s="8" t="s">
        <v>135</v>
      </c>
      <c r="M982" s="5" t="s">
        <v>82</v>
      </c>
      <c r="N982" s="5" t="s">
        <v>82</v>
      </c>
      <c r="O982" s="84">
        <f>Master_Chronostrat!I118</f>
        <v>359.3</v>
      </c>
      <c r="P982" s="20">
        <v>1</v>
      </c>
      <c r="Q982" s="143">
        <f t="shared" si="495"/>
        <v>100</v>
      </c>
      <c r="R982" s="21" t="s">
        <v>129</v>
      </c>
      <c r="S982" s="8" t="s">
        <v>234</v>
      </c>
      <c r="T982" s="7" t="s">
        <v>228</v>
      </c>
    </row>
    <row r="983" spans="1:20" ht="28">
      <c r="A983" s="106" t="s">
        <v>960</v>
      </c>
      <c r="B983" s="102" t="s">
        <v>132</v>
      </c>
      <c r="C983" s="135"/>
      <c r="D983" s="135" t="s">
        <v>224</v>
      </c>
      <c r="E983" s="132">
        <f t="shared" si="483"/>
        <v>359.3</v>
      </c>
      <c r="F983" s="139">
        <f>$O$808-P983*($O$808-$O$796)</f>
        <v>298.89</v>
      </c>
      <c r="G983" s="149"/>
      <c r="H983" s="82" t="str">
        <f t="shared" si="492"/>
        <v>0 percent up in Tournaisian international stage</v>
      </c>
      <c r="I983" s="142" t="str">
        <f t="shared" si="493"/>
        <v>100 percent up in Gzhelian international stage</v>
      </c>
      <c r="J983" s="7">
        <v>0</v>
      </c>
      <c r="K983" s="129">
        <f t="shared" si="494"/>
        <v>0</v>
      </c>
      <c r="L983" s="8" t="s">
        <v>135</v>
      </c>
      <c r="M983" s="5" t="s">
        <v>226</v>
      </c>
      <c r="N983" s="5" t="s">
        <v>1106</v>
      </c>
      <c r="O983" s="84">
        <f>Master_Chronostrat!I118</f>
        <v>359.3</v>
      </c>
      <c r="P983" s="20">
        <v>1</v>
      </c>
      <c r="Q983" s="143">
        <f t="shared" si="495"/>
        <v>100</v>
      </c>
      <c r="R983" s="21" t="s">
        <v>120</v>
      </c>
      <c r="S983" s="8" t="s">
        <v>241</v>
      </c>
      <c r="T983" s="7" t="s">
        <v>228</v>
      </c>
    </row>
    <row r="984" spans="1:20" ht="28">
      <c r="A984" s="107" t="s">
        <v>1107</v>
      </c>
      <c r="B984" s="108" t="s">
        <v>1108</v>
      </c>
      <c r="C984" s="5"/>
      <c r="D984" s="5" t="s">
        <v>82</v>
      </c>
      <c r="E984" s="132">
        <f t="shared" ref="E984:E1001" si="502">$O$1001-J984*($O$1001-$O$983)</f>
        <v>362.25000000000006</v>
      </c>
      <c r="F984" s="139">
        <f t="shared" ref="F984:F993" si="503">$O$1001-P984*($O$1001-$O$983)</f>
        <v>359.3</v>
      </c>
      <c r="G984" s="149"/>
      <c r="H984" s="82" t="str">
        <f t="shared" si="492"/>
        <v>75 percent up in Famennian international stage</v>
      </c>
      <c r="I984" s="142" t="str">
        <f t="shared" si="493"/>
        <v>100 percent up in Famennian international stage</v>
      </c>
      <c r="J984" s="7">
        <v>0.74999999999999722</v>
      </c>
      <c r="K984" s="129">
        <f t="shared" si="494"/>
        <v>75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95"/>
        <v>100</v>
      </c>
      <c r="R984" s="21" t="s">
        <v>137</v>
      </c>
      <c r="S984" s="8" t="s">
        <v>274</v>
      </c>
      <c r="T984" s="7" t="s">
        <v>228</v>
      </c>
    </row>
    <row r="985" spans="1:20" ht="28">
      <c r="A985" s="107" t="s">
        <v>1107</v>
      </c>
      <c r="B985" s="108" t="s">
        <v>1109</v>
      </c>
      <c r="C985" s="5"/>
      <c r="D985" s="5" t="s">
        <v>82</v>
      </c>
      <c r="E985" s="132">
        <f t="shared" si="502"/>
        <v>365.20000000000005</v>
      </c>
      <c r="F985" s="139">
        <f t="shared" si="503"/>
        <v>362.25000000000006</v>
      </c>
      <c r="G985" s="149"/>
      <c r="H985" s="82" t="str">
        <f t="shared" si="492"/>
        <v>50 percent up in Famennian international stage</v>
      </c>
      <c r="I985" s="142" t="str">
        <f t="shared" si="493"/>
        <v>75 percent up in Famennian international stage</v>
      </c>
      <c r="J985" s="7">
        <v>0.49999999999999811</v>
      </c>
      <c r="K985" s="129">
        <f t="shared" si="494"/>
        <v>50</v>
      </c>
      <c r="L985" s="8" t="s">
        <v>137</v>
      </c>
      <c r="M985" s="5" t="s">
        <v>82</v>
      </c>
      <c r="N985" s="5" t="s">
        <v>82</v>
      </c>
      <c r="O985" s="83"/>
      <c r="P985" s="20">
        <v>0.74999999999999722</v>
      </c>
      <c r="Q985" s="143">
        <f t="shared" si="495"/>
        <v>75</v>
      </c>
      <c r="R985" s="21" t="s">
        <v>137</v>
      </c>
      <c r="S985" s="8" t="s">
        <v>261</v>
      </c>
      <c r="T985" s="7">
        <v>0.24999999999999895</v>
      </c>
    </row>
    <row r="986" spans="1:20" ht="28">
      <c r="A986" s="107" t="s">
        <v>1107</v>
      </c>
      <c r="B986" s="108" t="s">
        <v>1110</v>
      </c>
      <c r="C986" s="5"/>
      <c r="D986" s="5" t="s">
        <v>1111</v>
      </c>
      <c r="E986" s="132">
        <f t="shared" si="502"/>
        <v>367.62941176470588</v>
      </c>
      <c r="F986" s="139">
        <f t="shared" si="503"/>
        <v>363.46470588235297</v>
      </c>
      <c r="G986" s="149"/>
      <c r="H986" s="82" t="str">
        <f t="shared" si="492"/>
        <v>29.4 percent up in Famennian international stage</v>
      </c>
      <c r="I986" s="142" t="str">
        <f t="shared" si="493"/>
        <v>64.7 percent up in Famennian international stage</v>
      </c>
      <c r="J986" s="7">
        <v>0.29411764705882326</v>
      </c>
      <c r="K986" s="129">
        <f t="shared" si="494"/>
        <v>29.4</v>
      </c>
      <c r="L986" s="8" t="s">
        <v>137</v>
      </c>
      <c r="M986" s="5" t="s">
        <v>82</v>
      </c>
      <c r="N986" s="5" t="s">
        <v>82</v>
      </c>
      <c r="O986" s="83"/>
      <c r="P986" s="20">
        <v>0.6470588235294098</v>
      </c>
      <c r="Q986" s="143">
        <f t="shared" si="495"/>
        <v>64.7</v>
      </c>
      <c r="R986" s="21" t="s">
        <v>137</v>
      </c>
      <c r="S986" s="8" t="s">
        <v>261</v>
      </c>
      <c r="T986" s="7">
        <v>0.35294117647058321</v>
      </c>
    </row>
    <row r="987" spans="1:20" ht="28">
      <c r="A987" s="107" t="s">
        <v>1107</v>
      </c>
      <c r="B987" s="109" t="s">
        <v>1112</v>
      </c>
      <c r="C987" s="5"/>
      <c r="D987" s="5" t="s">
        <v>246</v>
      </c>
      <c r="E987" s="132">
        <f t="shared" si="502"/>
        <v>367.62941176470588</v>
      </c>
      <c r="F987" s="139">
        <f t="shared" si="503"/>
        <v>359.3</v>
      </c>
      <c r="G987" s="149"/>
      <c r="H987" s="82" t="str">
        <f t="shared" si="492"/>
        <v>29.4 percent up in Famennian international stage</v>
      </c>
      <c r="I987" s="142" t="str">
        <f t="shared" si="493"/>
        <v>100 percent up in Famennian international stage</v>
      </c>
      <c r="J987" s="7">
        <v>0.29411764705882326</v>
      </c>
      <c r="K987" s="129">
        <f t="shared" si="494"/>
        <v>29.4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95"/>
        <v>100</v>
      </c>
      <c r="R987" s="21" t="s">
        <v>137</v>
      </c>
      <c r="S987" s="8" t="s">
        <v>274</v>
      </c>
      <c r="T987" s="7" t="s">
        <v>228</v>
      </c>
    </row>
    <row r="988" spans="1:20" ht="28">
      <c r="A988" s="107" t="s">
        <v>1107</v>
      </c>
      <c r="B988" s="108" t="s">
        <v>1113</v>
      </c>
      <c r="C988" s="5"/>
      <c r="D988" s="5" t="s">
        <v>1111</v>
      </c>
      <c r="E988" s="132">
        <f t="shared" si="502"/>
        <v>367.62941176470588</v>
      </c>
      <c r="F988" s="139">
        <f t="shared" si="503"/>
        <v>359.3</v>
      </c>
      <c r="G988" s="149"/>
      <c r="H988" s="82" t="str">
        <f t="shared" si="492"/>
        <v>29.4 percent up in Famennian international stage</v>
      </c>
      <c r="I988" s="142" t="str">
        <f t="shared" si="493"/>
        <v>100 percent up in Famennian international stage</v>
      </c>
      <c r="J988" s="7">
        <v>0.29411764705882326</v>
      </c>
      <c r="K988" s="129">
        <f t="shared" si="494"/>
        <v>29.4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95"/>
        <v>100</v>
      </c>
      <c r="R988" s="21" t="s">
        <v>137</v>
      </c>
      <c r="S988" s="8" t="s">
        <v>274</v>
      </c>
      <c r="T988" s="7" t="s">
        <v>228</v>
      </c>
    </row>
    <row r="989" spans="1:20" ht="28">
      <c r="A989" s="107" t="s">
        <v>1107</v>
      </c>
      <c r="B989" s="108" t="s">
        <v>1114</v>
      </c>
      <c r="C989" s="5"/>
      <c r="D989" s="5" t="s">
        <v>82</v>
      </c>
      <c r="E989" s="132">
        <f t="shared" si="502"/>
        <v>368.15000000000003</v>
      </c>
      <c r="F989" s="139">
        <f t="shared" si="503"/>
        <v>365.20000000000005</v>
      </c>
      <c r="G989" s="149"/>
      <c r="H989" s="82" t="str">
        <f t="shared" si="492"/>
        <v>25 percent up in Famennian international stage</v>
      </c>
      <c r="I989" s="142" t="str">
        <f t="shared" si="493"/>
        <v>50 percent up in Famennian international stage</v>
      </c>
      <c r="J989" s="7">
        <v>0.24999999999999911</v>
      </c>
      <c r="K989" s="129">
        <f t="shared" si="494"/>
        <v>25</v>
      </c>
      <c r="L989" s="8" t="s">
        <v>137</v>
      </c>
      <c r="M989" s="5" t="s">
        <v>82</v>
      </c>
      <c r="N989" s="5" t="s">
        <v>82</v>
      </c>
      <c r="O989" s="83"/>
      <c r="P989" s="20">
        <v>0.49999999999999817</v>
      </c>
      <c r="Q989" s="143">
        <f t="shared" si="495"/>
        <v>50</v>
      </c>
      <c r="R989" s="21" t="s">
        <v>137</v>
      </c>
      <c r="S989" s="8" t="s">
        <v>261</v>
      </c>
      <c r="T989" s="7">
        <v>0.24999999999999895</v>
      </c>
    </row>
    <row r="990" spans="1:20" ht="28">
      <c r="A990" s="107" t="s">
        <v>1107</v>
      </c>
      <c r="B990" s="109" t="s">
        <v>1115</v>
      </c>
      <c r="C990" s="5"/>
      <c r="D990" s="5" t="s">
        <v>82</v>
      </c>
      <c r="E990" s="132">
        <f t="shared" si="502"/>
        <v>371.1</v>
      </c>
      <c r="F990" s="139">
        <f t="shared" si="503"/>
        <v>359.3</v>
      </c>
      <c r="G990" s="149"/>
      <c r="H990" s="82" t="str">
        <f t="shared" si="492"/>
        <v>0 percent up in Famennian international stage</v>
      </c>
      <c r="I990" s="142" t="str">
        <f t="shared" si="493"/>
        <v>100 percent up in Famennian international stage</v>
      </c>
      <c r="J990" s="7">
        <v>0</v>
      </c>
      <c r="K990" s="129">
        <f t="shared" si="494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95"/>
        <v>100</v>
      </c>
      <c r="R990" s="21" t="s">
        <v>137</v>
      </c>
      <c r="S990" s="8" t="s">
        <v>234</v>
      </c>
      <c r="T990" s="7" t="s">
        <v>228</v>
      </c>
    </row>
    <row r="991" spans="1:20" ht="28">
      <c r="A991" s="107" t="s">
        <v>1107</v>
      </c>
      <c r="B991" s="109" t="s">
        <v>1116</v>
      </c>
      <c r="C991" s="5"/>
      <c r="D991" s="5" t="s">
        <v>82</v>
      </c>
      <c r="E991" s="132">
        <f t="shared" si="502"/>
        <v>371.1</v>
      </c>
      <c r="F991" s="139">
        <f t="shared" si="503"/>
        <v>359.3</v>
      </c>
      <c r="G991" s="149"/>
      <c r="H991" s="82" t="str">
        <f t="shared" si="492"/>
        <v>0 percent up in Famennian international stage</v>
      </c>
      <c r="I991" s="142" t="str">
        <f t="shared" si="493"/>
        <v>100 percent up in Famennian international stage</v>
      </c>
      <c r="J991" s="7">
        <v>0</v>
      </c>
      <c r="K991" s="129">
        <f t="shared" si="494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95"/>
        <v>100</v>
      </c>
      <c r="R991" s="21" t="s">
        <v>137</v>
      </c>
      <c r="S991" s="8" t="s">
        <v>234</v>
      </c>
      <c r="T991" s="7" t="s">
        <v>228</v>
      </c>
    </row>
    <row r="992" spans="1:20" ht="28">
      <c r="A992" s="107" t="s">
        <v>1107</v>
      </c>
      <c r="B992" s="109" t="s">
        <v>1117</v>
      </c>
      <c r="C992" s="5"/>
      <c r="D992" s="5" t="s">
        <v>82</v>
      </c>
      <c r="E992" s="132">
        <f t="shared" si="502"/>
        <v>371.1</v>
      </c>
      <c r="F992" s="139">
        <f t="shared" si="503"/>
        <v>359.3</v>
      </c>
      <c r="G992" s="149"/>
      <c r="H992" s="82" t="str">
        <f t="shared" si="492"/>
        <v>0 percent up in Famennian international stage</v>
      </c>
      <c r="I992" s="142" t="str">
        <f t="shared" si="493"/>
        <v>100 percent up in Famennian international stage</v>
      </c>
      <c r="J992" s="7">
        <v>0</v>
      </c>
      <c r="K992" s="129">
        <f t="shared" si="494"/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si="495"/>
        <v>100</v>
      </c>
      <c r="R992" s="21" t="s">
        <v>137</v>
      </c>
      <c r="S992" s="8" t="s">
        <v>234</v>
      </c>
      <c r="T992" s="7" t="s">
        <v>228</v>
      </c>
    </row>
    <row r="993" spans="1:20" ht="28">
      <c r="A993" s="107" t="s">
        <v>1107</v>
      </c>
      <c r="B993" s="108" t="s">
        <v>1118</v>
      </c>
      <c r="C993" s="5"/>
      <c r="D993" s="5" t="s">
        <v>82</v>
      </c>
      <c r="E993" s="132">
        <f t="shared" si="502"/>
        <v>371.1</v>
      </c>
      <c r="F993" s="139">
        <f t="shared" si="503"/>
        <v>368.15000000000003</v>
      </c>
      <c r="G993" s="149"/>
      <c r="H993" s="82" t="str">
        <f t="shared" si="492"/>
        <v>0 percent up in Famennian international stage</v>
      </c>
      <c r="I993" s="142" t="str">
        <f t="shared" si="493"/>
        <v>25 percent up in Famennian international stage</v>
      </c>
      <c r="J993" s="7">
        <v>0</v>
      </c>
      <c r="K993" s="129">
        <f t="shared" si="494"/>
        <v>0</v>
      </c>
      <c r="L993" s="8" t="s">
        <v>137</v>
      </c>
      <c r="M993" s="5" t="s">
        <v>82</v>
      </c>
      <c r="N993" s="5" t="s">
        <v>82</v>
      </c>
      <c r="O993" s="83"/>
      <c r="P993" s="20">
        <v>0.24999999999999908</v>
      </c>
      <c r="Q993" s="143">
        <f t="shared" si="495"/>
        <v>25</v>
      </c>
      <c r="R993" s="21" t="s">
        <v>137</v>
      </c>
      <c r="S993" s="8" t="s">
        <v>232</v>
      </c>
      <c r="T993" s="7" t="s">
        <v>228</v>
      </c>
    </row>
    <row r="994" spans="1:20" ht="28">
      <c r="A994" s="107" t="s">
        <v>1107</v>
      </c>
      <c r="B994" s="109" t="s">
        <v>1119</v>
      </c>
      <c r="C994" s="5"/>
      <c r="D994" s="5" t="s">
        <v>272</v>
      </c>
      <c r="E994" s="132">
        <f t="shared" si="502"/>
        <v>371.1</v>
      </c>
      <c r="F994" s="139">
        <f>$O$950-P994*($O$950-$O$907)</f>
        <v>330.34</v>
      </c>
      <c r="G994" s="149"/>
      <c r="H994" s="82" t="str">
        <f t="shared" si="492"/>
        <v>0 percent up in Famennian international stage</v>
      </c>
      <c r="I994" s="142" t="str">
        <f t="shared" si="493"/>
        <v>100 percent up in Tournaisian international stage</v>
      </c>
      <c r="J994" s="7">
        <v>0</v>
      </c>
      <c r="K994" s="129">
        <f t="shared" si="494"/>
        <v>0</v>
      </c>
      <c r="L994" s="8" t="s">
        <v>137</v>
      </c>
      <c r="M994" s="5" t="s">
        <v>82</v>
      </c>
      <c r="N994" s="5" t="s">
        <v>82</v>
      </c>
      <c r="O994" s="83"/>
      <c r="P994" s="20">
        <v>1</v>
      </c>
      <c r="Q994" s="143">
        <f t="shared" si="495"/>
        <v>100</v>
      </c>
      <c r="R994" s="21" t="s">
        <v>135</v>
      </c>
      <c r="S994" s="8" t="s">
        <v>234</v>
      </c>
      <c r="T994" s="7" t="s">
        <v>228</v>
      </c>
    </row>
    <row r="995" spans="1:20" ht="28">
      <c r="A995" s="107" t="s">
        <v>1107</v>
      </c>
      <c r="B995" s="109" t="s">
        <v>1120</v>
      </c>
      <c r="C995" s="5"/>
      <c r="D995" s="5" t="s">
        <v>250</v>
      </c>
      <c r="E995" s="132">
        <f t="shared" si="502"/>
        <v>371.1</v>
      </c>
      <c r="F995" s="139">
        <f t="shared" ref="F995:F1002" si="504">$O$1001-P995*($O$1001-$O$983)</f>
        <v>359.3</v>
      </c>
      <c r="G995" s="149"/>
      <c r="H995" s="82" t="str">
        <f t="shared" si="492"/>
        <v>0 percent up in Famennian international stage</v>
      </c>
      <c r="I995" s="142" t="str">
        <f t="shared" si="493"/>
        <v>100 percent up in Famennian international stage</v>
      </c>
      <c r="J995" s="7">
        <v>0</v>
      </c>
      <c r="K995" s="129">
        <f t="shared" si="494"/>
        <v>0</v>
      </c>
      <c r="L995" s="8" t="s">
        <v>137</v>
      </c>
      <c r="M995" s="5" t="s">
        <v>82</v>
      </c>
      <c r="N995" s="5" t="s">
        <v>82</v>
      </c>
      <c r="O995" s="83"/>
      <c r="P995" s="20">
        <v>1</v>
      </c>
      <c r="Q995" s="143">
        <f t="shared" si="495"/>
        <v>100</v>
      </c>
      <c r="R995" s="21" t="s">
        <v>137</v>
      </c>
      <c r="S995" s="8" t="s">
        <v>234</v>
      </c>
      <c r="T995" s="7" t="s">
        <v>228</v>
      </c>
    </row>
    <row r="996" spans="1:20" ht="34">
      <c r="A996" s="107"/>
      <c r="B996" s="109" t="s">
        <v>1717</v>
      </c>
      <c r="C996" s="5"/>
      <c r="D996" s="5"/>
      <c r="E996" s="132">
        <f t="shared" ref="E996" si="505">$O$1001-J996*($O$1001-$O$983)</f>
        <v>371.1</v>
      </c>
      <c r="F996" s="139">
        <f t="shared" si="504"/>
        <v>359.3</v>
      </c>
      <c r="G996" s="149"/>
      <c r="H996" s="82" t="str">
        <f t="shared" ref="H996" si="506">CONCATENATE(K996," percent up in ",L996," international stage")</f>
        <v>0 percent up in Famennian international stage</v>
      </c>
      <c r="I996" s="142" t="str">
        <f t="shared" ref="I996" si="507">CONCATENATE(Q996," percent up in ",R996," international stage")</f>
        <v>100 percent up in Famennian international stage</v>
      </c>
      <c r="J996" s="7">
        <v>0</v>
      </c>
      <c r="K996" s="129">
        <f t="shared" ref="K996" si="508">ROUND(J996*100,1)</f>
        <v>0</v>
      </c>
      <c r="L996" s="8" t="s">
        <v>137</v>
      </c>
      <c r="M996" s="5" t="s">
        <v>82</v>
      </c>
      <c r="N996" s="5" t="s">
        <v>82</v>
      </c>
      <c r="O996" s="83"/>
      <c r="P996" s="20">
        <v>1</v>
      </c>
      <c r="Q996" s="143">
        <f t="shared" ref="Q996" si="509">ROUND(P996*100,1)</f>
        <v>100</v>
      </c>
      <c r="R996" s="21" t="s">
        <v>137</v>
      </c>
      <c r="S996" s="8" t="s">
        <v>234</v>
      </c>
    </row>
    <row r="997" spans="1:20" ht="42">
      <c r="A997" s="107"/>
      <c r="B997" s="109" t="s">
        <v>1718</v>
      </c>
      <c r="C997" s="5"/>
      <c r="D997" s="5"/>
      <c r="E997" s="132">
        <f t="shared" ref="E997:E1000" si="510">$O$1001-J997*($O$1001-$O$983)</f>
        <v>365.20000000000005</v>
      </c>
      <c r="F997" s="139">
        <f t="shared" si="504"/>
        <v>359.3</v>
      </c>
      <c r="G997" s="149" t="s">
        <v>1715</v>
      </c>
      <c r="H997" s="82" t="str">
        <f t="shared" ref="H997:H1000" si="511">CONCATENATE(K997," percent up in ",L997," international stage")</f>
        <v>50 percent up in Famennian international stage</v>
      </c>
      <c r="I997" s="142" t="str">
        <f t="shared" ref="I997:I1000" si="512">CONCATENATE(Q997," percent up in ",R997," international stage")</f>
        <v>100 percent up in Famennian international stage</v>
      </c>
      <c r="J997" s="7">
        <v>0.5</v>
      </c>
      <c r="K997" s="129">
        <f t="shared" ref="K997:K1000" si="513">ROUND(J997*100,1)</f>
        <v>50</v>
      </c>
      <c r="L997" s="8" t="s">
        <v>137</v>
      </c>
      <c r="M997" s="5" t="s">
        <v>82</v>
      </c>
      <c r="N997" s="5" t="s">
        <v>82</v>
      </c>
      <c r="O997" s="83"/>
      <c r="P997" s="20">
        <v>1</v>
      </c>
      <c r="Q997" s="143">
        <f t="shared" ref="Q997:Q1000" si="514">ROUND(P997*100,1)</f>
        <v>100</v>
      </c>
      <c r="R997" s="21" t="s">
        <v>137</v>
      </c>
      <c r="S997" s="149" t="s">
        <v>1715</v>
      </c>
    </row>
    <row r="998" spans="1:20" ht="42">
      <c r="A998" s="107"/>
      <c r="B998" s="109" t="s">
        <v>1997</v>
      </c>
      <c r="C998" s="5"/>
      <c r="D998" s="5"/>
      <c r="E998" s="132">
        <f t="shared" si="510"/>
        <v>366.97</v>
      </c>
      <c r="F998" s="139">
        <f t="shared" si="504"/>
        <v>363.43</v>
      </c>
      <c r="G998" s="149" t="s">
        <v>1998</v>
      </c>
      <c r="H998" s="82" t="str">
        <f t="shared" si="511"/>
        <v>35 percent up in Famennian international stage</v>
      </c>
      <c r="I998" s="142" t="str">
        <f t="shared" si="512"/>
        <v>65 percent up in Famennian international stage</v>
      </c>
      <c r="J998" s="7">
        <v>0.35</v>
      </c>
      <c r="K998" s="129">
        <f t="shared" si="513"/>
        <v>35</v>
      </c>
      <c r="L998" s="8" t="s">
        <v>137</v>
      </c>
      <c r="M998" s="5"/>
      <c r="O998" s="83"/>
      <c r="P998" s="20">
        <v>0.65</v>
      </c>
      <c r="Q998" s="143">
        <f t="shared" si="514"/>
        <v>65</v>
      </c>
      <c r="R998" s="21" t="s">
        <v>137</v>
      </c>
      <c r="S998" s="149"/>
    </row>
    <row r="999" spans="1:20" ht="34">
      <c r="A999" s="107"/>
      <c r="B999" s="109" t="s">
        <v>1889</v>
      </c>
      <c r="C999" s="5"/>
      <c r="D999" s="5"/>
      <c r="E999" s="132">
        <f t="shared" ref="E999" si="515">$O$1001-J999*($O$1001-$O$983)</f>
        <v>371.1</v>
      </c>
      <c r="F999" s="139">
        <f t="shared" ref="F999" si="516">$O$1001-P999*($O$1001-$O$983)</f>
        <v>368.15000000000003</v>
      </c>
      <c r="G999" s="149" t="s">
        <v>1890</v>
      </c>
      <c r="H999" s="82" t="str">
        <f t="shared" ref="H999" si="517">CONCATENATE(K999," percent up in ",L999," international stage")</f>
        <v>0 percent up in Famennian international stage</v>
      </c>
      <c r="I999" s="142" t="str">
        <f t="shared" ref="I999" si="518">CONCATENATE(Q999," percent up in ",R999," international stage")</f>
        <v>25 percent up in Famennian international stage</v>
      </c>
      <c r="J999" s="7">
        <v>0</v>
      </c>
      <c r="K999" s="129">
        <f t="shared" ref="K999" si="519">ROUND(J999*100,1)</f>
        <v>0</v>
      </c>
      <c r="L999" s="8" t="s">
        <v>137</v>
      </c>
      <c r="M999" s="5" t="s">
        <v>82</v>
      </c>
      <c r="N999" s="5" t="s">
        <v>82</v>
      </c>
      <c r="O999" s="83"/>
      <c r="P999" s="20">
        <v>0.25</v>
      </c>
      <c r="Q999" s="143">
        <f t="shared" ref="Q999" si="520">ROUND(P999*100,1)</f>
        <v>25</v>
      </c>
      <c r="R999" s="21" t="s">
        <v>137</v>
      </c>
      <c r="S999" s="149" t="s">
        <v>1890</v>
      </c>
    </row>
    <row r="1000" spans="1:20" ht="28">
      <c r="A1000" s="107"/>
      <c r="B1000" s="109" t="s">
        <v>1719</v>
      </c>
      <c r="C1000" s="5"/>
      <c r="D1000" s="5"/>
      <c r="E1000" s="132">
        <f t="shared" si="510"/>
        <v>371.1</v>
      </c>
      <c r="F1000" s="139">
        <f t="shared" si="504"/>
        <v>365.20000000000005</v>
      </c>
      <c r="G1000" s="149" t="s">
        <v>1716</v>
      </c>
      <c r="H1000" s="82" t="str">
        <f t="shared" si="511"/>
        <v>0 percent up in Famennian international stage</v>
      </c>
      <c r="I1000" s="142" t="str">
        <f t="shared" si="512"/>
        <v>50 percent up in Famennian international stage</v>
      </c>
      <c r="J1000" s="7">
        <v>0</v>
      </c>
      <c r="K1000" s="129">
        <f t="shared" si="513"/>
        <v>0</v>
      </c>
      <c r="L1000" s="8" t="s">
        <v>137</v>
      </c>
      <c r="M1000" s="5" t="s">
        <v>82</v>
      </c>
      <c r="N1000" s="5" t="s">
        <v>82</v>
      </c>
      <c r="O1000" s="83"/>
      <c r="P1000" s="20">
        <v>0.5</v>
      </c>
      <c r="Q1000" s="143">
        <f t="shared" si="514"/>
        <v>50</v>
      </c>
      <c r="R1000" s="21" t="s">
        <v>137</v>
      </c>
      <c r="S1000" s="149" t="s">
        <v>1716</v>
      </c>
    </row>
    <row r="1001" spans="1:20" ht="28">
      <c r="A1001" s="107" t="s">
        <v>1107</v>
      </c>
      <c r="B1001" s="109" t="s">
        <v>137</v>
      </c>
      <c r="C1001" s="135"/>
      <c r="D1001" s="135" t="s">
        <v>224</v>
      </c>
      <c r="E1001" s="132">
        <f t="shared" si="502"/>
        <v>371.1</v>
      </c>
      <c r="F1001" s="139">
        <f t="shared" si="504"/>
        <v>359.3</v>
      </c>
      <c r="G1001" s="149"/>
      <c r="H1001" s="82" t="str">
        <f t="shared" si="492"/>
        <v>0 percent up in Famennian international stage</v>
      </c>
      <c r="I1001" s="142" t="str">
        <f t="shared" si="493"/>
        <v>100 percent up in Famennian international stage</v>
      </c>
      <c r="J1001" s="7">
        <v>0</v>
      </c>
      <c r="K1001" s="129">
        <f t="shared" si="494"/>
        <v>0</v>
      </c>
      <c r="L1001" s="8" t="s">
        <v>137</v>
      </c>
      <c r="M1001" s="5" t="s">
        <v>226</v>
      </c>
      <c r="N1001" s="5" t="s">
        <v>1121</v>
      </c>
      <c r="O1001" s="84">
        <f>Master_Chronostrat!I122</f>
        <v>371.1</v>
      </c>
      <c r="P1001" s="20">
        <v>1</v>
      </c>
      <c r="Q1001" s="143">
        <f t="shared" si="495"/>
        <v>100</v>
      </c>
      <c r="R1001" s="21" t="s">
        <v>137</v>
      </c>
      <c r="S1001" s="8" t="s">
        <v>226</v>
      </c>
      <c r="T1001" s="7" t="s">
        <v>228</v>
      </c>
    </row>
    <row r="1002" spans="1:20" ht="28">
      <c r="A1002" s="107" t="s">
        <v>1107</v>
      </c>
      <c r="B1002" s="108" t="s">
        <v>1122</v>
      </c>
      <c r="C1002" s="5"/>
      <c r="D1002" s="5" t="s">
        <v>1111</v>
      </c>
      <c r="E1002" s="132">
        <f t="shared" ref="E1002:E1011" si="521">$O$1011-J1002*($O$1011-$O$1001)</f>
        <v>374.35</v>
      </c>
      <c r="F1002" s="139">
        <f t="shared" si="504"/>
        <v>367.62941176470588</v>
      </c>
      <c r="G1002" s="149"/>
      <c r="H1002" s="82" t="str">
        <f t="shared" si="492"/>
        <v>58.3 percent up in Frasnian international stage</v>
      </c>
      <c r="I1002" s="142" t="str">
        <f t="shared" si="493"/>
        <v>29.4 percent up in Famennian international stage</v>
      </c>
      <c r="J1002" s="7">
        <v>0.5833333333333337</v>
      </c>
      <c r="K1002" s="129">
        <f t="shared" si="494"/>
        <v>58.3</v>
      </c>
      <c r="L1002" s="8" t="s">
        <v>138</v>
      </c>
      <c r="M1002" s="5" t="s">
        <v>82</v>
      </c>
      <c r="N1002" s="5" t="s">
        <v>82</v>
      </c>
      <c r="O1002" s="83"/>
      <c r="P1002" s="20">
        <v>0.29411764705882332</v>
      </c>
      <c r="Q1002" s="143">
        <f t="shared" si="495"/>
        <v>29.4</v>
      </c>
      <c r="R1002" s="21" t="s">
        <v>137</v>
      </c>
      <c r="S1002" s="8" t="s">
        <v>248</v>
      </c>
      <c r="T1002" s="7" t="s">
        <v>228</v>
      </c>
    </row>
    <row r="1003" spans="1:20" ht="28">
      <c r="A1003" s="107" t="s">
        <v>1107</v>
      </c>
      <c r="B1003" s="108" t="s">
        <v>1123</v>
      </c>
      <c r="C1003" s="5"/>
      <c r="D1003" s="5" t="s">
        <v>82</v>
      </c>
      <c r="E1003" s="132">
        <f t="shared" si="521"/>
        <v>378.9</v>
      </c>
      <c r="F1003" s="139">
        <f t="shared" ref="F1003:F1010" si="522">$O$1011-P1003*($O$1011-$O$1001)</f>
        <v>371.1</v>
      </c>
      <c r="G1003" s="149"/>
      <c r="H1003" s="82" t="str">
        <f t="shared" si="492"/>
        <v>0 percent up in Frasnian international stage</v>
      </c>
      <c r="I1003" s="142" t="str">
        <f t="shared" si="493"/>
        <v>100 percent up in Frasnian international stage</v>
      </c>
      <c r="J1003" s="7">
        <v>0</v>
      </c>
      <c r="K1003" s="129">
        <f t="shared" si="494"/>
        <v>0</v>
      </c>
      <c r="L1003" s="8" t="s">
        <v>138</v>
      </c>
      <c r="M1003" s="5" t="s">
        <v>82</v>
      </c>
      <c r="N1003" s="5" t="s">
        <v>82</v>
      </c>
      <c r="O1003" s="83"/>
      <c r="P1003" s="20">
        <v>1</v>
      </c>
      <c r="Q1003" s="143">
        <f t="shared" si="495"/>
        <v>100</v>
      </c>
      <c r="R1003" s="21" t="s">
        <v>138</v>
      </c>
      <c r="S1003" s="8" t="s">
        <v>234</v>
      </c>
      <c r="T1003" s="7" t="s">
        <v>228</v>
      </c>
    </row>
    <row r="1004" spans="1:20" ht="28">
      <c r="A1004" s="107" t="s">
        <v>1107</v>
      </c>
      <c r="B1004" s="109" t="s">
        <v>1124</v>
      </c>
      <c r="C1004" s="5"/>
      <c r="D1004" s="5" t="s">
        <v>250</v>
      </c>
      <c r="E1004" s="132">
        <f t="shared" si="521"/>
        <v>378.9</v>
      </c>
      <c r="F1004" s="139">
        <f t="shared" si="522"/>
        <v>371.1</v>
      </c>
      <c r="G1004" s="149"/>
      <c r="H1004" s="82" t="str">
        <f t="shared" si="492"/>
        <v>0 percent up in Frasnian international stage</v>
      </c>
      <c r="I1004" s="142" t="str">
        <f t="shared" si="493"/>
        <v>100 percent up in Frasnian international stage</v>
      </c>
      <c r="J1004" s="7">
        <v>0</v>
      </c>
      <c r="K1004" s="129">
        <f t="shared" si="494"/>
        <v>0</v>
      </c>
      <c r="L1004" s="8" t="s">
        <v>138</v>
      </c>
      <c r="M1004" s="5" t="s">
        <v>82</v>
      </c>
      <c r="N1004" s="5" t="s">
        <v>82</v>
      </c>
      <c r="O1004" s="83"/>
      <c r="P1004" s="20">
        <v>1</v>
      </c>
      <c r="Q1004" s="143">
        <f t="shared" si="495"/>
        <v>100</v>
      </c>
      <c r="R1004" s="21" t="s">
        <v>138</v>
      </c>
      <c r="S1004" s="8" t="s">
        <v>234</v>
      </c>
      <c r="T1004" s="7" t="s">
        <v>228</v>
      </c>
    </row>
    <row r="1005" spans="1:20" ht="28">
      <c r="A1005" s="107" t="s">
        <v>1107</v>
      </c>
      <c r="B1005" s="109" t="s">
        <v>1125</v>
      </c>
      <c r="C1005" s="5"/>
      <c r="D1005" s="5" t="s">
        <v>82</v>
      </c>
      <c r="E1005" s="132">
        <f t="shared" si="521"/>
        <v>378.9</v>
      </c>
      <c r="F1005" s="139">
        <f t="shared" si="522"/>
        <v>371.1</v>
      </c>
      <c r="G1005" s="149"/>
      <c r="H1005" s="82" t="str">
        <f t="shared" si="492"/>
        <v>0 percent up in Frasnian international stage</v>
      </c>
      <c r="I1005" s="142" t="str">
        <f t="shared" si="493"/>
        <v>100 percent up in Frasnian international stage</v>
      </c>
      <c r="J1005" s="7">
        <v>0</v>
      </c>
      <c r="K1005" s="129">
        <f t="shared" si="494"/>
        <v>0</v>
      </c>
      <c r="L1005" s="8" t="s">
        <v>138</v>
      </c>
      <c r="M1005" s="5" t="s">
        <v>82</v>
      </c>
      <c r="N1005" s="5" t="s">
        <v>82</v>
      </c>
      <c r="O1005" s="83"/>
      <c r="P1005" s="20">
        <v>1</v>
      </c>
      <c r="Q1005" s="143">
        <f t="shared" si="495"/>
        <v>100</v>
      </c>
      <c r="R1005" s="21" t="s">
        <v>138</v>
      </c>
      <c r="S1005" s="8" t="s">
        <v>234</v>
      </c>
      <c r="T1005" s="7" t="s">
        <v>228</v>
      </c>
    </row>
    <row r="1006" spans="1:20" ht="28">
      <c r="A1006" s="107" t="s">
        <v>1107</v>
      </c>
      <c r="B1006" s="109" t="s">
        <v>1126</v>
      </c>
      <c r="C1006" s="5"/>
      <c r="D1006" s="5" t="s">
        <v>82</v>
      </c>
      <c r="E1006" s="132">
        <f t="shared" si="521"/>
        <v>378.9</v>
      </c>
      <c r="F1006" s="139">
        <f t="shared" si="522"/>
        <v>371.1</v>
      </c>
      <c r="G1006" s="149"/>
      <c r="H1006" s="82" t="str">
        <f t="shared" si="492"/>
        <v>0 percent up in Frasnian international stage</v>
      </c>
      <c r="I1006" s="142" t="str">
        <f t="shared" si="493"/>
        <v>100 percent up in Frasnian international stage</v>
      </c>
      <c r="J1006" s="7">
        <v>0</v>
      </c>
      <c r="K1006" s="129">
        <f t="shared" si="494"/>
        <v>0</v>
      </c>
      <c r="L1006" s="8" t="s">
        <v>138</v>
      </c>
      <c r="M1006" s="5" t="s">
        <v>82</v>
      </c>
      <c r="N1006" s="5" t="s">
        <v>82</v>
      </c>
      <c r="O1006" s="83"/>
      <c r="P1006" s="20">
        <v>1</v>
      </c>
      <c r="Q1006" s="143">
        <f t="shared" si="495"/>
        <v>100</v>
      </c>
      <c r="R1006" s="21" t="s">
        <v>138</v>
      </c>
      <c r="S1006" s="8" t="s">
        <v>234</v>
      </c>
      <c r="T1006" s="7" t="s">
        <v>228</v>
      </c>
    </row>
    <row r="1007" spans="1:20" ht="28">
      <c r="A1007" s="107"/>
      <c r="B1007" s="109" t="s">
        <v>1720</v>
      </c>
      <c r="C1007" s="5"/>
      <c r="D1007" s="5"/>
      <c r="E1007" s="132">
        <f t="shared" ref="E1007:E1009" si="523">$O$1011-J1007*($O$1011-$O$1001)</f>
        <v>373.44</v>
      </c>
      <c r="F1007" s="139">
        <f t="shared" si="522"/>
        <v>371.1</v>
      </c>
      <c r="G1007" s="149" t="s">
        <v>1723</v>
      </c>
      <c r="H1007" s="82" t="str">
        <f t="shared" ref="H1007:H1009" si="524">CONCATENATE(K1007," percent up in ",L1007," international stage")</f>
        <v>70 percent up in Frasnian international stage</v>
      </c>
      <c r="I1007" s="142" t="str">
        <f t="shared" ref="I1007:I1009" si="525">CONCATENATE(Q1007," percent up in ",R1007," international stage")</f>
        <v>100 percent up in Frasnian international stage</v>
      </c>
      <c r="J1007" s="7">
        <v>0.7</v>
      </c>
      <c r="K1007" s="129">
        <f t="shared" ref="K1007:K1009" si="526">ROUND(J1007*100,1)</f>
        <v>70</v>
      </c>
      <c r="L1007" s="8" t="s">
        <v>138</v>
      </c>
      <c r="M1007" s="5"/>
      <c r="O1007" s="83"/>
      <c r="P1007" s="20">
        <v>1</v>
      </c>
      <c r="Q1007" s="143">
        <f t="shared" ref="Q1007:Q1009" si="527">ROUND(P1007*100,1)</f>
        <v>100</v>
      </c>
      <c r="R1007" s="21" t="s">
        <v>138</v>
      </c>
      <c r="S1007" s="151" t="s">
        <v>1673</v>
      </c>
    </row>
    <row r="1008" spans="1:20" ht="28">
      <c r="A1008" s="107"/>
      <c r="B1008" s="109" t="s">
        <v>1721</v>
      </c>
      <c r="C1008" s="5"/>
      <c r="D1008" s="5"/>
      <c r="E1008" s="132">
        <f t="shared" si="523"/>
        <v>376.32599999999996</v>
      </c>
      <c r="F1008" s="139">
        <f t="shared" si="522"/>
        <v>373.44</v>
      </c>
      <c r="G1008" s="149" t="s">
        <v>1674</v>
      </c>
      <c r="H1008" s="82" t="str">
        <f t="shared" si="524"/>
        <v>33 percent up in Frasnian international stage</v>
      </c>
      <c r="I1008" s="142" t="str">
        <f t="shared" si="525"/>
        <v>70 percent up in Frasnian international stage</v>
      </c>
      <c r="J1008" s="7">
        <v>0.33</v>
      </c>
      <c r="K1008" s="129">
        <f t="shared" si="526"/>
        <v>33</v>
      </c>
      <c r="L1008" s="8" t="s">
        <v>138</v>
      </c>
      <c r="M1008" s="5"/>
      <c r="O1008" s="83"/>
      <c r="P1008" s="20">
        <v>0.7</v>
      </c>
      <c r="Q1008" s="143">
        <f t="shared" si="527"/>
        <v>70</v>
      </c>
      <c r="R1008" s="21" t="s">
        <v>138</v>
      </c>
      <c r="S1008" s="151" t="s">
        <v>1674</v>
      </c>
    </row>
    <row r="1009" spans="1:20" ht="28">
      <c r="A1009" s="107"/>
      <c r="B1009" s="109" t="s">
        <v>1722</v>
      </c>
      <c r="C1009" s="5"/>
      <c r="D1009" s="5"/>
      <c r="E1009" s="132">
        <f t="shared" si="523"/>
        <v>378.9</v>
      </c>
      <c r="F1009" s="139">
        <f t="shared" si="522"/>
        <v>376.32599999999996</v>
      </c>
      <c r="G1009" s="149" t="s">
        <v>1675</v>
      </c>
      <c r="H1009" s="82" t="str">
        <f t="shared" si="524"/>
        <v>0 percent up in Frasnian international stage</v>
      </c>
      <c r="I1009" s="142" t="str">
        <f t="shared" si="525"/>
        <v>33 percent up in Frasnian international stage</v>
      </c>
      <c r="J1009" s="7">
        <v>0</v>
      </c>
      <c r="K1009" s="129">
        <f t="shared" si="526"/>
        <v>0</v>
      </c>
      <c r="L1009" s="8" t="s">
        <v>138</v>
      </c>
      <c r="M1009" s="5"/>
      <c r="O1009" s="83"/>
      <c r="P1009" s="20">
        <v>0.33</v>
      </c>
      <c r="Q1009" s="143">
        <f t="shared" si="527"/>
        <v>33</v>
      </c>
      <c r="R1009" s="21" t="s">
        <v>138</v>
      </c>
      <c r="S1009" s="151" t="s">
        <v>1675</v>
      </c>
    </row>
    <row r="1010" spans="1:20" ht="28">
      <c r="A1010" s="107" t="s">
        <v>1107</v>
      </c>
      <c r="B1010" s="109" t="s">
        <v>138</v>
      </c>
      <c r="C1010" s="135"/>
      <c r="D1010" s="135" t="s">
        <v>224</v>
      </c>
      <c r="E1010" s="132">
        <f t="shared" si="521"/>
        <v>378.9</v>
      </c>
      <c r="F1010" s="139">
        <f t="shared" si="522"/>
        <v>371.1</v>
      </c>
      <c r="G1010" s="149"/>
      <c r="H1010" s="82" t="str">
        <f t="shared" si="492"/>
        <v>0 percent up in Frasnian international stage</v>
      </c>
      <c r="I1010" s="142" t="str">
        <f t="shared" si="493"/>
        <v>100 percent up in Frasnian international stage</v>
      </c>
      <c r="J1010" s="7">
        <v>0</v>
      </c>
      <c r="K1010" s="129">
        <f t="shared" si="494"/>
        <v>0</v>
      </c>
      <c r="L1010" s="8" t="s">
        <v>138</v>
      </c>
      <c r="M1010" s="5" t="s">
        <v>226</v>
      </c>
      <c r="N1010" s="5" t="s">
        <v>1127</v>
      </c>
      <c r="O1010" s="84">
        <f>Master_Chronostrat!I125</f>
        <v>378.9</v>
      </c>
      <c r="P1010" s="20">
        <v>1</v>
      </c>
      <c r="Q1010" s="143">
        <f t="shared" si="495"/>
        <v>100</v>
      </c>
      <c r="R1010" s="21" t="s">
        <v>138</v>
      </c>
      <c r="S1010" s="8" t="s">
        <v>226</v>
      </c>
      <c r="T1010" s="7" t="s">
        <v>228</v>
      </c>
    </row>
    <row r="1011" spans="1:20" ht="28">
      <c r="A1011" s="107" t="s">
        <v>1107</v>
      </c>
      <c r="B1011" s="109" t="s">
        <v>1128</v>
      </c>
      <c r="C1011" s="135"/>
      <c r="D1011" s="135" t="s">
        <v>224</v>
      </c>
      <c r="E1011" s="132">
        <f t="shared" si="521"/>
        <v>378.9</v>
      </c>
      <c r="F1011" s="139">
        <f>$O$1001-P1011*($O$1001-$O$983)</f>
        <v>359.3</v>
      </c>
      <c r="G1011" s="149"/>
      <c r="H1011" s="82" t="str">
        <f t="shared" si="492"/>
        <v>0 percent up in Frasnian international stage</v>
      </c>
      <c r="I1011" s="142" t="str">
        <f t="shared" si="493"/>
        <v>100 percent up in Famennian international stage</v>
      </c>
      <c r="J1011" s="7">
        <v>0</v>
      </c>
      <c r="K1011" s="129">
        <f t="shared" si="494"/>
        <v>0</v>
      </c>
      <c r="L1011" s="8" t="s">
        <v>138</v>
      </c>
      <c r="M1011" s="5" t="s">
        <v>226</v>
      </c>
      <c r="N1011" s="5" t="s">
        <v>1129</v>
      </c>
      <c r="O1011" s="84">
        <f>Master_Chronostrat!I125</f>
        <v>378.9</v>
      </c>
      <c r="P1011" s="20">
        <v>1</v>
      </c>
      <c r="Q1011" s="143">
        <f t="shared" si="495"/>
        <v>100</v>
      </c>
      <c r="R1011" s="21" t="s">
        <v>137</v>
      </c>
      <c r="S1011" s="8" t="s">
        <v>241</v>
      </c>
      <c r="T1011" s="7" t="s">
        <v>228</v>
      </c>
    </row>
    <row r="1012" spans="1:20" ht="28">
      <c r="A1012" s="107" t="s">
        <v>1107</v>
      </c>
      <c r="B1012" s="108" t="s">
        <v>1130</v>
      </c>
      <c r="C1012" s="5"/>
      <c r="D1012" s="5" t="s">
        <v>1111</v>
      </c>
      <c r="E1012" s="132">
        <f t="shared" ref="E1012:E1023" si="528">$O$1023-J1012*($O$1023-$O$1011)</f>
        <v>381.55846153846153</v>
      </c>
      <c r="F1012" s="139">
        <f>$O$1011-P1012*($O$1011-$O$1001)</f>
        <v>374.35</v>
      </c>
      <c r="G1012" s="149"/>
      <c r="H1012" s="82" t="str">
        <f t="shared" si="492"/>
        <v>58.5 percent up in Givetian international stage</v>
      </c>
      <c r="I1012" s="142" t="str">
        <f t="shared" si="493"/>
        <v>58.3 percent up in Frasnian international stage</v>
      </c>
      <c r="J1012" s="7">
        <v>0.58461538461538631</v>
      </c>
      <c r="K1012" s="129">
        <f t="shared" si="494"/>
        <v>58.5</v>
      </c>
      <c r="L1012" s="8" t="s">
        <v>139</v>
      </c>
      <c r="M1012" s="5" t="s">
        <v>82</v>
      </c>
      <c r="N1012" s="5" t="s">
        <v>82</v>
      </c>
      <c r="O1012" s="83"/>
      <c r="P1012" s="20">
        <v>0.58333333333333381</v>
      </c>
      <c r="Q1012" s="143">
        <f t="shared" si="495"/>
        <v>58.3</v>
      </c>
      <c r="R1012" s="21" t="s">
        <v>138</v>
      </c>
      <c r="S1012" s="8" t="s">
        <v>248</v>
      </c>
      <c r="T1012" s="7" t="s">
        <v>228</v>
      </c>
    </row>
    <row r="1013" spans="1:20" ht="28">
      <c r="A1013" s="107" t="s">
        <v>1107</v>
      </c>
      <c r="B1013" s="109" t="s">
        <v>1131</v>
      </c>
      <c r="C1013" s="5"/>
      <c r="D1013" s="5" t="s">
        <v>246</v>
      </c>
      <c r="E1013" s="132">
        <f t="shared" si="528"/>
        <v>381.55846153846153</v>
      </c>
      <c r="F1013" s="139">
        <f>$O$1001-P1013*($O$1001-$O$983)</f>
        <v>367.62941176470588</v>
      </c>
      <c r="G1013" s="149"/>
      <c r="H1013" s="82" t="str">
        <f t="shared" si="492"/>
        <v>58.5 percent up in Givetian international stage</v>
      </c>
      <c r="I1013" s="142" t="str">
        <f t="shared" si="493"/>
        <v>29.4 percent up in Famennian international stage</v>
      </c>
      <c r="J1013" s="7">
        <v>0.58461538461538631</v>
      </c>
      <c r="K1013" s="129">
        <f t="shared" si="494"/>
        <v>58.5</v>
      </c>
      <c r="L1013" s="8" t="s">
        <v>139</v>
      </c>
      <c r="M1013" s="5" t="s">
        <v>82</v>
      </c>
      <c r="N1013" s="5" t="s">
        <v>82</v>
      </c>
      <c r="O1013" s="83"/>
      <c r="P1013" s="20">
        <v>0.29411764705882332</v>
      </c>
      <c r="Q1013" s="143">
        <f t="shared" si="495"/>
        <v>29.4</v>
      </c>
      <c r="R1013" s="21" t="s">
        <v>137</v>
      </c>
      <c r="S1013" s="8" t="s">
        <v>248</v>
      </c>
      <c r="T1013" s="7" t="s">
        <v>228</v>
      </c>
    </row>
    <row r="1014" spans="1:20" ht="28">
      <c r="A1014" s="107" t="s">
        <v>1107</v>
      </c>
      <c r="B1014" s="109" t="s">
        <v>1132</v>
      </c>
      <c r="C1014" s="5"/>
      <c r="D1014" s="5" t="s">
        <v>250</v>
      </c>
      <c r="E1014" s="132">
        <f t="shared" si="528"/>
        <v>384.90615384615381</v>
      </c>
      <c r="F1014" s="139">
        <f t="shared" ref="F1014:F1025" si="529">$O$1023-P1014*($O$1023-$O$1011)</f>
        <v>378.9</v>
      </c>
      <c r="G1014" s="149"/>
      <c r="H1014" s="82" t="str">
        <f t="shared" si="492"/>
        <v>6.2 percent up in Givetian international stage</v>
      </c>
      <c r="I1014" s="142" t="str">
        <f t="shared" si="493"/>
        <v>100 percent up in Givetian international stage</v>
      </c>
      <c r="J1014" s="7">
        <v>6.153846153846676E-2</v>
      </c>
      <c r="K1014" s="129">
        <f t="shared" si="494"/>
        <v>6.2</v>
      </c>
      <c r="L1014" s="8" t="s">
        <v>139</v>
      </c>
      <c r="M1014" s="5" t="s">
        <v>82</v>
      </c>
      <c r="N1014" s="5" t="s">
        <v>82</v>
      </c>
      <c r="O1014" s="83"/>
      <c r="P1014" s="20">
        <v>1</v>
      </c>
      <c r="Q1014" s="143">
        <f t="shared" si="495"/>
        <v>100</v>
      </c>
      <c r="R1014" s="21" t="s">
        <v>139</v>
      </c>
      <c r="S1014" s="8" t="s">
        <v>274</v>
      </c>
      <c r="T1014" s="7" t="s">
        <v>228</v>
      </c>
    </row>
    <row r="1015" spans="1:20" ht="28">
      <c r="A1015" s="107" t="s">
        <v>1107</v>
      </c>
      <c r="B1015" s="109" t="s">
        <v>1133</v>
      </c>
      <c r="C1015" s="5"/>
      <c r="D1015" s="5" t="s">
        <v>246</v>
      </c>
      <c r="E1015" s="132">
        <f t="shared" si="528"/>
        <v>385.3</v>
      </c>
      <c r="F1015" s="139">
        <f t="shared" si="529"/>
        <v>381.55846153846153</v>
      </c>
      <c r="G1015" s="149"/>
      <c r="H1015" s="82" t="str">
        <f t="shared" si="492"/>
        <v>0 percent up in Givetian international stage</v>
      </c>
      <c r="I1015" s="142" t="str">
        <f t="shared" si="493"/>
        <v>58.5 percent up in Givetian international stage</v>
      </c>
      <c r="J1015" s="7">
        <v>0</v>
      </c>
      <c r="K1015" s="129">
        <f t="shared" si="494"/>
        <v>0</v>
      </c>
      <c r="L1015" s="8" t="s">
        <v>139</v>
      </c>
      <c r="M1015" s="5" t="s">
        <v>82</v>
      </c>
      <c r="N1015" s="5" t="s">
        <v>82</v>
      </c>
      <c r="O1015" s="83"/>
      <c r="P1015" s="20">
        <v>0.58461538461538631</v>
      </c>
      <c r="Q1015" s="143">
        <f t="shared" si="495"/>
        <v>58.5</v>
      </c>
      <c r="R1015" s="21" t="s">
        <v>139</v>
      </c>
      <c r="S1015" s="8" t="s">
        <v>232</v>
      </c>
      <c r="T1015" s="7" t="s">
        <v>228</v>
      </c>
    </row>
    <row r="1016" spans="1:20" ht="28">
      <c r="A1016" s="107" t="s">
        <v>1107</v>
      </c>
      <c r="B1016" s="109" t="s">
        <v>1134</v>
      </c>
      <c r="C1016" s="5"/>
      <c r="D1016" s="5" t="s">
        <v>82</v>
      </c>
      <c r="E1016" s="132">
        <f t="shared" si="528"/>
        <v>385.3</v>
      </c>
      <c r="F1016" s="139">
        <f t="shared" si="529"/>
        <v>378.9</v>
      </c>
      <c r="G1016" s="149"/>
      <c r="H1016" s="82" t="str">
        <f t="shared" si="492"/>
        <v>0 percent up in Givetian international stage</v>
      </c>
      <c r="I1016" s="142" t="str">
        <f t="shared" si="493"/>
        <v>100 percent up in Givetian international stage</v>
      </c>
      <c r="J1016" s="7">
        <v>0</v>
      </c>
      <c r="K1016" s="129">
        <f t="shared" si="494"/>
        <v>0</v>
      </c>
      <c r="L1016" s="8" t="s">
        <v>139</v>
      </c>
      <c r="M1016" s="5" t="s">
        <v>82</v>
      </c>
      <c r="N1016" s="5" t="s">
        <v>82</v>
      </c>
      <c r="O1016" s="83"/>
      <c r="P1016" s="20">
        <v>1</v>
      </c>
      <c r="Q1016" s="143">
        <f t="shared" si="495"/>
        <v>100</v>
      </c>
      <c r="R1016" s="21" t="s">
        <v>139</v>
      </c>
      <c r="S1016" s="8" t="s">
        <v>234</v>
      </c>
      <c r="T1016" s="7" t="s">
        <v>228</v>
      </c>
    </row>
    <row r="1017" spans="1:20" ht="28">
      <c r="A1017" s="107" t="s">
        <v>1107</v>
      </c>
      <c r="B1017" s="109" t="s">
        <v>1135</v>
      </c>
      <c r="C1017" s="5"/>
      <c r="D1017" s="5" t="s">
        <v>82</v>
      </c>
      <c r="E1017" s="132">
        <f t="shared" si="528"/>
        <v>385.3</v>
      </c>
      <c r="F1017" s="139">
        <f t="shared" si="529"/>
        <v>378.9</v>
      </c>
      <c r="G1017" s="149"/>
      <c r="H1017" s="82" t="str">
        <f t="shared" si="492"/>
        <v>0 percent up in Givetian international stage</v>
      </c>
      <c r="I1017" s="142" t="str">
        <f t="shared" si="493"/>
        <v>100 percent up in Givetian international stage</v>
      </c>
      <c r="J1017" s="7">
        <v>0</v>
      </c>
      <c r="K1017" s="129">
        <f t="shared" si="494"/>
        <v>0</v>
      </c>
      <c r="L1017" s="8" t="s">
        <v>139</v>
      </c>
      <c r="M1017" s="5" t="s">
        <v>82</v>
      </c>
      <c r="N1017" s="5" t="s">
        <v>82</v>
      </c>
      <c r="O1017" s="83"/>
      <c r="P1017" s="20">
        <v>1</v>
      </c>
      <c r="Q1017" s="143">
        <f t="shared" si="495"/>
        <v>100</v>
      </c>
      <c r="R1017" s="21" t="s">
        <v>139</v>
      </c>
      <c r="S1017" s="8" t="s">
        <v>234</v>
      </c>
      <c r="T1017" s="7" t="s">
        <v>228</v>
      </c>
    </row>
    <row r="1018" spans="1:20" ht="28">
      <c r="A1018" s="107" t="s">
        <v>1107</v>
      </c>
      <c r="B1018" s="109" t="s">
        <v>1136</v>
      </c>
      <c r="C1018" s="5"/>
      <c r="D1018" s="5" t="s">
        <v>82</v>
      </c>
      <c r="E1018" s="132">
        <f t="shared" si="528"/>
        <v>385.3</v>
      </c>
      <c r="F1018" s="139">
        <f t="shared" si="529"/>
        <v>378.9</v>
      </c>
      <c r="G1018" s="149"/>
      <c r="H1018" s="82" t="str">
        <f t="shared" si="492"/>
        <v>0 percent up in Givetian international stage</v>
      </c>
      <c r="I1018" s="142" t="str">
        <f t="shared" si="493"/>
        <v>100 percent up in Givetian international stage</v>
      </c>
      <c r="J1018" s="7">
        <v>0</v>
      </c>
      <c r="K1018" s="129">
        <f t="shared" si="494"/>
        <v>0</v>
      </c>
      <c r="L1018" s="8" t="s">
        <v>139</v>
      </c>
      <c r="M1018" s="5" t="s">
        <v>82</v>
      </c>
      <c r="N1018" s="5" t="s">
        <v>82</v>
      </c>
      <c r="O1018" s="83"/>
      <c r="P1018" s="20">
        <v>1</v>
      </c>
      <c r="Q1018" s="143">
        <f t="shared" si="495"/>
        <v>100</v>
      </c>
      <c r="R1018" s="21" t="s">
        <v>139</v>
      </c>
      <c r="S1018" s="8" t="s">
        <v>234</v>
      </c>
      <c r="T1018" s="7" t="s">
        <v>228</v>
      </c>
    </row>
    <row r="1019" spans="1:20" ht="34">
      <c r="A1019" s="107"/>
      <c r="B1019" s="109" t="s">
        <v>1730</v>
      </c>
      <c r="C1019" s="5"/>
      <c r="D1019" s="5"/>
      <c r="E1019" s="132">
        <f t="shared" ref="E1019" si="530">$O$1023-J1019*($O$1023-$O$1011)</f>
        <v>385.3</v>
      </c>
      <c r="F1019" s="139">
        <f t="shared" ref="F1019" si="531">$O$1023-P1019*($O$1023-$O$1011)</f>
        <v>378.9</v>
      </c>
      <c r="G1019" s="149" t="s">
        <v>1731</v>
      </c>
      <c r="H1019" s="82" t="str">
        <f t="shared" ref="H1019" si="532">CONCATENATE(K1019," percent up in ",L1019," international stage")</f>
        <v>0 percent up in Givetian international stage</v>
      </c>
      <c r="I1019" s="142" t="str">
        <f t="shared" ref="I1019" si="533">CONCATENATE(Q1019," percent up in ",R1019," international stage")</f>
        <v>100 percent up in Givetian international stage</v>
      </c>
      <c r="J1019" s="7">
        <v>0</v>
      </c>
      <c r="K1019" s="129">
        <f t="shared" ref="K1019" si="534">ROUND(J1019*100,1)</f>
        <v>0</v>
      </c>
      <c r="L1019" s="8" t="s">
        <v>139</v>
      </c>
      <c r="M1019" s="5"/>
      <c r="O1019" s="83"/>
      <c r="P1019" s="20">
        <v>1</v>
      </c>
      <c r="Q1019" s="143">
        <f t="shared" si="495"/>
        <v>100</v>
      </c>
      <c r="R1019" s="21" t="s">
        <v>139</v>
      </c>
      <c r="S1019" s="150" t="s">
        <v>234</v>
      </c>
    </row>
    <row r="1020" spans="1:20" ht="28">
      <c r="A1020" s="107"/>
      <c r="B1020" s="109" t="s">
        <v>1724</v>
      </c>
      <c r="C1020" s="5"/>
      <c r="D1020" s="5"/>
      <c r="E1020" s="132">
        <f t="shared" ref="E1020:E1022" si="535">$O$1023-J1020*($O$1023-$O$1011)</f>
        <v>380.30799999999999</v>
      </c>
      <c r="F1020" s="139">
        <f t="shared" ref="F1020:F1022" si="536">$O$1023-P1020*($O$1023-$O$1011)</f>
        <v>378.9</v>
      </c>
      <c r="G1020" s="149" t="s">
        <v>1723</v>
      </c>
      <c r="H1020" s="82" t="str">
        <f t="shared" ref="H1020:H1022" si="537">CONCATENATE(K1020," percent up in ",L1020," international stage")</f>
        <v>78 percent up in Givetian international stage</v>
      </c>
      <c r="I1020" s="142" t="str">
        <f t="shared" ref="I1020:I1022" si="538">CONCATENATE(Q1020," percent up in ",R1020," international stage")</f>
        <v>100 percent up in Givetian international stage</v>
      </c>
      <c r="J1020" s="7">
        <v>0.78</v>
      </c>
      <c r="K1020" s="129">
        <f t="shared" ref="K1020:K1022" si="539">ROUND(J1020*100,1)</f>
        <v>78</v>
      </c>
      <c r="L1020" s="8" t="s">
        <v>139</v>
      </c>
      <c r="M1020" s="5"/>
      <c r="O1020" s="83"/>
      <c r="P1020" s="20">
        <v>1</v>
      </c>
      <c r="Q1020" s="143">
        <f t="shared" ref="Q1020:Q1022" si="540">ROUND(P1020*100,1)</f>
        <v>100</v>
      </c>
      <c r="R1020" s="21" t="s">
        <v>139</v>
      </c>
      <c r="S1020" s="151" t="s">
        <v>1727</v>
      </c>
    </row>
    <row r="1021" spans="1:20" ht="28">
      <c r="A1021" s="107"/>
      <c r="B1021" s="109" t="s">
        <v>1725</v>
      </c>
      <c r="C1021" s="5"/>
      <c r="D1021" s="5"/>
      <c r="E1021" s="132">
        <f t="shared" si="535"/>
        <v>383.06</v>
      </c>
      <c r="F1021" s="139">
        <f t="shared" si="536"/>
        <v>380.30799999999999</v>
      </c>
      <c r="G1021" s="149" t="s">
        <v>1674</v>
      </c>
      <c r="H1021" s="82" t="str">
        <f t="shared" si="537"/>
        <v>35 percent up in Givetian international stage</v>
      </c>
      <c r="I1021" s="142" t="str">
        <f t="shared" si="538"/>
        <v>78 percent up in Givetian international stage</v>
      </c>
      <c r="J1021" s="7">
        <v>0.35</v>
      </c>
      <c r="K1021" s="129">
        <f t="shared" si="539"/>
        <v>35</v>
      </c>
      <c r="L1021" s="8" t="s">
        <v>139</v>
      </c>
      <c r="M1021" s="5"/>
      <c r="O1021" s="83"/>
      <c r="P1021" s="20">
        <v>0.78</v>
      </c>
      <c r="Q1021" s="143">
        <f t="shared" si="540"/>
        <v>78</v>
      </c>
      <c r="R1021" s="21" t="s">
        <v>139</v>
      </c>
      <c r="S1021" s="151" t="s">
        <v>1674</v>
      </c>
    </row>
    <row r="1022" spans="1:20" ht="28">
      <c r="A1022" s="107"/>
      <c r="B1022" s="109" t="s">
        <v>1726</v>
      </c>
      <c r="C1022" s="5"/>
      <c r="D1022" s="5"/>
      <c r="E1022" s="132">
        <f t="shared" si="535"/>
        <v>385.3</v>
      </c>
      <c r="F1022" s="139">
        <f t="shared" si="536"/>
        <v>383.06</v>
      </c>
      <c r="G1022" s="149" t="s">
        <v>1729</v>
      </c>
      <c r="H1022" s="82" t="str">
        <f t="shared" si="537"/>
        <v>0 percent up in Givetian international stage</v>
      </c>
      <c r="I1022" s="142" t="str">
        <f t="shared" si="538"/>
        <v>35 percent up in Givetian international stage</v>
      </c>
      <c r="J1022" s="7">
        <v>0</v>
      </c>
      <c r="K1022" s="129">
        <f t="shared" si="539"/>
        <v>0</v>
      </c>
      <c r="L1022" s="8" t="s">
        <v>139</v>
      </c>
      <c r="M1022" s="5"/>
      <c r="O1022" s="83"/>
      <c r="P1022" s="20">
        <v>0.35</v>
      </c>
      <c r="Q1022" s="143">
        <f t="shared" si="540"/>
        <v>35</v>
      </c>
      <c r="R1022" s="21" t="s">
        <v>139</v>
      </c>
      <c r="S1022" s="151" t="s">
        <v>1728</v>
      </c>
    </row>
    <row r="1023" spans="1:20" ht="28">
      <c r="A1023" s="107" t="s">
        <v>1107</v>
      </c>
      <c r="B1023" s="109" t="s">
        <v>139</v>
      </c>
      <c r="C1023" s="135"/>
      <c r="D1023" s="135" t="s">
        <v>224</v>
      </c>
      <c r="E1023" s="132">
        <f t="shared" si="528"/>
        <v>385.3</v>
      </c>
      <c r="F1023" s="139">
        <f t="shared" si="529"/>
        <v>378.9</v>
      </c>
      <c r="G1023" s="149"/>
      <c r="H1023" s="82" t="str">
        <f t="shared" si="492"/>
        <v>0 percent up in Givetian international stage</v>
      </c>
      <c r="I1023" s="142" t="str">
        <f t="shared" si="493"/>
        <v>100 percent up in Givetian international stage</v>
      </c>
      <c r="J1023" s="7">
        <v>0</v>
      </c>
      <c r="K1023" s="129">
        <f t="shared" si="494"/>
        <v>0</v>
      </c>
      <c r="L1023" s="8" t="s">
        <v>139</v>
      </c>
      <c r="M1023" s="5" t="s">
        <v>226</v>
      </c>
      <c r="N1023" s="5" t="s">
        <v>1137</v>
      </c>
      <c r="O1023" s="84">
        <f>Master_Chronostrat!I128</f>
        <v>385.3</v>
      </c>
      <c r="P1023" s="20">
        <v>1</v>
      </c>
      <c r="Q1023" s="143">
        <f t="shared" si="495"/>
        <v>100</v>
      </c>
      <c r="R1023" s="21" t="s">
        <v>139</v>
      </c>
      <c r="S1023" s="8" t="s">
        <v>226</v>
      </c>
      <c r="T1023" s="7" t="s">
        <v>228</v>
      </c>
    </row>
    <row r="1024" spans="1:20" ht="28">
      <c r="A1024" s="107" t="s">
        <v>1107</v>
      </c>
      <c r="B1024" s="109" t="s">
        <v>1138</v>
      </c>
      <c r="C1024" s="5"/>
      <c r="D1024" s="5" t="s">
        <v>82</v>
      </c>
      <c r="E1024" s="132">
        <f t="shared" ref="E1024:E1034" si="541">$O$1034-J1024*($O$1034-$O$1023)</f>
        <v>394.3</v>
      </c>
      <c r="F1024" s="139">
        <f t="shared" si="529"/>
        <v>378.9</v>
      </c>
      <c r="G1024" s="149"/>
      <c r="H1024" s="82" t="str">
        <f t="shared" si="492"/>
        <v>0 percent up in Eifelian international stage</v>
      </c>
      <c r="I1024" s="142" t="str">
        <f t="shared" si="493"/>
        <v>100 percent up in Givetian international stage</v>
      </c>
      <c r="J1024" s="7">
        <v>0</v>
      </c>
      <c r="K1024" s="129">
        <f t="shared" si="494"/>
        <v>0</v>
      </c>
      <c r="L1024" s="8" t="s">
        <v>140</v>
      </c>
      <c r="M1024" s="5" t="s">
        <v>82</v>
      </c>
      <c r="N1024" s="5" t="s">
        <v>82</v>
      </c>
      <c r="O1024" s="83"/>
      <c r="P1024" s="20">
        <v>1</v>
      </c>
      <c r="Q1024" s="143">
        <f t="shared" si="495"/>
        <v>100</v>
      </c>
      <c r="R1024" s="21" t="s">
        <v>139</v>
      </c>
      <c r="S1024" s="8" t="s">
        <v>234</v>
      </c>
      <c r="T1024" s="7" t="s">
        <v>228</v>
      </c>
    </row>
    <row r="1025" spans="1:20" ht="28">
      <c r="A1025" s="107" t="s">
        <v>1107</v>
      </c>
      <c r="B1025" s="109" t="s">
        <v>1139</v>
      </c>
      <c r="C1025" s="5"/>
      <c r="D1025" s="5" t="s">
        <v>272</v>
      </c>
      <c r="E1025" s="132">
        <f t="shared" si="541"/>
        <v>394.3</v>
      </c>
      <c r="F1025" s="139">
        <f t="shared" si="529"/>
        <v>378.9</v>
      </c>
      <c r="G1025" s="149"/>
      <c r="H1025" s="82" t="str">
        <f t="shared" si="492"/>
        <v>0 percent up in Eifelian international stage</v>
      </c>
      <c r="I1025" s="142" t="str">
        <f t="shared" si="493"/>
        <v>100 percent up in Givetian international stage</v>
      </c>
      <c r="J1025" s="7">
        <v>0</v>
      </c>
      <c r="K1025" s="129">
        <f t="shared" si="494"/>
        <v>0</v>
      </c>
      <c r="L1025" s="8" t="s">
        <v>140</v>
      </c>
      <c r="M1025" s="5" t="s">
        <v>82</v>
      </c>
      <c r="N1025" s="5" t="s">
        <v>82</v>
      </c>
      <c r="O1025" s="83"/>
      <c r="P1025" s="20">
        <v>1</v>
      </c>
      <c r="Q1025" s="143">
        <f t="shared" si="495"/>
        <v>100</v>
      </c>
      <c r="R1025" s="21" t="s">
        <v>139</v>
      </c>
      <c r="S1025" s="8" t="s">
        <v>234</v>
      </c>
      <c r="T1025" s="7" t="s">
        <v>228</v>
      </c>
    </row>
    <row r="1026" spans="1:20" ht="28">
      <c r="A1026" s="107" t="s">
        <v>1107</v>
      </c>
      <c r="B1026" s="108" t="s">
        <v>1140</v>
      </c>
      <c r="C1026" s="5"/>
      <c r="D1026" s="5" t="s">
        <v>1111</v>
      </c>
      <c r="E1026" s="132">
        <f t="shared" si="541"/>
        <v>394.3</v>
      </c>
      <c r="F1026" s="139">
        <f>$O$1034-P1026*($O$1034-$O$1023)</f>
        <v>385.3</v>
      </c>
      <c r="G1026" s="149"/>
      <c r="H1026" s="82" t="str">
        <f t="shared" si="492"/>
        <v>0 percent up in Eifelian international stage</v>
      </c>
      <c r="I1026" s="142" t="str">
        <f t="shared" si="493"/>
        <v>100 percent up in Eifelian international stage</v>
      </c>
      <c r="J1026" s="7">
        <v>0</v>
      </c>
      <c r="K1026" s="129">
        <f t="shared" si="494"/>
        <v>0</v>
      </c>
      <c r="L1026" s="8" t="s">
        <v>140</v>
      </c>
      <c r="M1026" s="5" t="s">
        <v>82</v>
      </c>
      <c r="N1026" s="5" t="s">
        <v>82</v>
      </c>
      <c r="O1026" s="83"/>
      <c r="P1026" s="20">
        <v>1</v>
      </c>
      <c r="Q1026" s="143">
        <f t="shared" si="495"/>
        <v>100</v>
      </c>
      <c r="R1026" s="21" t="s">
        <v>140</v>
      </c>
      <c r="S1026" s="8" t="s">
        <v>234</v>
      </c>
      <c r="T1026" s="7" t="s">
        <v>228</v>
      </c>
    </row>
    <row r="1027" spans="1:20" ht="28">
      <c r="A1027" s="107" t="s">
        <v>1107</v>
      </c>
      <c r="B1027" s="109" t="s">
        <v>1141</v>
      </c>
      <c r="C1027" s="5"/>
      <c r="D1027" s="5" t="s">
        <v>82</v>
      </c>
      <c r="E1027" s="132">
        <f t="shared" si="541"/>
        <v>394.3</v>
      </c>
      <c r="F1027" s="139">
        <f>$O$1034-P1027*($O$1034-$O$1023)</f>
        <v>385.3</v>
      </c>
      <c r="G1027" s="149"/>
      <c r="H1027" s="82" t="str">
        <f t="shared" si="492"/>
        <v>0 percent up in Eifelian international stage</v>
      </c>
      <c r="I1027" s="142" t="str">
        <f t="shared" si="493"/>
        <v>100 percent up in Eifelian international stage</v>
      </c>
      <c r="J1027" s="7">
        <v>0</v>
      </c>
      <c r="K1027" s="129">
        <f t="shared" si="494"/>
        <v>0</v>
      </c>
      <c r="L1027" s="8" t="s">
        <v>140</v>
      </c>
      <c r="M1027" s="5" t="s">
        <v>82</v>
      </c>
      <c r="N1027" s="5" t="s">
        <v>82</v>
      </c>
      <c r="O1027" s="83"/>
      <c r="P1027" s="20">
        <v>1</v>
      </c>
      <c r="Q1027" s="143">
        <f t="shared" si="495"/>
        <v>100</v>
      </c>
      <c r="R1027" s="21" t="s">
        <v>140</v>
      </c>
      <c r="S1027" s="8" t="s">
        <v>234</v>
      </c>
      <c r="T1027" s="7" t="s">
        <v>228</v>
      </c>
    </row>
    <row r="1028" spans="1:20" ht="28">
      <c r="A1028" s="107" t="s">
        <v>1107</v>
      </c>
      <c r="B1028" s="109" t="s">
        <v>1142</v>
      </c>
      <c r="C1028" s="5"/>
      <c r="D1028" s="5" t="s">
        <v>250</v>
      </c>
      <c r="E1028" s="132">
        <f t="shared" si="541"/>
        <v>394.3</v>
      </c>
      <c r="F1028" s="139">
        <f>$O$1023-P1028*($O$1023-$O$1011)</f>
        <v>384.90615384615381</v>
      </c>
      <c r="G1028" s="149"/>
      <c r="H1028" s="82" t="str">
        <f t="shared" si="492"/>
        <v>0 percent up in Eifelian international stage</v>
      </c>
      <c r="I1028" s="142" t="str">
        <f t="shared" si="493"/>
        <v>6.2 percent up in Givetian international stage</v>
      </c>
      <c r="J1028" s="7">
        <v>0</v>
      </c>
      <c r="K1028" s="129">
        <f t="shared" si="494"/>
        <v>0</v>
      </c>
      <c r="L1028" s="8" t="s">
        <v>140</v>
      </c>
      <c r="M1028" s="5" t="s">
        <v>82</v>
      </c>
      <c r="N1028" s="5" t="s">
        <v>82</v>
      </c>
      <c r="O1028" s="83"/>
      <c r="P1028" s="20">
        <v>6.1538461538466788E-2</v>
      </c>
      <c r="Q1028" s="143">
        <f t="shared" si="495"/>
        <v>6.2</v>
      </c>
      <c r="R1028" s="21" t="s">
        <v>139</v>
      </c>
      <c r="S1028" s="8" t="s">
        <v>248</v>
      </c>
      <c r="T1028" s="7" t="s">
        <v>228</v>
      </c>
    </row>
    <row r="1029" spans="1:20" ht="28">
      <c r="A1029" s="107"/>
      <c r="B1029" s="109" t="s">
        <v>1732</v>
      </c>
      <c r="C1029" s="5"/>
      <c r="D1029" s="5"/>
      <c r="E1029" s="132">
        <f t="shared" ref="E1029:E1031" si="542">$O$1034-J1029*($O$1034-$O$1023)</f>
        <v>389.8</v>
      </c>
      <c r="F1029" s="139">
        <f>$O$1034-P1029*($O$1034-$O$1023)</f>
        <v>385.3</v>
      </c>
      <c r="G1029" s="149" t="s">
        <v>1607</v>
      </c>
      <c r="H1029" s="82" t="str">
        <f t="shared" ref="H1029:H1031" si="543">CONCATENATE(K1029," percent up in ",L1029," international stage")</f>
        <v>50 percent up in Eifelian international stage</v>
      </c>
      <c r="I1029" s="142" t="str">
        <f t="shared" ref="I1029:I1031" si="544">CONCATENATE(Q1029," percent up in ",R1029," international stage")</f>
        <v>100 percent up in Eifelian international stage</v>
      </c>
      <c r="J1029" s="7">
        <v>0.5</v>
      </c>
      <c r="K1029" s="129">
        <f t="shared" ref="K1029:K1031" si="545">ROUND(J1029*100,1)</f>
        <v>50</v>
      </c>
      <c r="L1029" s="8" t="s">
        <v>140</v>
      </c>
      <c r="M1029" s="5"/>
      <c r="O1029" s="83"/>
      <c r="P1029" s="20">
        <v>1</v>
      </c>
      <c r="Q1029" s="143">
        <f t="shared" ref="Q1029:Q1031" si="546">ROUND(P1029*100,1)</f>
        <v>100</v>
      </c>
      <c r="R1029" s="21" t="s">
        <v>140</v>
      </c>
      <c r="S1029" s="151" t="s">
        <v>1607</v>
      </c>
    </row>
    <row r="1030" spans="1:20" ht="56">
      <c r="A1030" s="107"/>
      <c r="B1030" s="109" t="s">
        <v>1885</v>
      </c>
      <c r="C1030" s="5"/>
      <c r="D1030" s="5"/>
      <c r="E1030" s="132">
        <f t="shared" ref="E1030" si="547">$O$1034-J1030*($O$1034-$O$1023)</f>
        <v>391.33</v>
      </c>
      <c r="F1030" s="139">
        <f>$O$1034-P1030*($O$1034-$O$1023)</f>
        <v>388.36</v>
      </c>
      <c r="G1030" s="149" t="s">
        <v>1886</v>
      </c>
      <c r="H1030" s="82" t="str">
        <f t="shared" ref="H1030" si="548">CONCATENATE(K1030," percent up in ",L1030," international stage")</f>
        <v>33 percent up in Eifelian international stage</v>
      </c>
      <c r="I1030" s="142" t="str">
        <f t="shared" ref="I1030" si="549">CONCATENATE(Q1030," percent up in ",R1030," international stage")</f>
        <v>66 percent up in Eifelian international stage</v>
      </c>
      <c r="J1030" s="7">
        <v>0.33</v>
      </c>
      <c r="K1030" s="129">
        <f t="shared" ref="K1030" si="550">ROUND(J1030*100,1)</f>
        <v>33</v>
      </c>
      <c r="L1030" s="8" t="s">
        <v>140</v>
      </c>
      <c r="M1030" s="5"/>
      <c r="O1030" s="83"/>
      <c r="P1030" s="20">
        <v>0.66</v>
      </c>
      <c r="Q1030" s="143">
        <f t="shared" ref="Q1030" si="551">ROUND(P1030*100,1)</f>
        <v>66</v>
      </c>
      <c r="R1030" s="21" t="s">
        <v>140</v>
      </c>
      <c r="S1030" s="149" t="s">
        <v>1886</v>
      </c>
    </row>
    <row r="1031" spans="1:20" ht="28">
      <c r="A1031" s="107"/>
      <c r="B1031" s="109" t="s">
        <v>1733</v>
      </c>
      <c r="C1031" s="5"/>
      <c r="D1031" s="5"/>
      <c r="E1031" s="132">
        <f t="shared" si="542"/>
        <v>394.3</v>
      </c>
      <c r="F1031" s="139">
        <f>$O$1034-P1031*($O$1034-$O$1023)</f>
        <v>389.8</v>
      </c>
      <c r="G1031" s="149" t="s">
        <v>1608</v>
      </c>
      <c r="H1031" s="82" t="str">
        <f t="shared" si="543"/>
        <v>0 percent up in Eifelian international stage</v>
      </c>
      <c r="I1031" s="142" t="str">
        <f t="shared" si="544"/>
        <v>50 percent up in Eifelian international stage</v>
      </c>
      <c r="J1031" s="7">
        <v>0</v>
      </c>
      <c r="K1031" s="129">
        <f t="shared" si="545"/>
        <v>0</v>
      </c>
      <c r="L1031" s="8" t="s">
        <v>140</v>
      </c>
      <c r="M1031" s="5"/>
      <c r="O1031" s="83"/>
      <c r="P1031" s="20">
        <v>0.5</v>
      </c>
      <c r="Q1031" s="143">
        <f t="shared" si="546"/>
        <v>50</v>
      </c>
      <c r="R1031" s="21" t="s">
        <v>140</v>
      </c>
      <c r="S1031" s="151" t="s">
        <v>1608</v>
      </c>
    </row>
    <row r="1032" spans="1:20" ht="42">
      <c r="A1032" s="107"/>
      <c r="B1032" s="109" t="s">
        <v>1978</v>
      </c>
      <c r="C1032" s="5"/>
      <c r="D1032" s="5"/>
      <c r="E1032" s="132">
        <f t="shared" ref="E1032" si="552">$O$1034-J1032*($O$1034-$O$1023)</f>
        <v>394.3</v>
      </c>
      <c r="F1032" s="139">
        <f>$O$1034-P1032*($O$1034-$O$1023)</f>
        <v>392.5</v>
      </c>
      <c r="G1032" s="149" t="s">
        <v>1979</v>
      </c>
      <c r="H1032" s="82" t="str">
        <f t="shared" ref="H1032" si="553">CONCATENATE(K1032," percent up in ",L1032," international stage")</f>
        <v>0 percent up in Eifelian international stage</v>
      </c>
      <c r="I1032" s="142" t="str">
        <f t="shared" ref="I1032" si="554">CONCATENATE(Q1032," percent up in ",R1032," international stage")</f>
        <v>20 percent up in Eifelian international stage</v>
      </c>
      <c r="J1032" s="7">
        <v>0</v>
      </c>
      <c r="K1032" s="129">
        <f t="shared" ref="K1032" si="555">ROUND(J1032*100,1)</f>
        <v>0</v>
      </c>
      <c r="L1032" s="8" t="s">
        <v>140</v>
      </c>
      <c r="M1032" s="5"/>
      <c r="O1032" s="83"/>
      <c r="P1032" s="20">
        <v>0.2</v>
      </c>
      <c r="Q1032" s="143">
        <f t="shared" ref="Q1032" si="556">ROUND(P1032*100,1)</f>
        <v>20</v>
      </c>
      <c r="R1032" s="21" t="s">
        <v>140</v>
      </c>
      <c r="S1032" s="151"/>
    </row>
    <row r="1033" spans="1:20" ht="28">
      <c r="A1033" s="107" t="s">
        <v>1107</v>
      </c>
      <c r="B1033" s="109" t="s">
        <v>140</v>
      </c>
      <c r="C1033" s="135"/>
      <c r="D1033" s="135" t="s">
        <v>224</v>
      </c>
      <c r="E1033" s="132">
        <f t="shared" si="541"/>
        <v>394.3</v>
      </c>
      <c r="F1033" s="139">
        <f>$O$1034-P1033*($O$1034-$O$1023)</f>
        <v>385.3</v>
      </c>
      <c r="G1033" s="149"/>
      <c r="H1033" s="82" t="str">
        <f t="shared" si="492"/>
        <v>0 percent up in Eifelian international stage</v>
      </c>
      <c r="I1033" s="142" t="str">
        <f t="shared" si="493"/>
        <v>100 percent up in Eifelian international stage</v>
      </c>
      <c r="J1033" s="7">
        <v>0</v>
      </c>
      <c r="K1033" s="129">
        <f t="shared" si="494"/>
        <v>0</v>
      </c>
      <c r="L1033" s="8" t="s">
        <v>140</v>
      </c>
      <c r="M1033" s="5" t="s">
        <v>226</v>
      </c>
      <c r="N1033" s="5" t="s">
        <v>1143</v>
      </c>
      <c r="O1033" s="84">
        <f>Master_Chronostrat!I130</f>
        <v>394.3</v>
      </c>
      <c r="P1033" s="20">
        <v>1</v>
      </c>
      <c r="Q1033" s="143">
        <f t="shared" si="495"/>
        <v>100</v>
      </c>
      <c r="R1033" s="21" t="s">
        <v>140</v>
      </c>
      <c r="S1033" s="8" t="s">
        <v>226</v>
      </c>
      <c r="T1033" s="7" t="s">
        <v>228</v>
      </c>
    </row>
    <row r="1034" spans="1:20" ht="28">
      <c r="A1034" s="107" t="s">
        <v>1107</v>
      </c>
      <c r="B1034" s="109" t="s">
        <v>1144</v>
      </c>
      <c r="C1034" s="135"/>
      <c r="D1034" s="135" t="s">
        <v>224</v>
      </c>
      <c r="E1034" s="132">
        <f t="shared" si="541"/>
        <v>394.3</v>
      </c>
      <c r="F1034" s="139">
        <f>$O$1023-P1034*($O$1023-$O$1011)</f>
        <v>378.9</v>
      </c>
      <c r="G1034" s="149"/>
      <c r="H1034" s="82" t="str">
        <f t="shared" si="492"/>
        <v>0 percent up in Eifelian international stage</v>
      </c>
      <c r="I1034" s="142" t="str">
        <f t="shared" si="493"/>
        <v>100 percent up in Givetian international stage</v>
      </c>
      <c r="J1034" s="7">
        <v>0</v>
      </c>
      <c r="K1034" s="129">
        <f t="shared" si="494"/>
        <v>0</v>
      </c>
      <c r="L1034" s="8" t="s">
        <v>140</v>
      </c>
      <c r="M1034" s="5" t="s">
        <v>226</v>
      </c>
      <c r="N1034" s="5" t="s">
        <v>1145</v>
      </c>
      <c r="O1034" s="84">
        <f>Master_Chronostrat!I130</f>
        <v>394.3</v>
      </c>
      <c r="P1034" s="20">
        <v>1</v>
      </c>
      <c r="Q1034" s="143">
        <f t="shared" si="495"/>
        <v>100</v>
      </c>
      <c r="R1034" s="21" t="s">
        <v>139</v>
      </c>
      <c r="S1034" s="8" t="s">
        <v>241</v>
      </c>
      <c r="T1034" s="7" t="s">
        <v>228</v>
      </c>
    </row>
    <row r="1035" spans="1:20" ht="28">
      <c r="A1035" s="107" t="s">
        <v>1107</v>
      </c>
      <c r="B1035" s="109" t="s">
        <v>1146</v>
      </c>
      <c r="C1035" s="5"/>
      <c r="D1035" s="5" t="s">
        <v>82</v>
      </c>
      <c r="E1035" s="132">
        <f t="shared" ref="E1035:E1048" si="557">$O$1047-J1035*($O$1047-$O$1034)</f>
        <v>402.40499999999997</v>
      </c>
      <c r="F1035" s="139">
        <f t="shared" ref="F1035:F1048" si="558">$O$1047-P1035*($O$1047-$O$1034)</f>
        <v>394.3</v>
      </c>
      <c r="G1035" s="149"/>
      <c r="H1035" s="82" t="str">
        <f t="shared" si="492"/>
        <v>50 percent up in Emsian international stage</v>
      </c>
      <c r="I1035" s="142" t="str">
        <f t="shared" si="493"/>
        <v>100 percent up in Emsian international stage</v>
      </c>
      <c r="J1035" s="7">
        <v>0.5</v>
      </c>
      <c r="K1035" s="129">
        <f t="shared" si="494"/>
        <v>50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95"/>
        <v>100</v>
      </c>
      <c r="R1035" s="21" t="s">
        <v>141</v>
      </c>
      <c r="S1035" s="8" t="s">
        <v>274</v>
      </c>
      <c r="T1035" s="7" t="s">
        <v>228</v>
      </c>
    </row>
    <row r="1036" spans="1:20" ht="28">
      <c r="A1036" s="107" t="s">
        <v>1107</v>
      </c>
      <c r="B1036" s="108" t="s">
        <v>1147</v>
      </c>
      <c r="C1036" s="5"/>
      <c r="D1036" s="5" t="s">
        <v>82</v>
      </c>
      <c r="E1036" s="132">
        <f t="shared" si="557"/>
        <v>402.40499999999997</v>
      </c>
      <c r="F1036" s="139">
        <f t="shared" si="558"/>
        <v>394.3</v>
      </c>
      <c r="G1036" s="149"/>
      <c r="H1036" s="82" t="str">
        <f t="shared" si="492"/>
        <v>50 percent up in Emsian international stage</v>
      </c>
      <c r="I1036" s="142" t="str">
        <f t="shared" si="493"/>
        <v>100 percent up in Emsian international stage</v>
      </c>
      <c r="J1036" s="7">
        <v>0.5</v>
      </c>
      <c r="K1036" s="129">
        <f t="shared" si="494"/>
        <v>50</v>
      </c>
      <c r="L1036" s="8" t="s">
        <v>141</v>
      </c>
      <c r="M1036" s="5" t="s">
        <v>82</v>
      </c>
      <c r="N1036" s="5" t="s">
        <v>82</v>
      </c>
      <c r="O1036" s="83"/>
      <c r="P1036" s="20">
        <v>1</v>
      </c>
      <c r="Q1036" s="143">
        <f t="shared" si="495"/>
        <v>100</v>
      </c>
      <c r="R1036" s="21" t="s">
        <v>141</v>
      </c>
      <c r="S1036" s="8" t="s">
        <v>274</v>
      </c>
      <c r="T1036" s="7" t="s">
        <v>228</v>
      </c>
    </row>
    <row r="1037" spans="1:20" ht="28">
      <c r="A1037" s="107" t="s">
        <v>1107</v>
      </c>
      <c r="B1037" s="109" t="s">
        <v>1148</v>
      </c>
      <c r="C1037" s="5"/>
      <c r="D1037" s="5" t="s">
        <v>82</v>
      </c>
      <c r="E1037" s="132">
        <f t="shared" si="557"/>
        <v>410.51</v>
      </c>
      <c r="F1037" s="139">
        <f t="shared" si="558"/>
        <v>394.3</v>
      </c>
      <c r="G1037" s="149"/>
      <c r="H1037" s="82" t="str">
        <f t="shared" si="492"/>
        <v>0 percent up in Emsian international stage</v>
      </c>
      <c r="I1037" s="142" t="str">
        <f t="shared" si="493"/>
        <v>100 percent up in Emsian international stage</v>
      </c>
      <c r="J1037" s="7">
        <v>0</v>
      </c>
      <c r="K1037" s="129">
        <f t="shared" si="494"/>
        <v>0</v>
      </c>
      <c r="L1037" s="8" t="s">
        <v>141</v>
      </c>
      <c r="M1037" s="5" t="s">
        <v>82</v>
      </c>
      <c r="N1037" s="5" t="s">
        <v>82</v>
      </c>
      <c r="O1037" s="83"/>
      <c r="P1037" s="20">
        <v>1</v>
      </c>
      <c r="Q1037" s="143">
        <f t="shared" si="495"/>
        <v>100</v>
      </c>
      <c r="R1037" s="21" t="s">
        <v>141</v>
      </c>
      <c r="S1037" s="8" t="s">
        <v>234</v>
      </c>
      <c r="T1037" s="7" t="s">
        <v>228</v>
      </c>
    </row>
    <row r="1038" spans="1:20" ht="28">
      <c r="A1038" s="107" t="s">
        <v>1107</v>
      </c>
      <c r="B1038" s="108" t="s">
        <v>1149</v>
      </c>
      <c r="C1038" s="5"/>
      <c r="D1038" s="5" t="s">
        <v>1111</v>
      </c>
      <c r="E1038" s="132">
        <f t="shared" si="557"/>
        <v>410.51</v>
      </c>
      <c r="F1038" s="139">
        <f t="shared" si="558"/>
        <v>394.3</v>
      </c>
      <c r="G1038" s="149"/>
      <c r="H1038" s="82" t="str">
        <f t="shared" si="492"/>
        <v>0 percent up in Emsian international stage</v>
      </c>
      <c r="I1038" s="142" t="str">
        <f t="shared" si="493"/>
        <v>100 percent up in Emsian international stage</v>
      </c>
      <c r="J1038" s="7">
        <v>0</v>
      </c>
      <c r="K1038" s="129">
        <f t="shared" si="494"/>
        <v>0</v>
      </c>
      <c r="L1038" s="8" t="s">
        <v>141</v>
      </c>
      <c r="M1038" s="5" t="s">
        <v>82</v>
      </c>
      <c r="N1038" s="5" t="s">
        <v>82</v>
      </c>
      <c r="O1038" s="83"/>
      <c r="P1038" s="20">
        <v>1</v>
      </c>
      <c r="Q1038" s="143">
        <f t="shared" si="495"/>
        <v>100</v>
      </c>
      <c r="R1038" s="21" t="s">
        <v>141</v>
      </c>
      <c r="S1038" s="8" t="s">
        <v>234</v>
      </c>
      <c r="T1038" s="7" t="s">
        <v>228</v>
      </c>
    </row>
    <row r="1039" spans="1:20" ht="28">
      <c r="A1039" s="107" t="s">
        <v>1107</v>
      </c>
      <c r="B1039" s="109" t="s">
        <v>1150</v>
      </c>
      <c r="C1039" s="5"/>
      <c r="D1039" s="5" t="s">
        <v>82</v>
      </c>
      <c r="E1039" s="132">
        <f t="shared" si="557"/>
        <v>410.51</v>
      </c>
      <c r="F1039" s="139">
        <f t="shared" si="558"/>
        <v>394.3</v>
      </c>
      <c r="G1039" s="149"/>
      <c r="H1039" s="82" t="str">
        <f t="shared" si="492"/>
        <v>0 percent up in Emsian international stage</v>
      </c>
      <c r="I1039" s="142" t="str">
        <f t="shared" si="493"/>
        <v>100 percent up in Emsian international stage</v>
      </c>
      <c r="J1039" s="7">
        <v>0</v>
      </c>
      <c r="K1039" s="129">
        <f t="shared" si="494"/>
        <v>0</v>
      </c>
      <c r="L1039" s="8" t="s">
        <v>141</v>
      </c>
      <c r="M1039" s="5" t="s">
        <v>82</v>
      </c>
      <c r="N1039" s="5" t="s">
        <v>82</v>
      </c>
      <c r="O1039" s="83"/>
      <c r="P1039" s="20">
        <v>1</v>
      </c>
      <c r="Q1039" s="143">
        <f t="shared" si="495"/>
        <v>100</v>
      </c>
      <c r="R1039" s="21" t="s">
        <v>141</v>
      </c>
      <c r="S1039" s="8" t="s">
        <v>234</v>
      </c>
      <c r="T1039" s="7" t="s">
        <v>228</v>
      </c>
    </row>
    <row r="1040" spans="1:20" ht="28">
      <c r="A1040" s="107" t="s">
        <v>1107</v>
      </c>
      <c r="B1040" s="109" t="s">
        <v>1151</v>
      </c>
      <c r="C1040" s="5"/>
      <c r="D1040" s="5" t="s">
        <v>250</v>
      </c>
      <c r="E1040" s="132">
        <f t="shared" si="557"/>
        <v>410.51</v>
      </c>
      <c r="F1040" s="139">
        <f t="shared" si="558"/>
        <v>394.3</v>
      </c>
      <c r="G1040" s="149"/>
      <c r="H1040" s="82" t="str">
        <f t="shared" si="492"/>
        <v>0 percent up in Emsian international stage</v>
      </c>
      <c r="I1040" s="142" t="str">
        <f t="shared" si="493"/>
        <v>100 percent up in Emsian international stage</v>
      </c>
      <c r="J1040" s="7">
        <v>0</v>
      </c>
      <c r="K1040" s="129">
        <f t="shared" si="494"/>
        <v>0</v>
      </c>
      <c r="L1040" s="8" t="s">
        <v>141</v>
      </c>
      <c r="M1040" s="5" t="s">
        <v>82</v>
      </c>
      <c r="N1040" s="5" t="s">
        <v>82</v>
      </c>
      <c r="O1040" s="83"/>
      <c r="P1040" s="20">
        <v>1</v>
      </c>
      <c r="Q1040" s="143">
        <f t="shared" si="495"/>
        <v>100</v>
      </c>
      <c r="R1040" s="21" t="s">
        <v>141</v>
      </c>
      <c r="S1040" s="8" t="s">
        <v>234</v>
      </c>
      <c r="T1040" s="7" t="s">
        <v>228</v>
      </c>
    </row>
    <row r="1041" spans="1:20" ht="28">
      <c r="A1041" s="107" t="s">
        <v>1107</v>
      </c>
      <c r="B1041" s="108" t="s">
        <v>1152</v>
      </c>
      <c r="C1041" s="5"/>
      <c r="D1041" s="5" t="s">
        <v>82</v>
      </c>
      <c r="E1041" s="132">
        <f t="shared" si="557"/>
        <v>410.51</v>
      </c>
      <c r="F1041" s="139">
        <f t="shared" si="558"/>
        <v>402.40499999999997</v>
      </c>
      <c r="G1041" s="149"/>
      <c r="H1041" s="82" t="str">
        <f t="shared" si="492"/>
        <v>0 percent up in Emsian international stage</v>
      </c>
      <c r="I1041" s="142" t="str">
        <f t="shared" si="493"/>
        <v>50 percent up in Emsian international stage</v>
      </c>
      <c r="J1041" s="7">
        <v>0</v>
      </c>
      <c r="K1041" s="129">
        <f t="shared" si="494"/>
        <v>0</v>
      </c>
      <c r="L1041" s="8" t="s">
        <v>141</v>
      </c>
      <c r="M1041" s="5" t="s">
        <v>82</v>
      </c>
      <c r="N1041" s="5" t="s">
        <v>82</v>
      </c>
      <c r="O1041" s="83"/>
      <c r="P1041" s="20">
        <v>0.5</v>
      </c>
      <c r="Q1041" s="143">
        <f t="shared" si="495"/>
        <v>50</v>
      </c>
      <c r="R1041" s="21" t="s">
        <v>141</v>
      </c>
      <c r="S1041" s="8" t="s">
        <v>232</v>
      </c>
      <c r="T1041" s="7" t="s">
        <v>228</v>
      </c>
    </row>
    <row r="1042" spans="1:20" ht="28">
      <c r="A1042" s="107"/>
      <c r="B1042" s="109" t="s">
        <v>1903</v>
      </c>
      <c r="C1042" s="5"/>
      <c r="D1042" s="5"/>
      <c r="E1042" s="132">
        <f t="shared" si="557"/>
        <v>397.0557</v>
      </c>
      <c r="F1042" s="139">
        <f t="shared" si="558"/>
        <v>394.3</v>
      </c>
      <c r="G1042" s="149" t="s">
        <v>1904</v>
      </c>
      <c r="H1042" s="82" t="str">
        <f t="shared" si="492"/>
        <v>83 percent up in Emsian international stage</v>
      </c>
      <c r="I1042" s="142" t="str">
        <f t="shared" si="493"/>
        <v>100 percent up in Emsian international stage</v>
      </c>
      <c r="J1042" s="7">
        <v>0.83</v>
      </c>
      <c r="K1042" s="129">
        <f t="shared" si="494"/>
        <v>83</v>
      </c>
      <c r="L1042" s="8" t="s">
        <v>141</v>
      </c>
      <c r="M1042" s="5"/>
      <c r="O1042" s="83"/>
      <c r="P1042" s="20">
        <v>1</v>
      </c>
      <c r="Q1042" s="143">
        <f t="shared" si="495"/>
        <v>100</v>
      </c>
      <c r="R1042" s="21" t="s">
        <v>141</v>
      </c>
      <c r="S1042" s="149" t="s">
        <v>1904</v>
      </c>
    </row>
    <row r="1043" spans="1:20" ht="28">
      <c r="A1043" s="107"/>
      <c r="B1043" s="109" t="s">
        <v>1734</v>
      </c>
      <c r="C1043" s="5"/>
      <c r="D1043" s="5"/>
      <c r="E1043" s="132">
        <f t="shared" ref="E1043:E1046" si="559">$O$1047-J1043*($O$1047-$O$1034)</f>
        <v>399.81139999999999</v>
      </c>
      <c r="F1043" s="139">
        <f t="shared" ref="F1043:F1046" si="560">$O$1047-P1043*($O$1047-$O$1034)</f>
        <v>394.3</v>
      </c>
      <c r="G1043" s="149" t="s">
        <v>1737</v>
      </c>
      <c r="H1043" s="82" t="str">
        <f t="shared" ref="H1043:H1046" si="561">CONCATENATE(K1043," percent up in ",L1043," international stage")</f>
        <v>66 percent up in Emsian international stage</v>
      </c>
      <c r="I1043" s="142" t="str">
        <f t="shared" ref="I1043:I1046" si="562">CONCATENATE(Q1043," percent up in ",R1043," international stage")</f>
        <v>100 percent up in Emsian international stage</v>
      </c>
      <c r="J1043" s="7">
        <v>0.66</v>
      </c>
      <c r="K1043" s="129">
        <f t="shared" ref="K1043:K1046" si="563">ROUND(J1043*100,1)</f>
        <v>66</v>
      </c>
      <c r="L1043" s="8" t="s">
        <v>141</v>
      </c>
      <c r="M1043" s="5"/>
      <c r="O1043" s="83"/>
      <c r="P1043" s="20">
        <v>1</v>
      </c>
      <c r="Q1043" s="143">
        <f t="shared" ref="Q1043:Q1046" si="564">ROUND(P1043*100,1)</f>
        <v>100</v>
      </c>
      <c r="R1043" s="21" t="s">
        <v>141</v>
      </c>
      <c r="S1043" s="151" t="s">
        <v>1673</v>
      </c>
    </row>
    <row r="1044" spans="1:20" ht="28">
      <c r="A1044" s="107"/>
      <c r="B1044" s="109" t="s">
        <v>1735</v>
      </c>
      <c r="C1044" s="5"/>
      <c r="D1044" s="5"/>
      <c r="E1044" s="132">
        <f t="shared" si="559"/>
        <v>405.16070000000002</v>
      </c>
      <c r="F1044" s="139">
        <f t="shared" si="560"/>
        <v>399.81139999999999</v>
      </c>
      <c r="G1044" s="149" t="s">
        <v>1738</v>
      </c>
      <c r="H1044" s="82" t="str">
        <f t="shared" si="561"/>
        <v>33 percent up in Emsian international stage</v>
      </c>
      <c r="I1044" s="142" t="str">
        <f t="shared" si="562"/>
        <v>66 percent up in Emsian international stage</v>
      </c>
      <c r="J1044" s="7">
        <v>0.33</v>
      </c>
      <c r="K1044" s="129">
        <f t="shared" si="563"/>
        <v>33</v>
      </c>
      <c r="L1044" s="8" t="s">
        <v>141</v>
      </c>
      <c r="M1044" s="5"/>
      <c r="O1044" s="83"/>
      <c r="P1044" s="20">
        <v>0.66</v>
      </c>
      <c r="Q1044" s="143">
        <f t="shared" si="564"/>
        <v>66</v>
      </c>
      <c r="R1044" s="21" t="s">
        <v>141</v>
      </c>
      <c r="S1044" s="151" t="s">
        <v>1674</v>
      </c>
    </row>
    <row r="1045" spans="1:20" ht="28">
      <c r="A1045" s="107"/>
      <c r="B1045" s="109" t="s">
        <v>1901</v>
      </c>
      <c r="C1045" s="5"/>
      <c r="D1045" s="5"/>
      <c r="E1045" s="132">
        <f t="shared" ref="E1045" si="565">$O$1047-J1045*($O$1047-$O$1034)</f>
        <v>410.51</v>
      </c>
      <c r="F1045" s="139">
        <f t="shared" ref="F1045" si="566">$O$1047-P1045*($O$1047-$O$1034)</f>
        <v>407.7543</v>
      </c>
      <c r="G1045" s="149" t="s">
        <v>1902</v>
      </c>
      <c r="H1045" s="82" t="str">
        <f t="shared" ref="H1045" si="567">CONCATENATE(K1045," percent up in ",L1045," international stage")</f>
        <v>0 percent up in Emsian international stage</v>
      </c>
      <c r="I1045" s="142" t="str">
        <f t="shared" ref="I1045" si="568">CONCATENATE(Q1045," percent up in ",R1045," international stage")</f>
        <v>17 percent up in Emsian international stage</v>
      </c>
      <c r="J1045" s="7">
        <v>0</v>
      </c>
      <c r="K1045" s="129">
        <f t="shared" ref="K1045" si="569">ROUND(J1045*100,1)</f>
        <v>0</v>
      </c>
      <c r="L1045" s="8" t="s">
        <v>141</v>
      </c>
      <c r="M1045" s="5"/>
      <c r="O1045" s="83"/>
      <c r="P1045" s="20">
        <v>0.17</v>
      </c>
      <c r="Q1045" s="143">
        <f t="shared" ref="Q1045" si="570">ROUND(P1045*100,1)</f>
        <v>17</v>
      </c>
      <c r="R1045" s="21" t="s">
        <v>141</v>
      </c>
      <c r="S1045" s="149" t="s">
        <v>1902</v>
      </c>
    </row>
    <row r="1046" spans="1:20" ht="42">
      <c r="A1046" s="107"/>
      <c r="B1046" s="109" t="s">
        <v>1736</v>
      </c>
      <c r="C1046" s="5"/>
      <c r="D1046" s="5"/>
      <c r="E1046" s="132">
        <f t="shared" si="559"/>
        <v>410.51</v>
      </c>
      <c r="F1046" s="139">
        <f t="shared" si="560"/>
        <v>405.16070000000002</v>
      </c>
      <c r="G1046" s="149" t="s">
        <v>1739</v>
      </c>
      <c r="H1046" s="82" t="str">
        <f t="shared" si="561"/>
        <v>0 percent up in Emsian international stage</v>
      </c>
      <c r="I1046" s="142" t="str">
        <f t="shared" si="562"/>
        <v>33 percent up in Emsian international stage</v>
      </c>
      <c r="J1046" s="7">
        <v>0</v>
      </c>
      <c r="K1046" s="129">
        <f t="shared" si="563"/>
        <v>0</v>
      </c>
      <c r="L1046" s="8" t="s">
        <v>141</v>
      </c>
      <c r="M1046" s="5"/>
      <c r="O1046" s="83"/>
      <c r="P1046" s="20">
        <v>0.33</v>
      </c>
      <c r="Q1046" s="143">
        <f t="shared" si="564"/>
        <v>33</v>
      </c>
      <c r="R1046" s="21" t="s">
        <v>141</v>
      </c>
      <c r="S1046" s="151" t="s">
        <v>1675</v>
      </c>
    </row>
    <row r="1047" spans="1:20" ht="28">
      <c r="A1047" s="107" t="s">
        <v>1107</v>
      </c>
      <c r="B1047" s="109" t="s">
        <v>141</v>
      </c>
      <c r="C1047" s="135"/>
      <c r="D1047" s="135" t="s">
        <v>224</v>
      </c>
      <c r="E1047" s="132">
        <f t="shared" si="557"/>
        <v>410.51</v>
      </c>
      <c r="F1047" s="139">
        <f t="shared" si="558"/>
        <v>394.3</v>
      </c>
      <c r="G1047" s="149"/>
      <c r="H1047" s="82" t="str">
        <f t="shared" si="492"/>
        <v>0 percent up in Emsian international stage</v>
      </c>
      <c r="I1047" s="142" t="str">
        <f t="shared" si="493"/>
        <v>100 percent up in Emsian international stage</v>
      </c>
      <c r="J1047" s="7">
        <v>0</v>
      </c>
      <c r="K1047" s="129">
        <f t="shared" si="494"/>
        <v>0</v>
      </c>
      <c r="L1047" s="8" t="s">
        <v>141</v>
      </c>
      <c r="M1047" s="5" t="s">
        <v>226</v>
      </c>
      <c r="N1047" s="5" t="s">
        <v>1153</v>
      </c>
      <c r="O1047" s="84">
        <f>Master_Chronostrat!I133</f>
        <v>410.51</v>
      </c>
      <c r="P1047" s="20">
        <v>1</v>
      </c>
      <c r="Q1047" s="143">
        <f t="shared" si="495"/>
        <v>100</v>
      </c>
      <c r="R1047" s="21" t="s">
        <v>141</v>
      </c>
      <c r="S1047" s="8" t="s">
        <v>226</v>
      </c>
      <c r="T1047" s="7" t="s">
        <v>228</v>
      </c>
    </row>
    <row r="1048" spans="1:20" ht="34">
      <c r="A1048" s="107"/>
      <c r="B1048" s="109" t="s">
        <v>1891</v>
      </c>
      <c r="C1048" s="5"/>
      <c r="D1048" s="5"/>
      <c r="E1048" s="132">
        <f t="shared" si="557"/>
        <v>410.51</v>
      </c>
      <c r="F1048" s="139">
        <f t="shared" si="558"/>
        <v>394.3</v>
      </c>
      <c r="G1048" s="149" t="s">
        <v>1892</v>
      </c>
      <c r="H1048" s="82" t="str">
        <f t="shared" si="492"/>
        <v>0 percent up in Emsian international stage</v>
      </c>
      <c r="I1048" s="142" t="str">
        <f t="shared" si="493"/>
        <v>100 percent up in Emsian international stage</v>
      </c>
      <c r="J1048" s="7">
        <v>0</v>
      </c>
      <c r="K1048" s="129">
        <f t="shared" si="494"/>
        <v>0</v>
      </c>
      <c r="L1048" s="8" t="s">
        <v>141</v>
      </c>
      <c r="M1048" s="5"/>
      <c r="O1048" s="83"/>
      <c r="P1048" s="20">
        <v>1</v>
      </c>
      <c r="Q1048" s="143">
        <f t="shared" ref="Q1048" si="571">ROUND(P1048*100,1)</f>
        <v>100</v>
      </c>
      <c r="R1048" s="21" t="s">
        <v>141</v>
      </c>
      <c r="S1048" s="149" t="s">
        <v>1892</v>
      </c>
    </row>
    <row r="1049" spans="1:20" ht="28">
      <c r="A1049" s="107" t="s">
        <v>1107</v>
      </c>
      <c r="B1049" s="109" t="s">
        <v>1154</v>
      </c>
      <c r="C1049" s="5"/>
      <c r="D1049" s="5" t="s">
        <v>250</v>
      </c>
      <c r="E1049" s="132">
        <f t="shared" ref="E1049:E1057" si="572">$O$1056-J1049*($O$1056-$O$1047)</f>
        <v>411.85999999999996</v>
      </c>
      <c r="F1049" s="139">
        <f>$O$1056-P1049*($O$1056-$O$1047)</f>
        <v>410.51</v>
      </c>
      <c r="G1049" s="149"/>
      <c r="H1049" s="82" t="str">
        <f t="shared" si="492"/>
        <v>28.6 percent up in Pragian international stage</v>
      </c>
      <c r="I1049" s="142" t="str">
        <f t="shared" si="493"/>
        <v>100 percent up in Pragian international stage</v>
      </c>
      <c r="J1049" s="7">
        <v>0.28571428571428381</v>
      </c>
      <c r="K1049" s="129">
        <f t="shared" si="494"/>
        <v>28.6</v>
      </c>
      <c r="L1049" s="8" t="s">
        <v>144</v>
      </c>
      <c r="M1049" s="5" t="s">
        <v>82</v>
      </c>
      <c r="N1049" s="5" t="s">
        <v>82</v>
      </c>
      <c r="O1049" s="83"/>
      <c r="P1049" s="20">
        <v>1</v>
      </c>
      <c r="Q1049" s="143">
        <f t="shared" si="495"/>
        <v>100</v>
      </c>
      <c r="R1049" s="21" t="s">
        <v>144</v>
      </c>
      <c r="S1049" s="8" t="s">
        <v>274</v>
      </c>
      <c r="T1049" s="7" t="s">
        <v>228</v>
      </c>
    </row>
    <row r="1050" spans="1:20" ht="28">
      <c r="A1050" s="107" t="s">
        <v>1107</v>
      </c>
      <c r="B1050" s="109" t="s">
        <v>1155</v>
      </c>
      <c r="C1050" s="5"/>
      <c r="D1050" s="5" t="s">
        <v>272</v>
      </c>
      <c r="E1050" s="132">
        <f t="shared" si="572"/>
        <v>412.4</v>
      </c>
      <c r="F1050" s="139">
        <f>$O$1047-P1050*($O$1047-$O$1034)</f>
        <v>394.3</v>
      </c>
      <c r="G1050" s="149"/>
      <c r="H1050" s="82" t="str">
        <f t="shared" si="492"/>
        <v>0 percent up in Pragian international stage</v>
      </c>
      <c r="I1050" s="142" t="str">
        <f t="shared" si="493"/>
        <v>100 percent up in Emsian international stage</v>
      </c>
      <c r="J1050" s="7">
        <v>0</v>
      </c>
      <c r="K1050" s="129">
        <f t="shared" si="494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1</v>
      </c>
      <c r="Q1050" s="143">
        <f t="shared" si="495"/>
        <v>100</v>
      </c>
      <c r="R1050" s="21" t="s">
        <v>141</v>
      </c>
      <c r="S1050" s="8" t="s">
        <v>234</v>
      </c>
      <c r="T1050" s="7" t="s">
        <v>228</v>
      </c>
    </row>
    <row r="1051" spans="1:20" ht="28">
      <c r="A1051" s="107" t="s">
        <v>1107</v>
      </c>
      <c r="B1051" s="109" t="s">
        <v>1156</v>
      </c>
      <c r="C1051" s="5"/>
      <c r="D1051" s="5" t="s">
        <v>272</v>
      </c>
      <c r="E1051" s="132">
        <f t="shared" si="572"/>
        <v>412.4</v>
      </c>
      <c r="F1051" s="139">
        <f t="shared" ref="F1051:F1058" si="573">$O$1056-P1051*($O$1056-$O$1047)</f>
        <v>410.51</v>
      </c>
      <c r="G1051" s="149"/>
      <c r="H1051" s="82" t="str">
        <f t="shared" si="492"/>
        <v>0 percent up in Pragian international stage</v>
      </c>
      <c r="I1051" s="142" t="str">
        <f t="shared" si="493"/>
        <v>100 percent up in Pragian international stage</v>
      </c>
      <c r="J1051" s="7">
        <v>0</v>
      </c>
      <c r="K1051" s="129">
        <f t="shared" si="494"/>
        <v>0</v>
      </c>
      <c r="L1051" s="8" t="s">
        <v>144</v>
      </c>
      <c r="M1051" s="5" t="s">
        <v>82</v>
      </c>
      <c r="N1051" s="5" t="s">
        <v>82</v>
      </c>
      <c r="O1051" s="83"/>
      <c r="P1051" s="20">
        <v>1</v>
      </c>
      <c r="Q1051" s="143">
        <f t="shared" si="495"/>
        <v>100</v>
      </c>
      <c r="R1051" s="21" t="s">
        <v>144</v>
      </c>
      <c r="S1051" s="8" t="s">
        <v>234</v>
      </c>
      <c r="T1051" s="7" t="s">
        <v>228</v>
      </c>
    </row>
    <row r="1052" spans="1:20" ht="28">
      <c r="A1052" s="107"/>
      <c r="B1052" s="109" t="s">
        <v>1898</v>
      </c>
      <c r="C1052" s="5"/>
      <c r="D1052" s="5"/>
      <c r="E1052" s="132">
        <f t="shared" si="572"/>
        <v>411.45499999999998</v>
      </c>
      <c r="F1052" s="139">
        <f t="shared" si="573"/>
        <v>410.51</v>
      </c>
      <c r="G1052" s="149" t="s">
        <v>1607</v>
      </c>
      <c r="H1052" s="82" t="str">
        <f t="shared" ref="H1052:H1055" si="574">CONCATENATE(K1052," percent up in ",L1052," international stage")</f>
        <v>50 percent up in Pragian international stage</v>
      </c>
      <c r="I1052" s="142" t="str">
        <f t="shared" ref="I1052:I1055" si="575">CONCATENATE(Q1052," percent up in ",R1052," international stage")</f>
        <v>100 percent up in  international stage</v>
      </c>
      <c r="J1052" s="7">
        <v>0.5</v>
      </c>
      <c r="K1052" s="129">
        <f t="shared" ref="K1052:K1055" si="576">ROUND(J1052*100,1)</f>
        <v>50</v>
      </c>
      <c r="L1052" s="8" t="s">
        <v>144</v>
      </c>
      <c r="M1052" s="5" t="s">
        <v>82</v>
      </c>
      <c r="N1052" s="5" t="s">
        <v>82</v>
      </c>
      <c r="O1052" s="83"/>
      <c r="P1052" s="20">
        <v>1</v>
      </c>
      <c r="Q1052" s="143">
        <f t="shared" ref="Q1052:Q1055" si="577">ROUND(P1052*100,1)</f>
        <v>100</v>
      </c>
      <c r="S1052" s="151" t="s">
        <v>1607</v>
      </c>
    </row>
    <row r="1053" spans="1:20" ht="34">
      <c r="A1053" s="107"/>
      <c r="B1053" s="109" t="s">
        <v>1899</v>
      </c>
      <c r="C1053" s="5"/>
      <c r="D1053" s="5"/>
      <c r="E1053" s="132">
        <f t="shared" si="572"/>
        <v>411.92750000000001</v>
      </c>
      <c r="F1053" s="139">
        <f t="shared" si="573"/>
        <v>411.45499999999998</v>
      </c>
      <c r="G1053" s="149" t="s">
        <v>1887</v>
      </c>
      <c r="H1053" s="82" t="str">
        <f t="shared" ref="H1053:H1054" si="578">CONCATENATE(K1053," percent up in ",L1053," international stage")</f>
        <v>25 percent up in Pragian international stage</v>
      </c>
      <c r="I1053" s="142" t="str">
        <f t="shared" ref="I1053:I1054" si="579">CONCATENATE(Q1053," percent up in ",R1053," international stage")</f>
        <v>50 percent up in  international stage</v>
      </c>
      <c r="J1053" s="7">
        <v>0.25</v>
      </c>
      <c r="K1053" s="129">
        <f t="shared" ref="K1053:K1054" si="580">ROUND(J1053*100,1)</f>
        <v>25</v>
      </c>
      <c r="L1053" s="8" t="s">
        <v>144</v>
      </c>
      <c r="M1053" s="5" t="s">
        <v>82</v>
      </c>
      <c r="N1053" s="5" t="s">
        <v>82</v>
      </c>
      <c r="O1053" s="83"/>
      <c r="P1053" s="20">
        <v>0.5</v>
      </c>
      <c r="Q1053" s="143">
        <f t="shared" ref="Q1053:Q1054" si="581">ROUND(P1053*100,1)</f>
        <v>50</v>
      </c>
      <c r="S1053" s="149" t="s">
        <v>1887</v>
      </c>
    </row>
    <row r="1054" spans="1:20" ht="34">
      <c r="A1054" s="107"/>
      <c r="B1054" s="109" t="s">
        <v>1900</v>
      </c>
      <c r="C1054" s="5"/>
      <c r="D1054" s="5"/>
      <c r="E1054" s="132">
        <f t="shared" si="572"/>
        <v>412.4</v>
      </c>
      <c r="F1054" s="139">
        <f t="shared" si="573"/>
        <v>411.92750000000001</v>
      </c>
      <c r="G1054" s="149" t="s">
        <v>1888</v>
      </c>
      <c r="H1054" s="82" t="str">
        <f t="shared" si="578"/>
        <v>0 percent up in Pragian international stage</v>
      </c>
      <c r="I1054" s="142" t="str">
        <f t="shared" si="579"/>
        <v>25 percent up in  international stage</v>
      </c>
      <c r="J1054" s="7">
        <v>0</v>
      </c>
      <c r="K1054" s="129">
        <f t="shared" si="580"/>
        <v>0</v>
      </c>
      <c r="L1054" s="8" t="s">
        <v>144</v>
      </c>
      <c r="M1054" s="5" t="s">
        <v>82</v>
      </c>
      <c r="N1054" s="5" t="s">
        <v>82</v>
      </c>
      <c r="O1054" s="83"/>
      <c r="P1054" s="20">
        <v>0.25</v>
      </c>
      <c r="Q1054" s="143">
        <f t="shared" si="581"/>
        <v>25</v>
      </c>
      <c r="S1054" s="149" t="s">
        <v>1888</v>
      </c>
    </row>
    <row r="1055" spans="1:20" ht="28">
      <c r="A1055" s="107"/>
      <c r="B1055" s="109" t="s">
        <v>1897</v>
      </c>
      <c r="C1055" s="5"/>
      <c r="D1055" s="5"/>
      <c r="E1055" s="132">
        <f t="shared" si="572"/>
        <v>412.4</v>
      </c>
      <c r="F1055" s="139">
        <f t="shared" si="573"/>
        <v>411.45499999999998</v>
      </c>
      <c r="G1055" s="149" t="s">
        <v>1608</v>
      </c>
      <c r="H1055" s="82" t="str">
        <f t="shared" si="574"/>
        <v>0 percent up in Pragian international stage</v>
      </c>
      <c r="I1055" s="142" t="str">
        <f t="shared" si="575"/>
        <v>50 percent up in  international stage</v>
      </c>
      <c r="J1055" s="7">
        <v>0</v>
      </c>
      <c r="K1055" s="129">
        <f t="shared" si="576"/>
        <v>0</v>
      </c>
      <c r="L1055" s="8" t="s">
        <v>144</v>
      </c>
      <c r="M1055" s="5" t="s">
        <v>82</v>
      </c>
      <c r="N1055" s="5" t="s">
        <v>82</v>
      </c>
      <c r="O1055" s="83"/>
      <c r="P1055" s="20">
        <v>0.5</v>
      </c>
      <c r="Q1055" s="143">
        <f t="shared" si="577"/>
        <v>50</v>
      </c>
      <c r="S1055" s="151" t="s">
        <v>1608</v>
      </c>
    </row>
    <row r="1056" spans="1:20" ht="28">
      <c r="A1056" s="107" t="s">
        <v>1107</v>
      </c>
      <c r="B1056" s="109" t="s">
        <v>144</v>
      </c>
      <c r="C1056" s="135"/>
      <c r="D1056" s="135" t="s">
        <v>224</v>
      </c>
      <c r="E1056" s="132">
        <f t="shared" si="572"/>
        <v>412.4</v>
      </c>
      <c r="F1056" s="139">
        <f t="shared" si="573"/>
        <v>410.51</v>
      </c>
      <c r="G1056" s="149"/>
      <c r="H1056" s="82" t="str">
        <f t="shared" si="492"/>
        <v>0 percent up in Pragian international stage</v>
      </c>
      <c r="I1056" s="142" t="str">
        <f t="shared" si="493"/>
        <v>100 percent up in Pragian international stage</v>
      </c>
      <c r="J1056" s="7">
        <v>0</v>
      </c>
      <c r="K1056" s="129">
        <f t="shared" si="494"/>
        <v>0</v>
      </c>
      <c r="L1056" s="8" t="s">
        <v>144</v>
      </c>
      <c r="M1056" s="5" t="s">
        <v>226</v>
      </c>
      <c r="N1056" s="5" t="s">
        <v>1157</v>
      </c>
      <c r="O1056" s="84">
        <f>Master_Chronostrat!I134</f>
        <v>412.4</v>
      </c>
      <c r="P1056" s="20">
        <v>1</v>
      </c>
      <c r="Q1056" s="143">
        <f t="shared" si="495"/>
        <v>100</v>
      </c>
      <c r="R1056" s="21" t="s">
        <v>144</v>
      </c>
      <c r="S1056" s="8" t="s">
        <v>226</v>
      </c>
      <c r="T1056" s="7" t="s">
        <v>228</v>
      </c>
    </row>
    <row r="1057" spans="1:20" ht="34">
      <c r="A1057" s="107"/>
      <c r="B1057" s="109" t="s">
        <v>1893</v>
      </c>
      <c r="C1057" s="5"/>
      <c r="D1057" s="5"/>
      <c r="E1057" s="132">
        <f t="shared" si="572"/>
        <v>412.4</v>
      </c>
      <c r="F1057" s="139">
        <f t="shared" si="573"/>
        <v>410.51</v>
      </c>
      <c r="G1057" s="149" t="s">
        <v>1894</v>
      </c>
      <c r="H1057" s="82" t="str">
        <f t="shared" ref="H1057" si="582">CONCATENATE(K1057," percent up in ",L1057," international stage")</f>
        <v>0 percent up in Pragian international stage</v>
      </c>
      <c r="I1057" s="142" t="str">
        <f t="shared" ref="I1057" si="583">CONCATENATE(Q1057," percent up in ",R1057," international stage")</f>
        <v>100 percent up in Pragian international stage</v>
      </c>
      <c r="J1057" s="7">
        <v>0</v>
      </c>
      <c r="K1057" s="129">
        <f t="shared" ref="K1057" si="584">ROUND(J1057*100,1)</f>
        <v>0</v>
      </c>
      <c r="L1057" s="8" t="s">
        <v>144</v>
      </c>
      <c r="M1057" s="5"/>
      <c r="O1057" s="83"/>
      <c r="P1057" s="20">
        <v>1</v>
      </c>
      <c r="Q1057" s="143">
        <f t="shared" ref="Q1057" si="585">ROUND(P1057*100,1)</f>
        <v>100</v>
      </c>
      <c r="R1057" s="21" t="s">
        <v>144</v>
      </c>
      <c r="S1057" s="8"/>
    </row>
    <row r="1058" spans="1:20" ht="28">
      <c r="A1058" s="107" t="s">
        <v>1107</v>
      </c>
      <c r="B1058" s="109" t="s">
        <v>1158</v>
      </c>
      <c r="C1058" s="5"/>
      <c r="D1058" s="5" t="s">
        <v>250</v>
      </c>
      <c r="E1058" s="132">
        <f t="shared" ref="E1058:E1069" si="586">$O$1069-J1058*($O$1069-$O$1056)</f>
        <v>414.875</v>
      </c>
      <c r="F1058" s="139">
        <f t="shared" si="573"/>
        <v>411.85999999999996</v>
      </c>
      <c r="G1058" s="149"/>
      <c r="H1058" s="82" t="str">
        <f t="shared" si="492"/>
        <v>62.5 percent up in Lochkovian international stage</v>
      </c>
      <c r="I1058" s="142" t="str">
        <f t="shared" si="493"/>
        <v>28.6 percent up in Pragian international stage</v>
      </c>
      <c r="J1058" s="7">
        <v>0.62499999999999845</v>
      </c>
      <c r="K1058" s="129">
        <f t="shared" si="494"/>
        <v>62.5</v>
      </c>
      <c r="L1058" s="8" t="s">
        <v>146</v>
      </c>
      <c r="M1058" s="5" t="s">
        <v>82</v>
      </c>
      <c r="N1058" s="5" t="s">
        <v>82</v>
      </c>
      <c r="O1058" s="83"/>
      <c r="P1058" s="20">
        <v>0.28571428571428376</v>
      </c>
      <c r="Q1058" s="143">
        <f t="shared" si="495"/>
        <v>28.6</v>
      </c>
      <c r="R1058" s="21" t="s">
        <v>144</v>
      </c>
      <c r="S1058" s="8" t="s">
        <v>248</v>
      </c>
      <c r="T1058" s="7" t="s">
        <v>228</v>
      </c>
    </row>
    <row r="1059" spans="1:20" ht="28">
      <c r="A1059" s="107" t="s">
        <v>1107</v>
      </c>
      <c r="B1059" s="109" t="s">
        <v>1159</v>
      </c>
      <c r="C1059" s="5"/>
      <c r="D1059" s="5" t="s">
        <v>272</v>
      </c>
      <c r="E1059" s="132">
        <f t="shared" si="586"/>
        <v>419</v>
      </c>
      <c r="F1059" s="139">
        <f>$O$1069-P1059*($O$1069-$O$1056)</f>
        <v>412.4</v>
      </c>
      <c r="G1059" s="149"/>
      <c r="H1059" s="82" t="str">
        <f t="shared" si="492"/>
        <v>0 percent up in Lochkovian international stage</v>
      </c>
      <c r="I1059" s="142" t="str">
        <f t="shared" si="493"/>
        <v>100 percent up in Lochkovian international stage</v>
      </c>
      <c r="J1059" s="7">
        <v>0</v>
      </c>
      <c r="K1059" s="129">
        <f t="shared" si="494"/>
        <v>0</v>
      </c>
      <c r="L1059" s="8" t="s">
        <v>146</v>
      </c>
      <c r="M1059" s="5" t="s">
        <v>82</v>
      </c>
      <c r="N1059" s="5" t="s">
        <v>82</v>
      </c>
      <c r="O1059" s="83"/>
      <c r="P1059" s="20">
        <v>1</v>
      </c>
      <c r="Q1059" s="143">
        <f t="shared" si="495"/>
        <v>100</v>
      </c>
      <c r="R1059" s="21" t="s">
        <v>146</v>
      </c>
      <c r="S1059" s="8" t="s">
        <v>234</v>
      </c>
      <c r="T1059" s="7" t="s">
        <v>228</v>
      </c>
    </row>
    <row r="1060" spans="1:20" ht="28">
      <c r="A1060" s="107" t="s">
        <v>1107</v>
      </c>
      <c r="B1060" s="109" t="s">
        <v>1160</v>
      </c>
      <c r="C1060" s="5"/>
      <c r="D1060" s="5" t="s">
        <v>82</v>
      </c>
      <c r="E1060" s="132">
        <f t="shared" si="586"/>
        <v>419</v>
      </c>
      <c r="F1060" s="139">
        <f>$O$1047-P1060*($O$1047-$O$1034)</f>
        <v>394.3</v>
      </c>
      <c r="G1060" s="149"/>
      <c r="H1060" s="82" t="str">
        <f t="shared" si="492"/>
        <v>0 percent up in Lochkovian international stage</v>
      </c>
      <c r="I1060" s="142" t="str">
        <f t="shared" si="493"/>
        <v>100 percent up in Emsian international stage</v>
      </c>
      <c r="J1060" s="7">
        <v>0</v>
      </c>
      <c r="K1060" s="129">
        <f t="shared" si="494"/>
        <v>0</v>
      </c>
      <c r="L1060" s="8" t="s">
        <v>146</v>
      </c>
      <c r="M1060" s="5" t="s">
        <v>82</v>
      </c>
      <c r="N1060" s="5" t="s">
        <v>82</v>
      </c>
      <c r="O1060" s="83"/>
      <c r="P1060" s="20">
        <v>1</v>
      </c>
      <c r="Q1060" s="143">
        <f t="shared" si="495"/>
        <v>100</v>
      </c>
      <c r="R1060" s="21" t="s">
        <v>141</v>
      </c>
      <c r="S1060" s="8" t="s">
        <v>234</v>
      </c>
      <c r="T1060" s="7" t="s">
        <v>228</v>
      </c>
    </row>
    <row r="1061" spans="1:20" ht="28">
      <c r="A1061" s="107" t="s">
        <v>1107</v>
      </c>
      <c r="B1061" s="109" t="s">
        <v>1161</v>
      </c>
      <c r="C1061" s="5"/>
      <c r="D1061" s="5" t="s">
        <v>250</v>
      </c>
      <c r="E1061" s="132">
        <f t="shared" si="586"/>
        <v>419</v>
      </c>
      <c r="F1061" s="139">
        <f>$O$1069-P1061*($O$1069-$O$1056)</f>
        <v>414.875</v>
      </c>
      <c r="G1061" s="149"/>
      <c r="H1061" s="82" t="str">
        <f t="shared" si="492"/>
        <v>0 percent up in Lochkovian international stage</v>
      </c>
      <c r="I1061" s="142" t="str">
        <f t="shared" si="493"/>
        <v>62.5 percent up in Lochkovian international stage</v>
      </c>
      <c r="J1061" s="7">
        <v>0</v>
      </c>
      <c r="K1061" s="129">
        <f t="shared" si="494"/>
        <v>0</v>
      </c>
      <c r="L1061" s="8" t="s">
        <v>146</v>
      </c>
      <c r="M1061" s="5" t="s">
        <v>82</v>
      </c>
      <c r="N1061" s="5" t="s">
        <v>82</v>
      </c>
      <c r="O1061" s="83"/>
      <c r="P1061" s="20">
        <v>0.62499999999999856</v>
      </c>
      <c r="Q1061" s="143">
        <f t="shared" si="495"/>
        <v>62.5</v>
      </c>
      <c r="R1061" s="21" t="s">
        <v>146</v>
      </c>
      <c r="S1061" s="8" t="s">
        <v>232</v>
      </c>
      <c r="T1061" s="7" t="s">
        <v>228</v>
      </c>
    </row>
    <row r="1062" spans="1:20" ht="28">
      <c r="A1062" s="107" t="s">
        <v>1107</v>
      </c>
      <c r="B1062" s="109" t="s">
        <v>1162</v>
      </c>
      <c r="C1062" s="5"/>
      <c r="D1062" s="5" t="s">
        <v>246</v>
      </c>
      <c r="E1062" s="132">
        <f t="shared" si="586"/>
        <v>419</v>
      </c>
      <c r="F1062" s="139">
        <f>$O$1034-P1062*($O$1034-$O$1023)</f>
        <v>385.3</v>
      </c>
      <c r="G1062" s="149"/>
      <c r="H1062" s="82" t="str">
        <f t="shared" si="492"/>
        <v>0 percent up in Lochkovian international stage</v>
      </c>
      <c r="I1062" s="142" t="str">
        <f t="shared" si="493"/>
        <v>100 percent up in Eifelian international stage</v>
      </c>
      <c r="J1062" s="7">
        <v>0</v>
      </c>
      <c r="K1062" s="129">
        <f t="shared" si="494"/>
        <v>0</v>
      </c>
      <c r="L1062" s="8" t="s">
        <v>146</v>
      </c>
      <c r="M1062" s="5" t="s">
        <v>82</v>
      </c>
      <c r="N1062" s="5" t="s">
        <v>82</v>
      </c>
      <c r="O1062" s="83"/>
      <c r="P1062" s="20">
        <v>1</v>
      </c>
      <c r="Q1062" s="143">
        <f t="shared" si="495"/>
        <v>100</v>
      </c>
      <c r="R1062" s="21" t="s">
        <v>140</v>
      </c>
      <c r="S1062" s="8" t="s">
        <v>234</v>
      </c>
      <c r="T1062" s="7" t="s">
        <v>228</v>
      </c>
    </row>
    <row r="1063" spans="1:20" ht="28">
      <c r="A1063" s="107"/>
      <c r="B1063" s="109" t="s">
        <v>1740</v>
      </c>
      <c r="C1063" s="5"/>
      <c r="D1063" s="5"/>
      <c r="E1063" s="132">
        <f t="shared" ref="E1063:E1065" si="587">$O$1069-J1063*($O$1069-$O$1056)</f>
        <v>413.91800000000001</v>
      </c>
      <c r="F1063" s="139">
        <f>$O$1069-P1063*($O$1069-$O$1056)</f>
        <v>412.4</v>
      </c>
      <c r="G1063" s="149" t="s">
        <v>1723</v>
      </c>
      <c r="H1063" s="82" t="str">
        <f t="shared" ref="H1063:H1065" si="588">CONCATENATE(K1063," percent up in ",L1063," international stage")</f>
        <v>77 percent up in Lochkovian international stage</v>
      </c>
      <c r="I1063" s="142" t="str">
        <f t="shared" ref="I1063:I1065" si="589">CONCATENATE(Q1063," percent up in ",R1063," international stage")</f>
        <v>100 percent up in Lochkovian international stage</v>
      </c>
      <c r="J1063" s="7">
        <v>0.77</v>
      </c>
      <c r="K1063" s="129">
        <f t="shared" ref="K1063:K1065" si="590">ROUND(J1063*100,1)</f>
        <v>77</v>
      </c>
      <c r="L1063" s="8" t="s">
        <v>146</v>
      </c>
      <c r="M1063" s="5"/>
      <c r="O1063" s="83"/>
      <c r="P1063" s="20">
        <v>1</v>
      </c>
      <c r="Q1063" s="143">
        <f t="shared" ref="Q1063:Q1065" si="591">ROUND(P1063*100,1)</f>
        <v>100</v>
      </c>
      <c r="R1063" s="21" t="s">
        <v>146</v>
      </c>
      <c r="S1063" s="151" t="s">
        <v>1673</v>
      </c>
    </row>
    <row r="1064" spans="1:20" ht="28">
      <c r="A1064" s="107"/>
      <c r="B1064" s="109" t="s">
        <v>1741</v>
      </c>
      <c r="C1064" s="5"/>
      <c r="D1064" s="5"/>
      <c r="E1064" s="132">
        <f t="shared" si="587"/>
        <v>416.36</v>
      </c>
      <c r="F1064" s="139">
        <f>$O$1069-P1064*($O$1069-$O$1056)</f>
        <v>413.91800000000001</v>
      </c>
      <c r="G1064" s="149" t="s">
        <v>1674</v>
      </c>
      <c r="H1064" s="82" t="str">
        <f t="shared" si="588"/>
        <v>40 percent up in Lochkovian international stage</v>
      </c>
      <c r="I1064" s="142" t="str">
        <f t="shared" si="589"/>
        <v>77 percent up in Lochkovian international stage</v>
      </c>
      <c r="J1064" s="7">
        <v>0.4</v>
      </c>
      <c r="K1064" s="129">
        <f t="shared" si="590"/>
        <v>40</v>
      </c>
      <c r="L1064" s="8" t="s">
        <v>146</v>
      </c>
      <c r="M1064" s="5"/>
      <c r="O1064" s="83"/>
      <c r="P1064" s="20">
        <v>0.77</v>
      </c>
      <c r="Q1064" s="143">
        <f t="shared" si="591"/>
        <v>77</v>
      </c>
      <c r="R1064" s="21" t="s">
        <v>146</v>
      </c>
      <c r="S1064" s="151" t="s">
        <v>1674</v>
      </c>
    </row>
    <row r="1065" spans="1:20" ht="28">
      <c r="A1065" s="107"/>
      <c r="B1065" s="109" t="s">
        <v>1742</v>
      </c>
      <c r="C1065" s="5"/>
      <c r="D1065" s="5"/>
      <c r="E1065" s="132">
        <f t="shared" si="587"/>
        <v>419</v>
      </c>
      <c r="F1065" s="139">
        <f>$O$1069-P1065*($O$1069-$O$1056)</f>
        <v>416.36</v>
      </c>
      <c r="G1065" s="149" t="s">
        <v>1729</v>
      </c>
      <c r="H1065" s="82" t="str">
        <f t="shared" si="588"/>
        <v>0 percent up in Lochkovian international stage</v>
      </c>
      <c r="I1065" s="142" t="str">
        <f t="shared" si="589"/>
        <v>40 percent up in Lochkovian international stage</v>
      </c>
      <c r="J1065" s="7">
        <v>0</v>
      </c>
      <c r="K1065" s="129">
        <f t="shared" si="590"/>
        <v>0</v>
      </c>
      <c r="L1065" s="8" t="s">
        <v>146</v>
      </c>
      <c r="M1065" s="5"/>
      <c r="O1065" s="83"/>
      <c r="P1065" s="20">
        <v>0.4</v>
      </c>
      <c r="Q1065" s="143">
        <f t="shared" si="591"/>
        <v>40</v>
      </c>
      <c r="R1065" s="21" t="s">
        <v>146</v>
      </c>
      <c r="S1065" s="151" t="s">
        <v>1675</v>
      </c>
    </row>
    <row r="1066" spans="1:20" ht="28">
      <c r="A1066" s="107" t="s">
        <v>1107</v>
      </c>
      <c r="B1066" s="109" t="s">
        <v>146</v>
      </c>
      <c r="C1066" s="135"/>
      <c r="D1066" s="135" t="s">
        <v>224</v>
      </c>
      <c r="E1066" s="132">
        <f t="shared" si="586"/>
        <v>419</v>
      </c>
      <c r="F1066" s="139">
        <f>$O$1069-P1066*($O$1069-$O$1056)</f>
        <v>412.4</v>
      </c>
      <c r="G1066" s="149"/>
      <c r="H1066" s="82" t="str">
        <f t="shared" si="492"/>
        <v>0 percent up in Lochkovian international stage</v>
      </c>
      <c r="I1066" s="142" t="str">
        <f t="shared" si="493"/>
        <v>100 percent up in Lochkovian international stage</v>
      </c>
      <c r="J1066" s="7">
        <v>0</v>
      </c>
      <c r="K1066" s="129">
        <f t="shared" si="494"/>
        <v>0</v>
      </c>
      <c r="L1066" s="8" t="s">
        <v>146</v>
      </c>
      <c r="M1066" s="5" t="s">
        <v>226</v>
      </c>
      <c r="N1066" s="5" t="s">
        <v>1163</v>
      </c>
      <c r="O1066" s="84">
        <f>Master_Chronostrat!I137</f>
        <v>419</v>
      </c>
      <c r="P1066" s="20">
        <v>1</v>
      </c>
      <c r="Q1066" s="143">
        <f t="shared" si="495"/>
        <v>100</v>
      </c>
      <c r="R1066" s="21" t="s">
        <v>146</v>
      </c>
      <c r="S1066" s="8" t="s">
        <v>226</v>
      </c>
      <c r="T1066" s="7" t="s">
        <v>228</v>
      </c>
    </row>
    <row r="1067" spans="1:20" ht="34">
      <c r="A1067" s="107"/>
      <c r="B1067" s="109" t="s">
        <v>1895</v>
      </c>
      <c r="C1067" s="135"/>
      <c r="D1067" s="135"/>
      <c r="E1067" s="132"/>
      <c r="F1067" s="139"/>
      <c r="G1067" s="149" t="s">
        <v>1896</v>
      </c>
      <c r="H1067" s="82" t="str">
        <f t="shared" ref="H1067" si="592">CONCATENATE(K1067," percent up in ",L1067," international stage")</f>
        <v>0 percent up in Lochkovian international stage</v>
      </c>
      <c r="I1067" s="142" t="str">
        <f t="shared" ref="I1067" si="593">CONCATENATE(Q1067," percent up in ",R1067," international stage")</f>
        <v>100 percent up in Lochkovian international stage</v>
      </c>
      <c r="J1067" s="7">
        <v>0</v>
      </c>
      <c r="K1067" s="129">
        <f t="shared" ref="K1067" si="594">ROUND(J1067*100,1)</f>
        <v>0</v>
      </c>
      <c r="L1067" s="8" t="s">
        <v>146</v>
      </c>
      <c r="M1067" s="5"/>
      <c r="O1067" s="84"/>
      <c r="P1067" s="20">
        <v>1</v>
      </c>
      <c r="Q1067" s="143">
        <f t="shared" ref="Q1067" si="595">ROUND(P1067*100,1)</f>
        <v>100</v>
      </c>
      <c r="R1067" s="21" t="s">
        <v>146</v>
      </c>
      <c r="S1067" s="8" t="s">
        <v>226</v>
      </c>
    </row>
    <row r="1068" spans="1:20" ht="28">
      <c r="A1068" s="107" t="s">
        <v>1107</v>
      </c>
      <c r="B1068" s="109" t="s">
        <v>1164</v>
      </c>
      <c r="C1068" s="135"/>
      <c r="D1068" s="135" t="s">
        <v>224</v>
      </c>
      <c r="E1068" s="132">
        <f t="shared" si="586"/>
        <v>419</v>
      </c>
      <c r="F1068" s="139">
        <f>$O$1047-P1068*($O$1047-$O$1034)</f>
        <v>394.3</v>
      </c>
      <c r="G1068" s="149"/>
      <c r="H1068" s="82" t="str">
        <f t="shared" si="492"/>
        <v>0 percent up in Lochkovian international stage</v>
      </c>
      <c r="I1068" s="142" t="str">
        <f t="shared" si="493"/>
        <v>100 percent up in Emsian international stage</v>
      </c>
      <c r="J1068" s="7">
        <v>0</v>
      </c>
      <c r="K1068" s="129">
        <f t="shared" si="494"/>
        <v>0</v>
      </c>
      <c r="L1068" s="8" t="s">
        <v>146</v>
      </c>
      <c r="M1068" s="5" t="s">
        <v>226</v>
      </c>
      <c r="N1068" s="5" t="s">
        <v>1165</v>
      </c>
      <c r="O1068" s="84">
        <f>Master_Chronostrat!I137</f>
        <v>419</v>
      </c>
      <c r="P1068" s="20">
        <v>1</v>
      </c>
      <c r="Q1068" s="143">
        <f t="shared" si="495"/>
        <v>100</v>
      </c>
      <c r="R1068" s="21" t="s">
        <v>141</v>
      </c>
      <c r="S1068" s="8" t="s">
        <v>3</v>
      </c>
      <c r="T1068" s="7" t="s">
        <v>228</v>
      </c>
    </row>
    <row r="1069" spans="1:20" ht="28">
      <c r="A1069" s="107" t="s">
        <v>1107</v>
      </c>
      <c r="B1069" s="109" t="s">
        <v>145</v>
      </c>
      <c r="C1069" s="135"/>
      <c r="D1069" s="135" t="s">
        <v>224</v>
      </c>
      <c r="E1069" s="132">
        <f t="shared" si="586"/>
        <v>419</v>
      </c>
      <c r="F1069" s="139">
        <f>$O$1001-P1069*($O$1001-$O$983)</f>
        <v>359.3</v>
      </c>
      <c r="G1069" s="149"/>
      <c r="H1069" s="82" t="str">
        <f t="shared" ref="H1069:H1165" si="596">CONCATENATE(K1069," percent up in ",L1069," international stage")</f>
        <v>0 percent up in Lochkovian international stage</v>
      </c>
      <c r="I1069" s="142" t="str">
        <f t="shared" ref="I1069:I1165" si="597">CONCATENATE(Q1069," percent up in ",R1069," international stage")</f>
        <v>100 percent up in Famennian international stage</v>
      </c>
      <c r="J1069" s="7">
        <v>0</v>
      </c>
      <c r="K1069" s="129">
        <f t="shared" ref="K1069:K1165" si="598">ROUND(J1069*100,1)</f>
        <v>0</v>
      </c>
      <c r="L1069" s="8" t="s">
        <v>146</v>
      </c>
      <c r="M1069" s="5" t="s">
        <v>226</v>
      </c>
      <c r="N1069" s="5" t="s">
        <v>1166</v>
      </c>
      <c r="O1069" s="84">
        <f>Master_Chronostrat!I137</f>
        <v>419</v>
      </c>
      <c r="P1069" s="20">
        <v>1</v>
      </c>
      <c r="Q1069" s="143">
        <f t="shared" ref="Q1069:Q1165" si="599">ROUND(P1069*100,1)</f>
        <v>100</v>
      </c>
      <c r="R1069" s="21" t="s">
        <v>137</v>
      </c>
      <c r="S1069" s="8" t="s">
        <v>3</v>
      </c>
      <c r="T1069" s="7" t="s">
        <v>228</v>
      </c>
    </row>
    <row r="1070" spans="1:20" ht="28">
      <c r="A1070" s="110" t="s">
        <v>1167</v>
      </c>
      <c r="B1070" s="111" t="s">
        <v>1168</v>
      </c>
      <c r="C1070" s="5"/>
      <c r="D1070" s="5" t="s">
        <v>250</v>
      </c>
      <c r="E1070" s="132">
        <f t="shared" ref="E1070:E1076" si="600">$O$1076-J1070*($O$1076-$O$1069)</f>
        <v>420.86685</v>
      </c>
      <c r="F1070" s="139">
        <f t="shared" ref="F1070:F1077" si="601">$O$1076-P1070*($O$1076-$O$1069)</f>
        <v>419</v>
      </c>
      <c r="G1070" s="149"/>
      <c r="H1070" s="82" t="str">
        <f t="shared" si="596"/>
        <v>50 percent up in Pridoli international stage</v>
      </c>
      <c r="I1070" s="142" t="str">
        <f t="shared" si="597"/>
        <v>100 percent up in Pridoli international stage</v>
      </c>
      <c r="J1070" s="7">
        <v>0.5</v>
      </c>
      <c r="K1070" s="129">
        <f t="shared" si="598"/>
        <v>50</v>
      </c>
      <c r="L1070" s="8" t="s">
        <v>147</v>
      </c>
      <c r="M1070" s="5" t="s">
        <v>82</v>
      </c>
      <c r="N1070" s="5" t="s">
        <v>82</v>
      </c>
      <c r="O1070" s="83"/>
      <c r="P1070" s="20">
        <v>1</v>
      </c>
      <c r="Q1070" s="143">
        <f t="shared" si="599"/>
        <v>100</v>
      </c>
      <c r="R1070" s="21" t="s">
        <v>147</v>
      </c>
      <c r="S1070" s="8" t="s">
        <v>234</v>
      </c>
      <c r="T1070" s="7" t="s">
        <v>228</v>
      </c>
    </row>
    <row r="1071" spans="1:20" ht="28">
      <c r="A1071" s="110"/>
      <c r="B1071" s="111" t="s">
        <v>1745</v>
      </c>
      <c r="C1071" s="5"/>
      <c r="D1071" s="5"/>
      <c r="E1071" s="132">
        <f t="shared" si="600"/>
        <v>420.86685</v>
      </c>
      <c r="F1071" s="139">
        <f t="shared" si="601"/>
        <v>419</v>
      </c>
      <c r="G1071" s="149" t="s">
        <v>1743</v>
      </c>
      <c r="H1071" s="82" t="str">
        <f t="shared" si="596"/>
        <v>50 percent up in Pridoli international stage</v>
      </c>
      <c r="I1071" s="142" t="str">
        <f t="shared" si="597"/>
        <v>100 percent up in Pridoli international stage</v>
      </c>
      <c r="J1071" s="7">
        <v>0.5</v>
      </c>
      <c r="K1071" s="129">
        <f t="shared" si="598"/>
        <v>50</v>
      </c>
      <c r="L1071" s="8" t="s">
        <v>147</v>
      </c>
      <c r="M1071" s="5"/>
      <c r="O1071" s="83"/>
      <c r="P1071" s="20">
        <v>1</v>
      </c>
      <c r="Q1071" s="143">
        <f t="shared" si="599"/>
        <v>100</v>
      </c>
      <c r="R1071" s="21" t="s">
        <v>147</v>
      </c>
      <c r="S1071" s="151" t="s">
        <v>1607</v>
      </c>
    </row>
    <row r="1072" spans="1:20" ht="28">
      <c r="A1072" s="110"/>
      <c r="B1072" s="111" t="s">
        <v>1746</v>
      </c>
      <c r="C1072" s="5"/>
      <c r="D1072" s="5"/>
      <c r="E1072" s="132">
        <f t="shared" si="600"/>
        <v>422.7337</v>
      </c>
      <c r="F1072" s="139">
        <f t="shared" si="601"/>
        <v>420.86685</v>
      </c>
      <c r="G1072" s="149" t="s">
        <v>1743</v>
      </c>
      <c r="H1072" s="82" t="str">
        <f t="shared" si="596"/>
        <v>0 percent up in Pridoli international stage</v>
      </c>
      <c r="I1072" s="142" t="str">
        <f t="shared" si="597"/>
        <v>50 percent up in Pridoli international stage</v>
      </c>
      <c r="J1072" s="7">
        <v>0</v>
      </c>
      <c r="K1072" s="129">
        <f t="shared" si="598"/>
        <v>0</v>
      </c>
      <c r="L1072" s="8" t="s">
        <v>147</v>
      </c>
      <c r="M1072" s="5"/>
      <c r="O1072" s="83"/>
      <c r="P1072" s="20">
        <v>0.5</v>
      </c>
      <c r="Q1072" s="143">
        <f t="shared" si="599"/>
        <v>50</v>
      </c>
      <c r="R1072" s="21" t="s">
        <v>147</v>
      </c>
      <c r="S1072" s="151" t="s">
        <v>1608</v>
      </c>
    </row>
    <row r="1073" spans="1:20" ht="28">
      <c r="A1073" s="110"/>
      <c r="B1073" s="111" t="s">
        <v>1744</v>
      </c>
      <c r="C1073" s="5"/>
      <c r="D1073" s="135" t="s">
        <v>224</v>
      </c>
      <c r="E1073" s="132">
        <f t="shared" si="600"/>
        <v>422.7337</v>
      </c>
      <c r="F1073" s="139">
        <f t="shared" si="601"/>
        <v>419</v>
      </c>
      <c r="G1073" s="149" t="s">
        <v>1743</v>
      </c>
      <c r="H1073" s="82" t="str">
        <f t="shared" ref="H1073:H1075" si="602">CONCATENATE(K1073," percent up in ",L1073," international stage")</f>
        <v>0 percent up in Pridoli international stage</v>
      </c>
      <c r="I1073" s="142" t="str">
        <f t="shared" ref="I1073:I1075" si="603">CONCATENATE(Q1073," percent up in ",R1073," international stage")</f>
        <v>100 percent up in Pridoli international stage</v>
      </c>
      <c r="J1073" s="7">
        <v>0</v>
      </c>
      <c r="K1073" s="129">
        <f t="shared" ref="K1073:K1075" si="604">ROUND(J1073*100,1)</f>
        <v>0</v>
      </c>
      <c r="L1073" s="8" t="s">
        <v>147</v>
      </c>
      <c r="M1073" s="5" t="s">
        <v>226</v>
      </c>
      <c r="N1073" s="5" t="s">
        <v>1169</v>
      </c>
      <c r="O1073" s="84">
        <f>Master_Chronostrat!I137</f>
        <v>419</v>
      </c>
      <c r="P1073" s="20">
        <v>1</v>
      </c>
      <c r="Q1073" s="143">
        <f t="shared" ref="Q1073:Q1075" si="605">ROUND(P1073*100,1)</f>
        <v>100</v>
      </c>
      <c r="R1073" s="21" t="s">
        <v>147</v>
      </c>
      <c r="S1073" s="8" t="s">
        <v>226</v>
      </c>
    </row>
    <row r="1074" spans="1:20" ht="28">
      <c r="A1074" s="110"/>
      <c r="B1074" s="111" t="s">
        <v>1905</v>
      </c>
      <c r="C1074" s="5"/>
      <c r="D1074" s="5"/>
      <c r="E1074" s="132">
        <f t="shared" si="600"/>
        <v>420.86685</v>
      </c>
      <c r="F1074" s="139">
        <f t="shared" ref="F1074:F1075" si="606">$O$1076-P1074*($O$1076-$O$1069)</f>
        <v>419</v>
      </c>
      <c r="G1074" s="149" t="s">
        <v>1607</v>
      </c>
      <c r="H1074" s="82" t="str">
        <f t="shared" si="602"/>
        <v>50 percent up in Pridoli international stage</v>
      </c>
      <c r="I1074" s="142" t="str">
        <f t="shared" si="603"/>
        <v>100 percent up in Pridoli international stage</v>
      </c>
      <c r="J1074" s="7">
        <v>0.5</v>
      </c>
      <c r="K1074" s="129">
        <f t="shared" si="604"/>
        <v>50</v>
      </c>
      <c r="L1074" s="8" t="s">
        <v>147</v>
      </c>
      <c r="M1074" s="5"/>
      <c r="O1074" s="83"/>
      <c r="P1074" s="20">
        <v>1</v>
      </c>
      <c r="Q1074" s="143">
        <f t="shared" si="605"/>
        <v>100</v>
      </c>
      <c r="R1074" s="21" t="s">
        <v>147</v>
      </c>
      <c r="S1074" s="151" t="s">
        <v>1607</v>
      </c>
    </row>
    <row r="1075" spans="1:20" ht="28">
      <c r="A1075" s="110"/>
      <c r="B1075" s="111" t="s">
        <v>1906</v>
      </c>
      <c r="C1075" s="5"/>
      <c r="D1075" s="5"/>
      <c r="E1075" s="132">
        <f t="shared" si="600"/>
        <v>422.7337</v>
      </c>
      <c r="F1075" s="139">
        <f t="shared" si="606"/>
        <v>420.86685</v>
      </c>
      <c r="G1075" s="149" t="s">
        <v>1608</v>
      </c>
      <c r="H1075" s="82" t="str">
        <f t="shared" si="602"/>
        <v>0 percent up in Pridoli international stage</v>
      </c>
      <c r="I1075" s="142" t="str">
        <f t="shared" si="603"/>
        <v>50 percent up in Pridoli international stage</v>
      </c>
      <c r="J1075" s="7">
        <v>0</v>
      </c>
      <c r="K1075" s="129">
        <f t="shared" si="604"/>
        <v>0</v>
      </c>
      <c r="L1075" s="8" t="s">
        <v>147</v>
      </c>
      <c r="M1075" s="5"/>
      <c r="O1075" s="83"/>
      <c r="P1075" s="20">
        <v>0.5</v>
      </c>
      <c r="Q1075" s="143">
        <f t="shared" si="605"/>
        <v>50</v>
      </c>
      <c r="R1075" s="21" t="s">
        <v>147</v>
      </c>
      <c r="S1075" s="151" t="s">
        <v>1608</v>
      </c>
    </row>
    <row r="1076" spans="1:20" ht="28">
      <c r="A1076" s="110" t="s">
        <v>1167</v>
      </c>
      <c r="B1076" s="111" t="s">
        <v>147</v>
      </c>
      <c r="C1076" s="135"/>
      <c r="D1076" s="135" t="s">
        <v>224</v>
      </c>
      <c r="E1076" s="132">
        <f t="shared" si="600"/>
        <v>422.7337</v>
      </c>
      <c r="F1076" s="139">
        <f t="shared" si="601"/>
        <v>419</v>
      </c>
      <c r="G1076" s="149"/>
      <c r="H1076" s="82" t="str">
        <f t="shared" si="596"/>
        <v>0 percent up in Pridoli international stage</v>
      </c>
      <c r="I1076" s="142" t="str">
        <f t="shared" si="597"/>
        <v>100 percent up in Pridoli international stage</v>
      </c>
      <c r="J1076" s="7">
        <v>0</v>
      </c>
      <c r="K1076" s="129">
        <f t="shared" si="598"/>
        <v>0</v>
      </c>
      <c r="L1076" s="8" t="s">
        <v>147</v>
      </c>
      <c r="M1076" s="5" t="s">
        <v>226</v>
      </c>
      <c r="N1076" s="5" t="s">
        <v>1169</v>
      </c>
      <c r="O1076" s="84">
        <f>Master_Chronostrat!I138</f>
        <v>422.7337</v>
      </c>
      <c r="P1076" s="20">
        <v>1</v>
      </c>
      <c r="Q1076" s="143">
        <f t="shared" si="599"/>
        <v>100</v>
      </c>
      <c r="R1076" s="21" t="s">
        <v>147</v>
      </c>
      <c r="S1076" s="8" t="s">
        <v>226</v>
      </c>
      <c r="T1076" s="7" t="s">
        <v>228</v>
      </c>
    </row>
    <row r="1077" spans="1:20" ht="28">
      <c r="A1077" s="110" t="s">
        <v>1167</v>
      </c>
      <c r="B1077" s="111" t="s">
        <v>1170</v>
      </c>
      <c r="C1077" s="5"/>
      <c r="D1077" s="5" t="s">
        <v>246</v>
      </c>
      <c r="E1077" s="132">
        <f>$O$1081-J1077*($O$1081-$O$1076)</f>
        <v>425.01010000000002</v>
      </c>
      <c r="F1077" s="139">
        <f t="shared" si="601"/>
        <v>419</v>
      </c>
      <c r="G1077" s="149"/>
      <c r="H1077" s="82" t="str">
        <f t="shared" si="596"/>
        <v>0 percent up in Ludfordian international stage</v>
      </c>
      <c r="I1077" s="142" t="str">
        <f t="shared" si="597"/>
        <v>100 percent up in Pridoli international stage</v>
      </c>
      <c r="J1077" s="7">
        <v>0</v>
      </c>
      <c r="K1077" s="129">
        <f t="shared" si="598"/>
        <v>0</v>
      </c>
      <c r="L1077" s="8" t="s">
        <v>148</v>
      </c>
      <c r="M1077" s="5" t="s">
        <v>82</v>
      </c>
      <c r="N1077" s="5" t="s">
        <v>82</v>
      </c>
      <c r="O1077" s="83"/>
      <c r="P1077" s="20">
        <v>1</v>
      </c>
      <c r="Q1077" s="143">
        <f t="shared" si="599"/>
        <v>100</v>
      </c>
      <c r="R1077" s="21" t="s">
        <v>147</v>
      </c>
      <c r="S1077" s="8" t="s">
        <v>234</v>
      </c>
      <c r="T1077" s="7" t="s">
        <v>228</v>
      </c>
    </row>
    <row r="1078" spans="1:20" ht="28">
      <c r="A1078" s="110"/>
      <c r="B1078" s="111" t="s">
        <v>1748</v>
      </c>
      <c r="C1078" s="5"/>
      <c r="D1078" s="5"/>
      <c r="E1078" s="132">
        <f>$O$1081-J1078*($O$1081-$O$1076)</f>
        <v>425.01010000000002</v>
      </c>
      <c r="F1078" s="139">
        <f>$O$1081-P1078*($O$1081-$O$1076)</f>
        <v>422.7337</v>
      </c>
      <c r="G1078" s="149"/>
      <c r="H1078" s="82" t="str">
        <f t="shared" ref="H1078:H1080" si="607">CONCATENATE(K1078," percent up in ",L1078," international stage")</f>
        <v>0 percent up in Ludfordian international stage</v>
      </c>
      <c r="I1078" s="142" t="str">
        <f t="shared" ref="I1078:I1080" si="608">CONCATENATE(Q1078," percent up in ",R1078," international stage")</f>
        <v>100 percent up in Ludfordian international stage</v>
      </c>
      <c r="J1078" s="7">
        <v>0</v>
      </c>
      <c r="K1078" s="129">
        <f t="shared" ref="K1078:K1080" si="609">ROUND(J1078*100,1)</f>
        <v>0</v>
      </c>
      <c r="L1078" s="8" t="s">
        <v>148</v>
      </c>
      <c r="M1078" s="5"/>
      <c r="O1078" s="83"/>
      <c r="P1078" s="20">
        <v>1</v>
      </c>
      <c r="Q1078" s="143">
        <f t="shared" ref="Q1078:Q1080" si="610">ROUND(P1078*100,1)</f>
        <v>100</v>
      </c>
      <c r="R1078" s="21" t="s">
        <v>148</v>
      </c>
      <c r="S1078" s="8" t="s">
        <v>234</v>
      </c>
    </row>
    <row r="1079" spans="1:20" ht="28">
      <c r="A1079" s="110"/>
      <c r="B1079" s="111" t="s">
        <v>1984</v>
      </c>
      <c r="C1079" s="5"/>
      <c r="D1079" s="5"/>
      <c r="E1079" s="132">
        <f>$O$1081-J1079*($O$1081-$O$1076)</f>
        <v>423.87189999999998</v>
      </c>
      <c r="F1079" s="139">
        <f>$O$1081-P1079*($O$1081-$O$1076)</f>
        <v>422.7337</v>
      </c>
      <c r="G1079" s="149"/>
      <c r="H1079" s="82" t="str">
        <f t="shared" si="607"/>
        <v>50 percent up in Ludfordian international stage</v>
      </c>
      <c r="I1079" s="142" t="str">
        <f t="shared" si="608"/>
        <v>100 percent up in Ludfordian international stage</v>
      </c>
      <c r="J1079" s="7">
        <v>0.5</v>
      </c>
      <c r="K1079" s="129">
        <f t="shared" si="609"/>
        <v>50</v>
      </c>
      <c r="L1079" s="8" t="s">
        <v>148</v>
      </c>
      <c r="M1079" s="5"/>
      <c r="O1079" s="83"/>
      <c r="P1079" s="20">
        <v>1</v>
      </c>
      <c r="Q1079" s="143">
        <f t="shared" si="610"/>
        <v>100</v>
      </c>
      <c r="R1079" s="21" t="s">
        <v>148</v>
      </c>
      <c r="S1079" s="151" t="s">
        <v>1607</v>
      </c>
    </row>
    <row r="1080" spans="1:20" ht="28">
      <c r="A1080" s="110"/>
      <c r="B1080" s="111" t="s">
        <v>1985</v>
      </c>
      <c r="C1080" s="5"/>
      <c r="D1080" s="5"/>
      <c r="E1080" s="132">
        <f>$O$1081-J1080*($O$1081-$O$1076)</f>
        <v>425.01010000000002</v>
      </c>
      <c r="F1080" s="139">
        <f>$O$1081-P1080*($O$1081-$O$1076)</f>
        <v>423.87189999999998</v>
      </c>
      <c r="G1080" s="149"/>
      <c r="H1080" s="82" t="str">
        <f t="shared" si="607"/>
        <v>0 percent up in Ludfordian international stage</v>
      </c>
      <c r="I1080" s="142" t="str">
        <f t="shared" si="608"/>
        <v>50 percent up in Ludfordian international stage</v>
      </c>
      <c r="J1080" s="7">
        <v>0</v>
      </c>
      <c r="K1080" s="129">
        <f t="shared" si="609"/>
        <v>0</v>
      </c>
      <c r="L1080" s="8" t="s">
        <v>148</v>
      </c>
      <c r="M1080" s="5"/>
      <c r="O1080" s="83"/>
      <c r="P1080" s="20">
        <v>0.5</v>
      </c>
      <c r="Q1080" s="143">
        <f t="shared" si="610"/>
        <v>50</v>
      </c>
      <c r="R1080" s="21" t="s">
        <v>148</v>
      </c>
      <c r="S1080" s="151" t="s">
        <v>1608</v>
      </c>
    </row>
    <row r="1081" spans="1:20" ht="28">
      <c r="A1081" s="110" t="s">
        <v>1167</v>
      </c>
      <c r="B1081" s="111" t="s">
        <v>148</v>
      </c>
      <c r="C1081" s="135"/>
      <c r="D1081" s="135" t="s">
        <v>224</v>
      </c>
      <c r="E1081" s="132">
        <f>$O$1081-J1081*($O$1081-$O$1076)</f>
        <v>425.01010000000002</v>
      </c>
      <c r="F1081" s="139">
        <f>$O$1081-P1081*($O$1081-$O$1076)</f>
        <v>422.7337</v>
      </c>
      <c r="G1081" s="149"/>
      <c r="H1081" s="82" t="str">
        <f t="shared" si="596"/>
        <v>0 percent up in Ludfordian international stage</v>
      </c>
      <c r="I1081" s="142" t="str">
        <f t="shared" si="597"/>
        <v>100 percent up in Ludfordian international stage</v>
      </c>
      <c r="J1081" s="7">
        <v>0</v>
      </c>
      <c r="K1081" s="129">
        <f t="shared" si="598"/>
        <v>0</v>
      </c>
      <c r="L1081" s="8" t="s">
        <v>148</v>
      </c>
      <c r="M1081" s="5" t="s">
        <v>226</v>
      </c>
      <c r="N1081" s="5" t="s">
        <v>1171</v>
      </c>
      <c r="O1081" s="84">
        <f>Master_Chronostrat!I139</f>
        <v>425.01010000000002</v>
      </c>
      <c r="P1081" s="20">
        <v>1</v>
      </c>
      <c r="Q1081" s="143">
        <f t="shared" si="599"/>
        <v>100</v>
      </c>
      <c r="R1081" s="21" t="s">
        <v>148</v>
      </c>
      <c r="S1081" s="8" t="s">
        <v>226</v>
      </c>
      <c r="T1081" s="7" t="s">
        <v>228</v>
      </c>
    </row>
    <row r="1082" spans="1:20" ht="28">
      <c r="A1082" s="110" t="s">
        <v>1167</v>
      </c>
      <c r="B1082" s="111" t="s">
        <v>1172</v>
      </c>
      <c r="C1082" s="5"/>
      <c r="D1082" s="5" t="s">
        <v>250</v>
      </c>
      <c r="E1082" s="132">
        <f t="shared" ref="E1082:E1088" si="611">$O$1088-J1082*($O$1088-$O$1081)</f>
        <v>425.76596875000001</v>
      </c>
      <c r="F1082" s="139">
        <f>$O$1081-P1082*($O$1081-$O$1076)</f>
        <v>422.7337</v>
      </c>
      <c r="G1082" s="149"/>
      <c r="H1082" s="82" t="str">
        <f t="shared" si="596"/>
        <v>56.2 percent up in Gorstian international stage</v>
      </c>
      <c r="I1082" s="142" t="str">
        <f t="shared" si="597"/>
        <v>100 percent up in Ludfordian international stage</v>
      </c>
      <c r="J1082" s="7">
        <v>0.56249999999999778</v>
      </c>
      <c r="K1082" s="129">
        <f t="shared" si="598"/>
        <v>56.2</v>
      </c>
      <c r="L1082" s="8" t="s">
        <v>150</v>
      </c>
      <c r="M1082" s="5" t="s">
        <v>82</v>
      </c>
      <c r="N1082" s="5" t="s">
        <v>82</v>
      </c>
      <c r="O1082" s="83"/>
      <c r="P1082" s="20">
        <v>1</v>
      </c>
      <c r="Q1082" s="143">
        <f t="shared" si="599"/>
        <v>100</v>
      </c>
      <c r="R1082" s="21" t="s">
        <v>148</v>
      </c>
      <c r="S1082" s="8" t="s">
        <v>248</v>
      </c>
      <c r="T1082" s="7" t="s">
        <v>228</v>
      </c>
    </row>
    <row r="1083" spans="1:20" ht="28">
      <c r="A1083" s="110" t="s">
        <v>1167</v>
      </c>
      <c r="B1083" s="111" t="s">
        <v>1173</v>
      </c>
      <c r="C1083" s="5"/>
      <c r="D1083" s="5" t="s">
        <v>82</v>
      </c>
      <c r="E1083" s="132">
        <f t="shared" si="611"/>
        <v>426.73779999999999</v>
      </c>
      <c r="F1083" s="139">
        <f>$O$1076-P1083*($O$1076-$O$1069)</f>
        <v>419</v>
      </c>
      <c r="G1083" s="149"/>
      <c r="H1083" s="82" t="str">
        <f t="shared" si="596"/>
        <v>0 percent up in Gorstian international stage</v>
      </c>
      <c r="I1083" s="142" t="str">
        <f t="shared" si="597"/>
        <v>100 percent up in Pridoli international stage</v>
      </c>
      <c r="J1083" s="7">
        <v>0</v>
      </c>
      <c r="K1083" s="129">
        <f t="shared" si="598"/>
        <v>0</v>
      </c>
      <c r="L1083" s="8" t="s">
        <v>150</v>
      </c>
      <c r="M1083" s="5" t="s">
        <v>82</v>
      </c>
      <c r="N1083" s="5" t="s">
        <v>82</v>
      </c>
      <c r="O1083" s="83"/>
      <c r="P1083" s="20">
        <v>1</v>
      </c>
      <c r="Q1083" s="143">
        <f t="shared" si="599"/>
        <v>100</v>
      </c>
      <c r="R1083" s="21" t="s">
        <v>147</v>
      </c>
      <c r="S1083" s="8" t="s">
        <v>234</v>
      </c>
      <c r="T1083" s="7" t="s">
        <v>228</v>
      </c>
    </row>
    <row r="1084" spans="1:20" ht="28">
      <c r="A1084" s="110" t="s">
        <v>1167</v>
      </c>
      <c r="B1084" s="112" t="s">
        <v>1174</v>
      </c>
      <c r="C1084" s="5"/>
      <c r="D1084" s="5" t="s">
        <v>82</v>
      </c>
      <c r="E1084" s="132">
        <f t="shared" si="611"/>
        <v>426.73779999999999</v>
      </c>
      <c r="F1084" s="139">
        <f>$O$1081-P1084*($O$1081-$O$1076)</f>
        <v>422.7337</v>
      </c>
      <c r="G1084" s="149"/>
      <c r="H1084" s="82" t="str">
        <f t="shared" si="596"/>
        <v>0 percent up in Gorstian international stage</v>
      </c>
      <c r="I1084" s="142" t="str">
        <f t="shared" si="597"/>
        <v>100 percent up in Ludfordian international stage</v>
      </c>
      <c r="J1084" s="7">
        <v>0</v>
      </c>
      <c r="K1084" s="129">
        <f t="shared" si="598"/>
        <v>0</v>
      </c>
      <c r="L1084" s="8" t="s">
        <v>150</v>
      </c>
      <c r="M1084" s="5" t="s">
        <v>82</v>
      </c>
      <c r="N1084" s="5" t="s">
        <v>82</v>
      </c>
      <c r="O1084" s="83"/>
      <c r="P1084" s="20">
        <v>1</v>
      </c>
      <c r="Q1084" s="143">
        <f t="shared" si="599"/>
        <v>100</v>
      </c>
      <c r="R1084" s="21" t="s">
        <v>148</v>
      </c>
      <c r="S1084" s="8" t="s">
        <v>234</v>
      </c>
      <c r="T1084" s="7" t="s">
        <v>228</v>
      </c>
    </row>
    <row r="1085" spans="1:20" ht="28">
      <c r="A1085" s="110" t="s">
        <v>1167</v>
      </c>
      <c r="B1085" s="111" t="s">
        <v>1175</v>
      </c>
      <c r="C1085" s="5"/>
      <c r="D1085" s="5" t="s">
        <v>82</v>
      </c>
      <c r="E1085" s="132">
        <f t="shared" si="611"/>
        <v>426.73779999999999</v>
      </c>
      <c r="F1085" s="139">
        <f>$O$1076-P1085*($O$1076-$O$1069)</f>
        <v>419</v>
      </c>
      <c r="G1085" s="149"/>
      <c r="H1085" s="82" t="str">
        <f t="shared" si="596"/>
        <v>0 percent up in Gorstian international stage</v>
      </c>
      <c r="I1085" s="142" t="str">
        <f t="shared" si="597"/>
        <v>100 percent up in Pridoli international stage</v>
      </c>
      <c r="J1085" s="7">
        <v>0</v>
      </c>
      <c r="K1085" s="129">
        <f t="shared" si="598"/>
        <v>0</v>
      </c>
      <c r="L1085" s="8" t="s">
        <v>150</v>
      </c>
      <c r="M1085" s="5" t="s">
        <v>82</v>
      </c>
      <c r="N1085" s="5" t="s">
        <v>82</v>
      </c>
      <c r="O1085" s="83"/>
      <c r="P1085" s="20">
        <v>1</v>
      </c>
      <c r="Q1085" s="143">
        <f t="shared" si="599"/>
        <v>100</v>
      </c>
      <c r="R1085" s="21" t="s">
        <v>147</v>
      </c>
      <c r="S1085" s="8" t="s">
        <v>234</v>
      </c>
      <c r="T1085" s="7" t="s">
        <v>228</v>
      </c>
    </row>
    <row r="1086" spans="1:20" ht="28">
      <c r="A1086" s="110"/>
      <c r="B1086" s="111" t="s">
        <v>1747</v>
      </c>
      <c r="C1086" s="5"/>
      <c r="D1086" s="5"/>
      <c r="E1086" s="132">
        <f t="shared" ref="E1086" si="612">$O$1088-J1086*($O$1088-$O$1081)</f>
        <v>426.73779999999999</v>
      </c>
      <c r="F1086" s="139">
        <f>$O$1088-P1086*($O$1088-$O$1081)</f>
        <v>425.01010000000002</v>
      </c>
      <c r="G1086" s="149"/>
      <c r="H1086" s="82" t="str">
        <f t="shared" ref="H1086" si="613">CONCATENATE(K1086," percent up in ",L1086," international stage")</f>
        <v>0 percent up in Gorstian international stage</v>
      </c>
      <c r="I1086" s="142" t="str">
        <f t="shared" ref="I1086" si="614">CONCATENATE(Q1086," percent up in ",R1086," international stage")</f>
        <v>100 percent up in Gorstian international stage</v>
      </c>
      <c r="J1086" s="7">
        <v>0</v>
      </c>
      <c r="K1086" s="129">
        <f t="shared" ref="K1086" si="615">ROUND(J1086*100,1)</f>
        <v>0</v>
      </c>
      <c r="L1086" s="8" t="s">
        <v>150</v>
      </c>
      <c r="M1086" s="5"/>
      <c r="O1086" s="83"/>
      <c r="P1086" s="20">
        <v>1</v>
      </c>
      <c r="Q1086" s="143">
        <f t="shared" ref="Q1086" si="616">ROUND(P1086*100,1)</f>
        <v>100</v>
      </c>
      <c r="R1086" s="21" t="s">
        <v>150</v>
      </c>
      <c r="S1086" s="8" t="s">
        <v>234</v>
      </c>
    </row>
    <row r="1087" spans="1:20" ht="28">
      <c r="A1087" s="110" t="s">
        <v>1167</v>
      </c>
      <c r="B1087" s="111" t="s">
        <v>150</v>
      </c>
      <c r="C1087" s="135"/>
      <c r="D1087" s="135" t="s">
        <v>224</v>
      </c>
      <c r="E1087" s="132">
        <f t="shared" si="611"/>
        <v>426.73779999999999</v>
      </c>
      <c r="F1087" s="139">
        <f>$O$1088-P1087*($O$1088-$O$1081)</f>
        <v>425.01010000000002</v>
      </c>
      <c r="G1087" s="149"/>
      <c r="H1087" s="82" t="str">
        <f t="shared" si="596"/>
        <v>0 percent up in Gorstian international stage</v>
      </c>
      <c r="I1087" s="142" t="str">
        <f t="shared" si="597"/>
        <v>100 percent up in Gorstian international stage</v>
      </c>
      <c r="J1087" s="7">
        <v>0</v>
      </c>
      <c r="K1087" s="129">
        <f t="shared" si="598"/>
        <v>0</v>
      </c>
      <c r="L1087" s="8" t="s">
        <v>150</v>
      </c>
      <c r="M1087" s="5" t="s">
        <v>226</v>
      </c>
      <c r="N1087" s="5" t="s">
        <v>1176</v>
      </c>
      <c r="O1087" s="84">
        <f>Master_Chronostrat!I140</f>
        <v>426.73779999999999</v>
      </c>
      <c r="P1087" s="20">
        <v>1</v>
      </c>
      <c r="Q1087" s="143">
        <f t="shared" si="599"/>
        <v>100</v>
      </c>
      <c r="R1087" s="21" t="s">
        <v>150</v>
      </c>
      <c r="S1087" s="8" t="s">
        <v>226</v>
      </c>
      <c r="T1087" s="7" t="s">
        <v>228</v>
      </c>
    </row>
    <row r="1088" spans="1:20" ht="28">
      <c r="A1088" s="110" t="s">
        <v>1167</v>
      </c>
      <c r="B1088" s="111" t="s">
        <v>149</v>
      </c>
      <c r="C1088" s="135"/>
      <c r="D1088" s="135" t="s">
        <v>224</v>
      </c>
      <c r="E1088" s="132">
        <f t="shared" si="611"/>
        <v>426.73779999999999</v>
      </c>
      <c r="F1088" s="139">
        <f>$O$1081-P1088*($O$1081-$O$1076)</f>
        <v>422.7337</v>
      </c>
      <c r="G1088" s="149"/>
      <c r="H1088" s="82" t="str">
        <f t="shared" si="596"/>
        <v>0 percent up in Gorstian international stage</v>
      </c>
      <c r="I1088" s="142" t="str">
        <f t="shared" si="597"/>
        <v>100 percent up in Ludfordian international stage</v>
      </c>
      <c r="J1088" s="7">
        <v>0</v>
      </c>
      <c r="K1088" s="129">
        <f t="shared" si="598"/>
        <v>0</v>
      </c>
      <c r="L1088" s="8" t="s">
        <v>150</v>
      </c>
      <c r="M1088" s="5" t="s">
        <v>226</v>
      </c>
      <c r="N1088" s="5" t="s">
        <v>1177</v>
      </c>
      <c r="O1088" s="84">
        <f>Master_Chronostrat!I140</f>
        <v>426.73779999999999</v>
      </c>
      <c r="P1088" s="20">
        <v>1</v>
      </c>
      <c r="Q1088" s="143">
        <f t="shared" si="599"/>
        <v>100</v>
      </c>
      <c r="R1088" s="21" t="s">
        <v>148</v>
      </c>
      <c r="S1088" s="8" t="s">
        <v>241</v>
      </c>
      <c r="T1088" s="7" t="s">
        <v>228</v>
      </c>
    </row>
    <row r="1089" spans="1:20" ht="28">
      <c r="A1089" s="110" t="s">
        <v>1167</v>
      </c>
      <c r="B1089" s="111" t="s">
        <v>1178</v>
      </c>
      <c r="C1089" s="5"/>
      <c r="D1089" s="5" t="s">
        <v>82</v>
      </c>
      <c r="E1089" s="132">
        <f t="shared" ref="E1089:E1097" si="617">$O$1097-J1089*($O$1097-$O$1088)</f>
        <v>429.68014848484847</v>
      </c>
      <c r="F1089" s="139">
        <f>$O$1097-P1089*($O$1097-$O$1088)</f>
        <v>426.73779999999999</v>
      </c>
      <c r="G1089" s="149"/>
      <c r="H1089" s="82" t="str">
        <f t="shared" si="596"/>
        <v>24.2 percent up in Homerian international stage</v>
      </c>
      <c r="I1089" s="142" t="str">
        <f t="shared" si="597"/>
        <v>100 percent up in Homerian international stage</v>
      </c>
      <c r="J1089" s="7">
        <v>0.24242424242424498</v>
      </c>
      <c r="K1089" s="129">
        <f t="shared" si="598"/>
        <v>24.2</v>
      </c>
      <c r="L1089" s="8" t="s">
        <v>151</v>
      </c>
      <c r="M1089" s="5" t="s">
        <v>82</v>
      </c>
      <c r="N1089" s="5" t="s">
        <v>82</v>
      </c>
      <c r="O1089" s="83"/>
      <c r="P1089" s="20">
        <v>1</v>
      </c>
      <c r="Q1089" s="143">
        <f t="shared" si="599"/>
        <v>100</v>
      </c>
      <c r="R1089" s="21" t="s">
        <v>151</v>
      </c>
      <c r="S1089" s="8" t="s">
        <v>274</v>
      </c>
      <c r="T1089" s="7" t="s">
        <v>228</v>
      </c>
    </row>
    <row r="1090" spans="1:20" ht="28">
      <c r="A1090" s="110" t="s">
        <v>1167</v>
      </c>
      <c r="B1090" s="111" t="s">
        <v>1179</v>
      </c>
      <c r="C1090" s="5"/>
      <c r="D1090" s="5" t="s">
        <v>250</v>
      </c>
      <c r="E1090" s="132">
        <f t="shared" si="617"/>
        <v>429.79784242424245</v>
      </c>
      <c r="F1090" s="139">
        <f>$O$1088-P1090*($O$1088-$O$1081)</f>
        <v>425.76596875000001</v>
      </c>
      <c r="G1090" s="149"/>
      <c r="H1090" s="82" t="str">
        <f t="shared" si="596"/>
        <v>21.2 percent up in Homerian international stage</v>
      </c>
      <c r="I1090" s="142" t="str">
        <f t="shared" si="597"/>
        <v>56.2 percent up in Gorstian international stage</v>
      </c>
      <c r="J1090" s="7">
        <v>0.21212121212120794</v>
      </c>
      <c r="K1090" s="129">
        <f t="shared" si="598"/>
        <v>21.2</v>
      </c>
      <c r="L1090" s="8" t="s">
        <v>151</v>
      </c>
      <c r="M1090" s="5" t="s">
        <v>82</v>
      </c>
      <c r="N1090" s="5" t="s">
        <v>82</v>
      </c>
      <c r="O1090" s="83"/>
      <c r="P1090" s="20">
        <v>0.56249999999999778</v>
      </c>
      <c r="Q1090" s="143">
        <f t="shared" si="599"/>
        <v>56.2</v>
      </c>
      <c r="R1090" s="21" t="s">
        <v>150</v>
      </c>
      <c r="S1090" s="8" t="s">
        <v>248</v>
      </c>
      <c r="T1090" s="7" t="s">
        <v>228</v>
      </c>
    </row>
    <row r="1091" spans="1:20" ht="28">
      <c r="A1091" s="110" t="s">
        <v>1167</v>
      </c>
      <c r="B1091" s="111" t="s">
        <v>1180</v>
      </c>
      <c r="C1091" s="5"/>
      <c r="D1091" s="5" t="s">
        <v>82</v>
      </c>
      <c r="E1091" s="132">
        <f t="shared" si="617"/>
        <v>430.62169999999998</v>
      </c>
      <c r="F1091" s="139">
        <f t="shared" ref="F1091:F1097" si="618">$O$1097-P1091*($O$1097-$O$1088)</f>
        <v>426.73779999999999</v>
      </c>
      <c r="G1091" s="149"/>
      <c r="H1091" s="82" t="str">
        <f t="shared" si="596"/>
        <v>0 percent up in Homerian international stage</v>
      </c>
      <c r="I1091" s="142" t="str">
        <f t="shared" si="597"/>
        <v>100 percent up in Homerian international stage</v>
      </c>
      <c r="J1091" s="7">
        <v>0</v>
      </c>
      <c r="K1091" s="129">
        <f t="shared" si="598"/>
        <v>0</v>
      </c>
      <c r="L1091" s="8" t="s">
        <v>151</v>
      </c>
      <c r="M1091" s="5" t="s">
        <v>82</v>
      </c>
      <c r="N1091" s="5" t="s">
        <v>82</v>
      </c>
      <c r="O1091" s="83"/>
      <c r="P1091" s="20">
        <v>1</v>
      </c>
      <c r="Q1091" s="143">
        <f t="shared" si="599"/>
        <v>100</v>
      </c>
      <c r="R1091" s="21" t="s">
        <v>151</v>
      </c>
      <c r="S1091" s="8" t="s">
        <v>234</v>
      </c>
      <c r="T1091" s="7" t="s">
        <v>228</v>
      </c>
    </row>
    <row r="1092" spans="1:20" ht="28">
      <c r="A1092" s="110" t="s">
        <v>1167</v>
      </c>
      <c r="B1092" s="111" t="s">
        <v>1181</v>
      </c>
      <c r="C1092" s="5"/>
      <c r="D1092" s="5" t="s">
        <v>82</v>
      </c>
      <c r="E1092" s="132">
        <f t="shared" si="617"/>
        <v>430.62169999999998</v>
      </c>
      <c r="F1092" s="139">
        <f t="shared" si="618"/>
        <v>429.68014848484847</v>
      </c>
      <c r="G1092" s="149"/>
      <c r="H1092" s="82" t="str">
        <f t="shared" si="596"/>
        <v>0 percent up in Homerian international stage</v>
      </c>
      <c r="I1092" s="142" t="str">
        <f t="shared" si="597"/>
        <v>24.2 percent up in Homerian international stage</v>
      </c>
      <c r="J1092" s="7">
        <v>0</v>
      </c>
      <c r="K1092" s="129">
        <f t="shared" si="598"/>
        <v>0</v>
      </c>
      <c r="L1092" s="8" t="s">
        <v>151</v>
      </c>
      <c r="M1092" s="5" t="s">
        <v>82</v>
      </c>
      <c r="N1092" s="5" t="s">
        <v>82</v>
      </c>
      <c r="O1092" s="83"/>
      <c r="P1092" s="20">
        <v>0.24242424242424504</v>
      </c>
      <c r="Q1092" s="143">
        <f t="shared" si="599"/>
        <v>24.2</v>
      </c>
      <c r="R1092" s="21" t="s">
        <v>151</v>
      </c>
      <c r="S1092" s="8" t="s">
        <v>232</v>
      </c>
      <c r="T1092" s="7" t="s">
        <v>228</v>
      </c>
    </row>
    <row r="1093" spans="1:20" ht="28">
      <c r="A1093" s="110"/>
      <c r="B1093" s="111" t="s">
        <v>1753</v>
      </c>
      <c r="C1093" s="5"/>
      <c r="D1093" s="5"/>
      <c r="E1093" s="132">
        <f t="shared" si="617"/>
        <v>428.67975000000001</v>
      </c>
      <c r="F1093" s="139">
        <f t="shared" si="618"/>
        <v>426.73779999999999</v>
      </c>
      <c r="G1093" s="149" t="s">
        <v>1755</v>
      </c>
      <c r="H1093" s="82" t="str">
        <f t="shared" ref="H1093:H1096" si="619">CONCATENATE(K1093," percent up in ",L1093," international stage")</f>
        <v>50 percent up in Homerian international stage</v>
      </c>
      <c r="I1093" s="142" t="str">
        <f t="shared" ref="I1093:I1096" si="620">CONCATENATE(Q1093," percent up in ",R1093," international stage")</f>
        <v>100 percent up in Homerian international stage</v>
      </c>
      <c r="J1093" s="7">
        <v>0.5</v>
      </c>
      <c r="K1093" s="129">
        <f t="shared" ref="K1093:K1096" si="621">ROUND(J1093*100,1)</f>
        <v>50</v>
      </c>
      <c r="L1093" s="8" t="s">
        <v>151</v>
      </c>
      <c r="M1093" s="5"/>
      <c r="O1093" s="83"/>
      <c r="P1093" s="20">
        <v>1</v>
      </c>
      <c r="Q1093" s="143">
        <f t="shared" ref="Q1093:Q1096" si="622">ROUND(P1093*100,1)</f>
        <v>100</v>
      </c>
      <c r="R1093" s="21" t="s">
        <v>151</v>
      </c>
      <c r="S1093" s="150" t="s">
        <v>1607</v>
      </c>
    </row>
    <row r="1094" spans="1:20" ht="28">
      <c r="A1094" s="110"/>
      <c r="B1094" s="111" t="s">
        <v>1754</v>
      </c>
      <c r="C1094" s="5"/>
      <c r="D1094" s="5"/>
      <c r="E1094" s="132">
        <f t="shared" si="617"/>
        <v>430.62169999999998</v>
      </c>
      <c r="F1094" s="139">
        <f t="shared" si="618"/>
        <v>428.67975000000001</v>
      </c>
      <c r="G1094" s="149" t="s">
        <v>1756</v>
      </c>
      <c r="H1094" s="82" t="str">
        <f t="shared" si="619"/>
        <v>0 percent up in Homerian international stage</v>
      </c>
      <c r="I1094" s="142" t="str">
        <f t="shared" si="620"/>
        <v>50 percent up in Homerian international stage</v>
      </c>
      <c r="J1094" s="7">
        <v>0</v>
      </c>
      <c r="K1094" s="129">
        <f t="shared" si="621"/>
        <v>0</v>
      </c>
      <c r="L1094" s="8" t="s">
        <v>151</v>
      </c>
      <c r="M1094" s="5"/>
      <c r="O1094" s="83"/>
      <c r="P1094" s="20">
        <v>0.5</v>
      </c>
      <c r="Q1094" s="143">
        <f t="shared" si="622"/>
        <v>50</v>
      </c>
      <c r="R1094" s="21" t="s">
        <v>151</v>
      </c>
      <c r="S1094" s="150" t="s">
        <v>1608</v>
      </c>
    </row>
    <row r="1095" spans="1:20" ht="28">
      <c r="A1095" s="110"/>
      <c r="B1095" s="111" t="s">
        <v>1980</v>
      </c>
      <c r="C1095" s="5"/>
      <c r="D1095" s="5"/>
      <c r="E1095" s="132">
        <f t="shared" ref="E1095:E1096" si="623">$O$1097-J1095*($O$1097-$O$1088)</f>
        <v>428.67975000000001</v>
      </c>
      <c r="F1095" s="139">
        <f t="shared" si="618"/>
        <v>426.73779999999999</v>
      </c>
      <c r="G1095" s="149"/>
      <c r="H1095" s="82" t="str">
        <f t="shared" si="619"/>
        <v>50 percent up in Homerian international stage</v>
      </c>
      <c r="I1095" s="142" t="str">
        <f t="shared" si="620"/>
        <v>100 percent up in Homerian international stage</v>
      </c>
      <c r="J1095" s="7">
        <v>0.5</v>
      </c>
      <c r="K1095" s="129">
        <f t="shared" si="621"/>
        <v>50</v>
      </c>
      <c r="L1095" s="8" t="s">
        <v>151</v>
      </c>
      <c r="M1095" s="5"/>
      <c r="O1095" s="83"/>
      <c r="P1095" s="20">
        <v>1</v>
      </c>
      <c r="Q1095" s="143">
        <f t="shared" si="622"/>
        <v>100</v>
      </c>
      <c r="R1095" s="21" t="s">
        <v>151</v>
      </c>
      <c r="S1095" s="150" t="s">
        <v>1607</v>
      </c>
    </row>
    <row r="1096" spans="1:20" ht="28">
      <c r="A1096" s="110"/>
      <c r="B1096" s="111" t="s">
        <v>1981</v>
      </c>
      <c r="C1096" s="5"/>
      <c r="D1096" s="5"/>
      <c r="E1096" s="132">
        <f t="shared" si="623"/>
        <v>430.62169999999998</v>
      </c>
      <c r="F1096" s="139">
        <f t="shared" si="618"/>
        <v>428.67975000000001</v>
      </c>
      <c r="G1096" s="149"/>
      <c r="H1096" s="82" t="str">
        <f t="shared" si="619"/>
        <v>0 percent up in Homerian international stage</v>
      </c>
      <c r="I1096" s="142" t="str">
        <f t="shared" si="620"/>
        <v>50 percent up in Homerian international stage</v>
      </c>
      <c r="J1096" s="7">
        <v>0</v>
      </c>
      <c r="K1096" s="129">
        <f t="shared" si="621"/>
        <v>0</v>
      </c>
      <c r="L1096" s="8" t="s">
        <v>151</v>
      </c>
      <c r="M1096" s="5"/>
      <c r="O1096" s="83"/>
      <c r="P1096" s="20">
        <v>0.5</v>
      </c>
      <c r="Q1096" s="143">
        <f t="shared" si="622"/>
        <v>50</v>
      </c>
      <c r="R1096" s="21" t="s">
        <v>151</v>
      </c>
      <c r="S1096" s="150" t="s">
        <v>1608</v>
      </c>
    </row>
    <row r="1097" spans="1:20" ht="28">
      <c r="A1097" s="110" t="s">
        <v>1167</v>
      </c>
      <c r="B1097" s="111" t="s">
        <v>151</v>
      </c>
      <c r="C1097" s="135"/>
      <c r="D1097" s="135" t="s">
        <v>224</v>
      </c>
      <c r="E1097" s="132">
        <f t="shared" si="617"/>
        <v>430.62169999999998</v>
      </c>
      <c r="F1097" s="139">
        <f t="shared" si="618"/>
        <v>426.73779999999999</v>
      </c>
      <c r="G1097" s="149"/>
      <c r="H1097" s="82" t="str">
        <f t="shared" si="596"/>
        <v>0 percent up in Homerian international stage</v>
      </c>
      <c r="I1097" s="142" t="str">
        <f t="shared" si="597"/>
        <v>100 percent up in Homerian international stage</v>
      </c>
      <c r="J1097" s="7">
        <v>0</v>
      </c>
      <c r="K1097" s="129">
        <f t="shared" si="598"/>
        <v>0</v>
      </c>
      <c r="L1097" s="8" t="s">
        <v>151</v>
      </c>
      <c r="M1097" s="5" t="s">
        <v>226</v>
      </c>
      <c r="N1097" s="5" t="s">
        <v>1182</v>
      </c>
      <c r="O1097" s="84">
        <f>Master_Chronostrat!I141</f>
        <v>430.62169999999998</v>
      </c>
      <c r="P1097" s="20">
        <v>1</v>
      </c>
      <c r="Q1097" s="143">
        <f t="shared" si="599"/>
        <v>100</v>
      </c>
      <c r="R1097" s="21" t="s">
        <v>151</v>
      </c>
      <c r="S1097" s="8" t="s">
        <v>226</v>
      </c>
      <c r="T1097" s="7" t="s">
        <v>228</v>
      </c>
    </row>
    <row r="1098" spans="1:20" ht="28">
      <c r="A1098" s="110" t="s">
        <v>1167</v>
      </c>
      <c r="B1098" s="111" t="s">
        <v>1183</v>
      </c>
      <c r="C1098" s="5"/>
      <c r="D1098" s="5" t="s">
        <v>370</v>
      </c>
      <c r="E1098" s="132">
        <f t="shared" ref="E1098:E1105" si="624">$O$1105-J1098*($O$1105-$O$1097)</f>
        <v>432.93259999999998</v>
      </c>
      <c r="F1098" s="139">
        <f>$O$1076-P1098*($O$1076-$O$1069)</f>
        <v>419</v>
      </c>
      <c r="G1098" s="149"/>
      <c r="H1098" s="82" t="str">
        <f t="shared" si="596"/>
        <v>0 percent up in Sheinwoodian international stage</v>
      </c>
      <c r="I1098" s="142" t="str">
        <f t="shared" si="597"/>
        <v>100 percent up in Pridoli international stage</v>
      </c>
      <c r="J1098" s="7">
        <v>0</v>
      </c>
      <c r="K1098" s="129">
        <f t="shared" si="598"/>
        <v>0</v>
      </c>
      <c r="L1098" s="8" t="s">
        <v>153</v>
      </c>
      <c r="M1098" s="5" t="s">
        <v>82</v>
      </c>
      <c r="N1098" s="5" t="s">
        <v>82</v>
      </c>
      <c r="O1098" s="83"/>
      <c r="P1098" s="20">
        <v>1</v>
      </c>
      <c r="Q1098" s="143">
        <f t="shared" si="599"/>
        <v>100</v>
      </c>
      <c r="R1098" s="21" t="s">
        <v>147</v>
      </c>
      <c r="S1098" s="8" t="s">
        <v>234</v>
      </c>
      <c r="T1098" s="7" t="s">
        <v>228</v>
      </c>
    </row>
    <row r="1099" spans="1:20" ht="42">
      <c r="A1099" s="110" t="s">
        <v>1167</v>
      </c>
      <c r="B1099" s="111" t="s">
        <v>1184</v>
      </c>
      <c r="C1099" s="5"/>
      <c r="D1099" s="5" t="s">
        <v>82</v>
      </c>
      <c r="E1099" s="132">
        <f t="shared" si="624"/>
        <v>432.93259999999998</v>
      </c>
      <c r="F1099" s="139">
        <f>$O$1105-P1099*($O$1105-$O$1097)</f>
        <v>430.62169999999998</v>
      </c>
      <c r="G1099" s="149"/>
      <c r="H1099" s="82" t="str">
        <f t="shared" si="596"/>
        <v>0 percent up in Sheinwoodian international stage</v>
      </c>
      <c r="I1099" s="142" t="str">
        <f t="shared" si="597"/>
        <v>100 percent up in Sheinwoodian international stage</v>
      </c>
      <c r="J1099" s="7">
        <v>0</v>
      </c>
      <c r="K1099" s="129">
        <f t="shared" si="598"/>
        <v>0</v>
      </c>
      <c r="L1099" s="8" t="s">
        <v>153</v>
      </c>
      <c r="M1099" s="5" t="s">
        <v>82</v>
      </c>
      <c r="N1099" s="5" t="s">
        <v>82</v>
      </c>
      <c r="O1099" s="83"/>
      <c r="P1099" s="20">
        <v>1</v>
      </c>
      <c r="Q1099" s="143">
        <f t="shared" si="599"/>
        <v>100</v>
      </c>
      <c r="R1099" s="21" t="s">
        <v>153</v>
      </c>
      <c r="S1099" s="8" t="s">
        <v>234</v>
      </c>
      <c r="T1099" s="7" t="s">
        <v>228</v>
      </c>
    </row>
    <row r="1100" spans="1:20" ht="42">
      <c r="A1100" s="110"/>
      <c r="B1100" s="111" t="s">
        <v>1751</v>
      </c>
      <c r="C1100" s="5"/>
      <c r="D1100" s="5"/>
      <c r="E1100" s="132">
        <f t="shared" si="624"/>
        <v>432.93259999999998</v>
      </c>
      <c r="F1100" s="139">
        <f>$O$1105-P1100*($O$1105-$O$1097)</f>
        <v>430.62169999999998</v>
      </c>
      <c r="G1100" s="149" t="s">
        <v>1752</v>
      </c>
      <c r="H1100" s="82" t="str">
        <f t="shared" ref="H1100:H1102" si="625">CONCATENATE(K1100," percent up in ",L1100," international stage")</f>
        <v>0 percent up in Sheinwoodian international stage</v>
      </c>
      <c r="I1100" s="142" t="str">
        <f t="shared" ref="I1100:I1102" si="626">CONCATENATE(Q1100," percent up in ",R1100," international stage")</f>
        <v>100 percent up in Sheinwoodian international stage</v>
      </c>
      <c r="J1100" s="7">
        <v>0</v>
      </c>
      <c r="K1100" s="129">
        <f t="shared" ref="K1100:K1102" si="627">ROUND(J1100*100,1)</f>
        <v>0</v>
      </c>
      <c r="L1100" s="8" t="s">
        <v>153</v>
      </c>
      <c r="M1100" s="5"/>
      <c r="O1100" s="83"/>
      <c r="P1100" s="20">
        <v>1</v>
      </c>
      <c r="Q1100" s="143">
        <f t="shared" ref="Q1100:Q1102" si="628">ROUND(P1100*100,1)</f>
        <v>100</v>
      </c>
      <c r="R1100" s="21" t="s">
        <v>153</v>
      </c>
      <c r="S1100" s="8" t="s">
        <v>234</v>
      </c>
    </row>
    <row r="1101" spans="1:20" ht="42">
      <c r="A1101" s="110"/>
      <c r="B1101" s="111" t="s">
        <v>1982</v>
      </c>
      <c r="C1101" s="5"/>
      <c r="D1101" s="5"/>
      <c r="E1101" s="132">
        <f t="shared" ref="E1101:E1102" si="629">$O$1105-J1101*($O$1105-$O$1097)</f>
        <v>431.77715000000001</v>
      </c>
      <c r="F1101" s="139">
        <f>$O$1105-P1101*($O$1105-$O$1097)</f>
        <v>430.62169999999998</v>
      </c>
      <c r="G1101" s="149"/>
      <c r="H1101" s="82" t="str">
        <f t="shared" si="625"/>
        <v>50 percent up in Sheinwoodian international stage</v>
      </c>
      <c r="I1101" s="142" t="str">
        <f t="shared" si="626"/>
        <v>100 percent up in Sheinwoodian international stage</v>
      </c>
      <c r="J1101" s="7">
        <v>0.5</v>
      </c>
      <c r="K1101" s="129">
        <f t="shared" si="627"/>
        <v>50</v>
      </c>
      <c r="L1101" s="8" t="s">
        <v>153</v>
      </c>
      <c r="M1101" s="5"/>
      <c r="O1101" s="83"/>
      <c r="P1101" s="20">
        <v>1</v>
      </c>
      <c r="Q1101" s="143">
        <f t="shared" si="628"/>
        <v>100</v>
      </c>
      <c r="R1101" s="21" t="s">
        <v>153</v>
      </c>
      <c r="S1101" s="150" t="s">
        <v>1607</v>
      </c>
    </row>
    <row r="1102" spans="1:20" ht="34">
      <c r="A1102" s="110"/>
      <c r="B1102" s="111" t="s">
        <v>1983</v>
      </c>
      <c r="C1102" s="5"/>
      <c r="D1102" s="5"/>
      <c r="E1102" s="132">
        <f t="shared" si="629"/>
        <v>432.93259999999998</v>
      </c>
      <c r="F1102" s="139">
        <f>$O$1105-P1102*($O$1105-$O$1097)</f>
        <v>431.77715000000001</v>
      </c>
      <c r="G1102" s="149"/>
      <c r="H1102" s="82" t="str">
        <f t="shared" si="625"/>
        <v>0 percent up in Sheinwoodian international stage</v>
      </c>
      <c r="I1102" s="142" t="str">
        <f t="shared" si="626"/>
        <v>50 percent up in Sheinwoodian international stage</v>
      </c>
      <c r="J1102" s="7">
        <v>0</v>
      </c>
      <c r="K1102" s="129">
        <f t="shared" si="627"/>
        <v>0</v>
      </c>
      <c r="L1102" s="8" t="s">
        <v>153</v>
      </c>
      <c r="M1102" s="5"/>
      <c r="O1102" s="83"/>
      <c r="P1102" s="20">
        <v>0.5</v>
      </c>
      <c r="Q1102" s="143">
        <f t="shared" si="628"/>
        <v>50</v>
      </c>
      <c r="R1102" s="21" t="s">
        <v>153</v>
      </c>
      <c r="S1102" s="150" t="s">
        <v>1608</v>
      </c>
    </row>
    <row r="1103" spans="1:20" ht="42">
      <c r="A1103" s="110" t="s">
        <v>1167</v>
      </c>
      <c r="B1103" s="111" t="s">
        <v>153</v>
      </c>
      <c r="C1103" s="135"/>
      <c r="D1103" s="135" t="s">
        <v>224</v>
      </c>
      <c r="E1103" s="132">
        <f t="shared" si="624"/>
        <v>432.93259999999998</v>
      </c>
      <c r="F1103" s="139">
        <f>$O$1105-P1103*($O$1105-$O$1097)</f>
        <v>430.62169999999998</v>
      </c>
      <c r="G1103" s="149"/>
      <c r="H1103" s="82" t="str">
        <f t="shared" si="596"/>
        <v>0 percent up in Sheinwoodian international stage</v>
      </c>
      <c r="I1103" s="142" t="str">
        <f t="shared" si="597"/>
        <v>100 percent up in Sheinwoodian international stage</v>
      </c>
      <c r="J1103" s="7">
        <v>0</v>
      </c>
      <c r="K1103" s="129">
        <f t="shared" si="598"/>
        <v>0</v>
      </c>
      <c r="L1103" s="8" t="s">
        <v>153</v>
      </c>
      <c r="M1103" s="5" t="s">
        <v>226</v>
      </c>
      <c r="N1103" s="5" t="s">
        <v>1185</v>
      </c>
      <c r="O1103" s="84">
        <f>Master_Chronostrat!I142</f>
        <v>432.93259999999998</v>
      </c>
      <c r="P1103" s="20">
        <v>1</v>
      </c>
      <c r="Q1103" s="143">
        <f t="shared" si="599"/>
        <v>100</v>
      </c>
      <c r="R1103" s="21" t="s">
        <v>153</v>
      </c>
      <c r="S1103" s="8" t="s">
        <v>226</v>
      </c>
      <c r="T1103" s="7" t="s">
        <v>228</v>
      </c>
    </row>
    <row r="1104" spans="1:20" ht="28">
      <c r="A1104" s="110"/>
      <c r="B1104" s="111" t="s">
        <v>1749</v>
      </c>
      <c r="C1104" s="5"/>
      <c r="D1104" s="5" t="s">
        <v>82</v>
      </c>
      <c r="E1104" s="132">
        <f t="shared" si="624"/>
        <v>432.93259999999998</v>
      </c>
      <c r="F1104" s="139">
        <f>$O$1097-P1104*($O$1097-$O$1088)</f>
        <v>426.73779999999999</v>
      </c>
      <c r="G1104" s="149" t="s">
        <v>1750</v>
      </c>
      <c r="H1104" s="82" t="str">
        <f t="shared" ref="H1104" si="630">CONCATENATE(K1104," percent up in ",L1104," international stage")</f>
        <v>0 percent up in Sheinwoodian international stage</v>
      </c>
      <c r="I1104" s="142" t="str">
        <f t="shared" ref="I1104" si="631">CONCATENATE(Q1104," percent up in ",R1104," international stage")</f>
        <v>100 percent up in Homerian international stage</v>
      </c>
      <c r="J1104" s="7">
        <v>0</v>
      </c>
      <c r="K1104" s="129">
        <f t="shared" ref="K1104" si="632">ROUND(J1104*100,1)</f>
        <v>0</v>
      </c>
      <c r="L1104" s="8" t="s">
        <v>153</v>
      </c>
      <c r="M1104" s="5"/>
      <c r="O1104" s="84"/>
      <c r="P1104" s="20">
        <v>1</v>
      </c>
      <c r="Q1104" s="143">
        <f t="shared" ref="Q1104" si="633">ROUND(P1104*100,1)</f>
        <v>100</v>
      </c>
      <c r="R1104" s="21" t="s">
        <v>151</v>
      </c>
      <c r="S1104" s="8" t="s">
        <v>234</v>
      </c>
    </row>
    <row r="1105" spans="1:20" ht="28">
      <c r="A1105" s="110" t="s">
        <v>1167</v>
      </c>
      <c r="B1105" s="111" t="s">
        <v>152</v>
      </c>
      <c r="C1105" s="135"/>
      <c r="D1105" s="135" t="s">
        <v>224</v>
      </c>
      <c r="E1105" s="132">
        <f t="shared" si="624"/>
        <v>432.93259999999998</v>
      </c>
      <c r="F1105" s="139">
        <f>$O$1097-P1105*($O$1097-$O$1088)</f>
        <v>426.73779999999999</v>
      </c>
      <c r="G1105" s="149"/>
      <c r="H1105" s="82" t="str">
        <f t="shared" si="596"/>
        <v>0 percent up in Sheinwoodian international stage</v>
      </c>
      <c r="I1105" s="142" t="str">
        <f t="shared" si="597"/>
        <v>100 percent up in Homerian international stage</v>
      </c>
      <c r="J1105" s="7">
        <v>0</v>
      </c>
      <c r="K1105" s="129">
        <f t="shared" si="598"/>
        <v>0</v>
      </c>
      <c r="L1105" s="8" t="s">
        <v>153</v>
      </c>
      <c r="M1105" s="5" t="s">
        <v>226</v>
      </c>
      <c r="N1105" s="5" t="s">
        <v>1186</v>
      </c>
      <c r="O1105" s="84">
        <f>Master_Chronostrat!I142</f>
        <v>432.93259999999998</v>
      </c>
      <c r="P1105" s="20">
        <v>1</v>
      </c>
      <c r="Q1105" s="143">
        <f t="shared" si="599"/>
        <v>100</v>
      </c>
      <c r="R1105" s="21" t="s">
        <v>151</v>
      </c>
      <c r="S1105" s="8" t="s">
        <v>241</v>
      </c>
      <c r="T1105" s="7" t="s">
        <v>228</v>
      </c>
    </row>
    <row r="1106" spans="1:20" ht="28">
      <c r="A1106" s="110" t="s">
        <v>1167</v>
      </c>
      <c r="B1106" s="111" t="s">
        <v>1187</v>
      </c>
      <c r="C1106" s="5"/>
      <c r="D1106" s="5" t="s">
        <v>250</v>
      </c>
      <c r="E1106" s="132">
        <f t="shared" ref="E1106:E1116" si="634">$O$1116-J1106*($O$1116-$O$1105)</f>
        <v>433.51292820512822</v>
      </c>
      <c r="F1106" s="139">
        <f>$O$1097-P1106*($O$1097-$O$1088)</f>
        <v>429.79784242424245</v>
      </c>
      <c r="G1106" s="149"/>
      <c r="H1106" s="82" t="str">
        <f t="shared" si="596"/>
        <v>89.7 percent up in Telychian international stage</v>
      </c>
      <c r="I1106" s="142" t="str">
        <f t="shared" si="597"/>
        <v>21.2 percent up in Homerian international stage</v>
      </c>
      <c r="J1106" s="7">
        <v>0.89743589743589613</v>
      </c>
      <c r="K1106" s="129">
        <f t="shared" si="598"/>
        <v>89.7</v>
      </c>
      <c r="L1106" s="8" t="s">
        <v>154</v>
      </c>
      <c r="M1106" s="5" t="s">
        <v>82</v>
      </c>
      <c r="N1106" s="5" t="s">
        <v>82</v>
      </c>
      <c r="O1106" s="83"/>
      <c r="P1106" s="20">
        <v>0.21212121212120794</v>
      </c>
      <c r="Q1106" s="143">
        <f t="shared" si="599"/>
        <v>21.2</v>
      </c>
      <c r="R1106" s="21" t="s">
        <v>151</v>
      </c>
      <c r="S1106" s="8" t="s">
        <v>248</v>
      </c>
      <c r="T1106" s="7" t="s">
        <v>228</v>
      </c>
    </row>
    <row r="1107" spans="1:20" ht="28">
      <c r="A1107" s="110" t="s">
        <v>1167</v>
      </c>
      <c r="B1107" s="112" t="s">
        <v>1188</v>
      </c>
      <c r="C1107" s="5"/>
      <c r="D1107" s="5" t="s">
        <v>246</v>
      </c>
      <c r="E1107" s="132">
        <f t="shared" si="634"/>
        <v>433.8393628205128</v>
      </c>
      <c r="F1107" s="139">
        <f>$O$1097-P1107*($O$1097-$O$1088)</f>
        <v>426.73779999999999</v>
      </c>
      <c r="G1107" s="149"/>
      <c r="H1107" s="82" t="str">
        <f t="shared" si="596"/>
        <v>84 percent up in Telychian international stage</v>
      </c>
      <c r="I1107" s="142" t="str">
        <f t="shared" si="597"/>
        <v>100 percent up in Homerian international stage</v>
      </c>
      <c r="J1107" s="7">
        <v>0.83974358974358998</v>
      </c>
      <c r="K1107" s="129">
        <f t="shared" si="598"/>
        <v>84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9"/>
        <v>100</v>
      </c>
      <c r="R1107" s="21" t="s">
        <v>151</v>
      </c>
      <c r="S1107" s="8" t="s">
        <v>248</v>
      </c>
      <c r="T1107" s="7" t="s">
        <v>228</v>
      </c>
    </row>
    <row r="1108" spans="1:20" ht="28">
      <c r="A1108" s="110" t="s">
        <v>1167</v>
      </c>
      <c r="B1108" s="111" t="s">
        <v>1189</v>
      </c>
      <c r="C1108" s="5"/>
      <c r="D1108" s="5" t="s">
        <v>250</v>
      </c>
      <c r="E1108" s="132">
        <f t="shared" si="634"/>
        <v>436.41456923076925</v>
      </c>
      <c r="F1108" s="139">
        <f>$O$1116-P1108*($O$1116-$O$1105)</f>
        <v>433.51292820512822</v>
      </c>
      <c r="G1108" s="149"/>
      <c r="H1108" s="82" t="str">
        <f t="shared" si="596"/>
        <v>38.5 percent up in Telychian international stage</v>
      </c>
      <c r="I1108" s="142" t="str">
        <f t="shared" si="597"/>
        <v>89.7 percent up in Telychian international stage</v>
      </c>
      <c r="J1108" s="7">
        <v>0.38461538461538403</v>
      </c>
      <c r="K1108" s="129">
        <f t="shared" si="598"/>
        <v>38.5</v>
      </c>
      <c r="L1108" s="8" t="s">
        <v>154</v>
      </c>
      <c r="M1108" s="5" t="s">
        <v>82</v>
      </c>
      <c r="N1108" s="5" t="s">
        <v>82</v>
      </c>
      <c r="O1108" s="83"/>
      <c r="P1108" s="20">
        <v>0.89743589743589613</v>
      </c>
      <c r="Q1108" s="143">
        <f t="shared" si="599"/>
        <v>89.7</v>
      </c>
      <c r="R1108" s="21" t="s">
        <v>154</v>
      </c>
      <c r="S1108" s="8" t="s">
        <v>261</v>
      </c>
      <c r="T1108" s="7">
        <v>0.51282051282051566</v>
      </c>
    </row>
    <row r="1109" spans="1:20" ht="28">
      <c r="A1109" s="110" t="s">
        <v>1167</v>
      </c>
      <c r="B1109" s="111" t="s">
        <v>1190</v>
      </c>
      <c r="C1109" s="5"/>
      <c r="D1109" s="5" t="s">
        <v>370</v>
      </c>
      <c r="E1109" s="132">
        <f t="shared" si="634"/>
        <v>436.41456923076925</v>
      </c>
      <c r="F1109" s="139">
        <f>$O$1116-P1109*($O$1116-$O$1105)</f>
        <v>432.93259999999998</v>
      </c>
      <c r="G1109" s="149"/>
      <c r="H1109" s="82" t="str">
        <f t="shared" si="596"/>
        <v>38.5 percent up in Telychian international stage</v>
      </c>
      <c r="I1109" s="142" t="str">
        <f t="shared" si="597"/>
        <v>100 percent up in Telychian international stage</v>
      </c>
      <c r="J1109" s="7">
        <v>0.38461538461538403</v>
      </c>
      <c r="K1109" s="129">
        <f t="shared" si="598"/>
        <v>38.5</v>
      </c>
      <c r="L1109" s="8" t="s">
        <v>154</v>
      </c>
      <c r="M1109" s="5" t="s">
        <v>82</v>
      </c>
      <c r="N1109" s="5" t="s">
        <v>82</v>
      </c>
      <c r="O1109" s="83"/>
      <c r="P1109" s="20">
        <v>1</v>
      </c>
      <c r="Q1109" s="143">
        <f t="shared" si="599"/>
        <v>100</v>
      </c>
      <c r="R1109" s="21" t="s">
        <v>154</v>
      </c>
      <c r="S1109" s="8" t="s">
        <v>274</v>
      </c>
      <c r="T1109" s="7" t="s">
        <v>228</v>
      </c>
    </row>
    <row r="1110" spans="1:20" ht="28">
      <c r="A1110" s="110" t="s">
        <v>1167</v>
      </c>
      <c r="B1110" s="112" t="s">
        <v>1191</v>
      </c>
      <c r="C1110" s="5"/>
      <c r="D1110" s="5" t="s">
        <v>246</v>
      </c>
      <c r="E1110" s="132">
        <f t="shared" si="634"/>
        <v>438.5908</v>
      </c>
      <c r="F1110" s="139">
        <f>$O$1116-P1110*($O$1116-$O$1105)</f>
        <v>433.8393628205128</v>
      </c>
      <c r="G1110" s="149"/>
      <c r="H1110" s="82" t="str">
        <f t="shared" si="596"/>
        <v>0 percent up in Telychian international stage</v>
      </c>
      <c r="I1110" s="142" t="str">
        <f t="shared" si="597"/>
        <v>84 percent up in Telychian international stage</v>
      </c>
      <c r="J1110" s="7">
        <v>0</v>
      </c>
      <c r="K1110" s="129">
        <f t="shared" si="598"/>
        <v>0</v>
      </c>
      <c r="L1110" s="8" t="s">
        <v>154</v>
      </c>
      <c r="M1110" s="5" t="s">
        <v>82</v>
      </c>
      <c r="N1110" s="5" t="s">
        <v>82</v>
      </c>
      <c r="O1110" s="83"/>
      <c r="P1110" s="20">
        <v>0.83974358974358998</v>
      </c>
      <c r="Q1110" s="143">
        <f t="shared" si="599"/>
        <v>84</v>
      </c>
      <c r="R1110" s="21" t="s">
        <v>154</v>
      </c>
      <c r="S1110" s="8" t="s">
        <v>232</v>
      </c>
      <c r="T1110" s="7" t="s">
        <v>228</v>
      </c>
    </row>
    <row r="1111" spans="1:20" ht="28">
      <c r="A1111" s="110" t="s">
        <v>1167</v>
      </c>
      <c r="B1111" s="111" t="s">
        <v>1192</v>
      </c>
      <c r="C1111" s="5"/>
      <c r="D1111" s="5" t="s">
        <v>82</v>
      </c>
      <c r="E1111" s="132">
        <f t="shared" si="634"/>
        <v>438.5908</v>
      </c>
      <c r="F1111" s="139">
        <f>$O$1116-P1111*($O$1116-$O$1105)</f>
        <v>432.93259999999998</v>
      </c>
      <c r="G1111" s="149"/>
      <c r="H1111" s="82" t="str">
        <f t="shared" si="596"/>
        <v>0 percent up in Telychian international stage</v>
      </c>
      <c r="I1111" s="142" t="str">
        <f t="shared" si="597"/>
        <v>100 percent up in Telychian international stage</v>
      </c>
      <c r="J1111" s="7">
        <v>0</v>
      </c>
      <c r="K1111" s="129">
        <f t="shared" si="598"/>
        <v>0</v>
      </c>
      <c r="L1111" s="8" t="s">
        <v>154</v>
      </c>
      <c r="M1111" s="5" t="s">
        <v>82</v>
      </c>
      <c r="N1111" s="5" t="s">
        <v>82</v>
      </c>
      <c r="O1111" s="83"/>
      <c r="P1111" s="20">
        <v>1</v>
      </c>
      <c r="Q1111" s="143">
        <f t="shared" si="599"/>
        <v>100</v>
      </c>
      <c r="R1111" s="21" t="s">
        <v>154</v>
      </c>
      <c r="S1111" s="8" t="s">
        <v>234</v>
      </c>
      <c r="T1111" s="7" t="s">
        <v>228</v>
      </c>
    </row>
    <row r="1112" spans="1:20" ht="42">
      <c r="A1112" s="110" t="s">
        <v>1167</v>
      </c>
      <c r="B1112" s="111" t="s">
        <v>1193</v>
      </c>
      <c r="C1112" s="5"/>
      <c r="D1112" s="5" t="s">
        <v>82</v>
      </c>
      <c r="E1112" s="132">
        <f t="shared" si="634"/>
        <v>438.5908</v>
      </c>
      <c r="F1112" s="139">
        <f>$O$1105-P1112*($O$1105-$O$1097)</f>
        <v>430.62169999999998</v>
      </c>
      <c r="G1112" s="149"/>
      <c r="H1112" s="82" t="str">
        <f t="shared" si="596"/>
        <v>0 percent up in Telychian international stage</v>
      </c>
      <c r="I1112" s="142" t="str">
        <f t="shared" si="597"/>
        <v>100 percent up in Sheinwoodian international stage</v>
      </c>
      <c r="J1112" s="7">
        <v>0</v>
      </c>
      <c r="K1112" s="129">
        <f t="shared" si="598"/>
        <v>0</v>
      </c>
      <c r="L1112" s="8" t="s">
        <v>154</v>
      </c>
      <c r="M1112" s="5" t="s">
        <v>82</v>
      </c>
      <c r="N1112" s="5" t="s">
        <v>82</v>
      </c>
      <c r="O1112" s="83"/>
      <c r="P1112" s="20">
        <v>1</v>
      </c>
      <c r="Q1112" s="143">
        <f t="shared" si="599"/>
        <v>100</v>
      </c>
      <c r="R1112" s="21" t="s">
        <v>153</v>
      </c>
      <c r="S1112" s="8" t="s">
        <v>234</v>
      </c>
      <c r="T1112" s="7" t="s">
        <v>228</v>
      </c>
    </row>
    <row r="1113" spans="1:20" ht="28">
      <c r="A1113" s="110"/>
      <c r="B1113" s="111" t="s">
        <v>1762</v>
      </c>
      <c r="C1113" s="5"/>
      <c r="D1113" s="5"/>
      <c r="E1113" s="132">
        <f t="shared" ref="E1113" si="635">$O$1116-J1113*($O$1116-$O$1105)</f>
        <v>438.5908</v>
      </c>
      <c r="F1113" s="139">
        <f>$O$1116-P1113*($O$1116-$O$1105)</f>
        <v>432.93259999999998</v>
      </c>
      <c r="G1113" s="149"/>
      <c r="H1113" s="82" t="str">
        <f t="shared" ref="H1113" si="636">CONCATENATE(K1113," percent up in ",L1113," international stage")</f>
        <v>0 percent up in Telychian international stage</v>
      </c>
      <c r="I1113" s="142" t="str">
        <f t="shared" ref="I1113" si="637">CONCATENATE(Q1113," percent up in ",R1113," international stage")</f>
        <v>100 percent up in Telychian international stage</v>
      </c>
      <c r="J1113" s="7">
        <v>0</v>
      </c>
      <c r="K1113" s="129">
        <f t="shared" ref="K1113" si="638">ROUND(J1113*100,1)</f>
        <v>0</v>
      </c>
      <c r="L1113" s="8" t="s">
        <v>154</v>
      </c>
      <c r="M1113" s="5"/>
      <c r="O1113" s="83"/>
      <c r="P1113" s="20">
        <v>1</v>
      </c>
      <c r="Q1113" s="143">
        <f t="shared" ref="Q1113" si="639">ROUND(P1113*100,1)</f>
        <v>100</v>
      </c>
      <c r="R1113" s="21" t="s">
        <v>154</v>
      </c>
      <c r="S1113" s="8" t="s">
        <v>234</v>
      </c>
    </row>
    <row r="1114" spans="1:20" ht="28">
      <c r="A1114" s="110"/>
      <c r="B1114" s="111" t="s">
        <v>1757</v>
      </c>
      <c r="C1114" s="5"/>
      <c r="D1114" s="5"/>
      <c r="E1114" s="132">
        <f t="shared" ref="E1114:E1115" si="640">$O$1116-J1114*($O$1116-$O$1105)</f>
        <v>435.76170000000002</v>
      </c>
      <c r="F1114" s="139">
        <f>$O$1116-P1114*($O$1116-$O$1105)</f>
        <v>432.93259999999998</v>
      </c>
      <c r="G1114" s="149" t="s">
        <v>1607</v>
      </c>
      <c r="H1114" s="82" t="str">
        <f t="shared" ref="H1114:H1115" si="641">CONCATENATE(K1114," percent up in ",L1114," international stage")</f>
        <v>50 percent up in Telychian international stage</v>
      </c>
      <c r="I1114" s="142" t="str">
        <f t="shared" ref="I1114:I1115" si="642">CONCATENATE(Q1114," percent up in ",R1114," international stage")</f>
        <v>100 percent up in Telychian international stage</v>
      </c>
      <c r="J1114" s="7">
        <v>0.5</v>
      </c>
      <c r="K1114" s="129">
        <f t="shared" ref="K1114:K1115" si="643">ROUND(J1114*100,1)</f>
        <v>50</v>
      </c>
      <c r="L1114" s="8" t="s">
        <v>154</v>
      </c>
      <c r="M1114" s="5"/>
      <c r="O1114" s="83"/>
      <c r="P1114" s="20">
        <v>1</v>
      </c>
      <c r="Q1114" s="143">
        <f t="shared" ref="Q1114:Q1115" si="644">ROUND(P1114*100,1)</f>
        <v>100</v>
      </c>
      <c r="R1114" s="21" t="s">
        <v>154</v>
      </c>
      <c r="S1114" s="151" t="s">
        <v>1607</v>
      </c>
    </row>
    <row r="1115" spans="1:20" ht="28">
      <c r="A1115" s="110"/>
      <c r="B1115" s="111" t="s">
        <v>1758</v>
      </c>
      <c r="C1115" s="5"/>
      <c r="D1115" s="5"/>
      <c r="E1115" s="132">
        <f t="shared" si="640"/>
        <v>438.5908</v>
      </c>
      <c r="F1115" s="139">
        <f>$O$1116-P1115*($O$1116-$O$1105)</f>
        <v>435.76170000000002</v>
      </c>
      <c r="G1115" s="149" t="s">
        <v>1608</v>
      </c>
      <c r="H1115" s="82" t="str">
        <f t="shared" si="641"/>
        <v>0 percent up in Telychian international stage</v>
      </c>
      <c r="I1115" s="142" t="str">
        <f t="shared" si="642"/>
        <v>50 percent up in Telychian international stage</v>
      </c>
      <c r="J1115" s="7">
        <v>0</v>
      </c>
      <c r="K1115" s="129">
        <f t="shared" si="643"/>
        <v>0</v>
      </c>
      <c r="L1115" s="8" t="s">
        <v>154</v>
      </c>
      <c r="M1115" s="5"/>
      <c r="O1115" s="83"/>
      <c r="P1115" s="20">
        <v>0.5</v>
      </c>
      <c r="Q1115" s="143">
        <f t="shared" si="644"/>
        <v>50</v>
      </c>
      <c r="R1115" s="21" t="s">
        <v>154</v>
      </c>
      <c r="S1115" s="151" t="s">
        <v>1608</v>
      </c>
    </row>
    <row r="1116" spans="1:20" ht="28">
      <c r="A1116" s="110" t="s">
        <v>1167</v>
      </c>
      <c r="B1116" s="111" t="s">
        <v>154</v>
      </c>
      <c r="C1116" s="135"/>
      <c r="D1116" s="135" t="s">
        <v>224</v>
      </c>
      <c r="E1116" s="132">
        <f t="shared" si="634"/>
        <v>438.5908</v>
      </c>
      <c r="F1116" s="139">
        <f>$O$1116-P1116*($O$1116-$O$1105)</f>
        <v>432.93259999999998</v>
      </c>
      <c r="G1116" s="149"/>
      <c r="H1116" s="82" t="str">
        <f t="shared" si="596"/>
        <v>0 percent up in Telychian international stage</v>
      </c>
      <c r="I1116" s="142" t="str">
        <f t="shared" si="597"/>
        <v>100 percent up in Telychian international stage</v>
      </c>
      <c r="J1116" s="7">
        <v>0</v>
      </c>
      <c r="K1116" s="129">
        <f t="shared" si="598"/>
        <v>0</v>
      </c>
      <c r="L1116" s="8" t="s">
        <v>154</v>
      </c>
      <c r="M1116" s="5" t="s">
        <v>226</v>
      </c>
      <c r="N1116" s="5" t="s">
        <v>1194</v>
      </c>
      <c r="O1116" s="84">
        <f>Master_Chronostrat!I143</f>
        <v>438.5908</v>
      </c>
      <c r="P1116" s="20">
        <v>1</v>
      </c>
      <c r="Q1116" s="143">
        <f t="shared" si="599"/>
        <v>100</v>
      </c>
      <c r="R1116" s="21" t="s">
        <v>154</v>
      </c>
      <c r="S1116" s="8" t="s">
        <v>226</v>
      </c>
      <c r="T1116" s="7" t="s">
        <v>228</v>
      </c>
    </row>
    <row r="1117" spans="1:20" ht="28">
      <c r="A1117" s="110" t="s">
        <v>1167</v>
      </c>
      <c r="B1117" s="111" t="s">
        <v>1195</v>
      </c>
      <c r="C1117" s="5"/>
      <c r="D1117" s="5" t="s">
        <v>82</v>
      </c>
      <c r="E1117" s="132">
        <f t="shared" ref="E1117:E1125" si="645">$O$1125-J1117*($O$1125-$O$1116)</f>
        <v>439.54039999999998</v>
      </c>
      <c r="F1117" s="139">
        <f>$O$1125-P1117*($O$1125-$O$1116)</f>
        <v>438.5908</v>
      </c>
      <c r="G1117" s="149"/>
      <c r="H1117" s="82" t="str">
        <f t="shared" si="596"/>
        <v>50 percent up in Aeronian international stage</v>
      </c>
      <c r="I1117" s="142" t="str">
        <f t="shared" si="597"/>
        <v>100 percent up in Aeronian international stage</v>
      </c>
      <c r="J1117" s="7">
        <v>0.5</v>
      </c>
      <c r="K1117" s="129">
        <f t="shared" si="598"/>
        <v>50</v>
      </c>
      <c r="L1117" s="8" t="s">
        <v>155</v>
      </c>
      <c r="M1117" s="5" t="s">
        <v>82</v>
      </c>
      <c r="N1117" s="5" t="s">
        <v>82</v>
      </c>
      <c r="O1117" s="83"/>
      <c r="P1117" s="20">
        <v>1</v>
      </c>
      <c r="Q1117" s="143">
        <f t="shared" si="599"/>
        <v>100</v>
      </c>
      <c r="R1117" s="21" t="s">
        <v>155</v>
      </c>
      <c r="S1117" s="8" t="s">
        <v>274</v>
      </c>
      <c r="T1117" s="7" t="s">
        <v>228</v>
      </c>
    </row>
    <row r="1118" spans="1:20" ht="28">
      <c r="A1118" s="110" t="s">
        <v>1167</v>
      </c>
      <c r="B1118" s="111" t="s">
        <v>1196</v>
      </c>
      <c r="C1118" s="5"/>
      <c r="D1118" s="5" t="s">
        <v>246</v>
      </c>
      <c r="E1118" s="132">
        <f t="shared" si="645"/>
        <v>439.85693333333336</v>
      </c>
      <c r="F1118" s="139">
        <f>$O$1088-P1118*($O$1088-$O$1081)</f>
        <v>425.01010000000002</v>
      </c>
      <c r="G1118" s="149"/>
      <c r="H1118" s="82" t="str">
        <f t="shared" si="596"/>
        <v>33.3 percent up in Aeronian international stage</v>
      </c>
      <c r="I1118" s="142" t="str">
        <f t="shared" si="597"/>
        <v>100 percent up in Gorstian international stage</v>
      </c>
      <c r="J1118" s="7">
        <v>0.33333333333333337</v>
      </c>
      <c r="K1118" s="129">
        <f t="shared" si="598"/>
        <v>33.299999999999997</v>
      </c>
      <c r="L1118" s="8" t="s">
        <v>155</v>
      </c>
      <c r="M1118" s="5" t="s">
        <v>82</v>
      </c>
      <c r="N1118" s="5" t="s">
        <v>82</v>
      </c>
      <c r="O1118" s="83"/>
      <c r="P1118" s="20">
        <v>1</v>
      </c>
      <c r="Q1118" s="143">
        <f t="shared" si="599"/>
        <v>100</v>
      </c>
      <c r="R1118" s="21" t="s">
        <v>150</v>
      </c>
      <c r="S1118" s="8" t="s">
        <v>248</v>
      </c>
      <c r="T1118" s="7" t="s">
        <v>228</v>
      </c>
    </row>
    <row r="1119" spans="1:20" ht="28">
      <c r="A1119" s="110" t="s">
        <v>1167</v>
      </c>
      <c r="B1119" s="111" t="s">
        <v>1197</v>
      </c>
      <c r="C1119" s="5"/>
      <c r="D1119" s="5" t="s">
        <v>250</v>
      </c>
      <c r="E1119" s="132">
        <f t="shared" si="645"/>
        <v>439.85693333333336</v>
      </c>
      <c r="F1119" s="139">
        <f>$O$1116-P1119*($O$1116-$O$1105)</f>
        <v>436.41456923076925</v>
      </c>
      <c r="G1119" s="149"/>
      <c r="H1119" s="82" t="str">
        <f t="shared" si="596"/>
        <v>33.3 percent up in Aeronian international stage</v>
      </c>
      <c r="I1119" s="142" t="str">
        <f t="shared" si="597"/>
        <v>38.5 percent up in Telychian international stage</v>
      </c>
      <c r="J1119" s="7">
        <v>0.33333333333333337</v>
      </c>
      <c r="K1119" s="129">
        <f t="shared" si="598"/>
        <v>33.299999999999997</v>
      </c>
      <c r="L1119" s="8" t="s">
        <v>155</v>
      </c>
      <c r="M1119" s="5" t="s">
        <v>82</v>
      </c>
      <c r="N1119" s="5" t="s">
        <v>82</v>
      </c>
      <c r="O1119" s="83"/>
      <c r="P1119" s="20">
        <v>0.38461538461538408</v>
      </c>
      <c r="Q1119" s="143">
        <f t="shared" si="599"/>
        <v>38.5</v>
      </c>
      <c r="R1119" s="21" t="s">
        <v>154</v>
      </c>
      <c r="S1119" s="8" t="s">
        <v>248</v>
      </c>
      <c r="T1119" s="7" t="s">
        <v>228</v>
      </c>
    </row>
    <row r="1120" spans="1:20" ht="28">
      <c r="A1120" s="110" t="s">
        <v>1167</v>
      </c>
      <c r="B1120" s="111" t="s">
        <v>1198</v>
      </c>
      <c r="C1120" s="5"/>
      <c r="D1120" s="5" t="s">
        <v>82</v>
      </c>
      <c r="E1120" s="132">
        <f t="shared" si="645"/>
        <v>440.49</v>
      </c>
      <c r="F1120" s="139">
        <f t="shared" ref="F1120:F1126" si="646">$O$1125-P1120*($O$1125-$O$1116)</f>
        <v>439.54039999999998</v>
      </c>
      <c r="G1120" s="149"/>
      <c r="H1120" s="82" t="str">
        <f t="shared" si="596"/>
        <v>0 percent up in Aeronian international stage</v>
      </c>
      <c r="I1120" s="142" t="str">
        <f t="shared" si="597"/>
        <v>50 percent up in Aeronian international stage</v>
      </c>
      <c r="J1120" s="7">
        <v>0</v>
      </c>
      <c r="K1120" s="129">
        <f t="shared" si="598"/>
        <v>0</v>
      </c>
      <c r="L1120" s="8" t="s">
        <v>155</v>
      </c>
      <c r="M1120" s="5" t="s">
        <v>82</v>
      </c>
      <c r="N1120" s="5" t="s">
        <v>82</v>
      </c>
      <c r="O1120" s="83"/>
      <c r="P1120" s="20">
        <v>0.5</v>
      </c>
      <c r="Q1120" s="143">
        <f t="shared" si="599"/>
        <v>50</v>
      </c>
      <c r="R1120" s="21" t="s">
        <v>155</v>
      </c>
      <c r="S1120" s="8" t="s">
        <v>232</v>
      </c>
      <c r="T1120" s="7" t="s">
        <v>228</v>
      </c>
    </row>
    <row r="1121" spans="1:21" ht="28">
      <c r="A1121" s="110"/>
      <c r="B1121" s="111" t="s">
        <v>1763</v>
      </c>
      <c r="C1121" s="5"/>
      <c r="D1121" s="5"/>
      <c r="E1121" s="132">
        <f t="shared" si="645"/>
        <v>439.23652800000002</v>
      </c>
      <c r="F1121" s="139">
        <f t="shared" si="646"/>
        <v>438.5908</v>
      </c>
      <c r="G1121" s="149"/>
      <c r="H1121" s="82" t="str">
        <f t="shared" si="596"/>
        <v>66 percent up in Aeronian international stage</v>
      </c>
      <c r="I1121" s="142" t="str">
        <f t="shared" si="597"/>
        <v>100 percent up in Aeronian international stage</v>
      </c>
      <c r="J1121" s="7">
        <v>0.66</v>
      </c>
      <c r="K1121" s="129">
        <f t="shared" si="598"/>
        <v>66</v>
      </c>
      <c r="L1121" s="8" t="s">
        <v>155</v>
      </c>
      <c r="M1121" s="5"/>
      <c r="O1121" s="83"/>
      <c r="P1121" s="20">
        <v>1</v>
      </c>
      <c r="Q1121" s="143">
        <f t="shared" si="599"/>
        <v>100</v>
      </c>
      <c r="R1121" s="21" t="s">
        <v>155</v>
      </c>
      <c r="S1121" s="20">
        <v>1</v>
      </c>
      <c r="T1121" s="143">
        <f t="shared" ref="T1121" si="647">ROUND(S1121*100,1)</f>
        <v>100</v>
      </c>
      <c r="U1121" s="21" t="s">
        <v>155</v>
      </c>
    </row>
    <row r="1122" spans="1:21" ht="28">
      <c r="A1122" s="110"/>
      <c r="B1122" s="111" t="s">
        <v>1759</v>
      </c>
      <c r="C1122" s="5"/>
      <c r="D1122" s="5"/>
      <c r="E1122" s="132">
        <f t="shared" si="645"/>
        <v>439.23652800000002</v>
      </c>
      <c r="F1122" s="139">
        <f t="shared" si="646"/>
        <v>438.5908</v>
      </c>
      <c r="G1122" s="149" t="s">
        <v>1673</v>
      </c>
      <c r="H1122" s="82" t="str">
        <f t="shared" ref="H1122:H1124" si="648">CONCATENATE(K1122," percent up in ",L1122," international stage")</f>
        <v>66 percent up in Aeronian international stage</v>
      </c>
      <c r="I1122" s="142" t="str">
        <f t="shared" ref="I1122:I1124" si="649">CONCATENATE(Q1122," percent up in ",R1122," international stage")</f>
        <v>100 percent up in Aeronian international stage</v>
      </c>
      <c r="J1122" s="7">
        <v>0.66</v>
      </c>
      <c r="K1122" s="129">
        <f t="shared" ref="K1122:K1124" si="650">ROUND(J1122*100,1)</f>
        <v>66</v>
      </c>
      <c r="L1122" s="8" t="s">
        <v>155</v>
      </c>
      <c r="M1122" s="5"/>
      <c r="O1122" s="83"/>
      <c r="P1122" s="20">
        <v>1</v>
      </c>
      <c r="Q1122" s="143">
        <f t="shared" ref="Q1122:Q1124" si="651">ROUND(P1122*100,1)</f>
        <v>100</v>
      </c>
      <c r="R1122" s="21" t="s">
        <v>155</v>
      </c>
      <c r="S1122" s="151" t="s">
        <v>1673</v>
      </c>
    </row>
    <row r="1123" spans="1:21" ht="28">
      <c r="A1123" s="110"/>
      <c r="B1123" s="111" t="s">
        <v>1760</v>
      </c>
      <c r="C1123" s="5"/>
      <c r="D1123" s="5"/>
      <c r="E1123" s="132">
        <f t="shared" si="645"/>
        <v>439.86326400000002</v>
      </c>
      <c r="F1123" s="139">
        <f t="shared" si="646"/>
        <v>439.23652800000002</v>
      </c>
      <c r="G1123" s="149" t="s">
        <v>1674</v>
      </c>
      <c r="H1123" s="82" t="str">
        <f t="shared" si="648"/>
        <v>33 percent up in Aeronian international stage</v>
      </c>
      <c r="I1123" s="142" t="str">
        <f t="shared" si="649"/>
        <v>66 percent up in Aeronian international stage</v>
      </c>
      <c r="J1123" s="7">
        <v>0.33</v>
      </c>
      <c r="K1123" s="129">
        <f t="shared" si="650"/>
        <v>33</v>
      </c>
      <c r="L1123" s="8" t="s">
        <v>155</v>
      </c>
      <c r="M1123" s="5"/>
      <c r="O1123" s="83"/>
      <c r="P1123" s="20">
        <v>0.66</v>
      </c>
      <c r="Q1123" s="143">
        <f t="shared" si="651"/>
        <v>66</v>
      </c>
      <c r="R1123" s="21" t="s">
        <v>155</v>
      </c>
      <c r="S1123" s="151" t="s">
        <v>1674</v>
      </c>
    </row>
    <row r="1124" spans="1:21" ht="28">
      <c r="A1124" s="110"/>
      <c r="B1124" s="111" t="s">
        <v>1761</v>
      </c>
      <c r="C1124" s="5"/>
      <c r="D1124" s="5"/>
      <c r="E1124" s="132">
        <f t="shared" si="645"/>
        <v>440.49</v>
      </c>
      <c r="F1124" s="139">
        <f t="shared" si="646"/>
        <v>439.86326400000002</v>
      </c>
      <c r="G1124" s="149" t="s">
        <v>1675</v>
      </c>
      <c r="H1124" s="82" t="str">
        <f t="shared" si="648"/>
        <v>0 percent up in Aeronian international stage</v>
      </c>
      <c r="I1124" s="142" t="str">
        <f t="shared" si="649"/>
        <v>33 percent up in Aeronian international stage</v>
      </c>
      <c r="J1124" s="7">
        <v>0</v>
      </c>
      <c r="K1124" s="129">
        <f t="shared" si="650"/>
        <v>0</v>
      </c>
      <c r="L1124" s="8" t="s">
        <v>155</v>
      </c>
      <c r="M1124" s="5"/>
      <c r="O1124" s="83"/>
      <c r="P1124" s="20">
        <v>0.33</v>
      </c>
      <c r="Q1124" s="143">
        <f t="shared" si="651"/>
        <v>33</v>
      </c>
      <c r="R1124" s="21" t="s">
        <v>155</v>
      </c>
      <c r="S1124" s="151" t="s">
        <v>1675</v>
      </c>
    </row>
    <row r="1125" spans="1:21" ht="28">
      <c r="A1125" s="110" t="s">
        <v>1167</v>
      </c>
      <c r="B1125" s="111" t="s">
        <v>155</v>
      </c>
      <c r="C1125" s="135"/>
      <c r="D1125" s="135" t="s">
        <v>224</v>
      </c>
      <c r="E1125" s="132">
        <f t="shared" si="645"/>
        <v>440.49</v>
      </c>
      <c r="F1125" s="139">
        <f t="shared" si="646"/>
        <v>438.5908</v>
      </c>
      <c r="G1125" s="149"/>
      <c r="H1125" s="82" t="str">
        <f t="shared" si="596"/>
        <v>0 percent up in Aeronian international stage</v>
      </c>
      <c r="I1125" s="142" t="str">
        <f t="shared" si="597"/>
        <v>100 percent up in Aeronian international stage</v>
      </c>
      <c r="J1125" s="7">
        <v>0</v>
      </c>
      <c r="K1125" s="129">
        <f t="shared" si="598"/>
        <v>0</v>
      </c>
      <c r="L1125" s="8" t="s">
        <v>155</v>
      </c>
      <c r="M1125" s="5" t="s">
        <v>226</v>
      </c>
      <c r="N1125" s="5" t="s">
        <v>1199</v>
      </c>
      <c r="O1125" s="84">
        <f>Master_Chronostrat!I144</f>
        <v>440.49</v>
      </c>
      <c r="P1125" s="20">
        <v>1</v>
      </c>
      <c r="Q1125" s="143">
        <f t="shared" si="599"/>
        <v>100</v>
      </c>
      <c r="R1125" s="21" t="s">
        <v>155</v>
      </c>
      <c r="S1125" s="8" t="s">
        <v>226</v>
      </c>
      <c r="T1125" s="7" t="s">
        <v>228</v>
      </c>
    </row>
    <row r="1126" spans="1:21" ht="28">
      <c r="A1126" s="110" t="s">
        <v>1167</v>
      </c>
      <c r="B1126" s="111" t="s">
        <v>1200</v>
      </c>
      <c r="C1126" s="5"/>
      <c r="D1126" s="5" t="s">
        <v>82</v>
      </c>
      <c r="E1126" s="132">
        <f t="shared" ref="E1126:E1138" si="652">$O$1138-J1126*($O$1138-$O$1125)</f>
        <v>443.0718</v>
      </c>
      <c r="F1126" s="139">
        <f t="shared" si="646"/>
        <v>438.5908</v>
      </c>
      <c r="G1126" s="149"/>
      <c r="H1126" s="82" t="str">
        <f t="shared" si="596"/>
        <v>0 percent up in Rhuddanian international stage</v>
      </c>
      <c r="I1126" s="142" t="str">
        <f t="shared" si="597"/>
        <v>100 percent up in Aeronian international stage</v>
      </c>
      <c r="J1126" s="7">
        <v>0</v>
      </c>
      <c r="K1126" s="129">
        <f t="shared" si="598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1</v>
      </c>
      <c r="Q1126" s="143">
        <f t="shared" si="599"/>
        <v>100</v>
      </c>
      <c r="R1126" s="21" t="s">
        <v>155</v>
      </c>
      <c r="S1126" s="8" t="s">
        <v>234</v>
      </c>
      <c r="T1126" s="7" t="s">
        <v>228</v>
      </c>
    </row>
    <row r="1127" spans="1:21" ht="28">
      <c r="A1127" s="110" t="s">
        <v>1167</v>
      </c>
      <c r="B1127" s="111" t="s">
        <v>1201</v>
      </c>
      <c r="C1127" s="5"/>
      <c r="D1127" s="5" t="s">
        <v>82</v>
      </c>
      <c r="E1127" s="132">
        <f t="shared" si="652"/>
        <v>443.0718</v>
      </c>
      <c r="F1127" s="139">
        <f>$O$1076-P1127*($O$1076-$O$1069)</f>
        <v>419</v>
      </c>
      <c r="G1127" s="149"/>
      <c r="H1127" s="82" t="str">
        <f t="shared" si="596"/>
        <v>0 percent up in Rhuddanian international stage</v>
      </c>
      <c r="I1127" s="142" t="str">
        <f t="shared" si="597"/>
        <v>100 percent up in Pridoli international stage</v>
      </c>
      <c r="J1127" s="7">
        <v>0</v>
      </c>
      <c r="K1127" s="129">
        <f t="shared" si="598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9"/>
        <v>100</v>
      </c>
      <c r="R1127" s="21" t="s">
        <v>147</v>
      </c>
      <c r="S1127" s="8" t="s">
        <v>234</v>
      </c>
      <c r="T1127" s="7" t="s">
        <v>228</v>
      </c>
    </row>
    <row r="1128" spans="1:21" ht="28">
      <c r="A1128" s="110" t="s">
        <v>1167</v>
      </c>
      <c r="B1128" s="112" t="s">
        <v>1202</v>
      </c>
      <c r="C1128" s="5"/>
      <c r="D1128" s="5" t="s">
        <v>1203</v>
      </c>
      <c r="E1128" s="132">
        <f t="shared" si="652"/>
        <v>443.0718</v>
      </c>
      <c r="F1128" s="139">
        <f>$O$1138-P1128*($O$1138-$O$1125)</f>
        <v>442.30275319148939</v>
      </c>
      <c r="G1128" s="149"/>
      <c r="H1128" s="82" t="str">
        <f t="shared" si="596"/>
        <v>0 percent up in Rhuddanian international stage</v>
      </c>
      <c r="I1128" s="142" t="str">
        <f t="shared" si="597"/>
        <v>29.8 percent up in Rhuddanian international stage</v>
      </c>
      <c r="J1128" s="7">
        <v>0</v>
      </c>
      <c r="K1128" s="129">
        <f t="shared" si="598"/>
        <v>0</v>
      </c>
      <c r="L1128" s="8" t="s">
        <v>158</v>
      </c>
      <c r="M1128" s="5" t="s">
        <v>82</v>
      </c>
      <c r="N1128" s="5" t="s">
        <v>82</v>
      </c>
      <c r="O1128" s="83"/>
      <c r="P1128" s="20">
        <v>0.29787234042552779</v>
      </c>
      <c r="Q1128" s="143">
        <f t="shared" si="599"/>
        <v>29.8</v>
      </c>
      <c r="R1128" s="21" t="s">
        <v>158</v>
      </c>
      <c r="S1128" s="8" t="s">
        <v>232</v>
      </c>
      <c r="T1128" s="7" t="s">
        <v>228</v>
      </c>
    </row>
    <row r="1129" spans="1:21" ht="28">
      <c r="A1129" s="110" t="s">
        <v>1167</v>
      </c>
      <c r="B1129" s="111" t="s">
        <v>1204</v>
      </c>
      <c r="C1129" s="5"/>
      <c r="D1129" s="5" t="s">
        <v>370</v>
      </c>
      <c r="E1129" s="132">
        <f t="shared" si="652"/>
        <v>443.0718</v>
      </c>
      <c r="F1129" s="139">
        <f>$O$1116-P1129*($O$1116-$O$1105)</f>
        <v>436.41456923076925</v>
      </c>
      <c r="G1129" s="149"/>
      <c r="H1129" s="82" t="str">
        <f t="shared" si="596"/>
        <v>0 percent up in Rhuddanian international stage</v>
      </c>
      <c r="I1129" s="142" t="str">
        <f t="shared" si="597"/>
        <v>38.5 percent up in Telychian international stage</v>
      </c>
      <c r="J1129" s="7">
        <v>0</v>
      </c>
      <c r="K1129" s="129">
        <f t="shared" si="598"/>
        <v>0</v>
      </c>
      <c r="L1129" s="8" t="s">
        <v>158</v>
      </c>
      <c r="M1129" s="5" t="s">
        <v>82</v>
      </c>
      <c r="N1129" s="5" t="s">
        <v>82</v>
      </c>
      <c r="O1129" s="83"/>
      <c r="P1129" s="20">
        <v>0.38461538461538408</v>
      </c>
      <c r="Q1129" s="143">
        <f t="shared" si="599"/>
        <v>38.5</v>
      </c>
      <c r="R1129" s="21" t="s">
        <v>154</v>
      </c>
      <c r="S1129" s="8" t="s">
        <v>248</v>
      </c>
      <c r="T1129" s="7" t="s">
        <v>228</v>
      </c>
    </row>
    <row r="1130" spans="1:21" ht="28">
      <c r="A1130" s="110" t="s">
        <v>1167</v>
      </c>
      <c r="B1130" s="111" t="s">
        <v>1205</v>
      </c>
      <c r="C1130" s="5"/>
      <c r="D1130" s="5" t="s">
        <v>250</v>
      </c>
      <c r="E1130" s="132">
        <f t="shared" si="652"/>
        <v>443.0718</v>
      </c>
      <c r="F1130" s="139">
        <f>$O$1125-P1130*($O$1125-$O$1116)</f>
        <v>439.85693333333336</v>
      </c>
      <c r="G1130" s="149"/>
      <c r="H1130" s="82" t="str">
        <f t="shared" si="596"/>
        <v>0 percent up in Rhuddanian international stage</v>
      </c>
      <c r="I1130" s="142" t="str">
        <f t="shared" si="597"/>
        <v>33.3 percent up in Aeronian international stage</v>
      </c>
      <c r="J1130" s="7">
        <v>0</v>
      </c>
      <c r="K1130" s="129">
        <f t="shared" si="598"/>
        <v>0</v>
      </c>
      <c r="L1130" s="8" t="s">
        <v>158</v>
      </c>
      <c r="M1130" s="5" t="s">
        <v>82</v>
      </c>
      <c r="N1130" s="5" t="s">
        <v>82</v>
      </c>
      <c r="O1130" s="83"/>
      <c r="P1130" s="20">
        <v>0.33333333333333331</v>
      </c>
      <c r="Q1130" s="143">
        <f t="shared" si="599"/>
        <v>33.299999999999997</v>
      </c>
      <c r="R1130" s="21" t="s">
        <v>155</v>
      </c>
      <c r="S1130" s="8" t="s">
        <v>248</v>
      </c>
      <c r="T1130" s="7" t="s">
        <v>228</v>
      </c>
    </row>
    <row r="1131" spans="1:21" ht="28">
      <c r="A1131" s="110" t="s">
        <v>1167</v>
      </c>
      <c r="B1131" s="111" t="s">
        <v>1206</v>
      </c>
      <c r="C1131" s="5"/>
      <c r="D1131" s="5" t="s">
        <v>246</v>
      </c>
      <c r="E1131" s="132">
        <f t="shared" si="652"/>
        <v>443.0718</v>
      </c>
      <c r="F1131" s="139">
        <f>$O$1125-P1131*($O$1125-$O$1116)</f>
        <v>439.85693333333336</v>
      </c>
      <c r="G1131" s="149"/>
      <c r="H1131" s="82" t="str">
        <f t="shared" si="596"/>
        <v>0 percent up in Rhuddanian international stage</v>
      </c>
      <c r="I1131" s="142" t="str">
        <f t="shared" si="597"/>
        <v>33.3 percent up in Aeronian international stage</v>
      </c>
      <c r="J1131" s="7">
        <v>0</v>
      </c>
      <c r="K1131" s="129">
        <f t="shared" si="598"/>
        <v>0</v>
      </c>
      <c r="L1131" s="8" t="s">
        <v>158</v>
      </c>
      <c r="M1131" s="5" t="s">
        <v>82</v>
      </c>
      <c r="N1131" s="5" t="s">
        <v>82</v>
      </c>
      <c r="O1131" s="83"/>
      <c r="P1131" s="20">
        <v>0.33333333333333331</v>
      </c>
      <c r="Q1131" s="143">
        <f t="shared" si="599"/>
        <v>33.299999999999997</v>
      </c>
      <c r="R1131" s="21" t="s">
        <v>155</v>
      </c>
      <c r="S1131" s="8" t="s">
        <v>248</v>
      </c>
      <c r="T1131" s="7" t="s">
        <v>228</v>
      </c>
    </row>
    <row r="1132" spans="1:21" ht="28">
      <c r="A1132" s="110" t="s">
        <v>1167</v>
      </c>
      <c r="B1132" s="111" t="s">
        <v>1207</v>
      </c>
      <c r="C1132" s="5"/>
      <c r="D1132" s="5" t="s">
        <v>82</v>
      </c>
      <c r="E1132" s="132">
        <f t="shared" si="652"/>
        <v>443.0718</v>
      </c>
      <c r="F1132" s="139">
        <f>$O$1097-P1132*($O$1097-$O$1088)</f>
        <v>426.73779999999999</v>
      </c>
      <c r="G1132" s="149"/>
      <c r="H1132" s="82" t="str">
        <f t="shared" si="596"/>
        <v>0 percent up in Rhuddanian international stage</v>
      </c>
      <c r="I1132" s="142" t="str">
        <f t="shared" si="597"/>
        <v>100 percent up in Homerian international stage</v>
      </c>
      <c r="J1132" s="7">
        <v>0</v>
      </c>
      <c r="K1132" s="129">
        <f t="shared" si="598"/>
        <v>0</v>
      </c>
      <c r="L1132" s="8" t="s">
        <v>158</v>
      </c>
      <c r="M1132" s="5" t="s">
        <v>82</v>
      </c>
      <c r="N1132" s="5" t="s">
        <v>82</v>
      </c>
      <c r="O1132" s="83"/>
      <c r="P1132" s="20">
        <v>1</v>
      </c>
      <c r="Q1132" s="143">
        <f t="shared" si="599"/>
        <v>100</v>
      </c>
      <c r="R1132" s="21" t="s">
        <v>151</v>
      </c>
      <c r="S1132" s="8" t="s">
        <v>234</v>
      </c>
      <c r="T1132" s="7" t="s">
        <v>228</v>
      </c>
    </row>
    <row r="1133" spans="1:21" ht="28">
      <c r="A1133" s="110"/>
      <c r="B1133" s="111" t="s">
        <v>1764</v>
      </c>
      <c r="C1133" s="5"/>
      <c r="D1133" s="5"/>
      <c r="E1133" s="132">
        <f t="shared" ref="E1133" si="653">$O$1138-J1133*($O$1138-$O$1125)</f>
        <v>443.0718</v>
      </c>
      <c r="F1133" s="139">
        <f>$O$1138-P1133*($O$1138-$O$1125)</f>
        <v>440.49</v>
      </c>
      <c r="G1133" s="149"/>
      <c r="H1133" s="82" t="str">
        <f t="shared" ref="H1133" si="654">CONCATENATE(K1133," percent up in ",L1133," international stage")</f>
        <v>0 percent up in Rhuddanian international stage</v>
      </c>
      <c r="I1133" s="142" t="str">
        <f t="shared" ref="I1133" si="655">CONCATENATE(Q1133," percent up in ",R1133," international stage")</f>
        <v>100 percent up in Rhuddanian international stage</v>
      </c>
      <c r="J1133" s="7">
        <v>0</v>
      </c>
      <c r="K1133" s="129">
        <f t="shared" ref="K1133" si="656">ROUND(J1133*100,1)</f>
        <v>0</v>
      </c>
      <c r="L1133" s="8" t="s">
        <v>158</v>
      </c>
      <c r="M1133" s="5"/>
      <c r="O1133" s="83"/>
      <c r="P1133" s="20">
        <v>1</v>
      </c>
      <c r="Q1133" s="143">
        <f t="shared" ref="Q1133" si="657">ROUND(P1133*100,1)</f>
        <v>100</v>
      </c>
      <c r="R1133" s="21" t="s">
        <v>158</v>
      </c>
      <c r="S1133" s="8" t="s">
        <v>234</v>
      </c>
    </row>
    <row r="1134" spans="1:21" ht="28">
      <c r="A1134" s="110"/>
      <c r="B1134" s="111" t="s">
        <v>1765</v>
      </c>
      <c r="C1134" s="5"/>
      <c r="D1134" s="5"/>
      <c r="E1134" s="132">
        <f t="shared" ref="E1134:E1135" si="658">$O$1138-J1134*($O$1138-$O$1125)</f>
        <v>441.78089999999997</v>
      </c>
      <c r="F1134" s="139">
        <f>$O$1138-P1134*($O$1138-$O$1125)</f>
        <v>440.49</v>
      </c>
      <c r="G1134" s="149" t="s">
        <v>1607</v>
      </c>
      <c r="H1134" s="82" t="str">
        <f t="shared" ref="H1134:H1135" si="659">CONCATENATE(K1134," percent up in ",L1134," international stage")</f>
        <v>50 percent up in Rhuddanian international stage</v>
      </c>
      <c r="I1134" s="142" t="str">
        <f t="shared" ref="I1134:I1135" si="660">CONCATENATE(Q1134," percent up in ",R1134," international stage")</f>
        <v>100 percent up in Rhuddanian international stage</v>
      </c>
      <c r="J1134" s="7">
        <v>0.5</v>
      </c>
      <c r="K1134" s="129">
        <f t="shared" ref="K1134:K1135" si="661">ROUND(J1134*100,1)</f>
        <v>50</v>
      </c>
      <c r="L1134" s="8" t="s">
        <v>158</v>
      </c>
      <c r="M1134" s="5"/>
      <c r="O1134" s="83"/>
      <c r="P1134" s="20">
        <v>1</v>
      </c>
      <c r="Q1134" s="143">
        <f t="shared" ref="Q1134:Q1135" si="662">ROUND(P1134*100,1)</f>
        <v>100</v>
      </c>
      <c r="R1134" s="21" t="s">
        <v>158</v>
      </c>
      <c r="S1134" s="151" t="s">
        <v>1607</v>
      </c>
    </row>
    <row r="1135" spans="1:21" ht="28">
      <c r="A1135" s="110"/>
      <c r="B1135" s="111" t="s">
        <v>1766</v>
      </c>
      <c r="C1135" s="5"/>
      <c r="D1135" s="5"/>
      <c r="E1135" s="132">
        <f t="shared" si="658"/>
        <v>443.0718</v>
      </c>
      <c r="F1135" s="139">
        <f>$O$1138-P1135*($O$1138-$O$1125)</f>
        <v>441.78089999999997</v>
      </c>
      <c r="G1135" s="149" t="s">
        <v>1608</v>
      </c>
      <c r="H1135" s="82" t="str">
        <f t="shared" si="659"/>
        <v>0 percent up in Rhuddanian international stage</v>
      </c>
      <c r="I1135" s="142" t="str">
        <f t="shared" si="660"/>
        <v>50 percent up in Rhuddanian international stage</v>
      </c>
      <c r="J1135" s="7">
        <v>0</v>
      </c>
      <c r="K1135" s="129">
        <f t="shared" si="661"/>
        <v>0</v>
      </c>
      <c r="L1135" s="8" t="s">
        <v>158</v>
      </c>
      <c r="M1135" s="5"/>
      <c r="O1135" s="83"/>
      <c r="P1135" s="20">
        <v>0.5</v>
      </c>
      <c r="Q1135" s="143">
        <f t="shared" si="662"/>
        <v>50</v>
      </c>
      <c r="R1135" s="21" t="s">
        <v>158</v>
      </c>
      <c r="S1135" s="151" t="s">
        <v>1608</v>
      </c>
    </row>
    <row r="1136" spans="1:21" ht="28">
      <c r="A1136" s="110" t="s">
        <v>1167</v>
      </c>
      <c r="B1136" s="111" t="s">
        <v>158</v>
      </c>
      <c r="C1136" s="135"/>
      <c r="D1136" s="135" t="s">
        <v>224</v>
      </c>
      <c r="E1136" s="132">
        <f t="shared" si="652"/>
        <v>443.0718</v>
      </c>
      <c r="F1136" s="139">
        <f>$O$1138-P1136*($O$1138-$O$1125)</f>
        <v>440.49</v>
      </c>
      <c r="G1136" s="149"/>
      <c r="H1136" s="82" t="str">
        <f t="shared" si="596"/>
        <v>0 percent up in Rhuddanian international stage</v>
      </c>
      <c r="I1136" s="142" t="str">
        <f t="shared" si="597"/>
        <v>100 percent up in Rhuddanian international stage</v>
      </c>
      <c r="J1136" s="7">
        <v>0</v>
      </c>
      <c r="K1136" s="129">
        <f t="shared" si="598"/>
        <v>0</v>
      </c>
      <c r="L1136" s="8" t="s">
        <v>158</v>
      </c>
      <c r="M1136" s="5" t="s">
        <v>226</v>
      </c>
      <c r="N1136" s="5" t="s">
        <v>1208</v>
      </c>
      <c r="O1136" s="84">
        <f>Master_Chronostrat!I145</f>
        <v>443.0718</v>
      </c>
      <c r="P1136" s="20">
        <v>1</v>
      </c>
      <c r="Q1136" s="143">
        <f t="shared" si="599"/>
        <v>100</v>
      </c>
      <c r="R1136" s="21" t="s">
        <v>158</v>
      </c>
      <c r="S1136" s="8" t="s">
        <v>226</v>
      </c>
      <c r="T1136" s="7" t="s">
        <v>228</v>
      </c>
    </row>
    <row r="1137" spans="1:20" ht="28">
      <c r="A1137" s="110" t="s">
        <v>1167</v>
      </c>
      <c r="B1137" s="111" t="s">
        <v>157</v>
      </c>
      <c r="C1137" s="135"/>
      <c r="D1137" s="135" t="s">
        <v>224</v>
      </c>
      <c r="E1137" s="132">
        <f t="shared" si="652"/>
        <v>443.0718</v>
      </c>
      <c r="F1137" s="139">
        <f>$O$1116-P1137*($O$1116-$O$1105)</f>
        <v>432.93259999999998</v>
      </c>
      <c r="G1137" s="149"/>
      <c r="H1137" s="82" t="str">
        <f t="shared" si="596"/>
        <v>0 percent up in Rhuddanian international stage</v>
      </c>
      <c r="I1137" s="142" t="str">
        <f t="shared" si="597"/>
        <v>100 percent up in Telychian international stage</v>
      </c>
      <c r="J1137" s="7">
        <v>0</v>
      </c>
      <c r="K1137" s="129">
        <f t="shared" si="598"/>
        <v>0</v>
      </c>
      <c r="L1137" s="8" t="s">
        <v>158</v>
      </c>
      <c r="M1137" s="5" t="s">
        <v>226</v>
      </c>
      <c r="N1137" s="5" t="s">
        <v>1209</v>
      </c>
      <c r="O1137" s="84">
        <f>Master_Chronostrat!I145</f>
        <v>443.0718</v>
      </c>
      <c r="P1137" s="20">
        <v>1</v>
      </c>
      <c r="Q1137" s="143">
        <f t="shared" si="599"/>
        <v>100</v>
      </c>
      <c r="R1137" s="21" t="s">
        <v>154</v>
      </c>
      <c r="S1137" s="8" t="s">
        <v>241</v>
      </c>
      <c r="T1137" s="7" t="s">
        <v>228</v>
      </c>
    </row>
    <row r="1138" spans="1:20" ht="28">
      <c r="A1138" s="110" t="s">
        <v>1167</v>
      </c>
      <c r="B1138" s="111" t="s">
        <v>156</v>
      </c>
      <c r="C1138" s="135"/>
      <c r="D1138" s="135" t="s">
        <v>224</v>
      </c>
      <c r="E1138" s="132">
        <f t="shared" si="652"/>
        <v>443.0718</v>
      </c>
      <c r="F1138" s="139">
        <f>$O$1076-P1138*($O$1076-$O$1069)</f>
        <v>419</v>
      </c>
      <c r="G1138" s="149"/>
      <c r="H1138" s="82" t="str">
        <f t="shared" si="596"/>
        <v>0 percent up in Rhuddanian international stage</v>
      </c>
      <c r="I1138" s="142" t="str">
        <f t="shared" si="597"/>
        <v>100 percent up in Pridoli international stage</v>
      </c>
      <c r="J1138" s="7">
        <v>0</v>
      </c>
      <c r="K1138" s="129">
        <f t="shared" si="598"/>
        <v>0</v>
      </c>
      <c r="L1138" s="8" t="s">
        <v>158</v>
      </c>
      <c r="M1138" s="5" t="s">
        <v>226</v>
      </c>
      <c r="N1138" s="5" t="s">
        <v>1210</v>
      </c>
      <c r="O1138" s="84">
        <f>Master_Chronostrat!I145</f>
        <v>443.0718</v>
      </c>
      <c r="P1138" s="20">
        <v>1</v>
      </c>
      <c r="Q1138" s="143">
        <f t="shared" si="599"/>
        <v>100</v>
      </c>
      <c r="R1138" s="21" t="s">
        <v>147</v>
      </c>
      <c r="S1138" s="8" t="s">
        <v>241</v>
      </c>
      <c r="T1138" s="7" t="s">
        <v>228</v>
      </c>
    </row>
    <row r="1139" spans="1:20" ht="28">
      <c r="A1139" s="116" t="s">
        <v>1211</v>
      </c>
      <c r="B1139" s="117" t="s">
        <v>1212</v>
      </c>
      <c r="C1139" s="5"/>
      <c r="D1139" s="5" t="s">
        <v>82</v>
      </c>
      <c r="E1139" s="132">
        <f t="shared" ref="E1139:E1144" si="663">$O$1144-J1139*($O$1144-$O$1138)</f>
        <v>445.21</v>
      </c>
      <c r="F1139" s="139">
        <f t="shared" ref="F1139:F1144" si="664">$O$1144-P1139*($O$1144-$O$1138)</f>
        <v>443.0718</v>
      </c>
      <c r="G1139" s="149"/>
      <c r="H1139" s="82" t="str">
        <f t="shared" si="596"/>
        <v>0 percent up in Hirnantian international stage</v>
      </c>
      <c r="I1139" s="142" t="str">
        <f t="shared" si="597"/>
        <v>100 percent up in Hirnantian international stage</v>
      </c>
      <c r="J1139" s="7">
        <v>0</v>
      </c>
      <c r="K1139" s="129">
        <f t="shared" si="598"/>
        <v>0</v>
      </c>
      <c r="L1139" s="8" t="s">
        <v>159</v>
      </c>
      <c r="M1139" s="5" t="s">
        <v>82</v>
      </c>
      <c r="N1139" s="5" t="s">
        <v>82</v>
      </c>
      <c r="O1139" s="83"/>
      <c r="P1139" s="20">
        <v>1</v>
      </c>
      <c r="Q1139" s="143">
        <f t="shared" si="599"/>
        <v>100</v>
      </c>
      <c r="R1139" s="21" t="s">
        <v>159</v>
      </c>
      <c r="S1139" s="8" t="s">
        <v>234</v>
      </c>
      <c r="T1139" s="7" t="s">
        <v>228</v>
      </c>
    </row>
    <row r="1140" spans="1:20" ht="28">
      <c r="A1140" s="116" t="s">
        <v>1211</v>
      </c>
      <c r="B1140" s="118" t="s">
        <v>1213</v>
      </c>
      <c r="C1140" s="5"/>
      <c r="D1140" s="5" t="s">
        <v>1214</v>
      </c>
      <c r="E1140" s="132">
        <f t="shared" si="663"/>
        <v>445.21</v>
      </c>
      <c r="F1140" s="139">
        <f t="shared" si="664"/>
        <v>443.0718</v>
      </c>
      <c r="G1140" s="149"/>
      <c r="H1140" s="82" t="str">
        <f t="shared" si="596"/>
        <v>0 percent up in Hirnantian international stage</v>
      </c>
      <c r="I1140" s="142" t="str">
        <f t="shared" si="597"/>
        <v>100 percent up in Hirnantian international stage</v>
      </c>
      <c r="J1140" s="7">
        <v>0</v>
      </c>
      <c r="K1140" s="129">
        <f t="shared" si="598"/>
        <v>0</v>
      </c>
      <c r="L1140" s="8" t="s">
        <v>159</v>
      </c>
      <c r="M1140" s="5" t="s">
        <v>82</v>
      </c>
      <c r="N1140" s="5" t="s">
        <v>82</v>
      </c>
      <c r="O1140" s="83"/>
      <c r="P1140" s="20">
        <v>1</v>
      </c>
      <c r="Q1140" s="143">
        <f t="shared" si="599"/>
        <v>100</v>
      </c>
      <c r="R1140" s="21" t="s">
        <v>159</v>
      </c>
      <c r="S1140" s="8" t="s">
        <v>234</v>
      </c>
      <c r="T1140" s="7" t="s">
        <v>228</v>
      </c>
    </row>
    <row r="1141" spans="1:20" ht="28">
      <c r="A1141" s="116" t="s">
        <v>1211</v>
      </c>
      <c r="B1141" s="118" t="s">
        <v>1215</v>
      </c>
      <c r="C1141" s="5"/>
      <c r="D1141" s="5" t="s">
        <v>1203</v>
      </c>
      <c r="E1141" s="132">
        <f t="shared" si="663"/>
        <v>445.21</v>
      </c>
      <c r="F1141" s="139">
        <f t="shared" si="664"/>
        <v>443.0718</v>
      </c>
      <c r="G1141" s="149"/>
      <c r="H1141" s="82" t="str">
        <f t="shared" si="596"/>
        <v>0 percent up in Hirnantian international stage</v>
      </c>
      <c r="I1141" s="142" t="str">
        <f t="shared" si="597"/>
        <v>100 percent up in Hirnantian international stage</v>
      </c>
      <c r="J1141" s="7">
        <v>0</v>
      </c>
      <c r="K1141" s="129">
        <f t="shared" si="598"/>
        <v>0</v>
      </c>
      <c r="L1141" s="8" t="s">
        <v>159</v>
      </c>
      <c r="M1141" s="5" t="s">
        <v>82</v>
      </c>
      <c r="N1141" s="5" t="s">
        <v>82</v>
      </c>
      <c r="O1141" s="83"/>
      <c r="P1141" s="20">
        <v>1</v>
      </c>
      <c r="Q1141" s="143">
        <f t="shared" si="599"/>
        <v>100</v>
      </c>
      <c r="R1141" s="21" t="s">
        <v>159</v>
      </c>
      <c r="S1141" s="8" t="s">
        <v>234</v>
      </c>
      <c r="T1141" s="7" t="s">
        <v>228</v>
      </c>
    </row>
    <row r="1142" spans="1:20" ht="28">
      <c r="A1142" s="116"/>
      <c r="B1142" s="118" t="s">
        <v>1986</v>
      </c>
      <c r="C1142" s="5"/>
      <c r="D1142" s="5"/>
      <c r="E1142" s="132">
        <f t="shared" si="663"/>
        <v>444.14089999999999</v>
      </c>
      <c r="F1142" s="139">
        <f t="shared" si="664"/>
        <v>443.0718</v>
      </c>
      <c r="G1142" s="149" t="s">
        <v>1607</v>
      </c>
      <c r="H1142" s="82" t="str">
        <f t="shared" ref="H1142:H1143" si="665">CONCATENATE(K1142," percent up in ",L1142," international stage")</f>
        <v>50 percent up in Hirnantian international stage</v>
      </c>
      <c r="I1142" s="142" t="str">
        <f t="shared" ref="I1142:I1143" si="666">CONCATENATE(Q1142," percent up in ",R1142," international stage")</f>
        <v>100 percent up in Hirnantian international stage</v>
      </c>
      <c r="J1142" s="7">
        <v>0.5</v>
      </c>
      <c r="K1142" s="129">
        <f t="shared" ref="K1142:K1143" si="667">ROUND(J1142*100,1)</f>
        <v>50</v>
      </c>
      <c r="L1142" s="8" t="s">
        <v>159</v>
      </c>
      <c r="M1142" s="5"/>
      <c r="O1142" s="83"/>
      <c r="P1142" s="20">
        <v>1</v>
      </c>
      <c r="Q1142" s="143">
        <f t="shared" ref="Q1142:Q1143" si="668">ROUND(P1142*100,1)</f>
        <v>100</v>
      </c>
      <c r="R1142" s="21" t="s">
        <v>159</v>
      </c>
      <c r="S1142" s="150" t="s">
        <v>1607</v>
      </c>
    </row>
    <row r="1143" spans="1:20" ht="28">
      <c r="A1143" s="116"/>
      <c r="B1143" s="118" t="s">
        <v>1987</v>
      </c>
      <c r="C1143" s="5"/>
      <c r="D1143" s="5"/>
      <c r="E1143" s="132">
        <f t="shared" si="663"/>
        <v>445.21</v>
      </c>
      <c r="F1143" s="139">
        <f t="shared" si="664"/>
        <v>444.14089999999999</v>
      </c>
      <c r="G1143" s="149" t="s">
        <v>1608</v>
      </c>
      <c r="H1143" s="82" t="str">
        <f t="shared" si="665"/>
        <v>0 percent up in Hirnantian international stage</v>
      </c>
      <c r="I1143" s="142" t="str">
        <f t="shared" si="666"/>
        <v>50 percent up in Hirnantian international stage</v>
      </c>
      <c r="J1143" s="7">
        <v>0</v>
      </c>
      <c r="K1143" s="129">
        <f t="shared" si="667"/>
        <v>0</v>
      </c>
      <c r="L1143" s="8" t="s">
        <v>159</v>
      </c>
      <c r="M1143" s="5"/>
      <c r="O1143" s="83"/>
      <c r="P1143" s="20">
        <v>0.5</v>
      </c>
      <c r="Q1143" s="143">
        <f t="shared" si="668"/>
        <v>50</v>
      </c>
      <c r="R1143" s="21" t="s">
        <v>159</v>
      </c>
      <c r="S1143" s="150" t="s">
        <v>1608</v>
      </c>
    </row>
    <row r="1144" spans="1:20" ht="28">
      <c r="A1144" s="116" t="s">
        <v>1211</v>
      </c>
      <c r="B1144" s="117" t="s">
        <v>159</v>
      </c>
      <c r="C1144" s="135"/>
      <c r="D1144" s="135" t="s">
        <v>224</v>
      </c>
      <c r="E1144" s="132">
        <f t="shared" si="663"/>
        <v>445.21</v>
      </c>
      <c r="F1144" s="139">
        <f t="shared" si="664"/>
        <v>443.0718</v>
      </c>
      <c r="G1144" s="149"/>
      <c r="H1144" s="82" t="str">
        <f t="shared" si="596"/>
        <v>0 percent up in Hirnantian international stage</v>
      </c>
      <c r="I1144" s="142" t="str">
        <f t="shared" si="597"/>
        <v>100 percent up in Hirnantian international stage</v>
      </c>
      <c r="J1144" s="7">
        <v>0</v>
      </c>
      <c r="K1144" s="129">
        <f t="shared" si="598"/>
        <v>0</v>
      </c>
      <c r="L1144" s="8" t="s">
        <v>159</v>
      </c>
      <c r="M1144" s="5" t="s">
        <v>226</v>
      </c>
      <c r="N1144" s="5" t="s">
        <v>1216</v>
      </c>
      <c r="O1144" s="84">
        <f>Master_Chronostrat!I146</f>
        <v>445.21</v>
      </c>
      <c r="P1144" s="20">
        <v>1</v>
      </c>
      <c r="Q1144" s="143">
        <f t="shared" si="599"/>
        <v>100</v>
      </c>
      <c r="R1144" s="21" t="s">
        <v>159</v>
      </c>
      <c r="S1144" s="8" t="s">
        <v>226</v>
      </c>
      <c r="T1144" s="7" t="s">
        <v>228</v>
      </c>
    </row>
    <row r="1145" spans="1:20" ht="28">
      <c r="A1145" s="116" t="s">
        <v>1211</v>
      </c>
      <c r="B1145" s="117" t="s">
        <v>1217</v>
      </c>
      <c r="C1145" s="5"/>
      <c r="D1145" s="5" t="s">
        <v>266</v>
      </c>
      <c r="E1145" s="132">
        <f>$O$1181-J1145*($O$1181-$O$1144)</f>
        <v>445.875294117647</v>
      </c>
      <c r="F1145" s="139">
        <f>$O$1181-P1145*($O$1181-$O$1144)</f>
        <v>445.21</v>
      </c>
      <c r="G1145" s="149"/>
      <c r="H1145" s="82" t="str">
        <f t="shared" si="596"/>
        <v>91.2 percent up in Katian international stage</v>
      </c>
      <c r="I1145" s="142" t="str">
        <f t="shared" si="597"/>
        <v>100 percent up in Katian international stage</v>
      </c>
      <c r="J1145" s="7">
        <v>0.91176470588235503</v>
      </c>
      <c r="K1145" s="129">
        <f t="shared" si="598"/>
        <v>91.2</v>
      </c>
      <c r="L1145" s="8" t="s">
        <v>160</v>
      </c>
      <c r="M1145" s="5" t="s">
        <v>82</v>
      </c>
      <c r="N1145" s="5" t="s">
        <v>82</v>
      </c>
      <c r="O1145" s="83"/>
      <c r="P1145" s="20">
        <v>1</v>
      </c>
      <c r="Q1145" s="143">
        <f t="shared" si="599"/>
        <v>100</v>
      </c>
      <c r="R1145" s="21" t="s">
        <v>160</v>
      </c>
      <c r="S1145" s="8" t="s">
        <v>274</v>
      </c>
      <c r="T1145" s="7" t="s">
        <v>228</v>
      </c>
    </row>
    <row r="1146" spans="1:20" ht="28">
      <c r="A1146" s="116" t="s">
        <v>1211</v>
      </c>
      <c r="B1146" s="117" t="s">
        <v>1218</v>
      </c>
      <c r="C1146" s="5"/>
      <c r="D1146" s="5" t="s">
        <v>1219</v>
      </c>
      <c r="E1146" s="132">
        <f>$O$1181-J1146*($O$1181-$O$1144)</f>
        <v>446.31364901960785</v>
      </c>
      <c r="F1146" s="139">
        <f>$O$1144-P1146*($O$1144-$O$1138)</f>
        <v>444.53477894736841</v>
      </c>
      <c r="G1146" s="149"/>
      <c r="H1146" s="82" t="str">
        <f t="shared" si="596"/>
        <v>85.4 percent up in Katian international stage</v>
      </c>
      <c r="I1146" s="142" t="str">
        <f t="shared" si="597"/>
        <v>31.6 percent up in Hirnantian international stage</v>
      </c>
      <c r="J1146" s="7">
        <v>0.8536274509803925</v>
      </c>
      <c r="K1146" s="129">
        <f t="shared" si="598"/>
        <v>85.4</v>
      </c>
      <c r="L1146" s="8" t="s">
        <v>160</v>
      </c>
      <c r="M1146" s="5" t="s">
        <v>82</v>
      </c>
      <c r="N1146" s="5" t="s">
        <v>82</v>
      </c>
      <c r="O1146" s="83"/>
      <c r="P1146" s="20">
        <v>0.31578947368421684</v>
      </c>
      <c r="Q1146" s="143">
        <f t="shared" si="599"/>
        <v>31.6</v>
      </c>
      <c r="R1146" s="21" t="s">
        <v>159</v>
      </c>
      <c r="S1146" s="8" t="s">
        <v>248</v>
      </c>
      <c r="T1146" s="7" t="s">
        <v>228</v>
      </c>
    </row>
    <row r="1147" spans="1:20" ht="28">
      <c r="A1147" s="116" t="s">
        <v>1211</v>
      </c>
      <c r="B1147" s="117" t="s">
        <v>1220</v>
      </c>
      <c r="C1147" s="5"/>
      <c r="D1147" s="5" t="s">
        <v>266</v>
      </c>
      <c r="E1147" s="132">
        <f>$O$1181-J1147*($O$1181-$O$1144)</f>
        <v>446.61450980392152</v>
      </c>
      <c r="F1147" s="139">
        <f>$O$1181-P1147*($O$1181-$O$1144)</f>
        <v>445.875294117647</v>
      </c>
      <c r="G1147" s="149"/>
      <c r="H1147" s="82" t="str">
        <f t="shared" si="596"/>
        <v>81.4 percent up in Katian international stage</v>
      </c>
      <c r="I1147" s="142" t="str">
        <f t="shared" si="597"/>
        <v>91.2 percent up in Katian international stage</v>
      </c>
      <c r="J1147" s="7">
        <v>0.81372549019608043</v>
      </c>
      <c r="K1147" s="129">
        <f t="shared" si="598"/>
        <v>81.400000000000006</v>
      </c>
      <c r="L1147" s="8" t="s">
        <v>160</v>
      </c>
      <c r="M1147" s="5" t="s">
        <v>82</v>
      </c>
      <c r="N1147" s="5" t="s">
        <v>82</v>
      </c>
      <c r="O1147" s="83"/>
      <c r="P1147" s="20">
        <v>0.91176470588235503</v>
      </c>
      <c r="Q1147" s="143">
        <f t="shared" si="599"/>
        <v>91.2</v>
      </c>
      <c r="R1147" s="21" t="s">
        <v>160</v>
      </c>
      <c r="S1147" s="8" t="s">
        <v>261</v>
      </c>
      <c r="T1147" s="7">
        <v>9.8039215686272649E-2</v>
      </c>
    </row>
    <row r="1148" spans="1:20" ht="28">
      <c r="A1148" s="116"/>
      <c r="B1148" s="117" t="s">
        <v>1771</v>
      </c>
      <c r="C1148" s="5"/>
      <c r="D1148" s="5"/>
      <c r="E1148" s="132">
        <f>$O$1144-J1148*($O$1144-$O$1138)</f>
        <v>445.21</v>
      </c>
      <c r="F1148" s="139">
        <f>$O$1144-P1148*($O$1144-$O$1138)</f>
        <v>443.0718</v>
      </c>
      <c r="G1148" s="149" t="s">
        <v>1769</v>
      </c>
      <c r="H1148" s="82" t="str">
        <f t="shared" ref="H1148" si="669">CONCATENATE(K1148," percent up in ",L1148," international stage")</f>
        <v>0 percent up in Hirnantian international stage</v>
      </c>
      <c r="I1148" s="142" t="str">
        <f t="shared" ref="I1148" si="670">CONCATENATE(Q1148," percent up in ",R1148," international stage")</f>
        <v>100 percent up in Hirnantian international stage</v>
      </c>
      <c r="J1148" s="7">
        <v>0</v>
      </c>
      <c r="K1148" s="129">
        <f t="shared" ref="K1148" si="671">ROUND(J1148*100,1)</f>
        <v>0</v>
      </c>
      <c r="L1148" s="8" t="s">
        <v>159</v>
      </c>
      <c r="M1148" s="5" t="s">
        <v>82</v>
      </c>
      <c r="N1148" s="5" t="s">
        <v>82</v>
      </c>
      <c r="O1148" s="83"/>
      <c r="P1148" s="20">
        <v>1</v>
      </c>
      <c r="Q1148" s="143">
        <f t="shared" ref="Q1148" si="672">ROUND(P1148*100,1)</f>
        <v>100</v>
      </c>
      <c r="R1148" s="21" t="s">
        <v>159</v>
      </c>
      <c r="S1148" s="150" t="s">
        <v>1673</v>
      </c>
    </row>
    <row r="1149" spans="1:20" ht="28">
      <c r="A1149" s="116"/>
      <c r="B1149" s="117" t="s">
        <v>1772</v>
      </c>
      <c r="C1149" s="5"/>
      <c r="D1149" s="5"/>
      <c r="E1149" s="132">
        <f t="shared" ref="E1149:E1181" si="673">$O$1181-J1149*($O$1181-$O$1144)</f>
        <v>446.34100000000001</v>
      </c>
      <c r="F1149" s="139">
        <f>$O$1181-P1149*($O$1181-$O$1144)</f>
        <v>445.21</v>
      </c>
      <c r="G1149" s="149" t="s">
        <v>1674</v>
      </c>
      <c r="H1149" s="82" t="str">
        <f t="shared" ref="H1149:H1151" si="674">CONCATENATE(K1149," percent up in ",L1149," international stage")</f>
        <v>85 percent up in Katian international stage</v>
      </c>
      <c r="I1149" s="142" t="str">
        <f t="shared" ref="I1149:I1151" si="675">CONCATENATE(Q1149," percent up in ",R1149," international stage")</f>
        <v>100 percent up in Katian international stage</v>
      </c>
      <c r="J1149" s="7">
        <v>0.85</v>
      </c>
      <c r="K1149" s="129">
        <f t="shared" ref="K1149:K1151" si="676">ROUND(J1149*100,1)</f>
        <v>85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ref="Q1149" si="677">ROUND(P1149*100,1)</f>
        <v>100</v>
      </c>
      <c r="R1149" s="21" t="s">
        <v>160</v>
      </c>
      <c r="S1149" s="150" t="s">
        <v>1674</v>
      </c>
    </row>
    <row r="1150" spans="1:20" ht="28">
      <c r="A1150" s="116"/>
      <c r="B1150" s="117" t="s">
        <v>1773</v>
      </c>
      <c r="C1150" s="5"/>
      <c r="D1150" s="5"/>
      <c r="E1150" s="132">
        <f t="shared" si="673"/>
        <v>447.7233333333333</v>
      </c>
      <c r="F1150" s="139">
        <f>$O$1181-P1150*($O$1181-$O$1144)</f>
        <v>446.34100000000001</v>
      </c>
      <c r="G1150" s="149" t="s">
        <v>1770</v>
      </c>
      <c r="H1150" s="82" t="str">
        <f t="shared" si="674"/>
        <v>66.7 percent up in Katian international stage</v>
      </c>
      <c r="I1150" s="142" t="str">
        <f t="shared" si="675"/>
        <v>85 percent up in Katian international stage</v>
      </c>
      <c r="J1150" s="7">
        <v>0.66666666666666852</v>
      </c>
      <c r="K1150" s="129">
        <f t="shared" si="676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0.85</v>
      </c>
      <c r="Q1150" s="143">
        <f t="shared" ref="Q1150:Q1151" si="678">ROUND(P1150*100,1)</f>
        <v>85</v>
      </c>
      <c r="R1150" s="21" t="s">
        <v>160</v>
      </c>
      <c r="S1150" s="150" t="s">
        <v>1675</v>
      </c>
    </row>
    <row r="1151" spans="1:20" ht="34">
      <c r="A1151" s="116"/>
      <c r="B1151" s="117" t="s">
        <v>1938</v>
      </c>
      <c r="C1151" s="5"/>
      <c r="D1151" s="5"/>
      <c r="E1151" s="132">
        <f t="shared" ref="E1151" si="679">$O$1181-J1151*($O$1181-$O$1144)</f>
        <v>447.7233333333333</v>
      </c>
      <c r="F1151" s="139">
        <f>$O$1144-P1151*($O$1144-$O$1138)</f>
        <v>443.0718</v>
      </c>
      <c r="G1151" s="149"/>
      <c r="H1151" s="82" t="str">
        <f t="shared" si="674"/>
        <v>66.7 percent up in Katian international stage</v>
      </c>
      <c r="I1151" s="142" t="str">
        <f t="shared" si="675"/>
        <v>100 percent up in Hirnantian international stage</v>
      </c>
      <c r="J1151" s="7">
        <v>0.66666666666666852</v>
      </c>
      <c r="K1151" s="129">
        <f t="shared" si="676"/>
        <v>66.7</v>
      </c>
      <c r="L1151" s="8" t="s">
        <v>160</v>
      </c>
      <c r="M1151" s="5" t="s">
        <v>82</v>
      </c>
      <c r="N1151" s="5" t="s">
        <v>82</v>
      </c>
      <c r="O1151" s="83"/>
      <c r="P1151" s="20">
        <v>1</v>
      </c>
      <c r="Q1151" s="143">
        <f t="shared" si="678"/>
        <v>100</v>
      </c>
      <c r="R1151" s="21" t="s">
        <v>159</v>
      </c>
      <c r="S1151" s="82" t="s">
        <v>1942</v>
      </c>
    </row>
    <row r="1152" spans="1:20" ht="28">
      <c r="A1152" s="116" t="s">
        <v>1211</v>
      </c>
      <c r="B1152" s="117" t="s">
        <v>1221</v>
      </c>
      <c r="C1152" s="5"/>
      <c r="D1152" s="5" t="s">
        <v>82</v>
      </c>
      <c r="E1152" s="132">
        <f t="shared" si="673"/>
        <v>447.7233333333333</v>
      </c>
      <c r="F1152" s="139">
        <f>$O$1144-P1152*($O$1144-$O$1138)</f>
        <v>443.0718</v>
      </c>
      <c r="G1152" s="149"/>
      <c r="H1152" s="82" t="str">
        <f t="shared" si="596"/>
        <v>66.7 percent up in Katian international stage</v>
      </c>
      <c r="I1152" s="142" t="str">
        <f t="shared" si="597"/>
        <v>100 percent up in Hirnantian international stage</v>
      </c>
      <c r="J1152" s="7">
        <v>0.66666666666666852</v>
      </c>
      <c r="K1152" s="129">
        <f t="shared" si="598"/>
        <v>66.7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9"/>
        <v>100</v>
      </c>
      <c r="R1152" s="21" t="s">
        <v>159</v>
      </c>
      <c r="S1152" s="8" t="s">
        <v>248</v>
      </c>
      <c r="T1152" s="7" t="s">
        <v>228</v>
      </c>
    </row>
    <row r="1153" spans="1:20" ht="28">
      <c r="A1153" s="116" t="s">
        <v>1211</v>
      </c>
      <c r="B1153" s="117" t="s">
        <v>1222</v>
      </c>
      <c r="C1153" s="5"/>
      <c r="D1153" s="5" t="s">
        <v>266</v>
      </c>
      <c r="E1153" s="132">
        <f t="shared" si="673"/>
        <v>447.7233333333333</v>
      </c>
      <c r="F1153" s="139">
        <f>$O$1181-P1153*($O$1181-$O$1144)</f>
        <v>446.61450980392152</v>
      </c>
      <c r="G1153" s="149"/>
      <c r="H1153" s="82" t="str">
        <f t="shared" si="596"/>
        <v>66.7 percent up in Katian international stage</v>
      </c>
      <c r="I1153" s="142" t="str">
        <f t="shared" si="597"/>
        <v>81.4 percent up in Katian international stage</v>
      </c>
      <c r="J1153" s="7">
        <v>0.66666666666666852</v>
      </c>
      <c r="K1153" s="129">
        <f t="shared" si="598"/>
        <v>66.7</v>
      </c>
      <c r="L1153" s="8" t="s">
        <v>160</v>
      </c>
      <c r="M1153" s="5" t="s">
        <v>82</v>
      </c>
      <c r="N1153" s="5" t="s">
        <v>82</v>
      </c>
      <c r="O1153" s="83"/>
      <c r="P1153" s="20">
        <v>0.81372549019608043</v>
      </c>
      <c r="Q1153" s="143">
        <f t="shared" si="599"/>
        <v>81.400000000000006</v>
      </c>
      <c r="R1153" s="21" t="s">
        <v>160</v>
      </c>
      <c r="S1153" s="8" t="s">
        <v>261</v>
      </c>
      <c r="T1153" s="7">
        <v>0.14705882352940897</v>
      </c>
    </row>
    <row r="1154" spans="1:20" ht="28">
      <c r="A1154" s="116" t="s">
        <v>1211</v>
      </c>
      <c r="B1154" s="117" t="s">
        <v>1223</v>
      </c>
      <c r="C1154" s="5"/>
      <c r="D1154" s="5" t="s">
        <v>82</v>
      </c>
      <c r="E1154" s="132">
        <f t="shared" si="673"/>
        <v>447.7233333333333</v>
      </c>
      <c r="F1154" s="139">
        <f>$O$1181-P1154*($O$1181-$O$1144)</f>
        <v>445.21</v>
      </c>
      <c r="G1154" s="149"/>
      <c r="H1154" s="82" t="str">
        <f t="shared" si="596"/>
        <v>66.7 percent up in Katian international stage</v>
      </c>
      <c r="I1154" s="142" t="str">
        <f t="shared" si="597"/>
        <v>100 percent up in Katian international stage</v>
      </c>
      <c r="J1154" s="7">
        <v>0.66666666666666852</v>
      </c>
      <c r="K1154" s="129">
        <f t="shared" si="598"/>
        <v>66.7</v>
      </c>
      <c r="L1154" s="8" t="s">
        <v>160</v>
      </c>
      <c r="M1154" s="5" t="s">
        <v>82</v>
      </c>
      <c r="N1154" s="5" t="s">
        <v>82</v>
      </c>
      <c r="O1154" s="83"/>
      <c r="P1154" s="20">
        <v>1</v>
      </c>
      <c r="Q1154" s="143">
        <f t="shared" si="599"/>
        <v>100</v>
      </c>
      <c r="R1154" s="21" t="s">
        <v>160</v>
      </c>
      <c r="S1154" s="8" t="s">
        <v>274</v>
      </c>
      <c r="T1154" s="7" t="s">
        <v>228</v>
      </c>
    </row>
    <row r="1155" spans="1:20" ht="28">
      <c r="A1155" s="116" t="s">
        <v>1211</v>
      </c>
      <c r="B1155" s="117" t="s">
        <v>1224</v>
      </c>
      <c r="C1155" s="5"/>
      <c r="D1155" s="5" t="s">
        <v>250</v>
      </c>
      <c r="E1155" s="132">
        <f t="shared" si="673"/>
        <v>447.7233333333333</v>
      </c>
      <c r="F1155" s="139">
        <f>$O$1144-P1155*($O$1144-$O$1138)</f>
        <v>443.0718</v>
      </c>
      <c r="G1155" s="149"/>
      <c r="H1155" s="82" t="str">
        <f t="shared" si="596"/>
        <v>66.7 percent up in Katian international stage</v>
      </c>
      <c r="I1155" s="142" t="str">
        <f t="shared" si="597"/>
        <v>100 percent up in Hirnantian international stage</v>
      </c>
      <c r="J1155" s="7">
        <v>0.66666666666666852</v>
      </c>
      <c r="K1155" s="129">
        <f t="shared" si="598"/>
        <v>66.7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9"/>
        <v>100</v>
      </c>
      <c r="R1155" s="21" t="s">
        <v>159</v>
      </c>
      <c r="S1155" s="8" t="s">
        <v>248</v>
      </c>
      <c r="T1155" s="7" t="s">
        <v>228</v>
      </c>
    </row>
    <row r="1156" spans="1:20" ht="28">
      <c r="A1156" s="116" t="s">
        <v>1211</v>
      </c>
      <c r="B1156" s="117" t="s">
        <v>1225</v>
      </c>
      <c r="C1156" s="5"/>
      <c r="D1156" s="5" t="s">
        <v>1219</v>
      </c>
      <c r="E1156" s="132">
        <f t="shared" si="673"/>
        <v>448.29326862745097</v>
      </c>
      <c r="F1156" s="139">
        <f>$O$1181-P1156*($O$1181-$O$1144)</f>
        <v>446.31364901960785</v>
      </c>
      <c r="G1156" s="149"/>
      <c r="H1156" s="82" t="str">
        <f t="shared" si="596"/>
        <v>59.1 percent up in Katian international stage</v>
      </c>
      <c r="I1156" s="142" t="str">
        <f t="shared" si="597"/>
        <v>85.4 percent up in Katian international stage</v>
      </c>
      <c r="J1156" s="7">
        <v>0.59107843137254934</v>
      </c>
      <c r="K1156" s="129">
        <f t="shared" si="598"/>
        <v>59.1</v>
      </c>
      <c r="L1156" s="8" t="s">
        <v>160</v>
      </c>
      <c r="M1156" s="5" t="s">
        <v>82</v>
      </c>
      <c r="N1156" s="5" t="s">
        <v>82</v>
      </c>
      <c r="O1156" s="83"/>
      <c r="P1156" s="20">
        <v>0.8536274509803925</v>
      </c>
      <c r="Q1156" s="143">
        <f t="shared" si="599"/>
        <v>85.4</v>
      </c>
      <c r="R1156" s="21" t="s">
        <v>160</v>
      </c>
      <c r="S1156" s="8" t="s">
        <v>261</v>
      </c>
      <c r="T1156" s="7">
        <v>0.26254901960784593</v>
      </c>
    </row>
    <row r="1157" spans="1:20" ht="28">
      <c r="A1157" s="116" t="s">
        <v>1211</v>
      </c>
      <c r="B1157" s="118" t="s">
        <v>1226</v>
      </c>
      <c r="C1157" s="5"/>
      <c r="D1157" s="5" t="s">
        <v>1214</v>
      </c>
      <c r="E1157" s="132">
        <f t="shared" si="673"/>
        <v>448.44480784313726</v>
      </c>
      <c r="F1157" s="139">
        <f>$O$1181-P1157*($O$1181-$O$1144)</f>
        <v>445.21</v>
      </c>
      <c r="G1157" s="149"/>
      <c r="H1157" s="82" t="str">
        <f t="shared" si="596"/>
        <v>57.1 percent up in Katian international stage</v>
      </c>
      <c r="I1157" s="142" t="str">
        <f t="shared" si="597"/>
        <v>100 percent up in Katian international stage</v>
      </c>
      <c r="J1157" s="7">
        <v>0.57098039215686458</v>
      </c>
      <c r="K1157" s="129">
        <f t="shared" si="598"/>
        <v>57.1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9"/>
        <v>100</v>
      </c>
      <c r="R1157" s="21" t="s">
        <v>160</v>
      </c>
      <c r="S1157" s="8" t="s">
        <v>274</v>
      </c>
      <c r="T1157" s="7" t="s">
        <v>228</v>
      </c>
    </row>
    <row r="1158" spans="1:20" ht="28">
      <c r="A1158" s="116" t="s">
        <v>1211</v>
      </c>
      <c r="B1158" s="117" t="s">
        <v>1227</v>
      </c>
      <c r="C1158" s="5"/>
      <c r="D1158" s="5" t="s">
        <v>370</v>
      </c>
      <c r="E1158" s="132">
        <f t="shared" si="673"/>
        <v>448.46254901960782</v>
      </c>
      <c r="F1158" s="139">
        <f>$O$1144-P1158*($O$1144-$O$1138)</f>
        <v>443.0718</v>
      </c>
      <c r="G1158" s="149"/>
      <c r="H1158" s="82" t="str">
        <f t="shared" si="596"/>
        <v>56.9 percent up in Katian international stage</v>
      </c>
      <c r="I1158" s="142" t="str">
        <f t="shared" si="597"/>
        <v>100 percent up in Hirnantian international stage</v>
      </c>
      <c r="J1158" s="7">
        <v>0.56862745098039391</v>
      </c>
      <c r="K1158" s="129">
        <f t="shared" si="598"/>
        <v>56.9</v>
      </c>
      <c r="L1158" s="8" t="s">
        <v>160</v>
      </c>
      <c r="M1158" s="5" t="s">
        <v>82</v>
      </c>
      <c r="N1158" s="5" t="s">
        <v>82</v>
      </c>
      <c r="O1158" s="83"/>
      <c r="P1158" s="20">
        <v>1</v>
      </c>
      <c r="Q1158" s="143">
        <f t="shared" si="599"/>
        <v>100</v>
      </c>
      <c r="R1158" s="21" t="s">
        <v>159</v>
      </c>
      <c r="S1158" s="8" t="s">
        <v>248</v>
      </c>
      <c r="T1158" s="7" t="s">
        <v>228</v>
      </c>
    </row>
    <row r="1159" spans="1:20" ht="28">
      <c r="A1159" s="116" t="s">
        <v>1211</v>
      </c>
      <c r="B1159" s="121" t="s">
        <v>1228</v>
      </c>
      <c r="C1159" s="5"/>
      <c r="D1159" s="5" t="s">
        <v>1229</v>
      </c>
      <c r="E1159" s="132">
        <f t="shared" si="673"/>
        <v>448.46254901960782</v>
      </c>
      <c r="F1159" s="139">
        <f>$O$748-P1159*($O$748-$O$735)</f>
        <v>273.17923076923074</v>
      </c>
      <c r="G1159" s="149"/>
      <c r="H1159" s="82" t="str">
        <f t="shared" si="596"/>
        <v>56.9 percent up in Katian international stage</v>
      </c>
      <c r="I1159" s="142" t="str">
        <f t="shared" si="597"/>
        <v>23.1 percent up in Roadian international stage</v>
      </c>
      <c r="J1159" s="7">
        <v>0.56862745098039391</v>
      </c>
      <c r="K1159" s="129">
        <f t="shared" si="598"/>
        <v>56.9</v>
      </c>
      <c r="L1159" s="8" t="s">
        <v>160</v>
      </c>
      <c r="M1159" s="5" t="s">
        <v>82</v>
      </c>
      <c r="N1159" s="5" t="s">
        <v>82</v>
      </c>
      <c r="O1159" s="83"/>
      <c r="P1159" s="20">
        <v>0.2307692307692375</v>
      </c>
      <c r="Q1159" s="143">
        <f t="shared" si="599"/>
        <v>23.1</v>
      </c>
      <c r="R1159" s="21" t="s">
        <v>113</v>
      </c>
      <c r="S1159" s="8" t="s">
        <v>248</v>
      </c>
      <c r="T1159" s="7" t="s">
        <v>228</v>
      </c>
    </row>
    <row r="1160" spans="1:20" ht="28">
      <c r="A1160" s="116" t="s">
        <v>1211</v>
      </c>
      <c r="B1160" s="118" t="s">
        <v>1230</v>
      </c>
      <c r="C1160" s="5"/>
      <c r="D1160" s="5" t="s">
        <v>250</v>
      </c>
      <c r="E1160" s="132">
        <f t="shared" si="673"/>
        <v>448.6103921568627</v>
      </c>
      <c r="F1160" s="139">
        <f>$O$1181-P1160*($O$1181-$O$1144)</f>
        <v>445.21</v>
      </c>
      <c r="G1160" s="149"/>
      <c r="H1160" s="82" t="str">
        <f t="shared" si="596"/>
        <v>54.9 percent up in Katian international stage</v>
      </c>
      <c r="I1160" s="142" t="str">
        <f t="shared" si="597"/>
        <v>100 percent up in Katian international stage</v>
      </c>
      <c r="J1160" s="7">
        <v>0.54901960784314008</v>
      </c>
      <c r="K1160" s="129">
        <f t="shared" si="598"/>
        <v>54.9</v>
      </c>
      <c r="L1160" s="8" t="s">
        <v>160</v>
      </c>
      <c r="M1160" s="5" t="s">
        <v>82</v>
      </c>
      <c r="N1160" s="5" t="s">
        <v>82</v>
      </c>
      <c r="O1160" s="83"/>
      <c r="P1160" s="20">
        <v>1</v>
      </c>
      <c r="Q1160" s="143">
        <f t="shared" si="599"/>
        <v>100</v>
      </c>
      <c r="R1160" s="21" t="s">
        <v>160</v>
      </c>
      <c r="S1160" s="8" t="s">
        <v>274</v>
      </c>
      <c r="T1160" s="7" t="s">
        <v>228</v>
      </c>
    </row>
    <row r="1161" spans="1:20" ht="28">
      <c r="A1161" s="116" t="s">
        <v>1211</v>
      </c>
      <c r="B1161" s="118" t="s">
        <v>1231</v>
      </c>
      <c r="C1161" s="5"/>
      <c r="D1161" s="5" t="s">
        <v>1203</v>
      </c>
      <c r="E1161" s="132">
        <f t="shared" si="673"/>
        <v>448.6103921568627</v>
      </c>
      <c r="F1161" s="139">
        <f>$O$1181-P1161*($O$1181-$O$1144)</f>
        <v>445.21</v>
      </c>
      <c r="G1161" s="149"/>
      <c r="H1161" s="82" t="str">
        <f t="shared" si="596"/>
        <v>54.9 percent up in Katian international stage</v>
      </c>
      <c r="I1161" s="142" t="str">
        <f t="shared" si="597"/>
        <v>100 percent up in Katian international stage</v>
      </c>
      <c r="J1161" s="7">
        <v>0.54901960784314008</v>
      </c>
      <c r="K1161" s="129">
        <f t="shared" si="598"/>
        <v>54.9</v>
      </c>
      <c r="L1161" s="8" t="s">
        <v>160</v>
      </c>
      <c r="M1161" s="5" t="s">
        <v>82</v>
      </c>
      <c r="N1161" s="5" t="s">
        <v>82</v>
      </c>
      <c r="O1161" s="83"/>
      <c r="P1161" s="20">
        <v>1</v>
      </c>
      <c r="Q1161" s="143">
        <f t="shared" si="599"/>
        <v>100</v>
      </c>
      <c r="R1161" s="21" t="s">
        <v>160</v>
      </c>
      <c r="S1161" s="8" t="s">
        <v>274</v>
      </c>
      <c r="T1161" s="7" t="s">
        <v>228</v>
      </c>
    </row>
    <row r="1162" spans="1:20" ht="28">
      <c r="A1162" s="116" t="s">
        <v>1211</v>
      </c>
      <c r="B1162" s="117" t="s">
        <v>1232</v>
      </c>
      <c r="C1162" s="5"/>
      <c r="D1162" s="5" t="s">
        <v>246</v>
      </c>
      <c r="E1162" s="132">
        <f t="shared" si="673"/>
        <v>449.20176470588234</v>
      </c>
      <c r="F1162" s="139">
        <f>$O$1144-P1162*($O$1144-$O$1138)</f>
        <v>443.0718</v>
      </c>
      <c r="G1162" s="149"/>
      <c r="H1162" s="82" t="str">
        <f t="shared" si="596"/>
        <v>47.1 percent up in Katian international stage</v>
      </c>
      <c r="I1162" s="142" t="str">
        <f t="shared" si="597"/>
        <v>100 percent up in Hirnantian international stage</v>
      </c>
      <c r="J1162" s="7">
        <v>0.47058823529411931</v>
      </c>
      <c r="K1162" s="129">
        <f t="shared" si="598"/>
        <v>47.1</v>
      </c>
      <c r="L1162" s="8" t="s">
        <v>160</v>
      </c>
      <c r="M1162" s="5" t="s">
        <v>82</v>
      </c>
      <c r="N1162" s="5" t="s">
        <v>82</v>
      </c>
      <c r="O1162" s="83"/>
      <c r="P1162" s="20">
        <v>1</v>
      </c>
      <c r="Q1162" s="143">
        <f t="shared" si="599"/>
        <v>100</v>
      </c>
      <c r="R1162" s="21" t="s">
        <v>159</v>
      </c>
      <c r="S1162" s="8" t="s">
        <v>248</v>
      </c>
      <c r="T1162" s="7" t="s">
        <v>228</v>
      </c>
    </row>
    <row r="1163" spans="1:20" ht="28">
      <c r="A1163" s="116" t="s">
        <v>1211</v>
      </c>
      <c r="B1163" s="118" t="s">
        <v>1233</v>
      </c>
      <c r="C1163" s="5"/>
      <c r="D1163" s="5" t="s">
        <v>1203</v>
      </c>
      <c r="E1163" s="132">
        <f t="shared" si="673"/>
        <v>449.5713725490196</v>
      </c>
      <c r="F1163" s="139">
        <f t="shared" ref="F1163:F1183" si="680">$O$1181-P1163*($O$1181-$O$1144)</f>
        <v>448.6103921568627</v>
      </c>
      <c r="G1163" s="149"/>
      <c r="H1163" s="82" t="str">
        <f t="shared" si="596"/>
        <v>42.2 percent up in Katian international stage</v>
      </c>
      <c r="I1163" s="142" t="str">
        <f t="shared" si="597"/>
        <v>54.9 percent up in Katian international stage</v>
      </c>
      <c r="J1163" s="7">
        <v>0.421568627450982</v>
      </c>
      <c r="K1163" s="129">
        <f t="shared" si="598"/>
        <v>42.2</v>
      </c>
      <c r="L1163" s="8" t="s">
        <v>160</v>
      </c>
      <c r="M1163" s="5" t="s">
        <v>82</v>
      </c>
      <c r="N1163" s="5" t="s">
        <v>82</v>
      </c>
      <c r="O1163" s="83"/>
      <c r="P1163" s="20">
        <v>0.54901960784314008</v>
      </c>
      <c r="Q1163" s="143">
        <f t="shared" si="599"/>
        <v>54.9</v>
      </c>
      <c r="R1163" s="21" t="s">
        <v>160</v>
      </c>
      <c r="S1163" s="8" t="s">
        <v>261</v>
      </c>
      <c r="T1163" s="7">
        <v>0.12745098039215735</v>
      </c>
    </row>
    <row r="1164" spans="1:20" ht="28">
      <c r="A1164" s="116" t="s">
        <v>1211</v>
      </c>
      <c r="B1164" s="117" t="s">
        <v>1234</v>
      </c>
      <c r="C1164" s="5"/>
      <c r="D1164" s="5" t="s">
        <v>266</v>
      </c>
      <c r="E1164" s="132">
        <f t="shared" si="673"/>
        <v>449.94098039215686</v>
      </c>
      <c r="F1164" s="139">
        <f t="shared" si="680"/>
        <v>447.7233333333333</v>
      </c>
      <c r="G1164" s="149"/>
      <c r="H1164" s="82" t="str">
        <f t="shared" si="596"/>
        <v>37.3 percent up in Katian international stage</v>
      </c>
      <c r="I1164" s="142" t="str">
        <f t="shared" si="597"/>
        <v>66.7 percent up in Katian international stage</v>
      </c>
      <c r="J1164" s="7">
        <v>0.3725490196078447</v>
      </c>
      <c r="K1164" s="129">
        <f t="shared" si="598"/>
        <v>37.299999999999997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599"/>
        <v>66.7</v>
      </c>
      <c r="R1164" s="21" t="s">
        <v>160</v>
      </c>
      <c r="S1164" s="8" t="s">
        <v>261</v>
      </c>
      <c r="T1164" s="7">
        <v>0.29411764705882526</v>
      </c>
    </row>
    <row r="1165" spans="1:20" ht="28">
      <c r="A1165" s="116" t="s">
        <v>1211</v>
      </c>
      <c r="B1165" s="117" t="s">
        <v>1235</v>
      </c>
      <c r="C1165" s="5"/>
      <c r="D1165" s="5" t="s">
        <v>1219</v>
      </c>
      <c r="E1165" s="132">
        <f t="shared" si="673"/>
        <v>450.5138725490196</v>
      </c>
      <c r="F1165" s="139">
        <f t="shared" si="680"/>
        <v>448.29326862745097</v>
      </c>
      <c r="G1165" s="149"/>
      <c r="H1165" s="82" t="str">
        <f t="shared" si="596"/>
        <v>29.7 percent up in Katian international stage</v>
      </c>
      <c r="I1165" s="142" t="str">
        <f t="shared" si="597"/>
        <v>59.1 percent up in Katian international stage</v>
      </c>
      <c r="J1165" s="7">
        <v>0.29656862745097845</v>
      </c>
      <c r="K1165" s="129">
        <f t="shared" si="598"/>
        <v>29.7</v>
      </c>
      <c r="L1165" s="8" t="s">
        <v>160</v>
      </c>
      <c r="M1165" s="5" t="s">
        <v>82</v>
      </c>
      <c r="N1165" s="5" t="s">
        <v>82</v>
      </c>
      <c r="O1165" s="83"/>
      <c r="P1165" s="20">
        <v>0.59107843137254934</v>
      </c>
      <c r="Q1165" s="143">
        <f t="shared" si="599"/>
        <v>59.1</v>
      </c>
      <c r="R1165" s="21" t="s">
        <v>160</v>
      </c>
      <c r="S1165" s="8" t="s">
        <v>261</v>
      </c>
      <c r="T1165" s="7">
        <v>0.29450980392156706</v>
      </c>
    </row>
    <row r="1166" spans="1:20" ht="28">
      <c r="A1166" s="116" t="s">
        <v>1211</v>
      </c>
      <c r="B1166" s="118" t="s">
        <v>1236</v>
      </c>
      <c r="C1166" s="5"/>
      <c r="D1166" s="5" t="s">
        <v>1111</v>
      </c>
      <c r="E1166" s="132">
        <f t="shared" si="673"/>
        <v>450.68019607843138</v>
      </c>
      <c r="F1166" s="139">
        <f t="shared" si="680"/>
        <v>446.61450980392152</v>
      </c>
      <c r="G1166" s="149"/>
      <c r="H1166" s="82" t="str">
        <f t="shared" ref="H1166:H1239" si="681">CONCATENATE(K1166," percent up in ",L1166," international stage")</f>
        <v>27.5 percent up in Katian international stage</v>
      </c>
      <c r="I1166" s="142" t="str">
        <f t="shared" ref="I1166:I1239" si="682">CONCATENATE(Q1166," percent up in ",R1166," international stage")</f>
        <v>81.4 percent up in Katian international stage</v>
      </c>
      <c r="J1166" s="7">
        <v>0.27450980392157009</v>
      </c>
      <c r="K1166" s="129">
        <f t="shared" ref="K1166:K1239" si="683">ROUND(J1166*100,1)</f>
        <v>27.5</v>
      </c>
      <c r="L1166" s="8" t="s">
        <v>160</v>
      </c>
      <c r="M1166" s="5" t="s">
        <v>82</v>
      </c>
      <c r="N1166" s="5" t="s">
        <v>82</v>
      </c>
      <c r="O1166" s="83"/>
      <c r="P1166" s="20">
        <v>0.81372549019608043</v>
      </c>
      <c r="Q1166" s="143">
        <f t="shared" ref="Q1166:Q1239" si="684">ROUND(P1166*100,1)</f>
        <v>81.400000000000006</v>
      </c>
      <c r="R1166" s="21" t="s">
        <v>160</v>
      </c>
      <c r="S1166" s="8" t="s">
        <v>261</v>
      </c>
      <c r="T1166" s="7">
        <v>0.53921568627450689</v>
      </c>
    </row>
    <row r="1167" spans="1:20" ht="28">
      <c r="A1167" s="116" t="s">
        <v>1211</v>
      </c>
      <c r="B1167" s="117" t="s">
        <v>1237</v>
      </c>
      <c r="C1167" s="5"/>
      <c r="D1167" s="158" t="s">
        <v>1941</v>
      </c>
      <c r="E1167" s="132">
        <f t="shared" si="673"/>
        <v>450.68019607843138</v>
      </c>
      <c r="F1167" s="139">
        <f t="shared" si="680"/>
        <v>446.61450980392152</v>
      </c>
      <c r="G1167" s="149"/>
      <c r="H1167" s="82" t="str">
        <f t="shared" si="681"/>
        <v>27.5 percent up in Katian international stage</v>
      </c>
      <c r="I1167" s="142" t="str">
        <f t="shared" si="682"/>
        <v>81.4 percent up in Katian international stage</v>
      </c>
      <c r="J1167" s="7">
        <v>0.27450980392157009</v>
      </c>
      <c r="K1167" s="129">
        <f t="shared" si="683"/>
        <v>27.5</v>
      </c>
      <c r="L1167" s="8" t="s">
        <v>160</v>
      </c>
      <c r="M1167" s="5" t="s">
        <v>82</v>
      </c>
      <c r="N1167" s="5" t="s">
        <v>82</v>
      </c>
      <c r="O1167" s="83"/>
      <c r="P1167" s="20">
        <v>0.81372549019608043</v>
      </c>
      <c r="Q1167" s="143">
        <f t="shared" si="684"/>
        <v>81.400000000000006</v>
      </c>
      <c r="R1167" s="21" t="s">
        <v>160</v>
      </c>
      <c r="S1167" s="8" t="s">
        <v>261</v>
      </c>
      <c r="T1167" s="7">
        <v>0.53921568627450689</v>
      </c>
    </row>
    <row r="1168" spans="1:20" ht="28">
      <c r="A1168" s="116" t="s">
        <v>1211</v>
      </c>
      <c r="B1168" s="118" t="s">
        <v>1238</v>
      </c>
      <c r="C1168" s="5"/>
      <c r="D1168" s="5" t="s">
        <v>1203</v>
      </c>
      <c r="E1168" s="132">
        <f t="shared" si="673"/>
        <v>450.68019607843138</v>
      </c>
      <c r="F1168" s="139">
        <f t="shared" si="680"/>
        <v>449.5713725490196</v>
      </c>
      <c r="G1168" s="149"/>
      <c r="H1168" s="82" t="str">
        <f t="shared" si="681"/>
        <v>27.5 percent up in Katian international stage</v>
      </c>
      <c r="I1168" s="142" t="str">
        <f t="shared" si="682"/>
        <v>42.2 percent up in Katian international stage</v>
      </c>
      <c r="J1168" s="7">
        <v>0.27450980392157009</v>
      </c>
      <c r="K1168" s="129">
        <f t="shared" si="683"/>
        <v>27.5</v>
      </c>
      <c r="L1168" s="8" t="s">
        <v>160</v>
      </c>
      <c r="M1168" s="5" t="s">
        <v>82</v>
      </c>
      <c r="N1168" s="5" t="s">
        <v>82</v>
      </c>
      <c r="O1168" s="83"/>
      <c r="P1168" s="20">
        <v>0.421568627450982</v>
      </c>
      <c r="Q1168" s="143">
        <f t="shared" si="684"/>
        <v>42.2</v>
      </c>
      <c r="R1168" s="21" t="s">
        <v>160</v>
      </c>
      <c r="S1168" s="8" t="s">
        <v>261</v>
      </c>
      <c r="T1168" s="7">
        <v>0.14705882352940897</v>
      </c>
    </row>
    <row r="1169" spans="1:20" ht="28">
      <c r="A1169" s="116" t="s">
        <v>1211</v>
      </c>
      <c r="B1169" s="117" t="s">
        <v>1239</v>
      </c>
      <c r="C1169" s="5"/>
      <c r="D1169" s="5" t="s">
        <v>82</v>
      </c>
      <c r="E1169" s="132">
        <f t="shared" si="673"/>
        <v>450.68019607843138</v>
      </c>
      <c r="F1169" s="139">
        <f t="shared" si="680"/>
        <v>447.7233333333333</v>
      </c>
      <c r="G1169" s="149"/>
      <c r="H1169" s="82" t="str">
        <f t="shared" si="681"/>
        <v>27.5 percent up in Katian international stage</v>
      </c>
      <c r="I1169" s="142" t="str">
        <f t="shared" si="682"/>
        <v>66.7 percent up in Katian international stage</v>
      </c>
      <c r="J1169" s="7">
        <v>0.27450980392157009</v>
      </c>
      <c r="K1169" s="129">
        <f t="shared" si="683"/>
        <v>27.5</v>
      </c>
      <c r="L1169" s="8" t="s">
        <v>160</v>
      </c>
      <c r="M1169" s="5" t="s">
        <v>82</v>
      </c>
      <c r="N1169" s="5" t="s">
        <v>82</v>
      </c>
      <c r="O1169" s="83"/>
      <c r="P1169" s="20">
        <v>0.66666666666666852</v>
      </c>
      <c r="Q1169" s="143">
        <f t="shared" si="684"/>
        <v>66.7</v>
      </c>
      <c r="R1169" s="21" t="s">
        <v>160</v>
      </c>
      <c r="S1169" s="8" t="s">
        <v>261</v>
      </c>
      <c r="T1169" s="7">
        <v>0.39215686274509792</v>
      </c>
    </row>
    <row r="1170" spans="1:20" ht="28">
      <c r="A1170" s="116" t="s">
        <v>1211</v>
      </c>
      <c r="B1170" s="117" t="s">
        <v>1240</v>
      </c>
      <c r="C1170" s="5"/>
      <c r="D1170" s="5" t="s">
        <v>82</v>
      </c>
      <c r="E1170" s="132">
        <f t="shared" si="673"/>
        <v>451.41941176470584</v>
      </c>
      <c r="F1170" s="139">
        <f t="shared" si="680"/>
        <v>450.68019607843138</v>
      </c>
      <c r="G1170" s="149"/>
      <c r="H1170" s="82" t="str">
        <f t="shared" si="681"/>
        <v>17.6 percent up in Katian international stage</v>
      </c>
      <c r="I1170" s="142" t="str">
        <f t="shared" si="682"/>
        <v>27.5 percent up in Katian international stage</v>
      </c>
      <c r="J1170" s="7">
        <v>0.17647058823529538</v>
      </c>
      <c r="K1170" s="129">
        <f t="shared" si="683"/>
        <v>17.600000000000001</v>
      </c>
      <c r="L1170" s="8" t="s">
        <v>160</v>
      </c>
      <c r="M1170" s="5" t="s">
        <v>82</v>
      </c>
      <c r="N1170" s="5" t="s">
        <v>82</v>
      </c>
      <c r="O1170" s="83"/>
      <c r="P1170" s="20">
        <v>0.27450980392157004</v>
      </c>
      <c r="Q1170" s="143">
        <f t="shared" si="684"/>
        <v>27.5</v>
      </c>
      <c r="R1170" s="21" t="s">
        <v>160</v>
      </c>
      <c r="S1170" s="8" t="s">
        <v>261</v>
      </c>
      <c r="T1170" s="7">
        <v>9.8039215686279935E-2</v>
      </c>
    </row>
    <row r="1171" spans="1:20" ht="28">
      <c r="A1171" s="116" t="s">
        <v>1211</v>
      </c>
      <c r="B1171" s="117" t="s">
        <v>1241</v>
      </c>
      <c r="C1171" s="5"/>
      <c r="D1171" s="5" t="s">
        <v>82</v>
      </c>
      <c r="E1171" s="132">
        <f t="shared" si="673"/>
        <v>451.41941176470584</v>
      </c>
      <c r="F1171" s="139">
        <f t="shared" si="680"/>
        <v>447.7233333333333</v>
      </c>
      <c r="G1171" s="149"/>
      <c r="H1171" s="82" t="str">
        <f t="shared" si="681"/>
        <v>17.6 percent up in Katian international stage</v>
      </c>
      <c r="I1171" s="142" t="str">
        <f t="shared" si="682"/>
        <v>66.7 percent up in Katian international stage</v>
      </c>
      <c r="J1171" s="7">
        <v>0.17647058823529538</v>
      </c>
      <c r="K1171" s="129">
        <f t="shared" si="683"/>
        <v>17.600000000000001</v>
      </c>
      <c r="L1171" s="8" t="s">
        <v>160</v>
      </c>
      <c r="M1171" s="5" t="s">
        <v>82</v>
      </c>
      <c r="N1171" s="5" t="s">
        <v>82</v>
      </c>
      <c r="O1171" s="83"/>
      <c r="P1171" s="20">
        <v>0.66666666666666852</v>
      </c>
      <c r="Q1171" s="143">
        <f t="shared" si="684"/>
        <v>66.7</v>
      </c>
      <c r="R1171" s="21" t="s">
        <v>160</v>
      </c>
      <c r="S1171" s="8" t="s">
        <v>261</v>
      </c>
      <c r="T1171" s="7">
        <v>0.49019607843137786</v>
      </c>
    </row>
    <row r="1172" spans="1:20" ht="28">
      <c r="A1172" s="116" t="s">
        <v>1211</v>
      </c>
      <c r="B1172" s="117" t="s">
        <v>1242</v>
      </c>
      <c r="C1172" s="5"/>
      <c r="D1172" s="5" t="s">
        <v>250</v>
      </c>
      <c r="E1172" s="132">
        <f t="shared" si="673"/>
        <v>451.7890196078431</v>
      </c>
      <c r="F1172" s="139">
        <f t="shared" si="680"/>
        <v>447.7233333333333</v>
      </c>
      <c r="G1172" s="149"/>
      <c r="H1172" s="82" t="str">
        <f t="shared" si="681"/>
        <v>12.7 percent up in Katian international stage</v>
      </c>
      <c r="I1172" s="142" t="str">
        <f t="shared" si="682"/>
        <v>66.7 percent up in Katian international stage</v>
      </c>
      <c r="J1172" s="7">
        <v>0.12745098039215808</v>
      </c>
      <c r="K1172" s="129">
        <f t="shared" si="683"/>
        <v>12.7</v>
      </c>
      <c r="L1172" s="8" t="s">
        <v>160</v>
      </c>
      <c r="M1172" s="5" t="s">
        <v>82</v>
      </c>
      <c r="N1172" s="5" t="s">
        <v>82</v>
      </c>
      <c r="O1172" s="83"/>
      <c r="P1172" s="20">
        <v>0.66666666666666852</v>
      </c>
      <c r="Q1172" s="143">
        <f t="shared" si="684"/>
        <v>66.7</v>
      </c>
      <c r="R1172" s="21" t="s">
        <v>160</v>
      </c>
      <c r="S1172" s="8" t="s">
        <v>261</v>
      </c>
      <c r="T1172" s="7">
        <v>0.53921568627451422</v>
      </c>
    </row>
    <row r="1173" spans="1:20" ht="28">
      <c r="A1173" s="116" t="s">
        <v>1211</v>
      </c>
      <c r="B1173" s="118" t="s">
        <v>1243</v>
      </c>
      <c r="C1173" s="5"/>
      <c r="D1173" s="5" t="s">
        <v>1203</v>
      </c>
      <c r="E1173" s="132">
        <f t="shared" si="673"/>
        <v>451.93686274509804</v>
      </c>
      <c r="F1173" s="139">
        <f t="shared" si="680"/>
        <v>450.68019607843138</v>
      </c>
      <c r="G1173" s="149"/>
      <c r="H1173" s="82" t="str">
        <f t="shared" si="681"/>
        <v>10.8 percent up in Katian international stage</v>
      </c>
      <c r="I1173" s="142" t="str">
        <f t="shared" si="682"/>
        <v>27.5 percent up in Katian international stage</v>
      </c>
      <c r="J1173" s="7">
        <v>0.10784313725490435</v>
      </c>
      <c r="K1173" s="129">
        <f t="shared" si="683"/>
        <v>10.8</v>
      </c>
      <c r="L1173" s="8" t="s">
        <v>160</v>
      </c>
      <c r="M1173" s="5" t="s">
        <v>82</v>
      </c>
      <c r="N1173" s="5" t="s">
        <v>82</v>
      </c>
      <c r="O1173" s="83"/>
      <c r="P1173" s="20">
        <v>0.27450980392157004</v>
      </c>
      <c r="Q1173" s="143">
        <f t="shared" si="684"/>
        <v>27.5</v>
      </c>
      <c r="R1173" s="21" t="s">
        <v>160</v>
      </c>
      <c r="S1173" s="8" t="s">
        <v>261</v>
      </c>
      <c r="T1173" s="7">
        <v>0.16666666666666788</v>
      </c>
    </row>
    <row r="1174" spans="1:20" ht="28">
      <c r="A1174" s="116" t="s">
        <v>1211</v>
      </c>
      <c r="B1174" s="117" t="s">
        <v>1244</v>
      </c>
      <c r="C1174" s="5"/>
      <c r="D1174" s="5" t="s">
        <v>266</v>
      </c>
      <c r="E1174" s="132">
        <f t="shared" si="673"/>
        <v>452.15862745098036</v>
      </c>
      <c r="F1174" s="139">
        <f t="shared" si="680"/>
        <v>449.94098039215686</v>
      </c>
      <c r="G1174" s="149"/>
      <c r="H1174" s="82" t="str">
        <f t="shared" si="681"/>
        <v>7.8 percent up in Katian international stage</v>
      </c>
      <c r="I1174" s="142" t="str">
        <f t="shared" si="682"/>
        <v>37.3 percent up in Katian international stage</v>
      </c>
      <c r="J1174" s="7">
        <v>7.8431372549020772E-2</v>
      </c>
      <c r="K1174" s="129">
        <f t="shared" si="683"/>
        <v>7.8</v>
      </c>
      <c r="L1174" s="8" t="s">
        <v>160</v>
      </c>
      <c r="M1174" s="5" t="s">
        <v>82</v>
      </c>
      <c r="N1174" s="5" t="s">
        <v>82</v>
      </c>
      <c r="O1174" s="83"/>
      <c r="P1174" s="20">
        <v>0.37254901960784464</v>
      </c>
      <c r="Q1174" s="143">
        <f t="shared" si="684"/>
        <v>37.299999999999997</v>
      </c>
      <c r="R1174" s="21" t="s">
        <v>160</v>
      </c>
      <c r="S1174" s="8" t="s">
        <v>261</v>
      </c>
      <c r="T1174" s="7">
        <v>0.29411764705882526</v>
      </c>
    </row>
    <row r="1175" spans="1:20" ht="28">
      <c r="A1175" s="116" t="s">
        <v>1211</v>
      </c>
      <c r="B1175" s="117" t="s">
        <v>1245</v>
      </c>
      <c r="C1175" s="5"/>
      <c r="D1175" s="5" t="s">
        <v>82</v>
      </c>
      <c r="E1175" s="132">
        <f t="shared" si="673"/>
        <v>452.15862745098036</v>
      </c>
      <c r="F1175" s="139">
        <f t="shared" si="680"/>
        <v>449.94098039215686</v>
      </c>
      <c r="G1175" s="149"/>
      <c r="H1175" s="82" t="str">
        <f t="shared" si="681"/>
        <v>7.8 percent up in Katian international stage</v>
      </c>
      <c r="I1175" s="142" t="str">
        <f t="shared" si="682"/>
        <v>37.3 percent up in Katian international stage</v>
      </c>
      <c r="J1175" s="7">
        <v>7.8431372549020772E-2</v>
      </c>
      <c r="K1175" s="129">
        <f t="shared" si="683"/>
        <v>7.8</v>
      </c>
      <c r="L1175" s="8" t="s">
        <v>160</v>
      </c>
      <c r="M1175" s="5" t="s">
        <v>82</v>
      </c>
      <c r="N1175" s="5" t="s">
        <v>82</v>
      </c>
      <c r="O1175" s="83"/>
      <c r="P1175" s="20">
        <v>0.37254901960784464</v>
      </c>
      <c r="Q1175" s="143">
        <f t="shared" si="684"/>
        <v>37.299999999999997</v>
      </c>
      <c r="R1175" s="21" t="s">
        <v>160</v>
      </c>
      <c r="S1175" s="8" t="s">
        <v>261</v>
      </c>
      <c r="T1175" s="7">
        <v>0.29411764705882526</v>
      </c>
    </row>
    <row r="1176" spans="1:20" ht="28">
      <c r="A1176" s="116" t="s">
        <v>1211</v>
      </c>
      <c r="B1176" s="117" t="s">
        <v>1246</v>
      </c>
      <c r="C1176" s="5"/>
      <c r="D1176" s="5" t="s">
        <v>82</v>
      </c>
      <c r="E1176" s="132">
        <f t="shared" si="673"/>
        <v>452.15862745098036</v>
      </c>
      <c r="F1176" s="139">
        <f t="shared" si="680"/>
        <v>451.41941176470584</v>
      </c>
      <c r="G1176" s="149"/>
      <c r="H1176" s="82" t="str">
        <f t="shared" si="681"/>
        <v>7.8 percent up in Katian international stage</v>
      </c>
      <c r="I1176" s="142" t="str">
        <f t="shared" si="682"/>
        <v>17.6 percent up in Katian international stage</v>
      </c>
      <c r="J1176" s="7">
        <v>7.8431372549020772E-2</v>
      </c>
      <c r="K1176" s="129">
        <f t="shared" si="683"/>
        <v>7.8</v>
      </c>
      <c r="L1176" s="8" t="s">
        <v>160</v>
      </c>
      <c r="M1176" s="5" t="s">
        <v>82</v>
      </c>
      <c r="N1176" s="5" t="s">
        <v>82</v>
      </c>
      <c r="O1176" s="83"/>
      <c r="P1176" s="20">
        <v>0.17647058823529543</v>
      </c>
      <c r="Q1176" s="143">
        <f t="shared" si="684"/>
        <v>17.600000000000001</v>
      </c>
      <c r="R1176" s="21" t="s">
        <v>160</v>
      </c>
      <c r="S1176" s="8" t="s">
        <v>261</v>
      </c>
      <c r="T1176" s="7">
        <v>9.8039215686272649E-2</v>
      </c>
    </row>
    <row r="1177" spans="1:20" ht="28">
      <c r="A1177" s="116" t="s">
        <v>1211</v>
      </c>
      <c r="B1177" s="118" t="s">
        <v>1247</v>
      </c>
      <c r="C1177" s="5"/>
      <c r="D1177" s="5" t="s">
        <v>1203</v>
      </c>
      <c r="E1177" s="132">
        <f t="shared" si="673"/>
        <v>452.75</v>
      </c>
      <c r="F1177" s="139">
        <f t="shared" si="680"/>
        <v>451.93686274509804</v>
      </c>
      <c r="G1177" s="149"/>
      <c r="H1177" s="82" t="str">
        <f t="shared" si="681"/>
        <v>0 percent up in Katian international stage</v>
      </c>
      <c r="I1177" s="142" t="str">
        <f t="shared" si="682"/>
        <v>10.8 percent up in Katian international stage</v>
      </c>
      <c r="J1177" s="7">
        <v>0</v>
      </c>
      <c r="K1177" s="129">
        <f t="shared" si="683"/>
        <v>0</v>
      </c>
      <c r="L1177" s="8" t="s">
        <v>160</v>
      </c>
      <c r="M1177" s="5" t="s">
        <v>82</v>
      </c>
      <c r="N1177" s="5" t="s">
        <v>82</v>
      </c>
      <c r="O1177" s="83"/>
      <c r="P1177" s="20">
        <v>0.10784313725490431</v>
      </c>
      <c r="Q1177" s="143">
        <f t="shared" si="684"/>
        <v>10.8</v>
      </c>
      <c r="R1177" s="21" t="s">
        <v>160</v>
      </c>
      <c r="S1177" s="8" t="s">
        <v>232</v>
      </c>
      <c r="T1177" s="7" t="s">
        <v>228</v>
      </c>
    </row>
    <row r="1178" spans="1:20" ht="28">
      <c r="A1178" s="116" t="s">
        <v>1211</v>
      </c>
      <c r="B1178" s="117" t="s">
        <v>1248</v>
      </c>
      <c r="C1178" s="5"/>
      <c r="D1178" s="5" t="s">
        <v>82</v>
      </c>
      <c r="E1178" s="132">
        <f t="shared" si="673"/>
        <v>452.75</v>
      </c>
      <c r="F1178" s="139">
        <f t="shared" si="680"/>
        <v>445.21</v>
      </c>
      <c r="G1178" s="149"/>
      <c r="H1178" s="82" t="str">
        <f t="shared" si="681"/>
        <v>0 percent up in Katian international stage</v>
      </c>
      <c r="I1178" s="142" t="str">
        <f t="shared" si="682"/>
        <v>100 percent up in Katian international stage</v>
      </c>
      <c r="J1178" s="7">
        <v>0</v>
      </c>
      <c r="K1178" s="129">
        <f t="shared" si="683"/>
        <v>0</v>
      </c>
      <c r="L1178" s="8" t="s">
        <v>160</v>
      </c>
      <c r="M1178" s="5" t="s">
        <v>82</v>
      </c>
      <c r="N1178" s="5" t="s">
        <v>82</v>
      </c>
      <c r="O1178" s="83"/>
      <c r="P1178" s="20">
        <v>1</v>
      </c>
      <c r="Q1178" s="143">
        <f t="shared" si="684"/>
        <v>100</v>
      </c>
      <c r="R1178" s="21" t="s">
        <v>160</v>
      </c>
      <c r="S1178" s="8" t="s">
        <v>234</v>
      </c>
      <c r="T1178" s="7" t="s">
        <v>228</v>
      </c>
    </row>
    <row r="1179" spans="1:20" ht="28">
      <c r="A1179" s="116"/>
      <c r="B1179" s="117" t="s">
        <v>1988</v>
      </c>
      <c r="C1179" s="5"/>
      <c r="D1179" s="5"/>
      <c r="E1179" s="132">
        <f t="shared" ref="E1179:E1180" si="685">$O$1181-J1179*($O$1181-$O$1144)</f>
        <v>448.98</v>
      </c>
      <c r="F1179" s="139">
        <f t="shared" ref="F1179:F1180" si="686">$O$1181-P1179*($O$1181-$O$1144)</f>
        <v>445.21</v>
      </c>
      <c r="G1179" s="149" t="s">
        <v>1607</v>
      </c>
      <c r="H1179" s="82" t="str">
        <f t="shared" ref="H1179:H1180" si="687">CONCATENATE(K1179," percent up in ",L1179," international stage")</f>
        <v>50 percent up in Katian international stage</v>
      </c>
      <c r="I1179" s="142" t="str">
        <f t="shared" ref="I1179:I1180" si="688">CONCATENATE(Q1179," percent up in ",R1179," international stage")</f>
        <v>100 percent up in Katian international stage</v>
      </c>
      <c r="J1179" s="7">
        <v>0.5</v>
      </c>
      <c r="K1179" s="129">
        <f t="shared" ref="K1179:K1180" si="689">ROUND(J1179*100,1)</f>
        <v>50</v>
      </c>
      <c r="L1179" s="8" t="s">
        <v>160</v>
      </c>
      <c r="M1179" s="5"/>
      <c r="O1179" s="83"/>
      <c r="P1179" s="20">
        <v>1</v>
      </c>
      <c r="Q1179" s="143">
        <f t="shared" ref="Q1179:Q1180" si="690">ROUND(P1179*100,1)</f>
        <v>100</v>
      </c>
      <c r="R1179" s="21" t="s">
        <v>160</v>
      </c>
      <c r="S1179" s="150" t="s">
        <v>1607</v>
      </c>
    </row>
    <row r="1180" spans="1:20" ht="28">
      <c r="A1180" s="116"/>
      <c r="B1180" s="117" t="s">
        <v>1989</v>
      </c>
      <c r="C1180" s="5"/>
      <c r="D1180" s="5"/>
      <c r="E1180" s="132">
        <f t="shared" si="685"/>
        <v>452.75</v>
      </c>
      <c r="F1180" s="139">
        <f t="shared" si="686"/>
        <v>448.98</v>
      </c>
      <c r="G1180" s="149" t="s">
        <v>1608</v>
      </c>
      <c r="H1180" s="82" t="str">
        <f t="shared" si="687"/>
        <v>0 percent up in Katian international stage</v>
      </c>
      <c r="I1180" s="142" t="str">
        <f t="shared" si="688"/>
        <v>50 percent up in Katian international stage</v>
      </c>
      <c r="J1180" s="7">
        <v>0</v>
      </c>
      <c r="K1180" s="129">
        <f t="shared" si="689"/>
        <v>0</v>
      </c>
      <c r="L1180" s="8" t="s">
        <v>160</v>
      </c>
      <c r="M1180" s="5"/>
      <c r="O1180" s="83"/>
      <c r="P1180" s="20">
        <v>0.5</v>
      </c>
      <c r="Q1180" s="143">
        <f t="shared" si="690"/>
        <v>50</v>
      </c>
      <c r="R1180" s="21" t="s">
        <v>160</v>
      </c>
      <c r="S1180" s="150" t="s">
        <v>1608</v>
      </c>
    </row>
    <row r="1181" spans="1:20" ht="28">
      <c r="A1181" s="116" t="s">
        <v>1211</v>
      </c>
      <c r="B1181" s="117" t="s">
        <v>160</v>
      </c>
      <c r="C1181" s="135"/>
      <c r="D1181" s="135" t="s">
        <v>224</v>
      </c>
      <c r="E1181" s="132">
        <f t="shared" si="673"/>
        <v>452.75</v>
      </c>
      <c r="F1181" s="139">
        <f t="shared" si="680"/>
        <v>445.21</v>
      </c>
      <c r="G1181" s="149"/>
      <c r="H1181" s="82" t="str">
        <f t="shared" si="681"/>
        <v>0 percent up in Katian international stage</v>
      </c>
      <c r="I1181" s="142" t="str">
        <f t="shared" si="682"/>
        <v>100 percent up in Katian international stage</v>
      </c>
      <c r="J1181" s="7">
        <v>0</v>
      </c>
      <c r="K1181" s="129">
        <f t="shared" si="683"/>
        <v>0</v>
      </c>
      <c r="L1181" s="8" t="s">
        <v>160</v>
      </c>
      <c r="M1181" s="5" t="s">
        <v>226</v>
      </c>
      <c r="N1181" s="5" t="s">
        <v>1249</v>
      </c>
      <c r="O1181" s="84">
        <f>Master_Chronostrat!I147</f>
        <v>452.75</v>
      </c>
      <c r="P1181" s="20">
        <v>1</v>
      </c>
      <c r="Q1181" s="143">
        <f t="shared" si="684"/>
        <v>100</v>
      </c>
      <c r="R1181" s="21" t="s">
        <v>160</v>
      </c>
      <c r="S1181" s="8" t="s">
        <v>226</v>
      </c>
      <c r="T1181" s="7" t="s">
        <v>228</v>
      </c>
    </row>
    <row r="1182" spans="1:20" ht="28">
      <c r="A1182" s="116" t="s">
        <v>1211</v>
      </c>
      <c r="B1182" s="117" t="s">
        <v>1250</v>
      </c>
      <c r="C1182" s="5"/>
      <c r="D1182" s="5" t="s">
        <v>370</v>
      </c>
      <c r="E1182" s="132">
        <f t="shared" ref="E1182:E1205" si="691">$O$1222-J1182*($O$1222-$O$1181)</f>
        <v>452.96283137254903</v>
      </c>
      <c r="F1182" s="139">
        <f t="shared" si="680"/>
        <v>448.46254901960782</v>
      </c>
      <c r="G1182" s="149"/>
      <c r="H1182" s="82" t="str">
        <f t="shared" si="681"/>
        <v>96.1 percent up in Sandbian international stage</v>
      </c>
      <c r="I1182" s="142" t="str">
        <f t="shared" si="682"/>
        <v>56.9 percent up in Katian international stage</v>
      </c>
      <c r="J1182" s="7">
        <v>0.96078431372549211</v>
      </c>
      <c r="K1182" s="129">
        <f t="shared" si="683"/>
        <v>96.1</v>
      </c>
      <c r="L1182" s="8" t="s">
        <v>161</v>
      </c>
      <c r="M1182" s="5" t="s">
        <v>82</v>
      </c>
      <c r="N1182" s="5" t="s">
        <v>82</v>
      </c>
      <c r="O1182" s="83"/>
      <c r="P1182" s="20">
        <v>0.56862745098039391</v>
      </c>
      <c r="Q1182" s="143">
        <f t="shared" si="684"/>
        <v>56.9</v>
      </c>
      <c r="R1182" s="21" t="s">
        <v>160</v>
      </c>
      <c r="S1182" s="8" t="s">
        <v>248</v>
      </c>
      <c r="T1182" s="7" t="s">
        <v>228</v>
      </c>
    </row>
    <row r="1183" spans="1:20" ht="28">
      <c r="A1183" s="116" t="s">
        <v>1211</v>
      </c>
      <c r="B1183" s="118" t="s">
        <v>1251</v>
      </c>
      <c r="C1183" s="5"/>
      <c r="D1183" s="5" t="s">
        <v>246</v>
      </c>
      <c r="E1183" s="132">
        <f t="shared" si="691"/>
        <v>453.49490980392159</v>
      </c>
      <c r="F1183" s="139">
        <f t="shared" si="680"/>
        <v>451.04980392156864</v>
      </c>
      <c r="G1183" s="149"/>
      <c r="H1183" s="82" t="str">
        <f t="shared" si="681"/>
        <v>86.3 percent up in Sandbian international stage</v>
      </c>
      <c r="I1183" s="142" t="str">
        <f t="shared" si="682"/>
        <v>22.5 percent up in Katian international stage</v>
      </c>
      <c r="J1183" s="7">
        <v>0.86274509803921706</v>
      </c>
      <c r="K1183" s="129">
        <f t="shared" si="683"/>
        <v>86.3</v>
      </c>
      <c r="L1183" s="8" t="s">
        <v>161</v>
      </c>
      <c r="M1183" s="5" t="s">
        <v>82</v>
      </c>
      <c r="N1183" s="5" t="s">
        <v>82</v>
      </c>
      <c r="O1183" s="83"/>
      <c r="P1183" s="20">
        <v>0.22549019607843274</v>
      </c>
      <c r="Q1183" s="143">
        <f t="shared" si="684"/>
        <v>22.5</v>
      </c>
      <c r="R1183" s="21" t="s">
        <v>160</v>
      </c>
      <c r="S1183" s="8" t="s">
        <v>248</v>
      </c>
      <c r="T1183" s="7" t="s">
        <v>228</v>
      </c>
    </row>
    <row r="1184" spans="1:20" ht="28">
      <c r="A1184" s="116" t="s">
        <v>1211</v>
      </c>
      <c r="B1184" s="118" t="s">
        <v>1252</v>
      </c>
      <c r="C1184" s="5"/>
      <c r="D1184" s="5" t="s">
        <v>1203</v>
      </c>
      <c r="E1184" s="132">
        <f t="shared" si="691"/>
        <v>453.49490980392159</v>
      </c>
      <c r="F1184" s="139">
        <f>$O$1222-P1184*($O$1222-$O$1181)</f>
        <v>452.75</v>
      </c>
      <c r="G1184" s="149"/>
      <c r="H1184" s="82" t="str">
        <f t="shared" si="681"/>
        <v>86.3 percent up in Sandbian international stage</v>
      </c>
      <c r="I1184" s="142" t="str">
        <f t="shared" si="682"/>
        <v>100 percent up in Sandbian international stage</v>
      </c>
      <c r="J1184" s="7">
        <v>0.86274509803921706</v>
      </c>
      <c r="K1184" s="129">
        <f t="shared" si="683"/>
        <v>86.3</v>
      </c>
      <c r="L1184" s="8" t="s">
        <v>161</v>
      </c>
      <c r="M1184" s="5" t="s">
        <v>82</v>
      </c>
      <c r="N1184" s="5" t="s">
        <v>82</v>
      </c>
      <c r="O1184" s="83"/>
      <c r="P1184" s="20">
        <v>1</v>
      </c>
      <c r="Q1184" s="143">
        <f t="shared" si="684"/>
        <v>100</v>
      </c>
      <c r="R1184" s="21" t="s">
        <v>161</v>
      </c>
      <c r="S1184" s="8" t="s">
        <v>274</v>
      </c>
      <c r="T1184" s="7" t="s">
        <v>228</v>
      </c>
    </row>
    <row r="1185" spans="1:20" ht="28">
      <c r="A1185" s="116" t="s">
        <v>1211</v>
      </c>
      <c r="B1185" s="117" t="s">
        <v>1253</v>
      </c>
      <c r="C1185" s="5"/>
      <c r="D1185" s="5" t="s">
        <v>82</v>
      </c>
      <c r="E1185" s="132">
        <f t="shared" si="691"/>
        <v>454.02698823529414</v>
      </c>
      <c r="F1185" s="139">
        <f>$O$1181-P1185*($O$1181-$O$1144)</f>
        <v>452.15862745098036</v>
      </c>
      <c r="G1185" s="149"/>
      <c r="H1185" s="82" t="str">
        <f t="shared" si="681"/>
        <v>76.5 percent up in Sandbian international stage</v>
      </c>
      <c r="I1185" s="142" t="str">
        <f t="shared" si="682"/>
        <v>7.8 percent up in Katian international stage</v>
      </c>
      <c r="J1185" s="7">
        <v>0.76470588235294179</v>
      </c>
      <c r="K1185" s="129">
        <f t="shared" si="683"/>
        <v>76.5</v>
      </c>
      <c r="L1185" s="8" t="s">
        <v>161</v>
      </c>
      <c r="M1185" s="5" t="s">
        <v>82</v>
      </c>
      <c r="N1185" s="5" t="s">
        <v>82</v>
      </c>
      <c r="O1185" s="83"/>
      <c r="P1185" s="20">
        <v>7.8431372549020814E-2</v>
      </c>
      <c r="Q1185" s="143">
        <f t="shared" si="684"/>
        <v>7.8</v>
      </c>
      <c r="R1185" s="21" t="s">
        <v>160</v>
      </c>
      <c r="S1185" s="8" t="s">
        <v>248</v>
      </c>
      <c r="T1185" s="7" t="s">
        <v>228</v>
      </c>
    </row>
    <row r="1186" spans="1:20" ht="28">
      <c r="A1186" s="116" t="s">
        <v>1211</v>
      </c>
      <c r="B1186" s="117" t="s">
        <v>1254</v>
      </c>
      <c r="C1186" s="5"/>
      <c r="D1186" s="5" t="s">
        <v>82</v>
      </c>
      <c r="E1186" s="132">
        <f t="shared" si="691"/>
        <v>454.02698823529414</v>
      </c>
      <c r="F1186" s="139">
        <f>$O$1181-P1186*($O$1181-$O$1144)</f>
        <v>451.41941176470584</v>
      </c>
      <c r="G1186" s="149"/>
      <c r="H1186" s="82" t="str">
        <f t="shared" si="681"/>
        <v>76.5 percent up in Sandbian international stage</v>
      </c>
      <c r="I1186" s="142" t="str">
        <f t="shared" si="682"/>
        <v>17.6 percent up in Katian international stage</v>
      </c>
      <c r="J1186" s="7">
        <v>0.76470588235294179</v>
      </c>
      <c r="K1186" s="129">
        <f t="shared" si="683"/>
        <v>76.5</v>
      </c>
      <c r="L1186" s="8" t="s">
        <v>161</v>
      </c>
      <c r="M1186" s="5" t="s">
        <v>82</v>
      </c>
      <c r="N1186" s="5" t="s">
        <v>82</v>
      </c>
      <c r="O1186" s="83"/>
      <c r="P1186" s="20">
        <v>0.17647058823529543</v>
      </c>
      <c r="Q1186" s="143">
        <f t="shared" si="684"/>
        <v>17.600000000000001</v>
      </c>
      <c r="R1186" s="21" t="s">
        <v>160</v>
      </c>
      <c r="S1186" s="8" t="s">
        <v>248</v>
      </c>
      <c r="T1186" s="7" t="s">
        <v>228</v>
      </c>
    </row>
    <row r="1187" spans="1:20" ht="28">
      <c r="A1187" s="116" t="s">
        <v>1211</v>
      </c>
      <c r="B1187" s="117" t="s">
        <v>1255</v>
      </c>
      <c r="C1187" s="5"/>
      <c r="D1187" s="5" t="s">
        <v>1219</v>
      </c>
      <c r="E1187" s="132">
        <f t="shared" si="691"/>
        <v>454.25152533333329</v>
      </c>
      <c r="F1187" s="139">
        <f>$O$1181-P1187*($O$1181-$O$1144)</f>
        <v>450.5138725490196</v>
      </c>
      <c r="G1187" s="149"/>
      <c r="H1187" s="82" t="str">
        <f t="shared" si="681"/>
        <v>72.3 percent up in Sandbian international stage</v>
      </c>
      <c r="I1187" s="142" t="str">
        <f t="shared" si="682"/>
        <v>29.7 percent up in Katian international stage</v>
      </c>
      <c r="J1187" s="7">
        <v>0.72333333333334238</v>
      </c>
      <c r="K1187" s="129">
        <f t="shared" si="683"/>
        <v>72.3</v>
      </c>
      <c r="L1187" s="8" t="s">
        <v>161</v>
      </c>
      <c r="M1187" s="5" t="s">
        <v>82</v>
      </c>
      <c r="N1187" s="5" t="s">
        <v>82</v>
      </c>
      <c r="O1187" s="83"/>
      <c r="P1187" s="20">
        <v>0.29656862745097851</v>
      </c>
      <c r="Q1187" s="143">
        <f t="shared" si="684"/>
        <v>29.7</v>
      </c>
      <c r="R1187" s="21" t="s">
        <v>160</v>
      </c>
      <c r="S1187" s="8" t="s">
        <v>248</v>
      </c>
      <c r="T1187" s="7" t="s">
        <v>228</v>
      </c>
    </row>
    <row r="1188" spans="1:20" ht="28">
      <c r="A1188" s="116" t="s">
        <v>1211</v>
      </c>
      <c r="B1188" s="118" t="s">
        <v>1256</v>
      </c>
      <c r="C1188" s="5"/>
      <c r="D1188" s="5" t="s">
        <v>1257</v>
      </c>
      <c r="E1188" s="132">
        <f t="shared" si="691"/>
        <v>454.77189803921567</v>
      </c>
      <c r="F1188" s="139">
        <f>$O$1181-P1188*($O$1181-$O$1144)</f>
        <v>452.3064705882353</v>
      </c>
      <c r="G1188" s="149"/>
      <c r="H1188" s="82" t="str">
        <f t="shared" si="681"/>
        <v>62.7 percent up in Sandbian international stage</v>
      </c>
      <c r="I1188" s="142" t="str">
        <f t="shared" si="682"/>
        <v>5.9 percent up in Katian international stage</v>
      </c>
      <c r="J1188" s="7">
        <v>0.62745098039215885</v>
      </c>
      <c r="K1188" s="129">
        <f t="shared" si="683"/>
        <v>62.7</v>
      </c>
      <c r="L1188" s="8" t="s">
        <v>161</v>
      </c>
      <c r="M1188" s="5" t="s">
        <v>82</v>
      </c>
      <c r="N1188" s="5" t="s">
        <v>82</v>
      </c>
      <c r="O1188" s="83"/>
      <c r="P1188" s="20">
        <v>5.8823529411767002E-2</v>
      </c>
      <c r="Q1188" s="143">
        <f t="shared" si="684"/>
        <v>5.9</v>
      </c>
      <c r="R1188" s="21" t="s">
        <v>160</v>
      </c>
      <c r="S1188" s="8" t="s">
        <v>248</v>
      </c>
      <c r="T1188" s="7" t="s">
        <v>228</v>
      </c>
    </row>
    <row r="1189" spans="1:20" ht="28">
      <c r="A1189" s="116" t="s">
        <v>1211</v>
      </c>
      <c r="B1189" s="117" t="s">
        <v>1258</v>
      </c>
      <c r="C1189" s="5"/>
      <c r="D1189" s="5" t="s">
        <v>266</v>
      </c>
      <c r="E1189" s="132">
        <f t="shared" si="691"/>
        <v>454.77189803921567</v>
      </c>
      <c r="F1189" s="139">
        <f>$O$1181-P1189*($O$1181-$O$1144)</f>
        <v>452.3064705882353</v>
      </c>
      <c r="G1189" s="149"/>
      <c r="H1189" s="82" t="str">
        <f t="shared" si="681"/>
        <v>62.7 percent up in Sandbian international stage</v>
      </c>
      <c r="I1189" s="142" t="str">
        <f t="shared" si="682"/>
        <v>5.9 percent up in Katian international stage</v>
      </c>
      <c r="J1189" s="7">
        <v>0.62745098039215885</v>
      </c>
      <c r="K1189" s="129">
        <f t="shared" si="683"/>
        <v>62.7</v>
      </c>
      <c r="L1189" s="8" t="s">
        <v>161</v>
      </c>
      <c r="M1189" s="5" t="s">
        <v>82</v>
      </c>
      <c r="N1189" s="5" t="s">
        <v>82</v>
      </c>
      <c r="O1189" s="83"/>
      <c r="P1189" s="20">
        <v>5.8823529411767002E-2</v>
      </c>
      <c r="Q1189" s="143">
        <f t="shared" si="684"/>
        <v>5.9</v>
      </c>
      <c r="R1189" s="21" t="s">
        <v>160</v>
      </c>
      <c r="S1189" s="8" t="s">
        <v>248</v>
      </c>
      <c r="T1189" s="7" t="s">
        <v>228</v>
      </c>
    </row>
    <row r="1190" spans="1:20" ht="28">
      <c r="A1190" s="116" t="s">
        <v>1211</v>
      </c>
      <c r="B1190" s="118" t="s">
        <v>1259</v>
      </c>
      <c r="C1190" s="5"/>
      <c r="D1190" s="5" t="s">
        <v>1203</v>
      </c>
      <c r="E1190" s="132">
        <f t="shared" si="691"/>
        <v>455.09114509803925</v>
      </c>
      <c r="F1190" s="139">
        <f t="shared" ref="F1190:F1196" si="692">$O$1222-P1190*($O$1222-$O$1181)</f>
        <v>453.49490980392159</v>
      </c>
      <c r="G1190" s="149"/>
      <c r="H1190" s="82" t="str">
        <f t="shared" si="681"/>
        <v>56.9 percent up in Sandbian international stage</v>
      </c>
      <c r="I1190" s="142" t="str">
        <f t="shared" si="682"/>
        <v>86.3 percent up in Sandbian international stage</v>
      </c>
      <c r="J1190" s="7">
        <v>0.56862745098039147</v>
      </c>
      <c r="K1190" s="129">
        <f t="shared" si="683"/>
        <v>56.9</v>
      </c>
      <c r="L1190" s="8" t="s">
        <v>161</v>
      </c>
      <c r="M1190" s="5" t="s">
        <v>82</v>
      </c>
      <c r="N1190" s="5" t="s">
        <v>82</v>
      </c>
      <c r="O1190" s="83"/>
      <c r="P1190" s="20">
        <v>0.86274509803921695</v>
      </c>
      <c r="Q1190" s="143">
        <f t="shared" si="684"/>
        <v>86.3</v>
      </c>
      <c r="R1190" s="21" t="s">
        <v>161</v>
      </c>
      <c r="S1190" s="8" t="s">
        <v>261</v>
      </c>
      <c r="T1190" s="7">
        <v>0.29411764705882043</v>
      </c>
    </row>
    <row r="1191" spans="1:20" ht="28">
      <c r="A1191" s="116" t="s">
        <v>1211</v>
      </c>
      <c r="B1191" s="118" t="s">
        <v>1260</v>
      </c>
      <c r="C1191" s="5"/>
      <c r="D1191" s="5" t="s">
        <v>1111</v>
      </c>
      <c r="E1191" s="132">
        <f t="shared" si="691"/>
        <v>455.09114509803925</v>
      </c>
      <c r="F1191" s="139">
        <f t="shared" si="692"/>
        <v>454.02698823529414</v>
      </c>
      <c r="G1191" s="149"/>
      <c r="H1191" s="82" t="str">
        <f t="shared" si="681"/>
        <v>56.9 percent up in Sandbian international stage</v>
      </c>
      <c r="I1191" s="142" t="str">
        <f t="shared" si="682"/>
        <v>76.5 percent up in Sandbian international stage</v>
      </c>
      <c r="J1191" s="7">
        <v>0.56862745098039147</v>
      </c>
      <c r="K1191" s="129">
        <f t="shared" si="683"/>
        <v>56.9</v>
      </c>
      <c r="L1191" s="8" t="s">
        <v>161</v>
      </c>
      <c r="M1191" s="5" t="s">
        <v>82</v>
      </c>
      <c r="N1191" s="5" t="s">
        <v>82</v>
      </c>
      <c r="O1191" s="83"/>
      <c r="P1191" s="20">
        <v>0.76470588235294179</v>
      </c>
      <c r="Q1191" s="143">
        <f t="shared" si="684"/>
        <v>76.5</v>
      </c>
      <c r="R1191" s="21" t="s">
        <v>161</v>
      </c>
      <c r="S1191" s="8" t="s">
        <v>261</v>
      </c>
      <c r="T1191" s="7">
        <v>0.19607843137255046</v>
      </c>
    </row>
    <row r="1192" spans="1:20" ht="28">
      <c r="A1192" s="116" t="s">
        <v>1211</v>
      </c>
      <c r="B1192" s="117" t="s">
        <v>1261</v>
      </c>
      <c r="C1192" s="5"/>
      <c r="D1192" s="5" t="s">
        <v>82</v>
      </c>
      <c r="E1192" s="132">
        <f t="shared" si="691"/>
        <v>455.09114509803925</v>
      </c>
      <c r="F1192" s="139">
        <f t="shared" si="692"/>
        <v>454.02698823529414</v>
      </c>
      <c r="G1192" s="149"/>
      <c r="H1192" s="82" t="str">
        <f t="shared" si="681"/>
        <v>56.9 percent up in Sandbian international stage</v>
      </c>
      <c r="I1192" s="142" t="str">
        <f t="shared" si="682"/>
        <v>76.5 percent up in Sandbian international stage</v>
      </c>
      <c r="J1192" s="7">
        <v>0.56862745098039147</v>
      </c>
      <c r="K1192" s="129">
        <f t="shared" si="683"/>
        <v>56.9</v>
      </c>
      <c r="L1192" s="8" t="s">
        <v>161</v>
      </c>
      <c r="M1192" s="5" t="s">
        <v>82</v>
      </c>
      <c r="N1192" s="5" t="s">
        <v>82</v>
      </c>
      <c r="O1192" s="83"/>
      <c r="P1192" s="20">
        <v>0.76470588235294179</v>
      </c>
      <c r="Q1192" s="143">
        <f t="shared" si="684"/>
        <v>76.5</v>
      </c>
      <c r="R1192" s="21" t="s">
        <v>161</v>
      </c>
      <c r="S1192" s="8" t="s">
        <v>261</v>
      </c>
      <c r="T1192" s="7">
        <v>0.19607843137255046</v>
      </c>
    </row>
    <row r="1193" spans="1:20" ht="28">
      <c r="A1193" s="116" t="s">
        <v>1211</v>
      </c>
      <c r="B1193" s="117" t="s">
        <v>1262</v>
      </c>
      <c r="C1193" s="5"/>
      <c r="D1193" s="5" t="s">
        <v>82</v>
      </c>
      <c r="E1193" s="132">
        <f t="shared" si="691"/>
        <v>455.09114509803925</v>
      </c>
      <c r="F1193" s="139">
        <f t="shared" si="692"/>
        <v>454.02698823529414</v>
      </c>
      <c r="G1193" s="149"/>
      <c r="H1193" s="82" t="str">
        <f t="shared" si="681"/>
        <v>56.9 percent up in Sandbian international stage</v>
      </c>
      <c r="I1193" s="142" t="str">
        <f t="shared" si="682"/>
        <v>76.5 percent up in Sandbian international stage</v>
      </c>
      <c r="J1193" s="7">
        <v>0.56862745098039147</v>
      </c>
      <c r="K1193" s="129">
        <f t="shared" si="683"/>
        <v>56.9</v>
      </c>
      <c r="L1193" s="8" t="s">
        <v>161</v>
      </c>
      <c r="M1193" s="5" t="s">
        <v>82</v>
      </c>
      <c r="N1193" s="5" t="s">
        <v>82</v>
      </c>
      <c r="O1193" s="83"/>
      <c r="P1193" s="20">
        <v>0.76470588235294179</v>
      </c>
      <c r="Q1193" s="143">
        <f t="shared" si="684"/>
        <v>76.5</v>
      </c>
      <c r="R1193" s="21" t="s">
        <v>161</v>
      </c>
      <c r="S1193" s="8" t="s">
        <v>261</v>
      </c>
      <c r="T1193" s="7">
        <v>0.19607843137255046</v>
      </c>
    </row>
    <row r="1194" spans="1:20" ht="28">
      <c r="A1194" s="116" t="s">
        <v>1211</v>
      </c>
      <c r="B1194" s="118" t="s">
        <v>1263</v>
      </c>
      <c r="C1194" s="5"/>
      <c r="D1194" s="5" t="s">
        <v>246</v>
      </c>
      <c r="E1194" s="132">
        <f t="shared" si="691"/>
        <v>455.09114509803925</v>
      </c>
      <c r="F1194" s="139">
        <f t="shared" si="692"/>
        <v>453.49490980392159</v>
      </c>
      <c r="G1194" s="149"/>
      <c r="H1194" s="82" t="str">
        <f t="shared" si="681"/>
        <v>56.9 percent up in Sandbian international stage</v>
      </c>
      <c r="I1194" s="142" t="str">
        <f t="shared" si="682"/>
        <v>86.3 percent up in Sandbian international stage</v>
      </c>
      <c r="J1194" s="7">
        <v>0.56862745098039147</v>
      </c>
      <c r="K1194" s="129">
        <f t="shared" si="683"/>
        <v>56.9</v>
      </c>
      <c r="L1194" s="8" t="s">
        <v>161</v>
      </c>
      <c r="M1194" s="5" t="s">
        <v>82</v>
      </c>
      <c r="N1194" s="5" t="s">
        <v>82</v>
      </c>
      <c r="O1194" s="83"/>
      <c r="P1194" s="20">
        <v>0.86274509803921695</v>
      </c>
      <c r="Q1194" s="143">
        <f t="shared" si="684"/>
        <v>86.3</v>
      </c>
      <c r="R1194" s="21" t="s">
        <v>161</v>
      </c>
      <c r="S1194" s="8" t="s">
        <v>261</v>
      </c>
      <c r="T1194" s="7">
        <v>0.29411764705882043</v>
      </c>
    </row>
    <row r="1195" spans="1:20" ht="28">
      <c r="A1195" s="116" t="s">
        <v>1211</v>
      </c>
      <c r="B1195" s="117" t="s">
        <v>1264</v>
      </c>
      <c r="C1195" s="5"/>
      <c r="D1195" s="5" t="s">
        <v>82</v>
      </c>
      <c r="E1195" s="132">
        <f t="shared" si="691"/>
        <v>456.15530196078436</v>
      </c>
      <c r="F1195" s="139">
        <f t="shared" si="692"/>
        <v>455.09114509803925</v>
      </c>
      <c r="G1195" s="149"/>
      <c r="H1195" s="82" t="str">
        <f t="shared" si="681"/>
        <v>37.3 percent up in Sandbian international stage</v>
      </c>
      <c r="I1195" s="142" t="str">
        <f t="shared" si="682"/>
        <v>56.9 percent up in Sandbian international stage</v>
      </c>
      <c r="J1195" s="7">
        <v>0.37254901960784115</v>
      </c>
      <c r="K1195" s="129">
        <f t="shared" si="683"/>
        <v>37.299999999999997</v>
      </c>
      <c r="L1195" s="8" t="s">
        <v>161</v>
      </c>
      <c r="M1195" s="5" t="s">
        <v>82</v>
      </c>
      <c r="N1195" s="5" t="s">
        <v>82</v>
      </c>
      <c r="O1195" s="83"/>
      <c r="P1195" s="20">
        <v>0.56862745098039147</v>
      </c>
      <c r="Q1195" s="143">
        <f t="shared" si="684"/>
        <v>56.9</v>
      </c>
      <c r="R1195" s="21" t="s">
        <v>161</v>
      </c>
      <c r="S1195" s="8" t="s">
        <v>261</v>
      </c>
      <c r="T1195" s="7">
        <v>0.19607843137255046</v>
      </c>
    </row>
    <row r="1196" spans="1:20" ht="28">
      <c r="A1196" s="116" t="s">
        <v>1211</v>
      </c>
      <c r="B1196" s="117" t="s">
        <v>1265</v>
      </c>
      <c r="C1196" s="5"/>
      <c r="D1196" s="5" t="s">
        <v>82</v>
      </c>
      <c r="E1196" s="132">
        <f t="shared" si="691"/>
        <v>456.15530196078436</v>
      </c>
      <c r="F1196" s="139">
        <f t="shared" si="692"/>
        <v>455.09114509803925</v>
      </c>
      <c r="G1196" s="149"/>
      <c r="H1196" s="82" t="str">
        <f t="shared" si="681"/>
        <v>37.3 percent up in Sandbian international stage</v>
      </c>
      <c r="I1196" s="142" t="str">
        <f t="shared" si="682"/>
        <v>56.9 percent up in Sandbian international stage</v>
      </c>
      <c r="J1196" s="7">
        <v>0.37254901960784115</v>
      </c>
      <c r="K1196" s="129">
        <f t="shared" si="683"/>
        <v>37.299999999999997</v>
      </c>
      <c r="L1196" s="8" t="s">
        <v>161</v>
      </c>
      <c r="M1196" s="5" t="s">
        <v>82</v>
      </c>
      <c r="N1196" s="5" t="s">
        <v>82</v>
      </c>
      <c r="O1196" s="83"/>
      <c r="P1196" s="20">
        <v>0.56862745098039147</v>
      </c>
      <c r="Q1196" s="143">
        <f t="shared" si="684"/>
        <v>56.9</v>
      </c>
      <c r="R1196" s="21" t="s">
        <v>161</v>
      </c>
      <c r="S1196" s="8" t="s">
        <v>261</v>
      </c>
      <c r="T1196" s="7">
        <v>0.19607843137255046</v>
      </c>
    </row>
    <row r="1197" spans="1:20" ht="28">
      <c r="A1197" s="116" t="s">
        <v>1211</v>
      </c>
      <c r="B1197" s="118" t="s">
        <v>1266</v>
      </c>
      <c r="C1197" s="5"/>
      <c r="D1197" s="5" t="s">
        <v>1214</v>
      </c>
      <c r="E1197" s="132">
        <f t="shared" si="691"/>
        <v>457.2577684705883</v>
      </c>
      <c r="F1197" s="139">
        <f>$O$1181-P1197*($O$1181-$O$1144)</f>
        <v>448.44480784313726</v>
      </c>
      <c r="G1197" s="149"/>
      <c r="H1197" s="82" t="str">
        <f t="shared" si="681"/>
        <v>16.9 percent up in Sandbian international stage</v>
      </c>
      <c r="I1197" s="142" t="str">
        <f t="shared" si="682"/>
        <v>57.1 percent up in Katian international stage</v>
      </c>
      <c r="J1197" s="7">
        <v>0.16941176470587871</v>
      </c>
      <c r="K1197" s="129">
        <f t="shared" si="683"/>
        <v>16.899999999999999</v>
      </c>
      <c r="L1197" s="8" t="s">
        <v>161</v>
      </c>
      <c r="M1197" s="5" t="s">
        <v>82</v>
      </c>
      <c r="N1197" s="5" t="s">
        <v>82</v>
      </c>
      <c r="O1197" s="83"/>
      <c r="P1197" s="20">
        <v>0.57098039215686458</v>
      </c>
      <c r="Q1197" s="143">
        <f t="shared" si="684"/>
        <v>57.1</v>
      </c>
      <c r="R1197" s="21" t="s">
        <v>160</v>
      </c>
      <c r="S1197" s="8" t="s">
        <v>248</v>
      </c>
      <c r="T1197" s="7" t="s">
        <v>228</v>
      </c>
    </row>
    <row r="1198" spans="1:20" ht="28">
      <c r="A1198" s="116" t="s">
        <v>1211</v>
      </c>
      <c r="B1198" s="118" t="s">
        <v>1267</v>
      </c>
      <c r="C1198" s="5"/>
      <c r="D1198" s="5" t="s">
        <v>1203</v>
      </c>
      <c r="E1198" s="132">
        <f t="shared" si="691"/>
        <v>457.75153725490202</v>
      </c>
      <c r="F1198" s="139">
        <f>$O$1222-P1198*($O$1222-$O$1181)</f>
        <v>455.09114509803925</v>
      </c>
      <c r="G1198" s="149"/>
      <c r="H1198" s="82" t="str">
        <f t="shared" si="681"/>
        <v>7.8 percent up in Sandbian international stage</v>
      </c>
      <c r="I1198" s="142" t="str">
        <f t="shared" si="682"/>
        <v>56.9 percent up in Sandbian international stage</v>
      </c>
      <c r="J1198" s="7">
        <v>7.8431372549015665E-2</v>
      </c>
      <c r="K1198" s="129">
        <f t="shared" si="683"/>
        <v>7.8</v>
      </c>
      <c r="L1198" s="8" t="s">
        <v>161</v>
      </c>
      <c r="M1198" s="5" t="s">
        <v>82</v>
      </c>
      <c r="N1198" s="5" t="s">
        <v>82</v>
      </c>
      <c r="O1198" s="83"/>
      <c r="P1198" s="20">
        <v>0.56862745098039147</v>
      </c>
      <c r="Q1198" s="143">
        <f t="shared" si="684"/>
        <v>56.9</v>
      </c>
      <c r="R1198" s="21" t="s">
        <v>161</v>
      </c>
      <c r="S1198" s="8" t="s">
        <v>261</v>
      </c>
      <c r="T1198" s="7">
        <v>0.49019607843138141</v>
      </c>
    </row>
    <row r="1199" spans="1:20" ht="28">
      <c r="A1199" s="116" t="s">
        <v>1211</v>
      </c>
      <c r="B1199" s="117" t="s">
        <v>1268</v>
      </c>
      <c r="C1199" s="5"/>
      <c r="D1199" s="5" t="s">
        <v>266</v>
      </c>
      <c r="E1199" s="132">
        <f t="shared" si="691"/>
        <v>458.17720000000003</v>
      </c>
      <c r="F1199" s="139">
        <f>$O$1222-P1199*($O$1222-$O$1181)</f>
        <v>454.02698823529414</v>
      </c>
      <c r="G1199" s="149"/>
      <c r="H1199" s="82" t="str">
        <f t="shared" si="681"/>
        <v>0 percent up in Sandbian international stage</v>
      </c>
      <c r="I1199" s="142" t="str">
        <f t="shared" si="682"/>
        <v>76.5 percent up in Sandbian international stage</v>
      </c>
      <c r="J1199" s="7">
        <v>0</v>
      </c>
      <c r="K1199" s="129">
        <f t="shared" si="68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0.76470588235294179</v>
      </c>
      <c r="Q1199" s="143">
        <f t="shared" si="684"/>
        <v>76.5</v>
      </c>
      <c r="R1199" s="21" t="s">
        <v>161</v>
      </c>
      <c r="S1199" s="8" t="s">
        <v>232</v>
      </c>
      <c r="T1199" s="7" t="s">
        <v>228</v>
      </c>
    </row>
    <row r="1200" spans="1:20" ht="28">
      <c r="A1200" s="116" t="s">
        <v>1211</v>
      </c>
      <c r="B1200" s="117" t="s">
        <v>1269</v>
      </c>
      <c r="C1200" s="5"/>
      <c r="D1200" s="5" t="s">
        <v>82</v>
      </c>
      <c r="E1200" s="132">
        <f t="shared" si="691"/>
        <v>458.17720000000003</v>
      </c>
      <c r="F1200" s="139">
        <f>$O$1144-P1200*($O$1144-$O$1138)</f>
        <v>443.0718</v>
      </c>
      <c r="G1200" s="149"/>
      <c r="H1200" s="82" t="str">
        <f t="shared" si="681"/>
        <v>0 percent up in Sandbian international stage</v>
      </c>
      <c r="I1200" s="142" t="str">
        <f t="shared" si="682"/>
        <v>100 percent up in Hirnantian international stage</v>
      </c>
      <c r="J1200" s="7">
        <v>0</v>
      </c>
      <c r="K1200" s="129">
        <f t="shared" si="68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1</v>
      </c>
      <c r="Q1200" s="143">
        <f t="shared" si="684"/>
        <v>100</v>
      </c>
      <c r="R1200" s="21" t="s">
        <v>159</v>
      </c>
      <c r="S1200" s="8" t="s">
        <v>234</v>
      </c>
      <c r="T1200" s="7" t="s">
        <v>228</v>
      </c>
    </row>
    <row r="1201" spans="1:20" ht="28">
      <c r="A1201" s="116" t="s">
        <v>1211</v>
      </c>
      <c r="B1201" s="117" t="s">
        <v>1270</v>
      </c>
      <c r="C1201" s="5"/>
      <c r="D1201" s="5" t="s">
        <v>82</v>
      </c>
      <c r="E1201" s="132">
        <f t="shared" si="691"/>
        <v>458.17720000000003</v>
      </c>
      <c r="F1201" s="139">
        <f>$O$1144-P1201*($O$1144-$O$1138)</f>
        <v>443.0718</v>
      </c>
      <c r="G1201" s="149"/>
      <c r="H1201" s="82" t="str">
        <f t="shared" si="681"/>
        <v>0 percent up in Sandbian international stage</v>
      </c>
      <c r="I1201" s="142" t="str">
        <f t="shared" si="682"/>
        <v>100 percent up in Hirnantian international stage</v>
      </c>
      <c r="J1201" s="7">
        <v>0</v>
      </c>
      <c r="K1201" s="129">
        <f t="shared" si="683"/>
        <v>0</v>
      </c>
      <c r="L1201" s="8" t="s">
        <v>161</v>
      </c>
      <c r="M1201" s="5" t="s">
        <v>82</v>
      </c>
      <c r="N1201" s="5" t="s">
        <v>82</v>
      </c>
      <c r="O1201" s="83"/>
      <c r="P1201" s="20">
        <v>1</v>
      </c>
      <c r="Q1201" s="143">
        <f t="shared" si="684"/>
        <v>100</v>
      </c>
      <c r="R1201" s="21" t="s">
        <v>159</v>
      </c>
      <c r="S1201" s="8" t="s">
        <v>234</v>
      </c>
      <c r="T1201" s="7" t="s">
        <v>228</v>
      </c>
    </row>
    <row r="1202" spans="1:20" ht="28">
      <c r="A1202" s="116" t="s">
        <v>1211</v>
      </c>
      <c r="B1202" s="117" t="s">
        <v>1271</v>
      </c>
      <c r="C1202" s="5"/>
      <c r="D1202" s="5" t="s">
        <v>250</v>
      </c>
      <c r="E1202" s="132">
        <f t="shared" si="691"/>
        <v>458.17720000000003</v>
      </c>
      <c r="F1202" s="139">
        <f>$O$1181-P1202*($O$1181-$O$1144)</f>
        <v>451.7890196078431</v>
      </c>
      <c r="G1202" s="149"/>
      <c r="H1202" s="82" t="str">
        <f t="shared" si="681"/>
        <v>0 percent up in Sandbian international stage</v>
      </c>
      <c r="I1202" s="142" t="str">
        <f t="shared" si="682"/>
        <v>12.7 percent up in Katian international stage</v>
      </c>
      <c r="J1202" s="7">
        <v>0</v>
      </c>
      <c r="K1202" s="129">
        <f t="shared" si="683"/>
        <v>0</v>
      </c>
      <c r="L1202" s="8" t="s">
        <v>161</v>
      </c>
      <c r="M1202" s="5" t="s">
        <v>82</v>
      </c>
      <c r="N1202" s="5" t="s">
        <v>82</v>
      </c>
      <c r="O1202" s="83"/>
      <c r="P1202" s="20">
        <v>0.12745098039215813</v>
      </c>
      <c r="Q1202" s="143">
        <f t="shared" si="684"/>
        <v>12.7</v>
      </c>
      <c r="R1202" s="21" t="s">
        <v>160</v>
      </c>
      <c r="S1202" s="8" t="s">
        <v>248</v>
      </c>
      <c r="T1202" s="7" t="s">
        <v>228</v>
      </c>
    </row>
    <row r="1203" spans="1:20" ht="28">
      <c r="A1203" s="116" t="s">
        <v>1211</v>
      </c>
      <c r="B1203" s="117" t="s">
        <v>1272</v>
      </c>
      <c r="C1203" s="5"/>
      <c r="D1203" s="5" t="s">
        <v>82</v>
      </c>
      <c r="E1203" s="132">
        <f t="shared" si="691"/>
        <v>458.17720000000003</v>
      </c>
      <c r="F1203" s="139">
        <f>$O$1222-P1203*($O$1222-$O$1181)</f>
        <v>456.15530196078436</v>
      </c>
      <c r="G1203" s="149"/>
      <c r="H1203" s="82" t="str">
        <f t="shared" si="681"/>
        <v>0 percent up in Sandbian international stage</v>
      </c>
      <c r="I1203" s="142" t="str">
        <f t="shared" si="682"/>
        <v>37.3 percent up in Sandbian international stage</v>
      </c>
      <c r="J1203" s="7">
        <v>0</v>
      </c>
      <c r="K1203" s="129">
        <f t="shared" si="683"/>
        <v>0</v>
      </c>
      <c r="L1203" s="8" t="s">
        <v>161</v>
      </c>
      <c r="M1203" s="5" t="s">
        <v>82</v>
      </c>
      <c r="N1203" s="5" t="s">
        <v>82</v>
      </c>
      <c r="O1203" s="83"/>
      <c r="P1203" s="20">
        <v>0.37254901960784115</v>
      </c>
      <c r="Q1203" s="143">
        <f t="shared" si="684"/>
        <v>37.299999999999997</v>
      </c>
      <c r="R1203" s="21" t="s">
        <v>161</v>
      </c>
      <c r="S1203" s="8" t="s">
        <v>232</v>
      </c>
      <c r="T1203" s="7" t="s">
        <v>228</v>
      </c>
    </row>
    <row r="1204" spans="1:20" ht="28">
      <c r="A1204" s="116" t="s">
        <v>1211</v>
      </c>
      <c r="B1204" s="117" t="s">
        <v>1273</v>
      </c>
      <c r="C1204" s="5"/>
      <c r="D1204" s="5" t="s">
        <v>82</v>
      </c>
      <c r="E1204" s="132">
        <f t="shared" si="691"/>
        <v>458.17720000000003</v>
      </c>
      <c r="F1204" s="139">
        <f>$O$1222-P1204*($O$1222-$O$1181)</f>
        <v>456.15530196078436</v>
      </c>
      <c r="G1204" s="149"/>
      <c r="H1204" s="82" t="str">
        <f t="shared" si="681"/>
        <v>0 percent up in Sandbian international stage</v>
      </c>
      <c r="I1204" s="142" t="str">
        <f t="shared" si="682"/>
        <v>37.3 percent up in Sandbian international stage</v>
      </c>
      <c r="J1204" s="7">
        <v>0</v>
      </c>
      <c r="K1204" s="129">
        <f t="shared" si="683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0.37254901960784115</v>
      </c>
      <c r="Q1204" s="143">
        <f t="shared" si="684"/>
        <v>37.299999999999997</v>
      </c>
      <c r="R1204" s="21" t="s">
        <v>161</v>
      </c>
      <c r="S1204" s="8" t="s">
        <v>232</v>
      </c>
      <c r="T1204" s="7" t="s">
        <v>228</v>
      </c>
    </row>
    <row r="1205" spans="1:20" ht="28">
      <c r="A1205" s="116" t="s">
        <v>1211</v>
      </c>
      <c r="B1205" s="117" t="s">
        <v>1274</v>
      </c>
      <c r="C1205" s="5"/>
      <c r="D1205" s="5" t="s">
        <v>82</v>
      </c>
      <c r="E1205" s="132">
        <f t="shared" si="691"/>
        <v>458.17720000000003</v>
      </c>
      <c r="F1205" s="139">
        <f>$O$1222-P1205*($O$1222-$O$1181)</f>
        <v>456.15530196078436</v>
      </c>
      <c r="G1205" s="149"/>
      <c r="H1205" s="82" t="str">
        <f t="shared" si="681"/>
        <v>0 percent up in Sandbian international stage</v>
      </c>
      <c r="I1205" s="142" t="str">
        <f t="shared" si="682"/>
        <v>37.3 percent up in Sandbian international stage</v>
      </c>
      <c r="J1205" s="7">
        <v>0</v>
      </c>
      <c r="K1205" s="129">
        <f t="shared" si="68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0.37254901960784115</v>
      </c>
      <c r="Q1205" s="143">
        <f t="shared" si="684"/>
        <v>37.299999999999997</v>
      </c>
      <c r="R1205" s="21" t="s">
        <v>161</v>
      </c>
      <c r="S1205" s="8" t="s">
        <v>232</v>
      </c>
      <c r="T1205" s="7" t="s">
        <v>228</v>
      </c>
    </row>
    <row r="1206" spans="1:20" ht="28">
      <c r="A1206" s="116"/>
      <c r="B1206" s="117" t="s">
        <v>1777</v>
      </c>
      <c r="C1206" s="5"/>
      <c r="D1206" s="5"/>
      <c r="E1206" s="132">
        <f>$O$1181-J1206*($O$1181-$O$1144)</f>
        <v>450.86500000000001</v>
      </c>
      <c r="F1206" s="139">
        <f>$O$1181-P1206*($O$1181-$O$1144)</f>
        <v>447.7233333333333</v>
      </c>
      <c r="G1206" s="149" t="s">
        <v>1774</v>
      </c>
      <c r="H1206" s="82" t="str">
        <f t="shared" si="681"/>
        <v>25 percent up in Katian international stage</v>
      </c>
      <c r="I1206" s="142" t="str">
        <f t="shared" si="682"/>
        <v>66.7 percent up in Katian international stage</v>
      </c>
      <c r="J1206" s="7">
        <v>0.25</v>
      </c>
      <c r="K1206" s="129">
        <f t="shared" ref="K1206" si="693">ROUND(J1206*100,1)</f>
        <v>25</v>
      </c>
      <c r="L1206" s="8" t="s">
        <v>160</v>
      </c>
      <c r="M1206" s="5"/>
      <c r="O1206" s="83"/>
      <c r="P1206" s="20">
        <v>0.66666666666666852</v>
      </c>
      <c r="Q1206" s="143">
        <f t="shared" ref="Q1206:Q1207" si="694">ROUND(P1206*100,1)</f>
        <v>66.7</v>
      </c>
      <c r="R1206" s="21" t="s">
        <v>160</v>
      </c>
      <c r="S1206" s="8"/>
    </row>
    <row r="1207" spans="1:20" ht="28">
      <c r="A1207" s="116"/>
      <c r="B1207" s="117" t="s">
        <v>1778</v>
      </c>
      <c r="C1207" s="5"/>
      <c r="D1207" s="5"/>
      <c r="E1207" s="132">
        <f t="shared" ref="E1207:E1222" si="695">$O$1222-J1207*($O$1222-$O$1181)</f>
        <v>454.10680000000002</v>
      </c>
      <c r="F1207" s="139">
        <f>$O$1181-P1207*($O$1181-$O$1144)</f>
        <v>450.86500000000001</v>
      </c>
      <c r="G1207" s="149" t="s">
        <v>1775</v>
      </c>
      <c r="H1207" s="82" t="str">
        <f t="shared" ref="H1207" si="696">CONCATENATE(K1207," percent up in ",L1207," international stage")</f>
        <v>75 percent up in Sandbian international stage</v>
      </c>
      <c r="I1207" s="142" t="str">
        <f t="shared" ref="I1207" si="697">CONCATENATE(Q1207," percent up in ",R1207," international stage")</f>
        <v>25 percent up in Katian international stage</v>
      </c>
      <c r="J1207" s="7">
        <v>0.75</v>
      </c>
      <c r="K1207" s="129">
        <f t="shared" ref="K1207" si="698">ROUND(J1207*100,1)</f>
        <v>75</v>
      </c>
      <c r="L1207" s="8" t="s">
        <v>161</v>
      </c>
      <c r="M1207" s="5"/>
      <c r="O1207" s="83"/>
      <c r="P1207" s="20">
        <v>0.25</v>
      </c>
      <c r="Q1207" s="143">
        <f t="shared" si="694"/>
        <v>25</v>
      </c>
      <c r="R1207" s="21" t="s">
        <v>160</v>
      </c>
      <c r="S1207" s="8"/>
    </row>
    <row r="1208" spans="1:20" ht="28">
      <c r="A1208" s="116"/>
      <c r="B1208" s="117" t="s">
        <v>1779</v>
      </c>
      <c r="C1208" s="5"/>
      <c r="D1208" s="5"/>
      <c r="E1208" s="132">
        <f t="shared" si="695"/>
        <v>458.17720000000003</v>
      </c>
      <c r="F1208" s="139">
        <f>$O$1222-P1208*($O$1222-$O$1181)</f>
        <v>454.10680000000002</v>
      </c>
      <c r="G1208" s="149" t="s">
        <v>1776</v>
      </c>
      <c r="H1208" s="82" t="str">
        <f t="shared" ref="H1208:H1209" si="699">CONCATENATE(K1208," percent up in ",L1208," international stage")</f>
        <v>0 percent up in Sandbian international stage</v>
      </c>
      <c r="I1208" s="142" t="str">
        <f t="shared" ref="I1208:I1209" si="700">CONCATENATE(Q1208," percent up in ",R1208," international stage")</f>
        <v>75 percent up in Sandbian international stage</v>
      </c>
      <c r="J1208" s="7">
        <v>0</v>
      </c>
      <c r="K1208" s="129">
        <f t="shared" ref="K1208:K1209" si="701">ROUND(J1208*100,1)</f>
        <v>0</v>
      </c>
      <c r="L1208" s="8" t="s">
        <v>161</v>
      </c>
      <c r="M1208" s="5"/>
      <c r="O1208" s="83"/>
      <c r="P1208" s="20">
        <v>0.75</v>
      </c>
      <c r="Q1208" s="143">
        <f t="shared" ref="Q1208:Q1209" si="702">ROUND(P1208*100,1)</f>
        <v>75</v>
      </c>
      <c r="R1208" s="21" t="s">
        <v>161</v>
      </c>
      <c r="S1208" s="8"/>
    </row>
    <row r="1209" spans="1:20" ht="34">
      <c r="A1209" s="116"/>
      <c r="B1209" s="117" t="s">
        <v>1939</v>
      </c>
      <c r="C1209" s="5"/>
      <c r="D1209" s="5"/>
      <c r="E1209" s="132">
        <f t="shared" si="695"/>
        <v>458.17720000000003</v>
      </c>
      <c r="F1209" s="139">
        <f>$O$1181-P1209*($O$1181-$O$1144)</f>
        <v>447.7233333333333</v>
      </c>
      <c r="G1209" s="149"/>
      <c r="H1209" s="82" t="str">
        <f t="shared" si="699"/>
        <v>0 percent up in Sandbian international stage</v>
      </c>
      <c r="I1209" s="142" t="str">
        <f t="shared" si="700"/>
        <v>66.7 percent up in Katian international stage</v>
      </c>
      <c r="J1209" s="7">
        <v>0</v>
      </c>
      <c r="K1209" s="129">
        <f t="shared" si="701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0.66666666666666852</v>
      </c>
      <c r="Q1209" s="143">
        <f t="shared" si="702"/>
        <v>66.7</v>
      </c>
      <c r="R1209" s="21" t="s">
        <v>160</v>
      </c>
      <c r="S1209" s="8" t="s">
        <v>1940</v>
      </c>
    </row>
    <row r="1210" spans="1:20" ht="28">
      <c r="A1210" s="116" t="s">
        <v>1211</v>
      </c>
      <c r="B1210" s="117" t="s">
        <v>1275</v>
      </c>
      <c r="C1210" s="5"/>
      <c r="D1210" s="5" t="s">
        <v>82</v>
      </c>
      <c r="E1210" s="132">
        <f t="shared" si="695"/>
        <v>458.17720000000003</v>
      </c>
      <c r="F1210" s="139">
        <f>$O$1181-P1210*($O$1181-$O$1144)</f>
        <v>447.7233333333333</v>
      </c>
      <c r="G1210" s="149"/>
      <c r="H1210" s="82" t="str">
        <f t="shared" si="681"/>
        <v>0 percent up in Sandbian international stage</v>
      </c>
      <c r="I1210" s="142" t="str">
        <f t="shared" si="682"/>
        <v>66.7 percent up in Katian international stage</v>
      </c>
      <c r="J1210" s="7">
        <v>0</v>
      </c>
      <c r="K1210" s="129">
        <f t="shared" si="68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0.66666666666666852</v>
      </c>
      <c r="Q1210" s="143">
        <f t="shared" si="684"/>
        <v>66.7</v>
      </c>
      <c r="R1210" s="21" t="s">
        <v>160</v>
      </c>
      <c r="S1210" s="8" t="s">
        <v>248</v>
      </c>
      <c r="T1210" s="7" t="s">
        <v>228</v>
      </c>
    </row>
    <row r="1211" spans="1:20" ht="28">
      <c r="A1211" s="116" t="s">
        <v>1211</v>
      </c>
      <c r="B1211" s="117" t="s">
        <v>1276</v>
      </c>
      <c r="C1211" s="5"/>
      <c r="D1211" s="5" t="s">
        <v>82</v>
      </c>
      <c r="E1211" s="132">
        <f t="shared" si="695"/>
        <v>458.17720000000003</v>
      </c>
      <c r="F1211" s="139">
        <f>$O$1181-P1211*($O$1181-$O$1144)</f>
        <v>447.7233333333333</v>
      </c>
      <c r="G1211" s="149"/>
      <c r="H1211" s="82" t="str">
        <f t="shared" si="681"/>
        <v>0 percent up in Sandbian international stage</v>
      </c>
      <c r="I1211" s="142" t="str">
        <f t="shared" si="682"/>
        <v>66.7 percent up in Katian international stage</v>
      </c>
      <c r="J1211" s="7">
        <v>0</v>
      </c>
      <c r="K1211" s="129">
        <f t="shared" si="68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0.66666666666666852</v>
      </c>
      <c r="Q1211" s="143">
        <f t="shared" si="684"/>
        <v>66.7</v>
      </c>
      <c r="R1211" s="21" t="s">
        <v>160</v>
      </c>
      <c r="S1211" s="8" t="s">
        <v>248</v>
      </c>
      <c r="T1211" s="7" t="s">
        <v>228</v>
      </c>
    </row>
    <row r="1212" spans="1:20" ht="28">
      <c r="A1212" s="116" t="s">
        <v>1211</v>
      </c>
      <c r="B1212" s="117" t="s">
        <v>1277</v>
      </c>
      <c r="C1212" s="5"/>
      <c r="D1212" s="5" t="s">
        <v>1219</v>
      </c>
      <c r="E1212" s="132">
        <f t="shared" si="695"/>
        <v>458.17720000000003</v>
      </c>
      <c r="F1212" s="139">
        <f>$O$1222-P1212*($O$1222-$O$1181)</f>
        <v>454.25152533333329</v>
      </c>
      <c r="G1212" s="149"/>
      <c r="H1212" s="82" t="str">
        <f t="shared" si="681"/>
        <v>0 percent up in Sandbian international stage</v>
      </c>
      <c r="I1212" s="142" t="str">
        <f t="shared" si="682"/>
        <v>72.3 percent up in Sandbian international stage</v>
      </c>
      <c r="J1212" s="7">
        <v>0</v>
      </c>
      <c r="K1212" s="129">
        <f t="shared" si="68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0.72333333333334238</v>
      </c>
      <c r="Q1212" s="143">
        <f t="shared" si="684"/>
        <v>72.3</v>
      </c>
      <c r="R1212" s="21" t="s">
        <v>161</v>
      </c>
      <c r="S1212" s="8" t="s">
        <v>232</v>
      </c>
      <c r="T1212" s="7" t="s">
        <v>228</v>
      </c>
    </row>
    <row r="1213" spans="1:20" ht="28">
      <c r="A1213" s="116" t="s">
        <v>1211</v>
      </c>
      <c r="B1213" s="117" t="s">
        <v>1278</v>
      </c>
      <c r="C1213" s="5"/>
      <c r="D1213" s="5" t="s">
        <v>82</v>
      </c>
      <c r="E1213" s="132">
        <f t="shared" si="695"/>
        <v>458.17720000000003</v>
      </c>
      <c r="F1213" s="139">
        <f>$O$1222-P1213*($O$1222-$O$1181)</f>
        <v>456.15530196078436</v>
      </c>
      <c r="G1213" s="149"/>
      <c r="H1213" s="82" t="str">
        <f t="shared" si="681"/>
        <v>0 percent up in Sandbian international stage</v>
      </c>
      <c r="I1213" s="142" t="str">
        <f t="shared" si="682"/>
        <v>37.3 percent up in Sandbian international stage</v>
      </c>
      <c r="J1213" s="7">
        <v>0</v>
      </c>
      <c r="K1213" s="129">
        <f t="shared" si="68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0.37254901960784115</v>
      </c>
      <c r="Q1213" s="143">
        <f t="shared" si="684"/>
        <v>37.299999999999997</v>
      </c>
      <c r="R1213" s="21" t="s">
        <v>161</v>
      </c>
      <c r="S1213" s="8" t="s">
        <v>232</v>
      </c>
      <c r="T1213" s="7" t="s">
        <v>228</v>
      </c>
    </row>
    <row r="1214" spans="1:20" ht="28">
      <c r="A1214" s="116" t="s">
        <v>1211</v>
      </c>
      <c r="B1214" s="117" t="s">
        <v>1279</v>
      </c>
      <c r="C1214" s="5"/>
      <c r="D1214" s="5" t="s">
        <v>370</v>
      </c>
      <c r="E1214" s="132">
        <f t="shared" si="695"/>
        <v>458.17720000000003</v>
      </c>
      <c r="F1214" s="139">
        <f>$O$1222-P1214*($O$1222-$O$1181)</f>
        <v>452.96283137254903</v>
      </c>
      <c r="G1214" s="149"/>
      <c r="H1214" s="82" t="str">
        <f t="shared" si="681"/>
        <v>0 percent up in Sandbian international stage</v>
      </c>
      <c r="I1214" s="142" t="str">
        <f t="shared" si="682"/>
        <v>96.1 percent up in Sandbian international stage</v>
      </c>
      <c r="J1214" s="7">
        <v>0</v>
      </c>
      <c r="K1214" s="129">
        <f t="shared" si="683"/>
        <v>0</v>
      </c>
      <c r="L1214" s="8" t="s">
        <v>161</v>
      </c>
      <c r="M1214" s="5" t="s">
        <v>82</v>
      </c>
      <c r="N1214" s="5" t="s">
        <v>82</v>
      </c>
      <c r="O1214" s="83"/>
      <c r="P1214" s="20">
        <v>0.96078431372549211</v>
      </c>
      <c r="Q1214" s="143">
        <f t="shared" si="684"/>
        <v>96.1</v>
      </c>
      <c r="R1214" s="21" t="s">
        <v>161</v>
      </c>
      <c r="S1214" s="8" t="s">
        <v>232</v>
      </c>
      <c r="T1214" s="7" t="s">
        <v>228</v>
      </c>
    </row>
    <row r="1215" spans="1:20" ht="28">
      <c r="A1215" s="116" t="s">
        <v>1211</v>
      </c>
      <c r="B1215" s="118" t="s">
        <v>1280</v>
      </c>
      <c r="C1215" s="5"/>
      <c r="D1215" s="5" t="s">
        <v>250</v>
      </c>
      <c r="E1215" s="132">
        <f t="shared" si="695"/>
        <v>458.17720000000003</v>
      </c>
      <c r="F1215" s="139">
        <f>$O$1181-P1215*($O$1181-$O$1144)</f>
        <v>448.6103921568627</v>
      </c>
      <c r="G1215" s="149"/>
      <c r="H1215" s="82" t="str">
        <f t="shared" si="681"/>
        <v>0 percent up in Sandbian international stage</v>
      </c>
      <c r="I1215" s="142" t="str">
        <f t="shared" si="682"/>
        <v>54.9 percent up in Katian international stage</v>
      </c>
      <c r="J1215" s="7">
        <v>0</v>
      </c>
      <c r="K1215" s="129">
        <f t="shared" si="683"/>
        <v>0</v>
      </c>
      <c r="L1215" s="8" t="s">
        <v>161</v>
      </c>
      <c r="M1215" s="5" t="s">
        <v>82</v>
      </c>
      <c r="N1215" s="5" t="s">
        <v>82</v>
      </c>
      <c r="O1215" s="83"/>
      <c r="P1215" s="20">
        <v>0.54901960784314008</v>
      </c>
      <c r="Q1215" s="143">
        <f t="shared" si="684"/>
        <v>54.9</v>
      </c>
      <c r="R1215" s="21" t="s">
        <v>160</v>
      </c>
      <c r="S1215" s="8" t="s">
        <v>248</v>
      </c>
      <c r="T1215" s="7" t="s">
        <v>228</v>
      </c>
    </row>
    <row r="1216" spans="1:20" ht="28">
      <c r="A1216" s="116" t="s">
        <v>1211</v>
      </c>
      <c r="B1216" s="117" t="s">
        <v>1281</v>
      </c>
      <c r="C1216" s="5"/>
      <c r="D1216" s="5" t="s">
        <v>82</v>
      </c>
      <c r="E1216" s="132">
        <f t="shared" si="695"/>
        <v>458.17720000000003</v>
      </c>
      <c r="F1216" s="139">
        <f>$O$1222-P1216*($O$1222-$O$1181)</f>
        <v>452.75</v>
      </c>
      <c r="G1216" s="149"/>
      <c r="H1216" s="82" t="str">
        <f t="shared" si="681"/>
        <v>0 percent up in Sandbian international stage</v>
      </c>
      <c r="I1216" s="142" t="str">
        <f t="shared" si="682"/>
        <v>100 percent up in Sandbian international stage</v>
      </c>
      <c r="J1216" s="7">
        <v>0</v>
      </c>
      <c r="K1216" s="129">
        <f t="shared" si="683"/>
        <v>0</v>
      </c>
      <c r="L1216" s="8" t="s">
        <v>161</v>
      </c>
      <c r="M1216" s="5" t="s">
        <v>82</v>
      </c>
      <c r="N1216" s="5" t="s">
        <v>82</v>
      </c>
      <c r="O1216" s="83"/>
      <c r="P1216" s="20">
        <v>1</v>
      </c>
      <c r="Q1216" s="143">
        <f t="shared" si="684"/>
        <v>100</v>
      </c>
      <c r="R1216" s="21" t="s">
        <v>161</v>
      </c>
      <c r="S1216" s="8" t="s">
        <v>234</v>
      </c>
      <c r="T1216" s="7" t="s">
        <v>228</v>
      </c>
    </row>
    <row r="1217" spans="1:20" ht="28">
      <c r="A1217" s="116" t="s">
        <v>1211</v>
      </c>
      <c r="B1217" s="119" t="s">
        <v>1282</v>
      </c>
      <c r="C1217" s="5"/>
      <c r="D1217" s="5" t="s">
        <v>82</v>
      </c>
      <c r="E1217" s="132">
        <f t="shared" si="695"/>
        <v>458.17720000000003</v>
      </c>
      <c r="F1217" s="139">
        <f>$O$1181-P1217*($O$1181-$O$1144)</f>
        <v>447.7233333333333</v>
      </c>
      <c r="G1217" s="149"/>
      <c r="H1217" s="82" t="str">
        <f t="shared" si="681"/>
        <v>0 percent up in Sandbian international stage</v>
      </c>
      <c r="I1217" s="142" t="str">
        <f t="shared" si="682"/>
        <v>66.7 percent up in Katian international stage</v>
      </c>
      <c r="J1217" s="7">
        <v>0</v>
      </c>
      <c r="K1217" s="129">
        <f t="shared" si="683"/>
        <v>0</v>
      </c>
      <c r="L1217" s="8" t="s">
        <v>161</v>
      </c>
      <c r="M1217" s="5" t="s">
        <v>82</v>
      </c>
      <c r="N1217" s="5" t="s">
        <v>82</v>
      </c>
      <c r="O1217" s="83"/>
      <c r="P1217" s="20">
        <v>0.66666666666666852</v>
      </c>
      <c r="Q1217" s="143">
        <f t="shared" si="684"/>
        <v>66.7</v>
      </c>
      <c r="R1217" s="21" t="s">
        <v>160</v>
      </c>
      <c r="S1217" s="8" t="s">
        <v>248</v>
      </c>
      <c r="T1217" s="7" t="s">
        <v>228</v>
      </c>
    </row>
    <row r="1218" spans="1:20" ht="28">
      <c r="A1218" s="116" t="s">
        <v>1211</v>
      </c>
      <c r="B1218" s="117" t="s">
        <v>1283</v>
      </c>
      <c r="C1218" s="5"/>
      <c r="D1218" s="5" t="s">
        <v>82</v>
      </c>
      <c r="E1218" s="132">
        <f t="shared" si="695"/>
        <v>458.17720000000003</v>
      </c>
      <c r="F1218" s="139">
        <f>$O$1181-P1218*($O$1181-$O$1144)</f>
        <v>447.7233333333333</v>
      </c>
      <c r="G1218" s="149"/>
      <c r="H1218" s="82" t="str">
        <f t="shared" si="681"/>
        <v>0 percent up in Sandbian international stage</v>
      </c>
      <c r="I1218" s="142" t="str">
        <f t="shared" si="682"/>
        <v>66.7 percent up in Katian international stage</v>
      </c>
      <c r="J1218" s="7">
        <v>0</v>
      </c>
      <c r="K1218" s="129">
        <f t="shared" si="683"/>
        <v>0</v>
      </c>
      <c r="L1218" s="8" t="s">
        <v>161</v>
      </c>
      <c r="M1218" s="5" t="s">
        <v>82</v>
      </c>
      <c r="N1218" s="5" t="s">
        <v>82</v>
      </c>
      <c r="O1218" s="83"/>
      <c r="P1218" s="20">
        <v>0.66666666666666852</v>
      </c>
      <c r="Q1218" s="143">
        <f t="shared" si="684"/>
        <v>66.7</v>
      </c>
      <c r="R1218" s="21" t="s">
        <v>160</v>
      </c>
      <c r="S1218" s="8" t="s">
        <v>248</v>
      </c>
      <c r="T1218" s="7" t="s">
        <v>228</v>
      </c>
    </row>
    <row r="1219" spans="1:20" ht="28">
      <c r="A1219" s="116"/>
      <c r="B1219" s="117" t="s">
        <v>1943</v>
      </c>
      <c r="C1219" s="5"/>
      <c r="D1219" s="5"/>
      <c r="E1219" s="132">
        <f t="shared" si="695"/>
        <v>455.46360000000004</v>
      </c>
      <c r="F1219" s="139">
        <f>$O$1222-P1219*($O$1222-$O$1181)</f>
        <v>452.75</v>
      </c>
      <c r="G1219" s="149"/>
      <c r="H1219" s="82" t="str">
        <f t="shared" ref="H1219:H1220" si="703">CONCATENATE(K1219," percent up in ",L1219," international stage")</f>
        <v>50 percent up in Sandbian international stage</v>
      </c>
      <c r="I1219" s="142" t="str">
        <f t="shared" ref="I1219:I1220" si="704">CONCATENATE(Q1219," percent up in ",R1219," international stage")</f>
        <v>100 percent up in Sandbian international stage</v>
      </c>
      <c r="J1219" s="7">
        <v>0.5</v>
      </c>
      <c r="K1219" s="129">
        <f t="shared" ref="K1219:K1220" si="705">ROUND(J1219*100,1)</f>
        <v>50</v>
      </c>
      <c r="L1219" s="8" t="s">
        <v>161</v>
      </c>
      <c r="M1219" s="5"/>
      <c r="O1219" s="83"/>
      <c r="P1219" s="20">
        <v>1</v>
      </c>
      <c r="Q1219" s="143">
        <f t="shared" ref="Q1219:Q1220" si="706">ROUND(P1219*100,1)</f>
        <v>100</v>
      </c>
      <c r="R1219" s="21" t="s">
        <v>161</v>
      </c>
      <c r="S1219" s="159" t="s">
        <v>1607</v>
      </c>
    </row>
    <row r="1220" spans="1:20" ht="28">
      <c r="A1220" s="116"/>
      <c r="B1220" s="117" t="s">
        <v>1944</v>
      </c>
      <c r="C1220" s="5"/>
      <c r="D1220" s="5"/>
      <c r="E1220" s="132">
        <f t="shared" si="695"/>
        <v>458.17720000000003</v>
      </c>
      <c r="F1220" s="139">
        <f>$O$1222-P1220*($O$1222-$O$1181)</f>
        <v>455.46360000000004</v>
      </c>
      <c r="G1220" s="149"/>
      <c r="H1220" s="82" t="str">
        <f t="shared" si="703"/>
        <v>0 percent up in Sandbian international stage</v>
      </c>
      <c r="I1220" s="142" t="str">
        <f t="shared" si="704"/>
        <v>50 percent up in Sandbian international stage</v>
      </c>
      <c r="J1220" s="7">
        <v>0</v>
      </c>
      <c r="K1220" s="129">
        <f t="shared" si="705"/>
        <v>0</v>
      </c>
      <c r="L1220" s="8" t="s">
        <v>161</v>
      </c>
      <c r="M1220" s="5"/>
      <c r="O1220" s="83"/>
      <c r="P1220" s="20">
        <v>0.5</v>
      </c>
      <c r="Q1220" s="143">
        <f t="shared" si="706"/>
        <v>50</v>
      </c>
      <c r="R1220" s="21" t="s">
        <v>161</v>
      </c>
      <c r="S1220" s="159" t="s">
        <v>1608</v>
      </c>
    </row>
    <row r="1221" spans="1:20" ht="28">
      <c r="A1221" s="116" t="s">
        <v>1211</v>
      </c>
      <c r="B1221" s="117" t="s">
        <v>161</v>
      </c>
      <c r="C1221" s="135"/>
      <c r="D1221" s="135" t="s">
        <v>224</v>
      </c>
      <c r="E1221" s="132">
        <f t="shared" si="695"/>
        <v>458.17720000000003</v>
      </c>
      <c r="F1221" s="139">
        <f>$O$1222-P1221*($O$1222-$O$1181)</f>
        <v>452.75</v>
      </c>
      <c r="G1221" s="149"/>
      <c r="H1221" s="82" t="str">
        <f t="shared" si="681"/>
        <v>0 percent up in Sandbian international stage</v>
      </c>
      <c r="I1221" s="142" t="str">
        <f t="shared" si="682"/>
        <v>100 percent up in Sandbian international stage</v>
      </c>
      <c r="J1221" s="7">
        <v>0</v>
      </c>
      <c r="K1221" s="129">
        <f t="shared" si="683"/>
        <v>0</v>
      </c>
      <c r="L1221" s="8" t="s">
        <v>161</v>
      </c>
      <c r="M1221" s="5" t="s">
        <v>226</v>
      </c>
      <c r="N1221" s="5" t="s">
        <v>1284</v>
      </c>
      <c r="O1221" s="84">
        <f>Master_Chronostrat!I148</f>
        <v>458.17720000000003</v>
      </c>
      <c r="P1221" s="20">
        <v>1</v>
      </c>
      <c r="Q1221" s="143">
        <f t="shared" si="684"/>
        <v>100</v>
      </c>
      <c r="R1221" s="21" t="s">
        <v>161</v>
      </c>
      <c r="S1221" s="8" t="s">
        <v>226</v>
      </c>
      <c r="T1221" s="7" t="s">
        <v>228</v>
      </c>
    </row>
    <row r="1222" spans="1:20" ht="28">
      <c r="A1222" s="116" t="s">
        <v>1211</v>
      </c>
      <c r="B1222" s="117" t="s">
        <v>1285</v>
      </c>
      <c r="C1222" s="135"/>
      <c r="D1222" s="135" t="s">
        <v>224</v>
      </c>
      <c r="E1222" s="132">
        <f t="shared" si="695"/>
        <v>458.17720000000003</v>
      </c>
      <c r="F1222" s="139">
        <f>$O$1144-P1222*($O$1144-$O$1138)</f>
        <v>443.0718</v>
      </c>
      <c r="G1222" s="149"/>
      <c r="H1222" s="82" t="str">
        <f t="shared" si="681"/>
        <v>0 percent up in Sandbian international stage</v>
      </c>
      <c r="I1222" s="142" t="str">
        <f t="shared" si="682"/>
        <v>100 percent up in Hirnantian international stage</v>
      </c>
      <c r="J1222" s="7">
        <v>0</v>
      </c>
      <c r="K1222" s="129">
        <f t="shared" si="683"/>
        <v>0</v>
      </c>
      <c r="L1222" s="8" t="s">
        <v>161</v>
      </c>
      <c r="M1222" s="5" t="s">
        <v>226</v>
      </c>
      <c r="N1222" s="5" t="s">
        <v>1286</v>
      </c>
      <c r="O1222" s="84">
        <f>Master_Chronostrat!I148</f>
        <v>458.17720000000003</v>
      </c>
      <c r="P1222" s="20">
        <v>1</v>
      </c>
      <c r="Q1222" s="143">
        <f t="shared" si="684"/>
        <v>100</v>
      </c>
      <c r="R1222" s="21" t="s">
        <v>159</v>
      </c>
      <c r="S1222" s="8" t="s">
        <v>241</v>
      </c>
      <c r="T1222" s="7" t="s">
        <v>228</v>
      </c>
    </row>
    <row r="1223" spans="1:20" ht="28">
      <c r="A1223" s="116" t="s">
        <v>1211</v>
      </c>
      <c r="B1223" s="117" t="s">
        <v>1287</v>
      </c>
      <c r="C1223" s="5"/>
      <c r="D1223" s="5" t="s">
        <v>246</v>
      </c>
      <c r="E1223" s="132">
        <f t="shared" ref="E1223:E1244" si="707">$O$1244-J1223*($O$1244-$O$1222)</f>
        <v>459.89485000000008</v>
      </c>
      <c r="F1223" s="139">
        <f>$O$1181-P1223*($O$1181-$O$1144)</f>
        <v>449.20176470588234</v>
      </c>
      <c r="G1223" s="149"/>
      <c r="H1223" s="82" t="str">
        <f t="shared" si="681"/>
        <v>84.7 percent up in Darriwilian international stage</v>
      </c>
      <c r="I1223" s="142" t="str">
        <f t="shared" si="682"/>
        <v>47.1 percent up in Katian international stage</v>
      </c>
      <c r="J1223" s="7">
        <v>0.84722222222221999</v>
      </c>
      <c r="K1223" s="129">
        <f t="shared" si="683"/>
        <v>84.7</v>
      </c>
      <c r="L1223" s="8" t="s">
        <v>162</v>
      </c>
      <c r="M1223" s="5" t="s">
        <v>82</v>
      </c>
      <c r="N1223" s="5" t="s">
        <v>82</v>
      </c>
      <c r="O1223" s="83"/>
      <c r="P1223" s="20">
        <v>0.47058823529411931</v>
      </c>
      <c r="Q1223" s="143">
        <f t="shared" si="684"/>
        <v>47.1</v>
      </c>
      <c r="R1223" s="21" t="s">
        <v>160</v>
      </c>
      <c r="S1223" s="8" t="s">
        <v>248</v>
      </c>
      <c r="T1223" s="7" t="s">
        <v>228</v>
      </c>
    </row>
    <row r="1224" spans="1:20" ht="28">
      <c r="A1224" s="116" t="s">
        <v>1211</v>
      </c>
      <c r="B1224" s="118" t="s">
        <v>1288</v>
      </c>
      <c r="C1224" s="5"/>
      <c r="D1224" s="5" t="s">
        <v>1214</v>
      </c>
      <c r="E1224" s="132">
        <f t="shared" si="707"/>
        <v>460.20715000000001</v>
      </c>
      <c r="F1224" s="139">
        <f>$O$1222-P1224*($O$1222-$O$1181)</f>
        <v>457.2577684705883</v>
      </c>
      <c r="G1224" s="149"/>
      <c r="H1224" s="82" t="str">
        <f t="shared" si="681"/>
        <v>81.9 percent up in Darriwilian international stage</v>
      </c>
      <c r="I1224" s="142" t="str">
        <f t="shared" si="682"/>
        <v>16.9 percent up in Sandbian international stage</v>
      </c>
      <c r="J1224" s="7">
        <v>0.81944444444444398</v>
      </c>
      <c r="K1224" s="129">
        <f t="shared" si="683"/>
        <v>81.900000000000006</v>
      </c>
      <c r="L1224" s="8" t="s">
        <v>162</v>
      </c>
      <c r="M1224" s="5" t="s">
        <v>82</v>
      </c>
      <c r="N1224" s="5" t="s">
        <v>82</v>
      </c>
      <c r="O1224" s="83"/>
      <c r="P1224" s="20">
        <v>0.16941176470587876</v>
      </c>
      <c r="Q1224" s="143">
        <f t="shared" si="684"/>
        <v>16.899999999999999</v>
      </c>
      <c r="R1224" s="21" t="s">
        <v>161</v>
      </c>
      <c r="S1224" s="8" t="s">
        <v>248</v>
      </c>
      <c r="T1224" s="7" t="s">
        <v>228</v>
      </c>
    </row>
    <row r="1225" spans="1:20" ht="28">
      <c r="A1225" s="116" t="s">
        <v>1211</v>
      </c>
      <c r="B1225" s="118" t="s">
        <v>1289</v>
      </c>
      <c r="C1225" s="5"/>
      <c r="D1225" s="5" t="s">
        <v>1203</v>
      </c>
      <c r="E1225" s="132">
        <f t="shared" si="707"/>
        <v>460.67560000000003</v>
      </c>
      <c r="F1225" s="139">
        <f>$O$1222-P1225*($O$1222-$O$1181)</f>
        <v>457.75153725490202</v>
      </c>
      <c r="G1225" s="149"/>
      <c r="H1225" s="82" t="str">
        <f t="shared" si="681"/>
        <v>77.8 percent up in Darriwilian international stage</v>
      </c>
      <c r="I1225" s="142" t="str">
        <f t="shared" si="682"/>
        <v>7.8 percent up in Sandbian international stage</v>
      </c>
      <c r="J1225" s="7">
        <v>0.77777777777777601</v>
      </c>
      <c r="K1225" s="129">
        <f t="shared" si="683"/>
        <v>77.8</v>
      </c>
      <c r="L1225" s="8" t="s">
        <v>162</v>
      </c>
      <c r="M1225" s="5" t="s">
        <v>82</v>
      </c>
      <c r="N1225" s="5" t="s">
        <v>82</v>
      </c>
      <c r="O1225" s="83"/>
      <c r="P1225" s="20">
        <v>7.8431372549015679E-2</v>
      </c>
      <c r="Q1225" s="143">
        <f t="shared" si="684"/>
        <v>7.8</v>
      </c>
      <c r="R1225" s="21" t="s">
        <v>161</v>
      </c>
      <c r="S1225" s="8" t="s">
        <v>248</v>
      </c>
      <c r="T1225" s="7" t="s">
        <v>228</v>
      </c>
    </row>
    <row r="1226" spans="1:20" ht="28">
      <c r="A1226" s="116" t="s">
        <v>1211</v>
      </c>
      <c r="B1226" s="117" t="s">
        <v>1290</v>
      </c>
      <c r="C1226" s="5"/>
      <c r="D1226" s="5" t="s">
        <v>1219</v>
      </c>
      <c r="E1226" s="132">
        <f t="shared" si="707"/>
        <v>460.78802800000011</v>
      </c>
      <c r="F1226" s="139">
        <f t="shared" ref="F1226:F1248" si="708">$O$1244-P1226*($O$1244-$O$1222)</f>
        <v>458.17720000000003</v>
      </c>
      <c r="G1226" s="149"/>
      <c r="H1226" s="82" t="str">
        <f t="shared" si="681"/>
        <v>76.8 percent up in Darriwilian international stage</v>
      </c>
      <c r="I1226" s="142" t="str">
        <f t="shared" si="682"/>
        <v>100 percent up in Darriwilian international stage</v>
      </c>
      <c r="J1226" s="7">
        <v>0.76777777777776779</v>
      </c>
      <c r="K1226" s="129">
        <f t="shared" si="683"/>
        <v>76.8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84"/>
        <v>100</v>
      </c>
      <c r="R1226" s="21" t="s">
        <v>162</v>
      </c>
      <c r="S1226" s="8" t="s">
        <v>274</v>
      </c>
      <c r="T1226" s="7" t="s">
        <v>228</v>
      </c>
    </row>
    <row r="1227" spans="1:20" ht="28">
      <c r="A1227" s="116" t="s">
        <v>1211</v>
      </c>
      <c r="B1227" s="117" t="s">
        <v>1291</v>
      </c>
      <c r="C1227" s="5"/>
      <c r="D1227" s="5" t="s">
        <v>1219</v>
      </c>
      <c r="E1227" s="132">
        <f t="shared" si="707"/>
        <v>460.78802800000011</v>
      </c>
      <c r="F1227" s="139">
        <f t="shared" si="708"/>
        <v>458.17720000000003</v>
      </c>
      <c r="G1227" s="149"/>
      <c r="H1227" s="82" t="str">
        <f t="shared" si="681"/>
        <v>76.8 percent up in Darriwilian international stage</v>
      </c>
      <c r="I1227" s="142" t="str">
        <f t="shared" si="682"/>
        <v>100 percent up in Darriwilian international stage</v>
      </c>
      <c r="J1227" s="7">
        <v>0.76777777777776779</v>
      </c>
      <c r="K1227" s="129">
        <f t="shared" si="683"/>
        <v>76.8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84"/>
        <v>100</v>
      </c>
      <c r="R1227" s="21" t="s">
        <v>162</v>
      </c>
      <c r="S1227" s="8" t="s">
        <v>274</v>
      </c>
      <c r="T1227" s="7" t="s">
        <v>228</v>
      </c>
    </row>
    <row r="1228" spans="1:20" ht="28">
      <c r="A1228" s="116" t="s">
        <v>1211</v>
      </c>
      <c r="B1228" s="118" t="s">
        <v>1292</v>
      </c>
      <c r="C1228" s="5"/>
      <c r="D1228" s="5" t="s">
        <v>1203</v>
      </c>
      <c r="E1228" s="132">
        <f t="shared" si="707"/>
        <v>461.76865000000004</v>
      </c>
      <c r="F1228" s="139">
        <f t="shared" si="708"/>
        <v>460.67560000000003</v>
      </c>
      <c r="G1228" s="149"/>
      <c r="H1228" s="82" t="str">
        <f t="shared" si="681"/>
        <v>68.1 percent up in Darriwilian international stage</v>
      </c>
      <c r="I1228" s="142" t="str">
        <f t="shared" si="682"/>
        <v>77.8 percent up in Darriwilian international stage</v>
      </c>
      <c r="J1228" s="7">
        <v>0.68055555555555602</v>
      </c>
      <c r="K1228" s="129">
        <f t="shared" si="683"/>
        <v>68.099999999999994</v>
      </c>
      <c r="L1228" s="8" t="s">
        <v>162</v>
      </c>
      <c r="M1228" s="5" t="s">
        <v>82</v>
      </c>
      <c r="N1228" s="5" t="s">
        <v>82</v>
      </c>
      <c r="O1228" s="83"/>
      <c r="P1228" s="20">
        <v>0.77777777777777601</v>
      </c>
      <c r="Q1228" s="143">
        <f t="shared" si="684"/>
        <v>77.8</v>
      </c>
      <c r="R1228" s="21" t="s">
        <v>162</v>
      </c>
      <c r="S1228" s="8" t="s">
        <v>261</v>
      </c>
      <c r="T1228" s="7">
        <v>9.7222222222218588E-2</v>
      </c>
    </row>
    <row r="1229" spans="1:20" ht="28">
      <c r="A1229" s="116" t="s">
        <v>1211</v>
      </c>
      <c r="B1229" s="118" t="s">
        <v>1293</v>
      </c>
      <c r="C1229" s="5"/>
      <c r="D1229" s="5" t="s">
        <v>1203</v>
      </c>
      <c r="E1229" s="132">
        <f t="shared" si="707"/>
        <v>462.54939999999999</v>
      </c>
      <c r="F1229" s="139">
        <f t="shared" si="708"/>
        <v>461.76865000000004</v>
      </c>
      <c r="G1229" s="149"/>
      <c r="H1229" s="82" t="str">
        <f t="shared" si="681"/>
        <v>61.1 percent up in Darriwilian international stage</v>
      </c>
      <c r="I1229" s="142" t="str">
        <f t="shared" si="682"/>
        <v>68.1 percent up in Darriwilian international stage</v>
      </c>
      <c r="J1229" s="7">
        <v>0.61111111111111205</v>
      </c>
      <c r="K1229" s="129">
        <f t="shared" si="683"/>
        <v>61.1</v>
      </c>
      <c r="L1229" s="8" t="s">
        <v>162</v>
      </c>
      <c r="M1229" s="5" t="s">
        <v>82</v>
      </c>
      <c r="N1229" s="5" t="s">
        <v>82</v>
      </c>
      <c r="O1229" s="83"/>
      <c r="P1229" s="20">
        <v>0.68055555555555602</v>
      </c>
      <c r="Q1229" s="143">
        <f t="shared" si="684"/>
        <v>68.099999999999994</v>
      </c>
      <c r="R1229" s="21" t="s">
        <v>162</v>
      </c>
      <c r="S1229" s="8" t="s">
        <v>261</v>
      </c>
      <c r="T1229" s="7">
        <v>6.9444444444442754E-2</v>
      </c>
    </row>
    <row r="1230" spans="1:20" ht="28">
      <c r="A1230" s="116" t="s">
        <v>1211</v>
      </c>
      <c r="B1230" s="117" t="s">
        <v>1294</v>
      </c>
      <c r="C1230" s="5"/>
      <c r="D1230" s="5" t="s">
        <v>1219</v>
      </c>
      <c r="E1230" s="132">
        <f t="shared" si="707"/>
        <v>462.84296200000006</v>
      </c>
      <c r="F1230" s="139">
        <f t="shared" si="708"/>
        <v>460.78802800000011</v>
      </c>
      <c r="G1230" s="149"/>
      <c r="H1230" s="82" t="str">
        <f t="shared" si="681"/>
        <v>58.5 percent up in Darriwilian international stage</v>
      </c>
      <c r="I1230" s="142" t="str">
        <f t="shared" si="682"/>
        <v>76.8 percent up in Darriwilian international stage</v>
      </c>
      <c r="J1230" s="7">
        <v>0.58499999999999486</v>
      </c>
      <c r="K1230" s="129">
        <f t="shared" si="683"/>
        <v>58.5</v>
      </c>
      <c r="L1230" s="8" t="s">
        <v>162</v>
      </c>
      <c r="M1230" s="5" t="s">
        <v>82</v>
      </c>
      <c r="N1230" s="5" t="s">
        <v>82</v>
      </c>
      <c r="O1230" s="83"/>
      <c r="P1230" s="20">
        <v>0.76777777777776779</v>
      </c>
      <c r="Q1230" s="143">
        <f t="shared" si="684"/>
        <v>76.8</v>
      </c>
      <c r="R1230" s="21" t="s">
        <v>162</v>
      </c>
      <c r="S1230" s="8" t="s">
        <v>261</v>
      </c>
      <c r="T1230" s="7">
        <v>0.18277777777777604</v>
      </c>
    </row>
    <row r="1231" spans="1:20" ht="28">
      <c r="A1231" s="116" t="s">
        <v>1211</v>
      </c>
      <c r="B1231" s="117" t="s">
        <v>1295</v>
      </c>
      <c r="C1231" s="5"/>
      <c r="D1231" s="5" t="s">
        <v>82</v>
      </c>
      <c r="E1231" s="132">
        <f t="shared" si="707"/>
        <v>463.01785000000001</v>
      </c>
      <c r="F1231" s="139">
        <f t="shared" si="708"/>
        <v>458.17720000000003</v>
      </c>
      <c r="G1231" s="149"/>
      <c r="H1231" s="82" t="str">
        <f t="shared" si="681"/>
        <v>56.9 percent up in Darriwilian international stage</v>
      </c>
      <c r="I1231" s="142" t="str">
        <f t="shared" si="682"/>
        <v>100 percent up in Darriwilian international stage</v>
      </c>
      <c r="J1231" s="7">
        <v>0.56944444444444398</v>
      </c>
      <c r="K1231" s="129">
        <f t="shared" si="68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84"/>
        <v>100</v>
      </c>
      <c r="R1231" s="21" t="s">
        <v>162</v>
      </c>
      <c r="S1231" s="8" t="s">
        <v>274</v>
      </c>
      <c r="T1231" s="7" t="s">
        <v>228</v>
      </c>
    </row>
    <row r="1232" spans="1:20" ht="28">
      <c r="A1232" s="116" t="s">
        <v>1211</v>
      </c>
      <c r="B1232" s="117" t="s">
        <v>1296</v>
      </c>
      <c r="C1232" s="5"/>
      <c r="D1232" s="5" t="s">
        <v>266</v>
      </c>
      <c r="E1232" s="132">
        <f t="shared" si="707"/>
        <v>463.01785000000001</v>
      </c>
      <c r="F1232" s="139">
        <f t="shared" si="708"/>
        <v>458.17720000000003</v>
      </c>
      <c r="G1232" s="149"/>
      <c r="H1232" s="82" t="str">
        <f t="shared" si="681"/>
        <v>56.9 percent up in Darriwilian international stage</v>
      </c>
      <c r="I1232" s="142" t="str">
        <f t="shared" si="682"/>
        <v>100 percent up in Darriwilian international stage</v>
      </c>
      <c r="J1232" s="7">
        <v>0.56944444444444398</v>
      </c>
      <c r="K1232" s="129">
        <f t="shared" si="683"/>
        <v>56.9</v>
      </c>
      <c r="L1232" s="8" t="s">
        <v>162</v>
      </c>
      <c r="M1232" s="5" t="s">
        <v>82</v>
      </c>
      <c r="N1232" s="5" t="s">
        <v>82</v>
      </c>
      <c r="O1232" s="83"/>
      <c r="P1232" s="20">
        <v>1</v>
      </c>
      <c r="Q1232" s="143">
        <f t="shared" si="684"/>
        <v>100</v>
      </c>
      <c r="R1232" s="21" t="s">
        <v>162</v>
      </c>
      <c r="S1232" s="8" t="s">
        <v>274</v>
      </c>
      <c r="T1232" s="7" t="s">
        <v>228</v>
      </c>
    </row>
    <row r="1233" spans="1:20" ht="28">
      <c r="A1233" s="116"/>
      <c r="B1233" s="117" t="s">
        <v>1780</v>
      </c>
      <c r="C1233" s="5"/>
      <c r="D1233" s="5"/>
      <c r="E1233" s="132">
        <f t="shared" ref="E1233:E1234" si="709">$O$1244-J1233*($O$1244-$O$1222)</f>
        <v>460.53818800000005</v>
      </c>
      <c r="F1233" s="139">
        <f t="shared" ref="F1233:F1234" si="710">$O$1244-P1233*($O$1244-$O$1222)</f>
        <v>458.17720000000003</v>
      </c>
      <c r="G1233" s="149" t="s">
        <v>1607</v>
      </c>
      <c r="H1233" s="82" t="str">
        <f t="shared" ref="H1233:H1234" si="711">CONCATENATE(K1233," percent up in ",L1233," international stage")</f>
        <v>79 percent up in Darriwilian international stage</v>
      </c>
      <c r="I1233" s="142" t="str">
        <f t="shared" ref="I1233:I1234" si="712">CONCATENATE(Q1233," percent up in ",R1233," international stage")</f>
        <v>100 percent up in Darriwilian international stage</v>
      </c>
      <c r="J1233" s="7">
        <v>0.79</v>
      </c>
      <c r="K1233" s="129">
        <f t="shared" ref="K1233:K1234" si="713">ROUND(J1233*100,1)</f>
        <v>79</v>
      </c>
      <c r="L1233" s="8" t="s">
        <v>162</v>
      </c>
      <c r="M1233" s="5" t="s">
        <v>82</v>
      </c>
      <c r="N1233" s="5" t="s">
        <v>82</v>
      </c>
      <c r="O1233" s="83"/>
      <c r="P1233" s="20">
        <v>1</v>
      </c>
      <c r="Q1233" s="143">
        <f t="shared" ref="Q1233:Q1234" si="714">ROUND(P1233*100,1)</f>
        <v>100</v>
      </c>
      <c r="R1233" s="21" t="s">
        <v>162</v>
      </c>
      <c r="S1233" s="151" t="s">
        <v>1607</v>
      </c>
    </row>
    <row r="1234" spans="1:20" ht="28">
      <c r="A1234" s="116"/>
      <c r="B1234" s="117" t="s">
        <v>1781</v>
      </c>
      <c r="C1234" s="5"/>
      <c r="D1234" s="5"/>
      <c r="E1234" s="132">
        <f t="shared" si="709"/>
        <v>463.01785000000001</v>
      </c>
      <c r="F1234" s="139">
        <f t="shared" si="710"/>
        <v>460.53818800000005</v>
      </c>
      <c r="G1234" s="149" t="s">
        <v>1608</v>
      </c>
      <c r="H1234" s="82" t="str">
        <f t="shared" si="711"/>
        <v>56.9 percent up in Darriwilian international stage</v>
      </c>
      <c r="I1234" s="142" t="str">
        <f t="shared" si="712"/>
        <v>79 percent up in Darriwilian international stage</v>
      </c>
      <c r="J1234" s="7">
        <v>0.56944444444444398</v>
      </c>
      <c r="K1234" s="129">
        <f t="shared" si="713"/>
        <v>56.9</v>
      </c>
      <c r="L1234" s="8" t="s">
        <v>162</v>
      </c>
      <c r="M1234" s="5" t="s">
        <v>82</v>
      </c>
      <c r="N1234" s="5" t="s">
        <v>82</v>
      </c>
      <c r="O1234" s="83"/>
      <c r="P1234" s="20">
        <v>0.79</v>
      </c>
      <c r="Q1234" s="143">
        <f t="shared" si="714"/>
        <v>79</v>
      </c>
      <c r="R1234" s="21" t="s">
        <v>162</v>
      </c>
      <c r="S1234" s="151" t="s">
        <v>1608</v>
      </c>
    </row>
    <row r="1235" spans="1:20" ht="28">
      <c r="A1235" s="116" t="s">
        <v>1211</v>
      </c>
      <c r="B1235" s="117" t="s">
        <v>1297</v>
      </c>
      <c r="C1235" s="5"/>
      <c r="D1235" s="5" t="s">
        <v>82</v>
      </c>
      <c r="E1235" s="132">
        <f t="shared" si="707"/>
        <v>463.01785000000001</v>
      </c>
      <c r="F1235" s="139">
        <f t="shared" si="708"/>
        <v>458.17720000000003</v>
      </c>
      <c r="G1235" s="149"/>
      <c r="H1235" s="82" t="str">
        <f t="shared" si="681"/>
        <v>56.9 percent up in Darriwilian international stage</v>
      </c>
      <c r="I1235" s="142" t="str">
        <f t="shared" si="682"/>
        <v>100 percent up in Darriwilian international stage</v>
      </c>
      <c r="J1235" s="7">
        <v>0.56944444444444398</v>
      </c>
      <c r="K1235" s="129">
        <f t="shared" si="683"/>
        <v>56.9</v>
      </c>
      <c r="L1235" s="8" t="s">
        <v>162</v>
      </c>
      <c r="M1235" s="5" t="s">
        <v>82</v>
      </c>
      <c r="N1235" s="5" t="s">
        <v>82</v>
      </c>
      <c r="O1235" s="83"/>
      <c r="P1235" s="20">
        <v>1</v>
      </c>
      <c r="Q1235" s="143">
        <f t="shared" si="684"/>
        <v>100</v>
      </c>
      <c r="R1235" s="21" t="s">
        <v>162</v>
      </c>
      <c r="S1235" s="8" t="s">
        <v>274</v>
      </c>
      <c r="T1235" s="7" t="s">
        <v>228</v>
      </c>
    </row>
    <row r="1236" spans="1:20" ht="28">
      <c r="A1236" s="116" t="s">
        <v>1211</v>
      </c>
      <c r="B1236" s="117" t="s">
        <v>1298</v>
      </c>
      <c r="C1236" s="5"/>
      <c r="D1236" s="5" t="s">
        <v>250</v>
      </c>
      <c r="E1236" s="132">
        <f t="shared" si="707"/>
        <v>463.01785000000001</v>
      </c>
      <c r="F1236" s="139">
        <f t="shared" si="708"/>
        <v>458.17720000000003</v>
      </c>
      <c r="G1236" s="149"/>
      <c r="H1236" s="82" t="str">
        <f t="shared" si="681"/>
        <v>56.9 percent up in Darriwilian international stage</v>
      </c>
      <c r="I1236" s="142" t="str">
        <f t="shared" si="682"/>
        <v>100 percent up in Darriwilian international stage</v>
      </c>
      <c r="J1236" s="7">
        <v>0.56944444444444398</v>
      </c>
      <c r="K1236" s="129">
        <f t="shared" si="683"/>
        <v>56.9</v>
      </c>
      <c r="L1236" s="8" t="s">
        <v>162</v>
      </c>
      <c r="M1236" s="5" t="s">
        <v>82</v>
      </c>
      <c r="N1236" s="5" t="s">
        <v>82</v>
      </c>
      <c r="O1236" s="83"/>
      <c r="P1236" s="20">
        <v>1</v>
      </c>
      <c r="Q1236" s="143">
        <f t="shared" si="684"/>
        <v>100</v>
      </c>
      <c r="R1236" s="21" t="s">
        <v>162</v>
      </c>
      <c r="S1236" s="8" t="s">
        <v>274</v>
      </c>
      <c r="T1236" s="7" t="s">
        <v>228</v>
      </c>
    </row>
    <row r="1237" spans="1:20" ht="28">
      <c r="A1237" s="116" t="s">
        <v>1211</v>
      </c>
      <c r="B1237" s="117" t="s">
        <v>1299</v>
      </c>
      <c r="C1237" s="5"/>
      <c r="D1237" s="5" t="s">
        <v>1219</v>
      </c>
      <c r="E1237" s="132">
        <f t="shared" si="707"/>
        <v>465.35073100000005</v>
      </c>
      <c r="F1237" s="139">
        <f t="shared" si="708"/>
        <v>462.84296200000006</v>
      </c>
      <c r="G1237" s="149"/>
      <c r="H1237" s="82" t="str">
        <f t="shared" si="681"/>
        <v>36.2 percent up in Darriwilian international stage</v>
      </c>
      <c r="I1237" s="142" t="str">
        <f t="shared" si="682"/>
        <v>58.5 percent up in Darriwilian international stage</v>
      </c>
      <c r="J1237" s="7">
        <v>0.3619444444444414</v>
      </c>
      <c r="K1237" s="129">
        <f t="shared" si="683"/>
        <v>36.200000000000003</v>
      </c>
      <c r="L1237" s="8" t="s">
        <v>162</v>
      </c>
      <c r="M1237" s="5" t="s">
        <v>82</v>
      </c>
      <c r="N1237" s="5" t="s">
        <v>82</v>
      </c>
      <c r="O1237" s="83"/>
      <c r="P1237" s="20">
        <v>0.58499999999999475</v>
      </c>
      <c r="Q1237" s="143">
        <f t="shared" si="684"/>
        <v>58.5</v>
      </c>
      <c r="R1237" s="21" t="s">
        <v>162</v>
      </c>
      <c r="S1237" s="8" t="s">
        <v>261</v>
      </c>
      <c r="T1237" s="7">
        <v>0.22305555555555004</v>
      </c>
    </row>
    <row r="1238" spans="1:20" ht="28">
      <c r="A1238" s="116" t="s">
        <v>1211</v>
      </c>
      <c r="B1238" s="118" t="s">
        <v>1300</v>
      </c>
      <c r="C1238" s="5"/>
      <c r="D1238" s="5" t="s">
        <v>1214</v>
      </c>
      <c r="E1238" s="132">
        <f t="shared" si="707"/>
        <v>466.10493549999995</v>
      </c>
      <c r="F1238" s="139">
        <f t="shared" si="708"/>
        <v>460.20715000000001</v>
      </c>
      <c r="G1238" s="149"/>
      <c r="H1238" s="82" t="str">
        <f t="shared" si="681"/>
        <v>29.5 percent up in Darriwilian international stage</v>
      </c>
      <c r="I1238" s="142" t="str">
        <f t="shared" si="682"/>
        <v>81.9 percent up in Darriwilian international stage</v>
      </c>
      <c r="J1238" s="7">
        <v>0.29486111111111579</v>
      </c>
      <c r="K1238" s="129">
        <f t="shared" si="683"/>
        <v>29.5</v>
      </c>
      <c r="L1238" s="8" t="s">
        <v>162</v>
      </c>
      <c r="M1238" s="5" t="s">
        <v>82</v>
      </c>
      <c r="N1238" s="5" t="s">
        <v>82</v>
      </c>
      <c r="O1238" s="83"/>
      <c r="P1238" s="20">
        <v>0.81944444444444398</v>
      </c>
      <c r="Q1238" s="143">
        <f t="shared" si="684"/>
        <v>81.900000000000006</v>
      </c>
      <c r="R1238" s="21" t="s">
        <v>162</v>
      </c>
      <c r="S1238" s="8" t="s">
        <v>261</v>
      </c>
      <c r="T1238" s="7">
        <v>0.52458333333332463</v>
      </c>
    </row>
    <row r="1239" spans="1:20" ht="28">
      <c r="A1239" s="116" t="s">
        <v>1211</v>
      </c>
      <c r="B1239" s="117" t="s">
        <v>1301</v>
      </c>
      <c r="C1239" s="5"/>
      <c r="D1239" s="5" t="s">
        <v>1219</v>
      </c>
      <c r="E1239" s="132">
        <f t="shared" si="707"/>
        <v>467.85850000000005</v>
      </c>
      <c r="F1239" s="139">
        <f t="shared" si="708"/>
        <v>465.35073100000005</v>
      </c>
      <c r="G1239" s="149"/>
      <c r="H1239" s="82" t="str">
        <f t="shared" si="681"/>
        <v>13.9 percent up in Darriwilian international stage</v>
      </c>
      <c r="I1239" s="142" t="str">
        <f t="shared" si="682"/>
        <v>36.2 percent up in Darriwilian international stage</v>
      </c>
      <c r="J1239" s="7">
        <v>0.13888888888888806</v>
      </c>
      <c r="K1239" s="129">
        <f t="shared" si="683"/>
        <v>13.9</v>
      </c>
      <c r="L1239" s="8" t="s">
        <v>162</v>
      </c>
      <c r="M1239" s="5" t="s">
        <v>82</v>
      </c>
      <c r="N1239" s="5" t="s">
        <v>82</v>
      </c>
      <c r="O1239" s="83"/>
      <c r="P1239" s="20">
        <v>0.3619444444444414</v>
      </c>
      <c r="Q1239" s="143">
        <f t="shared" si="684"/>
        <v>36.200000000000003</v>
      </c>
      <c r="R1239" s="21" t="s">
        <v>162</v>
      </c>
      <c r="S1239" s="8" t="s">
        <v>261</v>
      </c>
      <c r="T1239" s="7">
        <v>0.22305555555555642</v>
      </c>
    </row>
    <row r="1240" spans="1:20" ht="28">
      <c r="A1240" s="116" t="s">
        <v>1211</v>
      </c>
      <c r="B1240" s="118" t="s">
        <v>1302</v>
      </c>
      <c r="C1240" s="5"/>
      <c r="D1240" s="5" t="s">
        <v>1203</v>
      </c>
      <c r="E1240" s="132">
        <f t="shared" si="707"/>
        <v>468.01464999999996</v>
      </c>
      <c r="F1240" s="139">
        <f t="shared" si="708"/>
        <v>462.54939999999999</v>
      </c>
      <c r="G1240" s="149"/>
      <c r="H1240" s="82" t="str">
        <f t="shared" ref="H1240:H1323" si="715">CONCATENATE(K1240," percent up in ",L1240," international stage")</f>
        <v>12.5 percent up in Darriwilian international stage</v>
      </c>
      <c r="I1240" s="142" t="str">
        <f t="shared" ref="I1240:I1323" si="716">CONCATENATE(Q1240," percent up in ",R1240," international stage")</f>
        <v>61.1 percent up in Darriwilian international stage</v>
      </c>
      <c r="J1240" s="7">
        <v>0.125000000000004</v>
      </c>
      <c r="K1240" s="129">
        <f t="shared" ref="K1240:K1323" si="717">ROUND(J1240*100,1)</f>
        <v>12.5</v>
      </c>
      <c r="L1240" s="8" t="s">
        <v>162</v>
      </c>
      <c r="M1240" s="5" t="s">
        <v>82</v>
      </c>
      <c r="N1240" s="5" t="s">
        <v>82</v>
      </c>
      <c r="O1240" s="83"/>
      <c r="P1240" s="20">
        <v>0.61111111111111194</v>
      </c>
      <c r="Q1240" s="143">
        <f t="shared" ref="Q1240:Q1323" si="718">ROUND(P1240*100,1)</f>
        <v>61.1</v>
      </c>
      <c r="R1240" s="21" t="s">
        <v>162</v>
      </c>
      <c r="S1240" s="8" t="s">
        <v>261</v>
      </c>
      <c r="T1240" s="7">
        <v>0.4861111111111121</v>
      </c>
    </row>
    <row r="1241" spans="1:20" ht="28">
      <c r="A1241" s="116"/>
      <c r="B1241" s="117" t="s">
        <v>1945</v>
      </c>
      <c r="C1241" s="5"/>
      <c r="D1241" s="5"/>
      <c r="E1241" s="132">
        <f t="shared" ref="E1241:E1243" si="719">$O$1244-J1241*($O$1244-$O$1222)</f>
        <v>463.79860000000002</v>
      </c>
      <c r="F1241" s="139">
        <f t="shared" ref="F1241:F1243" si="720">$O$1244-P1241*($O$1244-$O$1222)</f>
        <v>458.17720000000003</v>
      </c>
      <c r="G1241" s="149"/>
      <c r="H1241" s="82" t="str">
        <f t="shared" ref="H1241:H1243" si="721">CONCATENATE(K1241," percent up in ",L1241," international stage")</f>
        <v>50 percent up in Darriwilian international stage</v>
      </c>
      <c r="I1241" s="142" t="str">
        <f t="shared" ref="I1241:I1243" si="722">CONCATENATE(Q1241," percent up in ",R1241," international stage")</f>
        <v>100 percent up in Darriwilian international stage</v>
      </c>
      <c r="J1241" s="7">
        <v>0.5</v>
      </c>
      <c r="K1241" s="129">
        <f t="shared" ref="K1241:K1243" si="723">ROUND(J1241*100,1)</f>
        <v>50</v>
      </c>
      <c r="L1241" s="8" t="s">
        <v>162</v>
      </c>
      <c r="M1241" s="5"/>
      <c r="O1241" s="83"/>
      <c r="P1241" s="20">
        <v>1</v>
      </c>
      <c r="Q1241" s="143">
        <f t="shared" ref="Q1241:Q1243" si="724">ROUND(P1241*100,1)</f>
        <v>100</v>
      </c>
      <c r="R1241" s="21" t="s">
        <v>162</v>
      </c>
      <c r="S1241" s="159" t="s">
        <v>1607</v>
      </c>
    </row>
    <row r="1242" spans="1:20" ht="65">
      <c r="A1242" s="116"/>
      <c r="B1242" s="161" t="s">
        <v>1990</v>
      </c>
      <c r="C1242" s="162"/>
      <c r="D1242" s="162"/>
      <c r="E1242" s="163">
        <f t="shared" ref="E1242" si="725">$O$1244-J1242*($O$1244-$O$1222)</f>
        <v>465.48502000000002</v>
      </c>
      <c r="F1242" s="164">
        <f t="shared" ref="F1242" si="726">$O$1244-P1242*($O$1244-$O$1222)</f>
        <v>462.11218000000002</v>
      </c>
      <c r="G1242" s="165" t="s">
        <v>1991</v>
      </c>
      <c r="H1242" s="166" t="str">
        <f t="shared" ref="H1242" si="727">CONCATENATE(K1242," percent up in ",L1242," international stage")</f>
        <v>35 percent up in Darriwilian international stage</v>
      </c>
      <c r="I1242" s="167" t="str">
        <f t="shared" ref="I1242" si="728">CONCATENATE(Q1242," percent up in ",R1242," international stage")</f>
        <v>65 percent up in Darriwilian international stage</v>
      </c>
      <c r="J1242" s="168">
        <v>0.35</v>
      </c>
      <c r="K1242" s="169">
        <f t="shared" ref="K1242" si="729">ROUND(J1242*100,1)</f>
        <v>35</v>
      </c>
      <c r="L1242" s="166" t="s">
        <v>162</v>
      </c>
      <c r="M1242" s="162"/>
      <c r="N1242" s="162"/>
      <c r="O1242" s="170"/>
      <c r="P1242" s="171">
        <v>0.65</v>
      </c>
      <c r="Q1242" s="172">
        <f t="shared" ref="Q1242" si="730">ROUND(P1242*100,1)</f>
        <v>65</v>
      </c>
      <c r="R1242" s="173" t="s">
        <v>162</v>
      </c>
      <c r="S1242" s="159" t="s">
        <v>1992</v>
      </c>
    </row>
    <row r="1243" spans="1:20" ht="28">
      <c r="A1243" s="116"/>
      <c r="B1243" s="117" t="s">
        <v>1946</v>
      </c>
      <c r="C1243" s="5"/>
      <c r="D1243" s="5"/>
      <c r="E1243" s="132">
        <f t="shared" si="719"/>
        <v>469.42</v>
      </c>
      <c r="F1243" s="139">
        <f t="shared" si="720"/>
        <v>463.79860000000002</v>
      </c>
      <c r="G1243" s="149"/>
      <c r="H1243" s="82" t="str">
        <f t="shared" si="721"/>
        <v>0 percent up in Darriwilian international stage</v>
      </c>
      <c r="I1243" s="142" t="str">
        <f t="shared" si="722"/>
        <v>50 percent up in Darriwilian international stage</v>
      </c>
      <c r="J1243" s="7">
        <v>0</v>
      </c>
      <c r="K1243" s="129">
        <f t="shared" si="723"/>
        <v>0</v>
      </c>
      <c r="L1243" s="8" t="s">
        <v>162</v>
      </c>
      <c r="M1243" s="5"/>
      <c r="O1243" s="83"/>
      <c r="P1243" s="20">
        <v>0.5</v>
      </c>
      <c r="Q1243" s="143">
        <f t="shared" si="724"/>
        <v>50</v>
      </c>
      <c r="R1243" s="21" t="s">
        <v>162</v>
      </c>
      <c r="S1243" s="159" t="s">
        <v>1608</v>
      </c>
    </row>
    <row r="1244" spans="1:20" ht="28">
      <c r="A1244" s="116" t="s">
        <v>1211</v>
      </c>
      <c r="B1244" s="117" t="s">
        <v>162</v>
      </c>
      <c r="C1244" s="135"/>
      <c r="D1244" s="135" t="s">
        <v>224</v>
      </c>
      <c r="E1244" s="132">
        <f t="shared" si="707"/>
        <v>469.42</v>
      </c>
      <c r="F1244" s="139">
        <f t="shared" si="708"/>
        <v>458.17720000000003</v>
      </c>
      <c r="G1244" s="149"/>
      <c r="H1244" s="82" t="str">
        <f t="shared" si="715"/>
        <v>0 percent up in Darriwilian international stage</v>
      </c>
      <c r="I1244" s="142" t="str">
        <f t="shared" si="716"/>
        <v>100 percent up in Darriwilian international stage</v>
      </c>
      <c r="J1244" s="7">
        <v>0</v>
      </c>
      <c r="K1244" s="129">
        <f t="shared" si="717"/>
        <v>0</v>
      </c>
      <c r="L1244" s="8" t="s">
        <v>162</v>
      </c>
      <c r="M1244" s="5" t="s">
        <v>226</v>
      </c>
      <c r="N1244" s="5" t="s">
        <v>1303</v>
      </c>
      <c r="O1244" s="84">
        <f>Master_Chronostrat!I149</f>
        <v>469.42</v>
      </c>
      <c r="P1244" s="20">
        <v>1</v>
      </c>
      <c r="Q1244" s="143">
        <f t="shared" si="718"/>
        <v>100</v>
      </c>
      <c r="R1244" s="21" t="s">
        <v>162</v>
      </c>
      <c r="S1244" s="8" t="s">
        <v>226</v>
      </c>
      <c r="T1244" s="7" t="s">
        <v>228</v>
      </c>
    </row>
    <row r="1245" spans="1:20" ht="28">
      <c r="A1245" s="116" t="s">
        <v>1211</v>
      </c>
      <c r="B1245" s="118" t="s">
        <v>1304</v>
      </c>
      <c r="C1245" s="5"/>
      <c r="D1245" s="5" t="s">
        <v>370</v>
      </c>
      <c r="E1245" s="132">
        <f t="shared" ref="E1245:E1268" si="731">$O$1268-J1245*($O$1268-$O$1244)</f>
        <v>469.86837027027025</v>
      </c>
      <c r="F1245" s="139">
        <f>$O$1267-P1245*($O$1267-$O$1244)</f>
        <v>469.42</v>
      </c>
      <c r="G1245" s="149"/>
      <c r="H1245" s="82" t="str">
        <f t="shared" si="715"/>
        <v>75.7 percent up in Dapingian international stage</v>
      </c>
      <c r="I1245" s="142" t="str">
        <f t="shared" si="716"/>
        <v>100 percent up in Dapingian international stage</v>
      </c>
      <c r="J1245" s="7">
        <v>0.75675675675676213</v>
      </c>
      <c r="K1245" s="129">
        <f t="shared" si="717"/>
        <v>75.7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18"/>
        <v>100</v>
      </c>
      <c r="R1245" s="21" t="s">
        <v>163</v>
      </c>
      <c r="S1245" s="8" t="s">
        <v>274</v>
      </c>
      <c r="T1245" s="7" t="s">
        <v>228</v>
      </c>
    </row>
    <row r="1246" spans="1:20" ht="28">
      <c r="A1246" s="116" t="s">
        <v>1211</v>
      </c>
      <c r="B1246" s="117" t="s">
        <v>1305</v>
      </c>
      <c r="C1246" s="5"/>
      <c r="D1246" s="5" t="s">
        <v>370</v>
      </c>
      <c r="E1246" s="132">
        <f t="shared" si="731"/>
        <v>470.36655945945949</v>
      </c>
      <c r="F1246" s="139">
        <f>$O$1267-P1246*($O$1267-$O$1244)</f>
        <v>469.42</v>
      </c>
      <c r="G1246" s="149"/>
      <c r="H1246" s="82" t="str">
        <f t="shared" si="715"/>
        <v>48.6 percent up in Dapingian international stage</v>
      </c>
      <c r="I1246" s="142" t="str">
        <f t="shared" si="716"/>
        <v>100 percent up in Dapingian international stage</v>
      </c>
      <c r="J1246" s="7">
        <v>0.48648648648649107</v>
      </c>
      <c r="K1246" s="129">
        <f t="shared" si="717"/>
        <v>48.6</v>
      </c>
      <c r="L1246" s="8" t="s">
        <v>163</v>
      </c>
      <c r="M1246" s="5" t="s">
        <v>82</v>
      </c>
      <c r="N1246" s="5" t="s">
        <v>82</v>
      </c>
      <c r="O1246" s="83"/>
      <c r="P1246" s="20">
        <v>1</v>
      </c>
      <c r="Q1246" s="143">
        <f t="shared" si="718"/>
        <v>100</v>
      </c>
      <c r="R1246" s="21" t="s">
        <v>163</v>
      </c>
      <c r="S1246" s="8" t="s">
        <v>274</v>
      </c>
      <c r="T1246" s="7" t="s">
        <v>228</v>
      </c>
    </row>
    <row r="1247" spans="1:20" ht="28">
      <c r="A1247" s="116" t="s">
        <v>1211</v>
      </c>
      <c r="B1247" s="117" t="s">
        <v>1306</v>
      </c>
      <c r="C1247" s="5"/>
      <c r="D1247" s="5" t="s">
        <v>370</v>
      </c>
      <c r="E1247" s="132">
        <f t="shared" si="731"/>
        <v>470.86474864864863</v>
      </c>
      <c r="F1247" s="139">
        <f>$O$1267-P1247*($O$1267-$O$1244)</f>
        <v>470.36655945945949</v>
      </c>
      <c r="G1247" s="149"/>
      <c r="H1247" s="82" t="str">
        <f t="shared" si="715"/>
        <v>21.6 percent up in Dapingian international stage</v>
      </c>
      <c r="I1247" s="142" t="str">
        <f t="shared" si="716"/>
        <v>48.6 percent up in Dapingian international stage</v>
      </c>
      <c r="J1247" s="7">
        <v>0.21621621621622</v>
      </c>
      <c r="K1247" s="129">
        <f t="shared" si="717"/>
        <v>21.6</v>
      </c>
      <c r="L1247" s="8" t="s">
        <v>163</v>
      </c>
      <c r="M1247" s="5" t="s">
        <v>82</v>
      </c>
      <c r="N1247" s="5" t="s">
        <v>82</v>
      </c>
      <c r="O1247" s="83"/>
      <c r="P1247" s="20">
        <v>0.48648648648649107</v>
      </c>
      <c r="Q1247" s="143">
        <f t="shared" si="718"/>
        <v>48.6</v>
      </c>
      <c r="R1247" s="21" t="s">
        <v>163</v>
      </c>
      <c r="S1247" s="8" t="s">
        <v>261</v>
      </c>
      <c r="T1247" s="7">
        <v>0.27027027027025435</v>
      </c>
    </row>
    <row r="1248" spans="1:20" ht="28">
      <c r="A1248" s="116" t="s">
        <v>1211</v>
      </c>
      <c r="B1248" s="117" t="s">
        <v>1307</v>
      </c>
      <c r="C1248" s="5"/>
      <c r="D1248" s="5" t="s">
        <v>266</v>
      </c>
      <c r="E1248" s="132">
        <f t="shared" si="731"/>
        <v>471.26330000000002</v>
      </c>
      <c r="F1248" s="139">
        <f t="shared" si="708"/>
        <v>463.01785000000001</v>
      </c>
      <c r="G1248" s="149"/>
      <c r="H1248" s="82" t="str">
        <f t="shared" si="715"/>
        <v>0 percent up in Dapingian international stage</v>
      </c>
      <c r="I1248" s="142" t="str">
        <f t="shared" si="716"/>
        <v>56.9 percent up in Darriwilian international stage</v>
      </c>
      <c r="J1248" s="7">
        <v>0</v>
      </c>
      <c r="K1248" s="129">
        <f t="shared" si="717"/>
        <v>0</v>
      </c>
      <c r="L1248" s="8" t="s">
        <v>163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si="718"/>
        <v>56.9</v>
      </c>
      <c r="R1248" s="21" t="s">
        <v>162</v>
      </c>
      <c r="S1248" s="8" t="s">
        <v>248</v>
      </c>
      <c r="T1248" s="7" t="s">
        <v>228</v>
      </c>
    </row>
    <row r="1249" spans="1:20" ht="28">
      <c r="A1249" s="116" t="s">
        <v>1211</v>
      </c>
      <c r="B1249" s="118" t="s">
        <v>1308</v>
      </c>
      <c r="C1249" s="5"/>
      <c r="D1249" s="5" t="s">
        <v>246</v>
      </c>
      <c r="E1249" s="132">
        <f t="shared" si="731"/>
        <v>471.26330000000002</v>
      </c>
      <c r="F1249" s="139">
        <f>$O$1181-P1249*($O$1181-$O$1144)</f>
        <v>451.41941176470584</v>
      </c>
      <c r="G1249" s="149"/>
      <c r="H1249" s="82" t="str">
        <f t="shared" si="715"/>
        <v>0 percent up in Dapingian international stage</v>
      </c>
      <c r="I1249" s="142" t="str">
        <f t="shared" si="716"/>
        <v>17.6 percent up in Katian international stage</v>
      </c>
      <c r="J1249" s="7">
        <v>0</v>
      </c>
      <c r="K1249" s="129">
        <f t="shared" si="717"/>
        <v>0</v>
      </c>
      <c r="L1249" s="8" t="s">
        <v>163</v>
      </c>
      <c r="M1249" s="5" t="s">
        <v>82</v>
      </c>
      <c r="N1249" s="5" t="s">
        <v>82</v>
      </c>
      <c r="O1249" s="83"/>
      <c r="P1249" s="20">
        <v>0.17647058823529543</v>
      </c>
      <c r="Q1249" s="143">
        <f t="shared" si="718"/>
        <v>17.600000000000001</v>
      </c>
      <c r="R1249" s="21" t="s">
        <v>160</v>
      </c>
      <c r="S1249" s="8" t="s">
        <v>248</v>
      </c>
      <c r="T1249" s="7" t="s">
        <v>228</v>
      </c>
    </row>
    <row r="1250" spans="1:20" ht="28">
      <c r="A1250" s="116" t="s">
        <v>1211</v>
      </c>
      <c r="B1250" s="117" t="s">
        <v>1309</v>
      </c>
      <c r="C1250" s="5"/>
      <c r="D1250" s="5" t="s">
        <v>82</v>
      </c>
      <c r="E1250" s="132">
        <f t="shared" si="731"/>
        <v>471.26330000000002</v>
      </c>
      <c r="F1250" s="139">
        <f t="shared" ref="F1250:F1268" si="732">$O$1244-P1250*($O$1244-$O$1222)</f>
        <v>458.17720000000003</v>
      </c>
      <c r="G1250" s="149"/>
      <c r="H1250" s="82" t="str">
        <f t="shared" si="715"/>
        <v>0 percent up in Dapingian international stage</v>
      </c>
      <c r="I1250" s="142" t="str">
        <f t="shared" si="716"/>
        <v>100 percent up in Darriwilian international stage</v>
      </c>
      <c r="J1250" s="7">
        <v>0</v>
      </c>
      <c r="K1250" s="129">
        <f t="shared" si="717"/>
        <v>0</v>
      </c>
      <c r="L1250" s="8" t="s">
        <v>163</v>
      </c>
      <c r="M1250" s="5" t="s">
        <v>82</v>
      </c>
      <c r="N1250" s="5" t="s">
        <v>82</v>
      </c>
      <c r="O1250" s="83"/>
      <c r="P1250" s="20">
        <v>1</v>
      </c>
      <c r="Q1250" s="143">
        <f t="shared" si="718"/>
        <v>100</v>
      </c>
      <c r="R1250" s="21" t="s">
        <v>162</v>
      </c>
      <c r="S1250" s="8" t="s">
        <v>234</v>
      </c>
      <c r="T1250" s="7" t="s">
        <v>228</v>
      </c>
    </row>
    <row r="1251" spans="1:20" ht="28">
      <c r="A1251" s="116" t="s">
        <v>1211</v>
      </c>
      <c r="B1251" s="117" t="s">
        <v>1310</v>
      </c>
      <c r="C1251" s="5"/>
      <c r="D1251" s="5" t="s">
        <v>250</v>
      </c>
      <c r="E1251" s="132">
        <f t="shared" si="731"/>
        <v>471.26330000000002</v>
      </c>
      <c r="F1251" s="139">
        <f t="shared" si="732"/>
        <v>463.01785000000001</v>
      </c>
      <c r="G1251" s="149"/>
      <c r="H1251" s="82" t="str">
        <f t="shared" si="715"/>
        <v>0 percent up in Dapingian international stage</v>
      </c>
      <c r="I1251" s="142" t="str">
        <f t="shared" si="716"/>
        <v>56.9 percent up in Darriwilian international stage</v>
      </c>
      <c r="J1251" s="7">
        <v>0</v>
      </c>
      <c r="K1251" s="129">
        <f t="shared" si="717"/>
        <v>0</v>
      </c>
      <c r="L1251" s="8" t="s">
        <v>163</v>
      </c>
      <c r="M1251" s="5" t="s">
        <v>82</v>
      </c>
      <c r="N1251" s="5" t="s">
        <v>82</v>
      </c>
      <c r="O1251" s="83"/>
      <c r="P1251" s="20">
        <v>0.56944444444444398</v>
      </c>
      <c r="Q1251" s="143">
        <f t="shared" si="718"/>
        <v>56.9</v>
      </c>
      <c r="R1251" s="21" t="s">
        <v>162</v>
      </c>
      <c r="S1251" s="8" t="s">
        <v>248</v>
      </c>
      <c r="T1251" s="7" t="s">
        <v>228</v>
      </c>
    </row>
    <row r="1252" spans="1:20" ht="28">
      <c r="A1252" s="116" t="s">
        <v>1211</v>
      </c>
      <c r="B1252" s="117" t="s">
        <v>1311</v>
      </c>
      <c r="C1252" s="5"/>
      <c r="D1252" s="5" t="s">
        <v>1219</v>
      </c>
      <c r="E1252" s="132">
        <f t="shared" si="731"/>
        <v>471.26330000000002</v>
      </c>
      <c r="F1252" s="139">
        <f t="shared" si="732"/>
        <v>467.85850000000005</v>
      </c>
      <c r="G1252" s="149"/>
      <c r="H1252" s="82" t="str">
        <f t="shared" si="715"/>
        <v>0 percent up in Dapingian international stage</v>
      </c>
      <c r="I1252" s="142" t="str">
        <f t="shared" si="716"/>
        <v>13.9 percent up in Darriwilian international stage</v>
      </c>
      <c r="J1252" s="7">
        <v>0</v>
      </c>
      <c r="K1252" s="129">
        <f t="shared" si="71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0.13888888888888801</v>
      </c>
      <c r="Q1252" s="143">
        <f t="shared" si="718"/>
        <v>13.9</v>
      </c>
      <c r="R1252" s="21" t="s">
        <v>162</v>
      </c>
      <c r="S1252" s="8" t="s">
        <v>248</v>
      </c>
      <c r="T1252" s="7" t="s">
        <v>228</v>
      </c>
    </row>
    <row r="1253" spans="1:20" ht="28">
      <c r="A1253" s="116"/>
      <c r="B1253" s="117" t="s">
        <v>1782</v>
      </c>
      <c r="C1253" s="5"/>
      <c r="D1253" s="5"/>
      <c r="E1253" s="132">
        <f t="shared" ref="E1253:E1254" si="733">$O$1244-J1253*($O$1244-$O$1222)</f>
        <v>466.04716000000002</v>
      </c>
      <c r="F1253" s="139">
        <f t="shared" si="732"/>
        <v>463.01785000000001</v>
      </c>
      <c r="G1253" s="149" t="s">
        <v>1787</v>
      </c>
      <c r="H1253" s="82" t="str">
        <f t="shared" ref="H1253" si="734">CONCATENATE(K1253," percent up in ",L1253," international stage")</f>
        <v>30 percent up in Darriwilian international stage</v>
      </c>
      <c r="I1253" s="142" t="str">
        <f t="shared" ref="I1253" si="735">CONCATENATE(Q1253," percent up in ",R1253," international stage")</f>
        <v>56.9 percent up in Darriwilian international stage</v>
      </c>
      <c r="J1253" s="7">
        <v>0.3</v>
      </c>
      <c r="K1253" s="129">
        <f t="shared" ref="K1253" si="736">ROUND(J1253*100,1)</f>
        <v>30</v>
      </c>
      <c r="L1253" s="8" t="s">
        <v>162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ref="Q1253" si="737">ROUND(P1253*100,1)</f>
        <v>56.9</v>
      </c>
      <c r="R1253" s="21" t="s">
        <v>162</v>
      </c>
      <c r="S1253" s="150" t="s">
        <v>1790</v>
      </c>
    </row>
    <row r="1254" spans="1:20" ht="28">
      <c r="A1254" s="116"/>
      <c r="B1254" s="117" t="s">
        <v>1783</v>
      </c>
      <c r="C1254" s="5"/>
      <c r="D1254" s="5"/>
      <c r="E1254" s="132">
        <f t="shared" si="733"/>
        <v>469.42</v>
      </c>
      <c r="F1254" s="139">
        <f t="shared" si="732"/>
        <v>466.04716000000002</v>
      </c>
      <c r="G1254" s="149" t="s">
        <v>1788</v>
      </c>
      <c r="H1254" s="82" t="str">
        <f t="shared" ref="H1254" si="738">CONCATENATE(K1254," percent up in ",L1254," international stage")</f>
        <v>0 percent up in Darriwilian international stage</v>
      </c>
      <c r="I1254" s="142" t="str">
        <f t="shared" ref="I1254" si="739">CONCATENATE(Q1254," percent up in ",R1254," international stage")</f>
        <v>30 percent up in Darriwilian international stage</v>
      </c>
      <c r="J1254" s="7">
        <v>0</v>
      </c>
      <c r="K1254" s="129">
        <f t="shared" ref="K1254" si="740">ROUND(J1254*100,1)</f>
        <v>0</v>
      </c>
      <c r="L1254" s="8" t="s">
        <v>162</v>
      </c>
      <c r="M1254" s="5" t="s">
        <v>82</v>
      </c>
      <c r="N1254" s="5" t="s">
        <v>82</v>
      </c>
      <c r="O1254" s="83"/>
      <c r="P1254" s="20">
        <v>0.3</v>
      </c>
      <c r="Q1254" s="143">
        <f t="shared" ref="Q1254" si="741">ROUND(P1254*100,1)</f>
        <v>30</v>
      </c>
      <c r="R1254" s="21" t="s">
        <v>162</v>
      </c>
      <c r="S1254" s="150" t="s">
        <v>1791</v>
      </c>
    </row>
    <row r="1255" spans="1:20" ht="28">
      <c r="A1255" s="116"/>
      <c r="B1255" s="117" t="s">
        <v>1784</v>
      </c>
      <c r="C1255" s="5"/>
      <c r="D1255" s="5"/>
      <c r="E1255" s="132">
        <f t="shared" ref="E1255" si="742">$O$1268-J1255*($O$1268-$O$1244)</f>
        <v>471.26330000000002</v>
      </c>
      <c r="F1255" s="139">
        <f>$O$1267-P1255*($O$1267-$O$1244)</f>
        <v>469.42</v>
      </c>
      <c r="G1255" s="149" t="s">
        <v>1786</v>
      </c>
      <c r="H1255" s="82" t="str">
        <f t="shared" ref="H1255" si="743">CONCATENATE(K1255," percent up in ",L1255," international stage")</f>
        <v>0 percent up in Dapingian international stage</v>
      </c>
      <c r="I1255" s="142" t="str">
        <f t="shared" ref="I1255" si="744">CONCATENATE(Q1255," percent up in ",R1255," international stage")</f>
        <v>100 percent up in Dapingian international stage</v>
      </c>
      <c r="J1255" s="7">
        <v>0</v>
      </c>
      <c r="K1255" s="129">
        <f t="shared" ref="K1255" si="745">ROUND(J1255*100,1)</f>
        <v>0</v>
      </c>
      <c r="L1255" s="8" t="s">
        <v>163</v>
      </c>
      <c r="M1255" s="5"/>
      <c r="O1255" s="83"/>
      <c r="P1255" s="20">
        <v>1</v>
      </c>
      <c r="Q1255" s="143">
        <f t="shared" ref="Q1255" si="746">ROUND(P1255*100,1)</f>
        <v>100</v>
      </c>
      <c r="R1255" s="21" t="s">
        <v>163</v>
      </c>
      <c r="S1255" s="150" t="s">
        <v>1789</v>
      </c>
    </row>
    <row r="1256" spans="1:20" ht="28">
      <c r="A1256" s="116"/>
      <c r="B1256" s="117" t="s">
        <v>1785</v>
      </c>
      <c r="C1256" s="5"/>
      <c r="D1256" s="5"/>
      <c r="E1256" s="132">
        <f t="shared" ref="E1256" si="747">$O$1268-J1256*($O$1268-$O$1244)</f>
        <v>471.26330000000002</v>
      </c>
      <c r="F1256" s="139">
        <f>$O$1267-P1256*($O$1267-$O$1244)</f>
        <v>469.42</v>
      </c>
      <c r="G1256" s="149" t="s">
        <v>1786</v>
      </c>
      <c r="H1256" s="82" t="str">
        <f t="shared" ref="H1256" si="748">CONCATENATE(K1256," percent up in ",L1256," international stage")</f>
        <v>0 percent up in Dapingian international stage</v>
      </c>
      <c r="I1256" s="142" t="str">
        <f t="shared" ref="I1256" si="749">CONCATENATE(Q1256," percent up in ",R1256," international stage")</f>
        <v>100 percent up in Dapingian international stage</v>
      </c>
      <c r="J1256" s="7">
        <v>0</v>
      </c>
      <c r="K1256" s="129">
        <f t="shared" ref="K1256" si="750">ROUND(J1256*100,1)</f>
        <v>0</v>
      </c>
      <c r="L1256" s="8" t="s">
        <v>163</v>
      </c>
      <c r="M1256" s="5"/>
      <c r="O1256" s="83"/>
      <c r="P1256" s="20">
        <v>1</v>
      </c>
      <c r="Q1256" s="143">
        <f t="shared" ref="Q1256" si="751">ROUND(P1256*100,1)</f>
        <v>100</v>
      </c>
      <c r="R1256" s="21" t="s">
        <v>163</v>
      </c>
      <c r="S1256" s="150" t="s">
        <v>1789</v>
      </c>
    </row>
    <row r="1257" spans="1:20" ht="28">
      <c r="A1257" s="116" t="s">
        <v>1211</v>
      </c>
      <c r="B1257" s="117" t="s">
        <v>1312</v>
      </c>
      <c r="C1257" s="5"/>
      <c r="D1257" s="5" t="s">
        <v>82</v>
      </c>
      <c r="E1257" s="132">
        <f t="shared" si="731"/>
        <v>471.26330000000002</v>
      </c>
      <c r="F1257" s="139">
        <f t="shared" si="732"/>
        <v>463.01785000000001</v>
      </c>
      <c r="G1257" s="149"/>
      <c r="H1257" s="82" t="str">
        <f t="shared" si="715"/>
        <v>0 percent up in Dapingian international stage</v>
      </c>
      <c r="I1257" s="142" t="str">
        <f t="shared" si="716"/>
        <v>56.9 percent up in Darriwilian international stage</v>
      </c>
      <c r="J1257" s="7">
        <v>0</v>
      </c>
      <c r="K1257" s="129">
        <f t="shared" si="717"/>
        <v>0</v>
      </c>
      <c r="L1257" s="8" t="s">
        <v>163</v>
      </c>
      <c r="M1257" s="5" t="s">
        <v>82</v>
      </c>
      <c r="N1257" s="5" t="s">
        <v>82</v>
      </c>
      <c r="O1257" s="83"/>
      <c r="P1257" s="20">
        <v>0.56944444444444398</v>
      </c>
      <c r="Q1257" s="143">
        <f t="shared" si="718"/>
        <v>56.9</v>
      </c>
      <c r="R1257" s="21" t="s">
        <v>162</v>
      </c>
      <c r="S1257" s="8" t="s">
        <v>248</v>
      </c>
      <c r="T1257" s="7" t="s">
        <v>228</v>
      </c>
    </row>
    <row r="1258" spans="1:20" ht="28">
      <c r="A1258" s="116" t="s">
        <v>1211</v>
      </c>
      <c r="B1258" s="117" t="s">
        <v>1313</v>
      </c>
      <c r="C1258" s="5"/>
      <c r="D1258" s="5" t="s">
        <v>82</v>
      </c>
      <c r="E1258" s="132">
        <f t="shared" si="731"/>
        <v>471.26330000000002</v>
      </c>
      <c r="F1258" s="139">
        <f t="shared" si="732"/>
        <v>463.01785000000001</v>
      </c>
      <c r="G1258" s="149"/>
      <c r="H1258" s="82" t="str">
        <f t="shared" si="715"/>
        <v>0 percent up in Dapingian international stage</v>
      </c>
      <c r="I1258" s="142" t="str">
        <f t="shared" si="716"/>
        <v>56.9 percent up in Darriwilian international stage</v>
      </c>
      <c r="J1258" s="7">
        <v>0</v>
      </c>
      <c r="K1258" s="129">
        <f t="shared" si="717"/>
        <v>0</v>
      </c>
      <c r="L1258" s="8" t="s">
        <v>163</v>
      </c>
      <c r="M1258" s="5" t="s">
        <v>82</v>
      </c>
      <c r="N1258" s="5" t="s">
        <v>82</v>
      </c>
      <c r="O1258" s="83"/>
      <c r="P1258" s="20">
        <v>0.56944444444444398</v>
      </c>
      <c r="Q1258" s="143">
        <f t="shared" si="718"/>
        <v>56.9</v>
      </c>
      <c r="R1258" s="21" t="s">
        <v>162</v>
      </c>
      <c r="S1258" s="8" t="s">
        <v>248</v>
      </c>
      <c r="T1258" s="7" t="s">
        <v>228</v>
      </c>
    </row>
    <row r="1259" spans="1:20" ht="28">
      <c r="A1259" s="116" t="s">
        <v>1211</v>
      </c>
      <c r="B1259" s="117" t="s">
        <v>1314</v>
      </c>
      <c r="C1259" s="5"/>
      <c r="D1259" s="5" t="s">
        <v>82</v>
      </c>
      <c r="E1259" s="132">
        <f t="shared" si="731"/>
        <v>471.26330000000002</v>
      </c>
      <c r="F1259" s="139">
        <f>$O$1267-P1259*($O$1267-$O$1244)</f>
        <v>469.42</v>
      </c>
      <c r="G1259" s="149"/>
      <c r="H1259" s="82" t="str">
        <f t="shared" si="715"/>
        <v>0 percent up in Dapingian international stage</v>
      </c>
      <c r="I1259" s="142" t="str">
        <f t="shared" si="716"/>
        <v>100 percent up in Dapingian international stage</v>
      </c>
      <c r="J1259" s="7">
        <v>0</v>
      </c>
      <c r="K1259" s="129">
        <f t="shared" si="71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1</v>
      </c>
      <c r="Q1259" s="143">
        <f t="shared" si="718"/>
        <v>100</v>
      </c>
      <c r="R1259" s="21" t="s">
        <v>163</v>
      </c>
      <c r="S1259" s="8" t="s">
        <v>234</v>
      </c>
      <c r="T1259" s="7" t="s">
        <v>228</v>
      </c>
    </row>
    <row r="1260" spans="1:20" ht="28">
      <c r="A1260" s="116" t="s">
        <v>1211</v>
      </c>
      <c r="B1260" s="118" t="s">
        <v>1315</v>
      </c>
      <c r="C1260" s="5"/>
      <c r="D1260" s="5" t="s">
        <v>246</v>
      </c>
      <c r="E1260" s="132">
        <f t="shared" si="731"/>
        <v>471.26330000000002</v>
      </c>
      <c r="F1260" s="139">
        <f>$O$1267-P1260*($O$1267-$O$1244)</f>
        <v>470.36655945945949</v>
      </c>
      <c r="G1260" s="149"/>
      <c r="H1260" s="82" t="str">
        <f t="shared" si="715"/>
        <v>0 percent up in Dapingian international stage</v>
      </c>
      <c r="I1260" s="142" t="str">
        <f t="shared" si="716"/>
        <v>48.6 percent up in Dapingian international stage</v>
      </c>
      <c r="J1260" s="7">
        <v>0</v>
      </c>
      <c r="K1260" s="129">
        <f t="shared" si="717"/>
        <v>0</v>
      </c>
      <c r="L1260" s="8" t="s">
        <v>163</v>
      </c>
      <c r="M1260" s="5" t="s">
        <v>82</v>
      </c>
      <c r="N1260" s="5" t="s">
        <v>82</v>
      </c>
      <c r="O1260" s="83"/>
      <c r="P1260" s="20">
        <v>0.48648648648649107</v>
      </c>
      <c r="Q1260" s="143">
        <f t="shared" si="718"/>
        <v>48.6</v>
      </c>
      <c r="R1260" s="21" t="s">
        <v>163</v>
      </c>
      <c r="S1260" s="8" t="s">
        <v>232</v>
      </c>
      <c r="T1260" s="7" t="s">
        <v>228</v>
      </c>
    </row>
    <row r="1261" spans="1:20" ht="28">
      <c r="A1261" s="116" t="s">
        <v>1211</v>
      </c>
      <c r="B1261" s="118" t="s">
        <v>1316</v>
      </c>
      <c r="C1261" s="5"/>
      <c r="D1261" s="5" t="s">
        <v>1203</v>
      </c>
      <c r="E1261" s="132">
        <f t="shared" si="731"/>
        <v>471.26330000000002</v>
      </c>
      <c r="F1261" s="139">
        <f t="shared" si="732"/>
        <v>468.01464999999996</v>
      </c>
      <c r="G1261" s="149"/>
      <c r="H1261" s="82" t="str">
        <f t="shared" si="715"/>
        <v>0 percent up in Dapingian international stage</v>
      </c>
      <c r="I1261" s="142" t="str">
        <f t="shared" si="716"/>
        <v>12.5 percent up in Darriwilian international stage</v>
      </c>
      <c r="J1261" s="7">
        <v>0</v>
      </c>
      <c r="K1261" s="129">
        <f t="shared" si="717"/>
        <v>0</v>
      </c>
      <c r="L1261" s="8" t="s">
        <v>163</v>
      </c>
      <c r="M1261" s="5" t="s">
        <v>82</v>
      </c>
      <c r="N1261" s="5" t="s">
        <v>82</v>
      </c>
      <c r="O1261" s="83"/>
      <c r="P1261" s="20">
        <v>0.12500000000000394</v>
      </c>
      <c r="Q1261" s="143">
        <f t="shared" si="718"/>
        <v>12.5</v>
      </c>
      <c r="R1261" s="21" t="s">
        <v>162</v>
      </c>
      <c r="S1261" s="8" t="s">
        <v>248</v>
      </c>
      <c r="T1261" s="7" t="s">
        <v>228</v>
      </c>
    </row>
    <row r="1262" spans="1:20" ht="28">
      <c r="A1262" s="116" t="s">
        <v>1211</v>
      </c>
      <c r="B1262" s="117" t="s">
        <v>1317</v>
      </c>
      <c r="C1262" s="5"/>
      <c r="D1262" s="5" t="s">
        <v>246</v>
      </c>
      <c r="E1262" s="132">
        <f t="shared" si="731"/>
        <v>471.26330000000002</v>
      </c>
      <c r="F1262" s="139">
        <f t="shared" si="732"/>
        <v>459.89485000000008</v>
      </c>
      <c r="G1262" s="149"/>
      <c r="H1262" s="82" t="str">
        <f t="shared" si="715"/>
        <v>0 percent up in Dapingian international stage</v>
      </c>
      <c r="I1262" s="142" t="str">
        <f t="shared" si="716"/>
        <v>84.7 percent up in Darriwilian international stage</v>
      </c>
      <c r="J1262" s="7">
        <v>0</v>
      </c>
      <c r="K1262" s="129">
        <f t="shared" si="717"/>
        <v>0</v>
      </c>
      <c r="L1262" s="8" t="s">
        <v>163</v>
      </c>
      <c r="M1262" s="5" t="s">
        <v>82</v>
      </c>
      <c r="N1262" s="5" t="s">
        <v>82</v>
      </c>
      <c r="O1262" s="83"/>
      <c r="P1262" s="20">
        <v>0.84722222222221999</v>
      </c>
      <c r="Q1262" s="143">
        <f t="shared" si="718"/>
        <v>84.7</v>
      </c>
      <c r="R1262" s="21" t="s">
        <v>162</v>
      </c>
      <c r="S1262" s="8" t="s">
        <v>248</v>
      </c>
      <c r="T1262" s="7" t="s">
        <v>228</v>
      </c>
    </row>
    <row r="1263" spans="1:20" ht="28">
      <c r="A1263" s="116" t="s">
        <v>1211</v>
      </c>
      <c r="B1263" s="120" t="s">
        <v>1318</v>
      </c>
      <c r="C1263" s="5"/>
      <c r="D1263" s="5" t="s">
        <v>82</v>
      </c>
      <c r="E1263" s="132">
        <f t="shared" si="731"/>
        <v>471.26330000000002</v>
      </c>
      <c r="F1263" s="139">
        <f t="shared" si="732"/>
        <v>459.89485000000008</v>
      </c>
      <c r="G1263" s="149"/>
      <c r="H1263" s="82" t="str">
        <f t="shared" si="715"/>
        <v>0 percent up in Dapingian international stage</v>
      </c>
      <c r="I1263" s="142" t="str">
        <f t="shared" si="716"/>
        <v>84.7 percent up in Darriwilian international stage</v>
      </c>
      <c r="J1263" s="7">
        <v>0</v>
      </c>
      <c r="K1263" s="129">
        <f t="shared" si="717"/>
        <v>0</v>
      </c>
      <c r="L1263" s="8" t="s">
        <v>163</v>
      </c>
      <c r="M1263" s="5" t="s">
        <v>82</v>
      </c>
      <c r="N1263" s="5" t="s">
        <v>82</v>
      </c>
      <c r="O1263" s="83"/>
      <c r="P1263" s="20">
        <v>0.84722222222221999</v>
      </c>
      <c r="Q1263" s="143">
        <f t="shared" si="718"/>
        <v>84.7</v>
      </c>
      <c r="R1263" s="21" t="s">
        <v>162</v>
      </c>
      <c r="S1263" s="8" t="s">
        <v>248</v>
      </c>
      <c r="T1263" s="7" t="s">
        <v>228</v>
      </c>
    </row>
    <row r="1264" spans="1:20" ht="28">
      <c r="A1264" s="116" t="s">
        <v>1211</v>
      </c>
      <c r="B1264" s="118" t="s">
        <v>1319</v>
      </c>
      <c r="C1264" s="5"/>
      <c r="D1264" s="5" t="s">
        <v>246</v>
      </c>
      <c r="E1264" s="132">
        <f t="shared" si="731"/>
        <v>471.26330000000002</v>
      </c>
      <c r="F1264" s="139">
        <f t="shared" si="732"/>
        <v>459.89485000000008</v>
      </c>
      <c r="G1264" s="149"/>
      <c r="H1264" s="82" t="str">
        <f t="shared" si="715"/>
        <v>0 percent up in Dapingian international stage</v>
      </c>
      <c r="I1264" s="142" t="str">
        <f t="shared" si="716"/>
        <v>84.7 percent up in Darriwilian international stage</v>
      </c>
      <c r="J1264" s="7">
        <v>0</v>
      </c>
      <c r="K1264" s="129">
        <f t="shared" si="717"/>
        <v>0</v>
      </c>
      <c r="L1264" s="8" t="s">
        <v>163</v>
      </c>
      <c r="M1264" s="5" t="s">
        <v>82</v>
      </c>
      <c r="N1264" s="5" t="s">
        <v>82</v>
      </c>
      <c r="O1264" s="83"/>
      <c r="P1264" s="20">
        <v>0.84722222222221999</v>
      </c>
      <c r="Q1264" s="143">
        <f t="shared" si="718"/>
        <v>84.7</v>
      </c>
      <c r="R1264" s="21" t="s">
        <v>162</v>
      </c>
      <c r="S1264" s="8" t="s">
        <v>248</v>
      </c>
      <c r="T1264" s="7" t="s">
        <v>228</v>
      </c>
    </row>
    <row r="1265" spans="1:20" ht="28">
      <c r="A1265" s="116"/>
      <c r="B1265" s="118" t="s">
        <v>1993</v>
      </c>
      <c r="C1265" s="5"/>
      <c r="D1265" s="5"/>
      <c r="E1265" s="132">
        <f t="shared" ref="E1265:E1266" si="752">$O$1268-J1265*($O$1268-$O$1244)</f>
        <v>470.34165000000002</v>
      </c>
      <c r="F1265" s="139">
        <f>$O$1267-P1265*($O$1267-$O$1244)</f>
        <v>469.42</v>
      </c>
      <c r="G1265" s="149" t="s">
        <v>1607</v>
      </c>
      <c r="H1265" s="82" t="str">
        <f t="shared" ref="H1265:H1266" si="753">CONCATENATE(K1265," percent up in ",L1265," international stage")</f>
        <v>50 percent up in Dapingian international stage</v>
      </c>
      <c r="I1265" s="142" t="str">
        <f t="shared" ref="I1265:I1266" si="754">CONCATENATE(Q1265," percent up in ",R1265," international stage")</f>
        <v>100 percent up in Dapingian international stage</v>
      </c>
      <c r="J1265" s="7">
        <v>0.5</v>
      </c>
      <c r="K1265" s="129">
        <f t="shared" ref="K1265:K1266" si="755">ROUND(J1265*100,1)</f>
        <v>50</v>
      </c>
      <c r="L1265" s="8" t="s">
        <v>163</v>
      </c>
      <c r="M1265" s="5"/>
      <c r="O1265" s="83"/>
      <c r="P1265" s="20">
        <v>1</v>
      </c>
      <c r="Q1265" s="143">
        <f t="shared" ref="Q1265:Q1266" si="756">ROUND(P1265*100,1)</f>
        <v>100</v>
      </c>
      <c r="R1265" s="21" t="s">
        <v>163</v>
      </c>
      <c r="S1265" s="150" t="s">
        <v>1607</v>
      </c>
    </row>
    <row r="1266" spans="1:20" ht="28">
      <c r="A1266" s="116"/>
      <c r="B1266" s="118" t="s">
        <v>1994</v>
      </c>
      <c r="C1266" s="5"/>
      <c r="D1266" s="5"/>
      <c r="E1266" s="132">
        <f t="shared" si="752"/>
        <v>471.26330000000002</v>
      </c>
      <c r="F1266" s="139">
        <f>$O$1267-P1266*($O$1267-$O$1244)</f>
        <v>470.34165000000002</v>
      </c>
      <c r="G1266" s="149" t="s">
        <v>1608</v>
      </c>
      <c r="H1266" s="82" t="str">
        <f t="shared" si="753"/>
        <v>0 percent up in Dapingian international stage</v>
      </c>
      <c r="I1266" s="142" t="str">
        <f t="shared" si="754"/>
        <v>50 percent up in Dapingian international stage</v>
      </c>
      <c r="J1266" s="7">
        <v>0</v>
      </c>
      <c r="K1266" s="129">
        <f t="shared" si="755"/>
        <v>0</v>
      </c>
      <c r="L1266" s="8" t="s">
        <v>163</v>
      </c>
      <c r="M1266" s="5"/>
      <c r="O1266" s="83"/>
      <c r="P1266" s="20">
        <v>0.5</v>
      </c>
      <c r="Q1266" s="143">
        <f t="shared" si="756"/>
        <v>50</v>
      </c>
      <c r="R1266" s="21" t="s">
        <v>163</v>
      </c>
      <c r="S1266" s="150" t="s">
        <v>1608</v>
      </c>
    </row>
    <row r="1267" spans="1:20" ht="28">
      <c r="A1267" s="116" t="s">
        <v>1211</v>
      </c>
      <c r="B1267" s="117" t="s">
        <v>163</v>
      </c>
      <c r="C1267" s="135"/>
      <c r="D1267" s="135" t="s">
        <v>224</v>
      </c>
      <c r="E1267" s="132">
        <f t="shared" si="731"/>
        <v>471.26330000000002</v>
      </c>
      <c r="F1267" s="139">
        <f>$O$1267-P1267*($O$1267-$O$1244)</f>
        <v>469.42</v>
      </c>
      <c r="G1267" s="149"/>
      <c r="H1267" s="82" t="str">
        <f t="shared" si="715"/>
        <v>0 percent up in Dapingian international stage</v>
      </c>
      <c r="I1267" s="142" t="str">
        <f t="shared" si="716"/>
        <v>100 percent up in Dapingian international stage</v>
      </c>
      <c r="J1267" s="7">
        <v>0</v>
      </c>
      <c r="K1267" s="129">
        <f t="shared" si="717"/>
        <v>0</v>
      </c>
      <c r="L1267" s="8" t="s">
        <v>163</v>
      </c>
      <c r="M1267" s="5" t="s">
        <v>226</v>
      </c>
      <c r="N1267" s="5" t="s">
        <v>1320</v>
      </c>
      <c r="O1267" s="84">
        <f>Master_Chronostrat!I150</f>
        <v>471.26330000000002</v>
      </c>
      <c r="P1267" s="20">
        <v>1</v>
      </c>
      <c r="Q1267" s="143">
        <f t="shared" si="718"/>
        <v>100</v>
      </c>
      <c r="R1267" s="21" t="s">
        <v>163</v>
      </c>
      <c r="S1267" s="8" t="s">
        <v>226</v>
      </c>
      <c r="T1267" s="7" t="s">
        <v>228</v>
      </c>
    </row>
    <row r="1268" spans="1:20" ht="28">
      <c r="A1268" s="116" t="s">
        <v>1211</v>
      </c>
      <c r="B1268" s="117" t="s">
        <v>1321</v>
      </c>
      <c r="C1268" s="135"/>
      <c r="D1268" s="135" t="s">
        <v>224</v>
      </c>
      <c r="E1268" s="132">
        <f t="shared" si="731"/>
        <v>471.26330000000002</v>
      </c>
      <c r="F1268" s="139">
        <f t="shared" si="732"/>
        <v>458.17720000000003</v>
      </c>
      <c r="G1268" s="149"/>
      <c r="H1268" s="82" t="str">
        <f t="shared" si="715"/>
        <v>0 percent up in Dapingian international stage</v>
      </c>
      <c r="I1268" s="142" t="str">
        <f t="shared" si="716"/>
        <v>100 percent up in Darriwilian international stage</v>
      </c>
      <c r="J1268" s="7">
        <v>0</v>
      </c>
      <c r="K1268" s="129">
        <f t="shared" si="717"/>
        <v>0</v>
      </c>
      <c r="L1268" s="8" t="s">
        <v>163</v>
      </c>
      <c r="M1268" s="5" t="s">
        <v>226</v>
      </c>
      <c r="N1268" s="5" t="s">
        <v>1322</v>
      </c>
      <c r="O1268" s="84">
        <f>Master_Chronostrat!I150</f>
        <v>471.26330000000002</v>
      </c>
      <c r="P1268" s="20">
        <v>1</v>
      </c>
      <c r="Q1268" s="143">
        <f t="shared" si="718"/>
        <v>100</v>
      </c>
      <c r="R1268" s="21" t="s">
        <v>162</v>
      </c>
      <c r="S1268" s="8" t="s">
        <v>241</v>
      </c>
      <c r="T1268" s="7" t="s">
        <v>228</v>
      </c>
    </row>
    <row r="1269" spans="1:20" ht="28">
      <c r="A1269" s="116" t="s">
        <v>1211</v>
      </c>
      <c r="B1269" s="117" t="s">
        <v>1323</v>
      </c>
      <c r="C1269" s="5"/>
      <c r="D1269" s="5" t="s">
        <v>250</v>
      </c>
      <c r="E1269" s="132">
        <f t="shared" ref="E1269:E1293" si="757">$O$1293-J1269*($O$1293-$O$1268)</f>
        <v>471.43435294117648</v>
      </c>
      <c r="F1269" s="139">
        <f>$O$1293-P1269*($O$1293-$O$1268)</f>
        <v>471.26330000000002</v>
      </c>
      <c r="G1269" s="149"/>
      <c r="H1269" s="82" t="str">
        <f t="shared" si="715"/>
        <v>97.1 percent up in Floian international stage</v>
      </c>
      <c r="I1269" s="142" t="str">
        <f t="shared" si="716"/>
        <v>100 percent up in Floian international stage</v>
      </c>
      <c r="J1269" s="7">
        <v>0.97058823529411942</v>
      </c>
      <c r="K1269" s="129">
        <f t="shared" si="717"/>
        <v>97.1</v>
      </c>
      <c r="L1269" s="8" t="s">
        <v>164</v>
      </c>
      <c r="M1269" s="5" t="s">
        <v>82</v>
      </c>
      <c r="N1269" s="5" t="s">
        <v>82</v>
      </c>
      <c r="O1269" s="83"/>
      <c r="P1269" s="20">
        <v>1</v>
      </c>
      <c r="Q1269" s="143">
        <f t="shared" si="718"/>
        <v>100</v>
      </c>
      <c r="R1269" s="21" t="s">
        <v>164</v>
      </c>
      <c r="S1269" s="8" t="s">
        <v>274</v>
      </c>
      <c r="T1269" s="7" t="s">
        <v>228</v>
      </c>
    </row>
    <row r="1270" spans="1:20" ht="28">
      <c r="A1270" s="116" t="s">
        <v>1211</v>
      </c>
      <c r="B1270" s="117" t="s">
        <v>1324</v>
      </c>
      <c r="C1270" s="5"/>
      <c r="D1270" s="5" t="s">
        <v>82</v>
      </c>
      <c r="E1270" s="132">
        <f t="shared" si="757"/>
        <v>472.28961764705883</v>
      </c>
      <c r="F1270" s="139">
        <f>$O$1293-P1270*($O$1293-$O$1268)</f>
        <v>471.26330000000002</v>
      </c>
      <c r="G1270" s="149"/>
      <c r="H1270" s="82" t="str">
        <f t="shared" si="715"/>
        <v>82.4 percent up in Floian international stage</v>
      </c>
      <c r="I1270" s="142" t="str">
        <f t="shared" si="716"/>
        <v>100 percent up in Floian international stage</v>
      </c>
      <c r="J1270" s="7">
        <v>0.82352941176470784</v>
      </c>
      <c r="K1270" s="129">
        <f t="shared" si="717"/>
        <v>82.4</v>
      </c>
      <c r="L1270" s="8" t="s">
        <v>164</v>
      </c>
      <c r="M1270" s="5" t="s">
        <v>82</v>
      </c>
      <c r="N1270" s="5" t="s">
        <v>82</v>
      </c>
      <c r="O1270" s="83"/>
      <c r="P1270" s="20">
        <v>1</v>
      </c>
      <c r="Q1270" s="143">
        <f t="shared" si="718"/>
        <v>100</v>
      </c>
      <c r="R1270" s="21" t="s">
        <v>164</v>
      </c>
      <c r="S1270" s="8" t="s">
        <v>274</v>
      </c>
      <c r="T1270" s="7" t="s">
        <v>228</v>
      </c>
    </row>
    <row r="1271" spans="1:20" ht="28">
      <c r="A1271" s="116" t="s">
        <v>1211</v>
      </c>
      <c r="B1271" s="117" t="s">
        <v>1325</v>
      </c>
      <c r="C1271" s="5"/>
      <c r="D1271" s="5" t="s">
        <v>370</v>
      </c>
      <c r="E1271" s="132">
        <f t="shared" si="757"/>
        <v>472.28961764705883</v>
      </c>
      <c r="F1271" s="139">
        <f>$O$1268-P1271*($O$1268-$O$1244)</f>
        <v>470.86474864864869</v>
      </c>
      <c r="G1271" s="149"/>
      <c r="H1271" s="82" t="str">
        <f t="shared" si="715"/>
        <v>82.4 percent up in Floian international stage</v>
      </c>
      <c r="I1271" s="142" t="str">
        <f t="shared" si="716"/>
        <v>21.6 percent up in Dapingian international stage</v>
      </c>
      <c r="J1271" s="7">
        <v>0.82352941176470784</v>
      </c>
      <c r="K1271" s="129">
        <f t="shared" si="717"/>
        <v>82.4</v>
      </c>
      <c r="L1271" s="8" t="s">
        <v>164</v>
      </c>
      <c r="M1271" s="5" t="s">
        <v>82</v>
      </c>
      <c r="N1271" s="5" t="s">
        <v>82</v>
      </c>
      <c r="O1271" s="83"/>
      <c r="P1271" s="20">
        <v>0.21621621621621995</v>
      </c>
      <c r="Q1271" s="143">
        <f t="shared" si="718"/>
        <v>21.6</v>
      </c>
      <c r="R1271" s="21" t="s">
        <v>163</v>
      </c>
      <c r="S1271" s="8" t="s">
        <v>248</v>
      </c>
      <c r="T1271" s="7" t="s">
        <v>228</v>
      </c>
    </row>
    <row r="1272" spans="1:20" ht="28">
      <c r="A1272" s="116" t="s">
        <v>1211</v>
      </c>
      <c r="B1272" s="117" t="s">
        <v>1326</v>
      </c>
      <c r="C1272" s="5"/>
      <c r="D1272" s="5" t="s">
        <v>266</v>
      </c>
      <c r="E1272" s="132">
        <f t="shared" si="757"/>
        <v>472.71724999999998</v>
      </c>
      <c r="F1272" s="139">
        <f t="shared" ref="F1272:F1296" si="758">$O$1293-P1272*($O$1293-$O$1268)</f>
        <v>471.26330000000002</v>
      </c>
      <c r="G1272" s="149"/>
      <c r="H1272" s="82" t="str">
        <f t="shared" si="715"/>
        <v>75 percent up in Floian international stage</v>
      </c>
      <c r="I1272" s="142" t="str">
        <f t="shared" si="716"/>
        <v>100 percent up in Floian international stage</v>
      </c>
      <c r="J1272" s="7">
        <v>0.75000000000000211</v>
      </c>
      <c r="K1272" s="129">
        <f t="shared" si="717"/>
        <v>75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18"/>
        <v>100</v>
      </c>
      <c r="R1272" s="21" t="s">
        <v>164</v>
      </c>
      <c r="S1272" s="8" t="s">
        <v>274</v>
      </c>
      <c r="T1272" s="7" t="s">
        <v>228</v>
      </c>
    </row>
    <row r="1273" spans="1:20" ht="28">
      <c r="A1273" s="116" t="s">
        <v>1211</v>
      </c>
      <c r="B1273" s="117" t="s">
        <v>1327</v>
      </c>
      <c r="C1273" s="5"/>
      <c r="D1273" s="5" t="s">
        <v>370</v>
      </c>
      <c r="E1273" s="132">
        <f t="shared" si="757"/>
        <v>474.00014705882353</v>
      </c>
      <c r="F1273" s="139">
        <f t="shared" si="758"/>
        <v>472.28961764705883</v>
      </c>
      <c r="G1273" s="149"/>
      <c r="H1273" s="82" t="str">
        <f t="shared" si="715"/>
        <v>52.9 percent up in Floian international stage</v>
      </c>
      <c r="I1273" s="142" t="str">
        <f t="shared" si="716"/>
        <v>82.4 percent up in Floian international stage</v>
      </c>
      <c r="J1273" s="7">
        <v>0.5294117647058848</v>
      </c>
      <c r="K1273" s="129">
        <f t="shared" si="717"/>
        <v>52.9</v>
      </c>
      <c r="L1273" s="8" t="s">
        <v>164</v>
      </c>
      <c r="M1273" s="5" t="s">
        <v>82</v>
      </c>
      <c r="N1273" s="5" t="s">
        <v>82</v>
      </c>
      <c r="O1273" s="83"/>
      <c r="P1273" s="20">
        <v>0.82352941176470784</v>
      </c>
      <c r="Q1273" s="143">
        <f t="shared" si="718"/>
        <v>82.4</v>
      </c>
      <c r="R1273" s="21" t="s">
        <v>164</v>
      </c>
      <c r="S1273" s="8" t="s">
        <v>261</v>
      </c>
      <c r="T1273" s="7">
        <v>0.29411764705882959</v>
      </c>
    </row>
    <row r="1274" spans="1:20" ht="28">
      <c r="A1274" s="116" t="s">
        <v>1211</v>
      </c>
      <c r="B1274" s="117" t="s">
        <v>1328</v>
      </c>
      <c r="C1274" s="5"/>
      <c r="D1274" s="5" t="s">
        <v>82</v>
      </c>
      <c r="E1274" s="132">
        <f t="shared" si="757"/>
        <v>474.00014705882353</v>
      </c>
      <c r="F1274" s="139">
        <f t="shared" si="758"/>
        <v>472.28961764705883</v>
      </c>
      <c r="G1274" s="149"/>
      <c r="H1274" s="82" t="str">
        <f t="shared" si="715"/>
        <v>52.9 percent up in Floian international stage</v>
      </c>
      <c r="I1274" s="142" t="str">
        <f t="shared" si="716"/>
        <v>82.4 percent up in Floian international stage</v>
      </c>
      <c r="J1274" s="7">
        <v>0.5294117647058848</v>
      </c>
      <c r="K1274" s="129">
        <f t="shared" si="717"/>
        <v>52.9</v>
      </c>
      <c r="L1274" s="8" t="s">
        <v>164</v>
      </c>
      <c r="M1274" s="5" t="s">
        <v>82</v>
      </c>
      <c r="N1274" s="5" t="s">
        <v>82</v>
      </c>
      <c r="O1274" s="83"/>
      <c r="P1274" s="20">
        <v>0.82352941176470784</v>
      </c>
      <c r="Q1274" s="143">
        <f t="shared" si="718"/>
        <v>82.4</v>
      </c>
      <c r="R1274" s="21" t="s">
        <v>164</v>
      </c>
      <c r="S1274" s="8" t="s">
        <v>261</v>
      </c>
      <c r="T1274" s="7">
        <v>0.29411764705882959</v>
      </c>
    </row>
    <row r="1275" spans="1:20" ht="28">
      <c r="A1275" s="116" t="s">
        <v>1211</v>
      </c>
      <c r="B1275" s="117" t="s">
        <v>1329</v>
      </c>
      <c r="C1275" s="5"/>
      <c r="D1275" s="5" t="s">
        <v>266</v>
      </c>
      <c r="E1275" s="132">
        <f t="shared" si="757"/>
        <v>474.00014705882353</v>
      </c>
      <c r="F1275" s="139">
        <f t="shared" si="758"/>
        <v>472.71724999999998</v>
      </c>
      <c r="G1275" s="149"/>
      <c r="H1275" s="82" t="str">
        <f t="shared" si="715"/>
        <v>52.9 percent up in Floian international stage</v>
      </c>
      <c r="I1275" s="142" t="str">
        <f t="shared" si="716"/>
        <v>75 percent up in Floian international stage</v>
      </c>
      <c r="J1275" s="7">
        <v>0.5294117647058848</v>
      </c>
      <c r="K1275" s="129">
        <f t="shared" si="717"/>
        <v>52.9</v>
      </c>
      <c r="L1275" s="8" t="s">
        <v>164</v>
      </c>
      <c r="M1275" s="5" t="s">
        <v>82</v>
      </c>
      <c r="N1275" s="5" t="s">
        <v>82</v>
      </c>
      <c r="O1275" s="83"/>
      <c r="P1275" s="20">
        <v>0.75000000000000211</v>
      </c>
      <c r="Q1275" s="143">
        <f t="shared" si="718"/>
        <v>75</v>
      </c>
      <c r="R1275" s="21" t="s">
        <v>164</v>
      </c>
      <c r="S1275" s="8" t="s">
        <v>261</v>
      </c>
      <c r="T1275" s="7">
        <v>0.22058823529412405</v>
      </c>
    </row>
    <row r="1276" spans="1:20" ht="28">
      <c r="A1276" s="116" t="s">
        <v>1211</v>
      </c>
      <c r="B1276" s="118" t="s">
        <v>1330</v>
      </c>
      <c r="C1276" s="5"/>
      <c r="D1276" s="5" t="s">
        <v>246</v>
      </c>
      <c r="E1276" s="132">
        <f t="shared" si="757"/>
        <v>474.85541176470588</v>
      </c>
      <c r="F1276" s="139">
        <f t="shared" si="758"/>
        <v>471.26330000000002</v>
      </c>
      <c r="G1276" s="149"/>
      <c r="H1276" s="82" t="str">
        <f t="shared" si="715"/>
        <v>38.2 percent up in Floian international stage</v>
      </c>
      <c r="I1276" s="142" t="str">
        <f t="shared" si="716"/>
        <v>100 percent up in Floian international stage</v>
      </c>
      <c r="J1276" s="7">
        <v>0.38235294117647334</v>
      </c>
      <c r="K1276" s="129">
        <f t="shared" si="717"/>
        <v>38.200000000000003</v>
      </c>
      <c r="L1276" s="8" t="s">
        <v>164</v>
      </c>
      <c r="M1276" s="5" t="s">
        <v>82</v>
      </c>
      <c r="N1276" s="5" t="s">
        <v>82</v>
      </c>
      <c r="O1276" s="83"/>
      <c r="P1276" s="20">
        <v>1</v>
      </c>
      <c r="Q1276" s="143">
        <f t="shared" si="718"/>
        <v>100</v>
      </c>
      <c r="R1276" s="21" t="s">
        <v>164</v>
      </c>
      <c r="S1276" s="8" t="s">
        <v>274</v>
      </c>
      <c r="T1276" s="7" t="s">
        <v>228</v>
      </c>
    </row>
    <row r="1277" spans="1:20" ht="28">
      <c r="A1277" s="116" t="s">
        <v>1211</v>
      </c>
      <c r="B1277" s="118" t="s">
        <v>1331</v>
      </c>
      <c r="C1277" s="5"/>
      <c r="D1277" s="5" t="s">
        <v>1203</v>
      </c>
      <c r="E1277" s="132">
        <f t="shared" si="757"/>
        <v>475.02646470588235</v>
      </c>
      <c r="F1277" s="139">
        <f t="shared" si="758"/>
        <v>471.26330000000002</v>
      </c>
      <c r="G1277" s="149"/>
      <c r="H1277" s="82" t="str">
        <f t="shared" si="715"/>
        <v>35.3 percent up in Floian international stage</v>
      </c>
      <c r="I1277" s="142" t="str">
        <f t="shared" si="716"/>
        <v>100 percent up in Floian international stage</v>
      </c>
      <c r="J1277" s="7">
        <v>0.35294117647059264</v>
      </c>
      <c r="K1277" s="129">
        <f t="shared" si="717"/>
        <v>35.299999999999997</v>
      </c>
      <c r="L1277" s="8" t="s">
        <v>164</v>
      </c>
      <c r="M1277" s="5" t="s">
        <v>82</v>
      </c>
      <c r="N1277" s="5" t="s">
        <v>82</v>
      </c>
      <c r="O1277" s="83"/>
      <c r="P1277" s="20">
        <v>1</v>
      </c>
      <c r="Q1277" s="143">
        <f t="shared" si="718"/>
        <v>100</v>
      </c>
      <c r="R1277" s="21" t="s">
        <v>164</v>
      </c>
      <c r="S1277" s="8" t="s">
        <v>274</v>
      </c>
      <c r="T1277" s="7" t="s">
        <v>228</v>
      </c>
    </row>
    <row r="1278" spans="1:20" ht="28">
      <c r="A1278" s="116"/>
      <c r="B1278" s="117" t="s">
        <v>1792</v>
      </c>
      <c r="C1278" s="5"/>
      <c r="D1278" s="5"/>
      <c r="E1278" s="132">
        <f t="shared" ref="E1278:E1280" si="759">$O$1293-J1278*($O$1293-$O$1268)</f>
        <v>474.1712</v>
      </c>
      <c r="F1278" s="139">
        <f t="shared" ref="F1278:F1280" si="760">$O$1293-P1278*($O$1293-$O$1268)</f>
        <v>471.26330000000002</v>
      </c>
      <c r="G1278" s="149" t="s">
        <v>1607</v>
      </c>
      <c r="H1278" s="82" t="str">
        <f t="shared" ref="H1278:H1280" si="761">CONCATENATE(K1278," percent up in ",L1278," international stage")</f>
        <v>50 percent up in Floian international stage</v>
      </c>
      <c r="I1278" s="142" t="str">
        <f t="shared" ref="I1278:I1280" si="762">CONCATENATE(Q1278," percent up in ",R1278," international stage")</f>
        <v>100 percent up in Floian international stage</v>
      </c>
      <c r="J1278" s="7">
        <v>0.5</v>
      </c>
      <c r="K1278" s="129">
        <f t="shared" ref="K1278:K1280" si="763">ROUND(J1278*100,1)</f>
        <v>50</v>
      </c>
      <c r="L1278" s="8" t="s">
        <v>164</v>
      </c>
      <c r="M1278" s="5" t="s">
        <v>82</v>
      </c>
      <c r="N1278" s="5" t="s">
        <v>82</v>
      </c>
      <c r="O1278" s="83"/>
      <c r="P1278" s="20">
        <v>1</v>
      </c>
      <c r="Q1278" s="143">
        <f t="shared" ref="Q1278:Q1280" si="764">ROUND(P1278*100,1)</f>
        <v>100</v>
      </c>
      <c r="R1278" s="21" t="s">
        <v>164</v>
      </c>
      <c r="S1278" s="151" t="s">
        <v>1607</v>
      </c>
    </row>
    <row r="1279" spans="1:20" ht="28">
      <c r="A1279" s="116"/>
      <c r="B1279" s="117" t="s">
        <v>1907</v>
      </c>
      <c r="C1279" s="5"/>
      <c r="D1279" s="5"/>
      <c r="E1279" s="132">
        <f t="shared" ref="E1279" si="765">$O$1293-J1279*($O$1293-$O$1268)</f>
        <v>477.07909999999998</v>
      </c>
      <c r="F1279" s="139">
        <f t="shared" ref="F1279" si="766">$O$1293-P1279*($O$1293-$O$1268)</f>
        <v>474.1712</v>
      </c>
      <c r="G1279" s="149" t="s">
        <v>1608</v>
      </c>
      <c r="H1279" s="82" t="str">
        <f t="shared" ref="H1279" si="767">CONCATENATE(K1279," percent up in ",L1279," international stage")</f>
        <v>0 percent up in Floian international stage</v>
      </c>
      <c r="I1279" s="142" t="str">
        <f t="shared" ref="I1279" si="768">CONCATENATE(Q1279," percent up in ",R1279," international stage")</f>
        <v>50 percent up in Floian international stage</v>
      </c>
      <c r="J1279" s="7">
        <v>0</v>
      </c>
      <c r="K1279" s="129">
        <f t="shared" ref="K1279" si="769">ROUND(J1279*100,1)</f>
        <v>0</v>
      </c>
      <c r="L1279" s="8" t="s">
        <v>164</v>
      </c>
      <c r="M1279" s="5" t="s">
        <v>82</v>
      </c>
      <c r="N1279" s="5" t="s">
        <v>82</v>
      </c>
      <c r="O1279" s="83"/>
      <c r="P1279" s="20">
        <v>0.5</v>
      </c>
      <c r="Q1279" s="143">
        <f t="shared" ref="Q1279" si="770">ROUND(P1279*100,1)</f>
        <v>50</v>
      </c>
      <c r="R1279" s="21" t="s">
        <v>164</v>
      </c>
      <c r="S1279" s="151" t="s">
        <v>1608</v>
      </c>
    </row>
    <row r="1280" spans="1:20" ht="28">
      <c r="A1280" s="116"/>
      <c r="B1280" s="117" t="s">
        <v>1793</v>
      </c>
      <c r="C1280" s="5"/>
      <c r="D1280" s="5"/>
      <c r="E1280" s="132">
        <f t="shared" si="759"/>
        <v>477.07909999999998</v>
      </c>
      <c r="F1280" s="139">
        <f t="shared" si="760"/>
        <v>474.1712</v>
      </c>
      <c r="G1280" s="149" t="s">
        <v>1608</v>
      </c>
      <c r="H1280" s="82" t="str">
        <f t="shared" si="761"/>
        <v>0 percent up in Floian international stage</v>
      </c>
      <c r="I1280" s="142" t="str">
        <f t="shared" si="762"/>
        <v>50 percent up in Floian international stage</v>
      </c>
      <c r="J1280" s="7">
        <v>0</v>
      </c>
      <c r="K1280" s="129">
        <f t="shared" si="763"/>
        <v>0</v>
      </c>
      <c r="L1280" s="8" t="s">
        <v>164</v>
      </c>
      <c r="M1280" s="5" t="s">
        <v>82</v>
      </c>
      <c r="N1280" s="5" t="s">
        <v>82</v>
      </c>
      <c r="O1280" s="83"/>
      <c r="P1280" s="20">
        <v>0.5</v>
      </c>
      <c r="Q1280" s="143">
        <f t="shared" si="764"/>
        <v>50</v>
      </c>
      <c r="R1280" s="21" t="s">
        <v>164</v>
      </c>
      <c r="S1280" s="151" t="s">
        <v>1608</v>
      </c>
    </row>
    <row r="1281" spans="1:20" ht="28">
      <c r="A1281" s="116" t="s">
        <v>1211</v>
      </c>
      <c r="B1281" s="117" t="s">
        <v>1332</v>
      </c>
      <c r="C1281" s="5"/>
      <c r="D1281" s="5" t="s">
        <v>82</v>
      </c>
      <c r="E1281" s="132">
        <f t="shared" si="757"/>
        <v>477.07909999999998</v>
      </c>
      <c r="F1281" s="139">
        <f t="shared" si="758"/>
        <v>471.26330000000002</v>
      </c>
      <c r="G1281" s="149"/>
      <c r="H1281" s="82" t="str">
        <f t="shared" si="715"/>
        <v>0 percent up in Floian international stage</v>
      </c>
      <c r="I1281" s="142" t="str">
        <f t="shared" si="716"/>
        <v>100 percent up in Floian international stage</v>
      </c>
      <c r="J1281" s="7">
        <v>0</v>
      </c>
      <c r="K1281" s="129">
        <f t="shared" si="717"/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1</v>
      </c>
      <c r="Q1281" s="143">
        <f t="shared" si="718"/>
        <v>100</v>
      </c>
      <c r="R1281" s="21" t="s">
        <v>164</v>
      </c>
      <c r="S1281" s="8" t="s">
        <v>234</v>
      </c>
      <c r="T1281" s="7" t="s">
        <v>228</v>
      </c>
    </row>
    <row r="1282" spans="1:20" ht="28">
      <c r="A1282" s="116" t="s">
        <v>1211</v>
      </c>
      <c r="B1282" s="117" t="s">
        <v>1333</v>
      </c>
      <c r="C1282" s="5"/>
      <c r="D1282" s="5" t="s">
        <v>82</v>
      </c>
      <c r="E1282" s="132">
        <f t="shared" si="757"/>
        <v>477.07909999999998</v>
      </c>
      <c r="F1282" s="139">
        <f t="shared" si="758"/>
        <v>471.26330000000002</v>
      </c>
      <c r="G1282" s="149"/>
      <c r="H1282" s="82" t="str">
        <f t="shared" si="715"/>
        <v>0 percent up in Floian international stage</v>
      </c>
      <c r="I1282" s="142" t="str">
        <f t="shared" si="716"/>
        <v>100 percent up in Floian international stage</v>
      </c>
      <c r="J1282" s="7">
        <v>0</v>
      </c>
      <c r="K1282" s="129">
        <f t="shared" si="717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1</v>
      </c>
      <c r="Q1282" s="143">
        <f t="shared" si="718"/>
        <v>100</v>
      </c>
      <c r="R1282" s="21" t="s">
        <v>164</v>
      </c>
      <c r="S1282" s="8" t="s">
        <v>234</v>
      </c>
      <c r="T1282" s="7" t="s">
        <v>228</v>
      </c>
    </row>
    <row r="1283" spans="1:20" ht="28">
      <c r="A1283" s="116" t="s">
        <v>1211</v>
      </c>
      <c r="B1283" s="117" t="s">
        <v>1334</v>
      </c>
      <c r="C1283" s="5"/>
      <c r="D1283" s="5" t="s">
        <v>82</v>
      </c>
      <c r="E1283" s="132">
        <f t="shared" si="757"/>
        <v>477.07909999999998</v>
      </c>
      <c r="F1283" s="139">
        <f t="shared" si="758"/>
        <v>474.00014705882353</v>
      </c>
      <c r="G1283" s="149"/>
      <c r="H1283" s="82" t="str">
        <f t="shared" si="715"/>
        <v>0 percent up in Floian international stage</v>
      </c>
      <c r="I1283" s="142" t="str">
        <f t="shared" si="716"/>
        <v>52.9 percent up in Floian international stage</v>
      </c>
      <c r="J1283" s="7">
        <v>0</v>
      </c>
      <c r="K1283" s="129">
        <f t="shared" si="71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0.5294117647058848</v>
      </c>
      <c r="Q1283" s="143">
        <f t="shared" si="718"/>
        <v>52.9</v>
      </c>
      <c r="R1283" s="21" t="s">
        <v>164</v>
      </c>
      <c r="S1283" s="8" t="s">
        <v>232</v>
      </c>
      <c r="T1283" s="7" t="s">
        <v>228</v>
      </c>
    </row>
    <row r="1284" spans="1:20" ht="28">
      <c r="A1284" s="116" t="s">
        <v>1211</v>
      </c>
      <c r="B1284" s="117" t="s">
        <v>1335</v>
      </c>
      <c r="C1284" s="5"/>
      <c r="D1284" s="5" t="s">
        <v>250</v>
      </c>
      <c r="E1284" s="132">
        <f t="shared" si="757"/>
        <v>477.07909999999998</v>
      </c>
      <c r="F1284" s="139">
        <f t="shared" si="758"/>
        <v>471.43435294117648</v>
      </c>
      <c r="G1284" s="149"/>
      <c r="H1284" s="82" t="str">
        <f t="shared" si="715"/>
        <v>0 percent up in Floian international stage</v>
      </c>
      <c r="I1284" s="142" t="str">
        <f t="shared" si="716"/>
        <v>97.1 percent up in Floian international stage</v>
      </c>
      <c r="J1284" s="7">
        <v>0</v>
      </c>
      <c r="K1284" s="129">
        <f t="shared" si="71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0.97058823529411942</v>
      </c>
      <c r="Q1284" s="143">
        <f t="shared" si="718"/>
        <v>97.1</v>
      </c>
      <c r="R1284" s="21" t="s">
        <v>164</v>
      </c>
      <c r="S1284" s="8" t="s">
        <v>232</v>
      </c>
      <c r="T1284" s="7" t="s">
        <v>228</v>
      </c>
    </row>
    <row r="1285" spans="1:20" ht="28">
      <c r="A1285" s="116" t="s">
        <v>1211</v>
      </c>
      <c r="B1285" s="117" t="s">
        <v>1336</v>
      </c>
      <c r="C1285" s="5"/>
      <c r="D1285" s="5" t="s">
        <v>266</v>
      </c>
      <c r="E1285" s="132">
        <f t="shared" si="757"/>
        <v>477.07909999999998</v>
      </c>
      <c r="F1285" s="139">
        <f t="shared" si="758"/>
        <v>474.00014705882353</v>
      </c>
      <c r="G1285" s="149"/>
      <c r="H1285" s="82" t="str">
        <f t="shared" si="715"/>
        <v>0 percent up in Floian international stage</v>
      </c>
      <c r="I1285" s="142" t="str">
        <f t="shared" si="716"/>
        <v>52.9 percent up in Floian international stage</v>
      </c>
      <c r="J1285" s="7">
        <v>0</v>
      </c>
      <c r="K1285" s="129">
        <f t="shared" si="717"/>
        <v>0</v>
      </c>
      <c r="L1285" s="8" t="s">
        <v>164</v>
      </c>
      <c r="M1285" s="5" t="s">
        <v>82</v>
      </c>
      <c r="N1285" s="5" t="s">
        <v>82</v>
      </c>
      <c r="O1285" s="83"/>
      <c r="P1285" s="20">
        <v>0.5294117647058848</v>
      </c>
      <c r="Q1285" s="143">
        <f t="shared" si="718"/>
        <v>52.9</v>
      </c>
      <c r="R1285" s="21" t="s">
        <v>164</v>
      </c>
      <c r="S1285" s="8" t="s">
        <v>232</v>
      </c>
      <c r="T1285" s="7" t="s">
        <v>228</v>
      </c>
    </row>
    <row r="1286" spans="1:20" ht="28">
      <c r="A1286" s="116" t="s">
        <v>1211</v>
      </c>
      <c r="B1286" s="117" t="s">
        <v>1337</v>
      </c>
      <c r="C1286" s="5"/>
      <c r="D1286" s="5" t="s">
        <v>82</v>
      </c>
      <c r="E1286" s="132">
        <f t="shared" si="757"/>
        <v>477.07909999999998</v>
      </c>
      <c r="F1286" s="139">
        <f t="shared" si="758"/>
        <v>471.26330000000002</v>
      </c>
      <c r="G1286" s="149"/>
      <c r="H1286" s="82" t="str">
        <f t="shared" si="715"/>
        <v>0 percent up in Floian international stage</v>
      </c>
      <c r="I1286" s="142" t="str">
        <f t="shared" si="716"/>
        <v>100 percent up in Floian international stage</v>
      </c>
      <c r="J1286" s="7">
        <v>0</v>
      </c>
      <c r="K1286" s="129">
        <f t="shared" si="717"/>
        <v>0</v>
      </c>
      <c r="L1286" s="8" t="s">
        <v>164</v>
      </c>
      <c r="M1286" s="5" t="s">
        <v>82</v>
      </c>
      <c r="N1286" s="5" t="s">
        <v>82</v>
      </c>
      <c r="O1286" s="83"/>
      <c r="P1286" s="20">
        <v>1</v>
      </c>
      <c r="Q1286" s="143">
        <f t="shared" si="718"/>
        <v>100</v>
      </c>
      <c r="R1286" s="21" t="s">
        <v>164</v>
      </c>
      <c r="S1286" s="8" t="s">
        <v>234</v>
      </c>
      <c r="T1286" s="7" t="s">
        <v>228</v>
      </c>
    </row>
    <row r="1287" spans="1:20" ht="28">
      <c r="A1287" s="116" t="s">
        <v>1211</v>
      </c>
      <c r="B1287" s="118" t="s">
        <v>1338</v>
      </c>
      <c r="C1287" s="5"/>
      <c r="D1287" s="5" t="s">
        <v>82</v>
      </c>
      <c r="E1287" s="132">
        <f t="shared" si="757"/>
        <v>477.07909999999998</v>
      </c>
      <c r="F1287" s="139">
        <f t="shared" si="758"/>
        <v>471.26330000000002</v>
      </c>
      <c r="G1287" s="149"/>
      <c r="H1287" s="82" t="str">
        <f t="shared" si="715"/>
        <v>0 percent up in Floian international stage</v>
      </c>
      <c r="I1287" s="142" t="str">
        <f t="shared" si="716"/>
        <v>100 percent up in Floian international stage</v>
      </c>
      <c r="J1287" s="7">
        <v>0</v>
      </c>
      <c r="K1287" s="129">
        <f t="shared" si="717"/>
        <v>0</v>
      </c>
      <c r="L1287" s="8" t="s">
        <v>164</v>
      </c>
      <c r="M1287" s="5" t="s">
        <v>82</v>
      </c>
      <c r="N1287" s="5" t="s">
        <v>82</v>
      </c>
      <c r="O1287" s="83"/>
      <c r="P1287" s="20">
        <v>1</v>
      </c>
      <c r="Q1287" s="143">
        <f t="shared" si="718"/>
        <v>100</v>
      </c>
      <c r="R1287" s="21" t="s">
        <v>164</v>
      </c>
      <c r="S1287" s="8" t="s">
        <v>234</v>
      </c>
      <c r="T1287" s="7" t="s">
        <v>228</v>
      </c>
    </row>
    <row r="1288" spans="1:20" ht="28">
      <c r="A1288" s="116" t="s">
        <v>1211</v>
      </c>
      <c r="B1288" s="117" t="s">
        <v>1339</v>
      </c>
      <c r="C1288" s="5"/>
      <c r="D1288" s="5" t="s">
        <v>1219</v>
      </c>
      <c r="E1288" s="132">
        <f t="shared" si="757"/>
        <v>477.07909999999998</v>
      </c>
      <c r="F1288" s="139">
        <f t="shared" si="758"/>
        <v>471.26330000000002</v>
      </c>
      <c r="G1288" s="149"/>
      <c r="H1288" s="82" t="str">
        <f t="shared" si="715"/>
        <v>0 percent up in Floian international stage</v>
      </c>
      <c r="I1288" s="142" t="str">
        <f t="shared" si="716"/>
        <v>100 percent up in Floian international stage</v>
      </c>
      <c r="J1288" s="7">
        <v>0</v>
      </c>
      <c r="K1288" s="129">
        <f t="shared" si="717"/>
        <v>0</v>
      </c>
      <c r="L1288" s="8" t="s">
        <v>164</v>
      </c>
      <c r="M1288" s="5" t="s">
        <v>82</v>
      </c>
      <c r="N1288" s="5" t="s">
        <v>82</v>
      </c>
      <c r="O1288" s="83"/>
      <c r="P1288" s="20">
        <v>1</v>
      </c>
      <c r="Q1288" s="143">
        <f t="shared" si="718"/>
        <v>100</v>
      </c>
      <c r="R1288" s="21" t="s">
        <v>164</v>
      </c>
      <c r="S1288" s="8" t="s">
        <v>234</v>
      </c>
      <c r="T1288" s="7" t="s">
        <v>228</v>
      </c>
    </row>
    <row r="1289" spans="1:20" ht="28">
      <c r="A1289" s="116" t="s">
        <v>1211</v>
      </c>
      <c r="B1289" s="118" t="s">
        <v>1340</v>
      </c>
      <c r="C1289" s="5"/>
      <c r="D1289" s="5" t="s">
        <v>250</v>
      </c>
      <c r="E1289" s="132">
        <f t="shared" si="757"/>
        <v>477.07909999999998</v>
      </c>
      <c r="F1289" s="139">
        <f t="shared" si="758"/>
        <v>472.28961764705883</v>
      </c>
      <c r="G1289" s="149"/>
      <c r="H1289" s="82" t="str">
        <f t="shared" si="715"/>
        <v>0 percent up in Floian international stage</v>
      </c>
      <c r="I1289" s="142" t="str">
        <f t="shared" si="716"/>
        <v>82.4 percent up in Floian international stage</v>
      </c>
      <c r="J1289" s="7">
        <v>0</v>
      </c>
      <c r="K1289" s="129">
        <f t="shared" si="717"/>
        <v>0</v>
      </c>
      <c r="L1289" s="8" t="s">
        <v>164</v>
      </c>
      <c r="M1289" s="5" t="s">
        <v>82</v>
      </c>
      <c r="N1289" s="5" t="s">
        <v>82</v>
      </c>
      <c r="O1289" s="83"/>
      <c r="P1289" s="20">
        <v>0.82352941176470784</v>
      </c>
      <c r="Q1289" s="143">
        <f t="shared" si="718"/>
        <v>82.4</v>
      </c>
      <c r="R1289" s="21" t="s">
        <v>164</v>
      </c>
      <c r="S1289" s="8" t="s">
        <v>232</v>
      </c>
      <c r="T1289" s="7" t="s">
        <v>228</v>
      </c>
    </row>
    <row r="1290" spans="1:20" ht="34">
      <c r="A1290" s="116"/>
      <c r="B1290" s="118" t="s">
        <v>1949</v>
      </c>
      <c r="C1290" s="5"/>
      <c r="D1290" s="5"/>
      <c r="E1290" s="132">
        <f t="shared" ref="E1290:E1292" si="771">$O$1293-J1290*($O$1293-$O$1268)</f>
        <v>477.07909999999998</v>
      </c>
      <c r="F1290" s="139">
        <f t="shared" ref="F1290:F1292" si="772">$O$1293-P1290*($O$1293-$O$1268)</f>
        <v>471.26330000000002</v>
      </c>
      <c r="G1290" s="149"/>
      <c r="H1290" s="82" t="str">
        <f t="shared" ref="H1290:H1292" si="773">CONCATENATE(K1290," percent up in ",L1290," international stage")</f>
        <v>0 percent up in Floian international stage</v>
      </c>
      <c r="I1290" s="142" t="str">
        <f t="shared" ref="I1290:I1292" si="774">CONCATENATE(Q1290," percent up in ",R1290," international stage")</f>
        <v>100 percent up in Floian international stage</v>
      </c>
      <c r="J1290" s="7">
        <v>0</v>
      </c>
      <c r="K1290" s="129">
        <f t="shared" ref="K1290:K1292" si="775">ROUND(J1290*100,1)</f>
        <v>0</v>
      </c>
      <c r="L1290" s="8" t="s">
        <v>164</v>
      </c>
      <c r="M1290" s="5"/>
      <c r="O1290" s="83"/>
      <c r="P1290" s="20">
        <v>1</v>
      </c>
      <c r="Q1290" s="143">
        <f t="shared" ref="Q1290:Q1292" si="776">ROUND(P1290*100,1)</f>
        <v>100</v>
      </c>
      <c r="R1290" s="21" t="s">
        <v>164</v>
      </c>
      <c r="S1290" s="8" t="s">
        <v>1950</v>
      </c>
    </row>
    <row r="1291" spans="1:20" ht="28">
      <c r="A1291" s="116"/>
      <c r="B1291" s="118" t="s">
        <v>1995</v>
      </c>
      <c r="C1291" s="5"/>
      <c r="D1291" s="5"/>
      <c r="E1291" s="132">
        <f t="shared" si="771"/>
        <v>474.1712</v>
      </c>
      <c r="F1291" s="139">
        <f t="shared" si="772"/>
        <v>471.26330000000002</v>
      </c>
      <c r="G1291" s="149" t="s">
        <v>1607</v>
      </c>
      <c r="H1291" s="82" t="str">
        <f t="shared" si="773"/>
        <v>50 percent up in Floian international stage</v>
      </c>
      <c r="I1291" s="142" t="str">
        <f t="shared" si="774"/>
        <v>100 percent up in Floian international stage</v>
      </c>
      <c r="J1291" s="7">
        <v>0.5</v>
      </c>
      <c r="K1291" s="129">
        <f t="shared" si="775"/>
        <v>50</v>
      </c>
      <c r="L1291" s="8" t="s">
        <v>164</v>
      </c>
      <c r="M1291" s="5"/>
      <c r="O1291" s="83"/>
      <c r="P1291" s="20">
        <v>1</v>
      </c>
      <c r="Q1291" s="143">
        <f t="shared" si="776"/>
        <v>100</v>
      </c>
      <c r="R1291" s="21" t="s">
        <v>164</v>
      </c>
      <c r="S1291" s="150" t="s">
        <v>1607</v>
      </c>
    </row>
    <row r="1292" spans="1:20" ht="28">
      <c r="A1292" s="116"/>
      <c r="B1292" s="118" t="s">
        <v>1996</v>
      </c>
      <c r="C1292" s="5"/>
      <c r="D1292" s="5"/>
      <c r="E1292" s="132">
        <f t="shared" si="771"/>
        <v>477.07909999999998</v>
      </c>
      <c r="F1292" s="139">
        <f t="shared" si="772"/>
        <v>471.26330000000002</v>
      </c>
      <c r="G1292" s="149" t="s">
        <v>1608</v>
      </c>
      <c r="H1292" s="82" t="str">
        <f t="shared" si="773"/>
        <v>0 percent up in Floian international stage</v>
      </c>
      <c r="I1292" s="142" t="str">
        <f t="shared" si="774"/>
        <v>100 percent up in Floian international stage</v>
      </c>
      <c r="J1292" s="7">
        <v>0</v>
      </c>
      <c r="K1292" s="129">
        <f t="shared" si="775"/>
        <v>0</v>
      </c>
      <c r="L1292" s="8" t="s">
        <v>164</v>
      </c>
      <c r="M1292" s="5"/>
      <c r="O1292" s="83"/>
      <c r="P1292" s="20">
        <v>1</v>
      </c>
      <c r="Q1292" s="143">
        <f t="shared" si="776"/>
        <v>100</v>
      </c>
      <c r="R1292" s="21" t="s">
        <v>164</v>
      </c>
      <c r="S1292" s="150" t="s">
        <v>1608</v>
      </c>
    </row>
    <row r="1293" spans="1:20" ht="28">
      <c r="A1293" s="116" t="s">
        <v>1211</v>
      </c>
      <c r="B1293" s="117" t="s">
        <v>164</v>
      </c>
      <c r="C1293" s="135"/>
      <c r="D1293" s="135" t="s">
        <v>224</v>
      </c>
      <c r="E1293" s="132">
        <f t="shared" si="757"/>
        <v>477.07909999999998</v>
      </c>
      <c r="F1293" s="139">
        <f t="shared" si="758"/>
        <v>471.26330000000002</v>
      </c>
      <c r="G1293" s="149"/>
      <c r="H1293" s="82" t="str">
        <f t="shared" si="715"/>
        <v>0 percent up in Floian international stage</v>
      </c>
      <c r="I1293" s="142" t="str">
        <f t="shared" si="716"/>
        <v>100 percent up in Floian international stage</v>
      </c>
      <c r="J1293" s="7">
        <v>0</v>
      </c>
      <c r="K1293" s="129">
        <f t="shared" si="717"/>
        <v>0</v>
      </c>
      <c r="L1293" s="8" t="s">
        <v>164</v>
      </c>
      <c r="M1293" s="5" t="s">
        <v>226</v>
      </c>
      <c r="N1293" s="5" t="s">
        <v>1341</v>
      </c>
      <c r="O1293" s="84">
        <f>Master_Chronostrat!I151</f>
        <v>477.07909999999998</v>
      </c>
      <c r="P1293" s="20">
        <v>1</v>
      </c>
      <c r="Q1293" s="143">
        <f t="shared" si="718"/>
        <v>100</v>
      </c>
      <c r="R1293" s="21" t="s">
        <v>164</v>
      </c>
      <c r="S1293" s="8" t="s">
        <v>226</v>
      </c>
      <c r="T1293" s="7" t="s">
        <v>228</v>
      </c>
    </row>
    <row r="1294" spans="1:20" ht="28">
      <c r="A1294" s="116" t="s">
        <v>1211</v>
      </c>
      <c r="B1294" s="117" t="s">
        <v>1342</v>
      </c>
      <c r="C1294" s="5"/>
      <c r="D1294" s="5" t="s">
        <v>370</v>
      </c>
      <c r="E1294" s="132">
        <f t="shared" ref="E1294:E1318" si="777">$O$1318-J1294*($O$1318-$O$1293)</f>
        <v>480.5039515463917</v>
      </c>
      <c r="F1294" s="139">
        <f t="shared" si="758"/>
        <v>474.00014705882353</v>
      </c>
      <c r="G1294" s="149"/>
      <c r="H1294" s="82" t="str">
        <f t="shared" si="715"/>
        <v>64.9 percent up in Tremadocian international stage</v>
      </c>
      <c r="I1294" s="142" t="str">
        <f t="shared" si="716"/>
        <v>52.9 percent up in Floian international stage</v>
      </c>
      <c r="J1294" s="7">
        <v>0.64948453608247614</v>
      </c>
      <c r="K1294" s="129">
        <f t="shared" si="717"/>
        <v>64.900000000000006</v>
      </c>
      <c r="L1294" s="8" t="s">
        <v>166</v>
      </c>
      <c r="M1294" s="5" t="s">
        <v>82</v>
      </c>
      <c r="N1294" s="5" t="s">
        <v>82</v>
      </c>
      <c r="O1294" s="83"/>
      <c r="P1294" s="20">
        <v>0.5294117647058848</v>
      </c>
      <c r="Q1294" s="143">
        <f t="shared" si="718"/>
        <v>52.9</v>
      </c>
      <c r="R1294" s="21" t="s">
        <v>164</v>
      </c>
      <c r="S1294" s="8" t="s">
        <v>248</v>
      </c>
      <c r="T1294" s="7" t="s">
        <v>228</v>
      </c>
    </row>
    <row r="1295" spans="1:20" ht="28">
      <c r="A1295" s="116" t="s">
        <v>1211</v>
      </c>
      <c r="B1295" s="118" t="s">
        <v>1343</v>
      </c>
      <c r="C1295" s="5"/>
      <c r="D1295" s="5" t="s">
        <v>246</v>
      </c>
      <c r="E1295" s="132">
        <f t="shared" si="777"/>
        <v>482.21637731958759</v>
      </c>
      <c r="F1295" s="139">
        <f t="shared" si="758"/>
        <v>471.26330000000002</v>
      </c>
      <c r="G1295" s="149"/>
      <c r="H1295" s="82" t="str">
        <f t="shared" si="715"/>
        <v>47.4 percent up in Tremadocian international stage</v>
      </c>
      <c r="I1295" s="142" t="str">
        <f t="shared" si="716"/>
        <v>100 percent up in Floian international stage</v>
      </c>
      <c r="J1295" s="7">
        <v>0.47422680412371421</v>
      </c>
      <c r="K1295" s="129">
        <f t="shared" si="717"/>
        <v>47.4</v>
      </c>
      <c r="L1295" s="8" t="s">
        <v>166</v>
      </c>
      <c r="M1295" s="5" t="s">
        <v>82</v>
      </c>
      <c r="N1295" s="5" t="s">
        <v>82</v>
      </c>
      <c r="O1295" s="83"/>
      <c r="P1295" s="20">
        <v>1</v>
      </c>
      <c r="Q1295" s="143">
        <f t="shared" si="718"/>
        <v>100</v>
      </c>
      <c r="R1295" s="21" t="s">
        <v>164</v>
      </c>
      <c r="S1295" s="8" t="s">
        <v>248</v>
      </c>
      <c r="T1295" s="7" t="s">
        <v>228</v>
      </c>
    </row>
    <row r="1296" spans="1:20" ht="28">
      <c r="A1296" s="116" t="s">
        <v>1211</v>
      </c>
      <c r="B1296" s="118" t="s">
        <v>1344</v>
      </c>
      <c r="C1296" s="5"/>
      <c r="D1296" s="5" t="s">
        <v>1203</v>
      </c>
      <c r="E1296" s="132">
        <f t="shared" si="777"/>
        <v>482.72003195876289</v>
      </c>
      <c r="F1296" s="139">
        <f t="shared" si="758"/>
        <v>475.02646470588235</v>
      </c>
      <c r="G1296" s="149"/>
      <c r="H1296" s="82" t="str">
        <f t="shared" si="715"/>
        <v>42.3 percent up in Tremadocian international stage</v>
      </c>
      <c r="I1296" s="142" t="str">
        <f t="shared" si="716"/>
        <v>35.3 percent up in Floian international stage</v>
      </c>
      <c r="J1296" s="7">
        <v>0.42268041237113685</v>
      </c>
      <c r="K1296" s="129">
        <f t="shared" si="717"/>
        <v>42.3</v>
      </c>
      <c r="L1296" s="8" t="s">
        <v>166</v>
      </c>
      <c r="M1296" s="5" t="s">
        <v>82</v>
      </c>
      <c r="N1296" s="5" t="s">
        <v>82</v>
      </c>
      <c r="O1296" s="83"/>
      <c r="P1296" s="20">
        <v>0.35294117647059264</v>
      </c>
      <c r="Q1296" s="143">
        <f t="shared" si="718"/>
        <v>35.299999999999997</v>
      </c>
      <c r="R1296" s="21" t="s">
        <v>164</v>
      </c>
      <c r="S1296" s="8" t="s">
        <v>248</v>
      </c>
      <c r="T1296" s="7" t="s">
        <v>228</v>
      </c>
    </row>
    <row r="1297" spans="1:20" ht="28">
      <c r="A1297" s="116" t="s">
        <v>1211</v>
      </c>
      <c r="B1297" s="117" t="s">
        <v>1345</v>
      </c>
      <c r="C1297" s="5"/>
      <c r="D1297" s="5" t="s">
        <v>266</v>
      </c>
      <c r="E1297" s="132">
        <f t="shared" si="777"/>
        <v>484.53318865979384</v>
      </c>
      <c r="F1297" s="139">
        <f>$O$1318-P1297*($O$1318-$O$1293)</f>
        <v>477.07909999999998</v>
      </c>
      <c r="G1297" s="149"/>
      <c r="H1297" s="82" t="str">
        <f t="shared" si="715"/>
        <v>23.7 percent up in Tremadocian international stage</v>
      </c>
      <c r="I1297" s="142" t="str">
        <f t="shared" si="716"/>
        <v>100 percent up in Tremadocian international stage</v>
      </c>
      <c r="J1297" s="7">
        <v>0.23711340206185716</v>
      </c>
      <c r="K1297" s="129">
        <f t="shared" si="717"/>
        <v>23.7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18"/>
        <v>100</v>
      </c>
      <c r="R1297" s="21" t="s">
        <v>166</v>
      </c>
      <c r="S1297" s="8" t="s">
        <v>274</v>
      </c>
      <c r="T1297" s="7" t="s">
        <v>228</v>
      </c>
    </row>
    <row r="1298" spans="1:20" ht="28">
      <c r="A1298" s="116" t="s">
        <v>1211</v>
      </c>
      <c r="B1298" s="118" t="s">
        <v>1346</v>
      </c>
      <c r="C1298" s="5"/>
      <c r="D1298" s="5" t="s">
        <v>246</v>
      </c>
      <c r="E1298" s="132">
        <f t="shared" si="777"/>
        <v>484.53318865979384</v>
      </c>
      <c r="F1298" s="139">
        <f>$O$1318-P1298*($O$1318-$O$1293)</f>
        <v>482.21637731958759</v>
      </c>
      <c r="G1298" s="149"/>
      <c r="H1298" s="82" t="str">
        <f t="shared" si="715"/>
        <v>23.7 percent up in Tremadocian international stage</v>
      </c>
      <c r="I1298" s="142" t="str">
        <f t="shared" si="716"/>
        <v>47.4 percent up in Tremadocian international stage</v>
      </c>
      <c r="J1298" s="7">
        <v>0.23711340206185716</v>
      </c>
      <c r="K1298" s="129">
        <f t="shared" si="717"/>
        <v>23.7</v>
      </c>
      <c r="L1298" s="8" t="s">
        <v>166</v>
      </c>
      <c r="M1298" s="5" t="s">
        <v>82</v>
      </c>
      <c r="N1298" s="5" t="s">
        <v>82</v>
      </c>
      <c r="O1298" s="83"/>
      <c r="P1298" s="20">
        <v>0.47422680412371426</v>
      </c>
      <c r="Q1298" s="143">
        <f t="shared" si="718"/>
        <v>47.4</v>
      </c>
      <c r="R1298" s="21" t="s">
        <v>166</v>
      </c>
      <c r="S1298" s="8" t="s">
        <v>261</v>
      </c>
      <c r="T1298" s="7">
        <v>0.23711340206185863</v>
      </c>
    </row>
    <row r="1299" spans="1:20" ht="28">
      <c r="A1299" s="116" t="s">
        <v>1211</v>
      </c>
      <c r="B1299" s="118" t="s">
        <v>1347</v>
      </c>
      <c r="C1299" s="5"/>
      <c r="D1299" s="5" t="s">
        <v>1203</v>
      </c>
      <c r="E1299" s="132">
        <f t="shared" si="777"/>
        <v>484.53318865979384</v>
      </c>
      <c r="F1299" s="139">
        <f>$O$1318-P1299*($O$1318-$O$1293)</f>
        <v>482.72003195876289</v>
      </c>
      <c r="G1299" s="149"/>
      <c r="H1299" s="82" t="str">
        <f t="shared" si="715"/>
        <v>23.7 percent up in Tremadocian international stage</v>
      </c>
      <c r="I1299" s="142" t="str">
        <f t="shared" si="716"/>
        <v>42.3 percent up in Tremadocian international stage</v>
      </c>
      <c r="J1299" s="7">
        <v>0.23711340206185716</v>
      </c>
      <c r="K1299" s="129">
        <f t="shared" si="717"/>
        <v>23.7</v>
      </c>
      <c r="L1299" s="8" t="s">
        <v>166</v>
      </c>
      <c r="M1299" s="5" t="s">
        <v>82</v>
      </c>
      <c r="N1299" s="5" t="s">
        <v>82</v>
      </c>
      <c r="O1299" s="83"/>
      <c r="P1299" s="20">
        <v>0.42268041237113685</v>
      </c>
      <c r="Q1299" s="143">
        <f t="shared" si="718"/>
        <v>42.3</v>
      </c>
      <c r="R1299" s="21" t="s">
        <v>166</v>
      </c>
      <c r="S1299" s="8" t="s">
        <v>261</v>
      </c>
      <c r="T1299" s="7">
        <v>0.18556701030927841</v>
      </c>
    </row>
    <row r="1300" spans="1:20" ht="28">
      <c r="A1300" s="116" t="s">
        <v>1211</v>
      </c>
      <c r="B1300" s="117" t="s">
        <v>1348</v>
      </c>
      <c r="C1300" s="5"/>
      <c r="D1300" s="5" t="s">
        <v>246</v>
      </c>
      <c r="E1300" s="132">
        <f t="shared" si="777"/>
        <v>486.85</v>
      </c>
      <c r="F1300" s="139">
        <f>$O$1293-P1300*($O$1293-$O$1268)</f>
        <v>471.26330000000002</v>
      </c>
      <c r="G1300" s="149"/>
      <c r="H1300" s="82" t="str">
        <f t="shared" si="715"/>
        <v>0 percent up in Tremadocian international stage</v>
      </c>
      <c r="I1300" s="142" t="str">
        <f t="shared" si="716"/>
        <v>100 percent up in Floian international stage</v>
      </c>
      <c r="J1300" s="7">
        <v>0</v>
      </c>
      <c r="K1300" s="129">
        <f t="shared" si="717"/>
        <v>0</v>
      </c>
      <c r="L1300" s="8" t="s">
        <v>166</v>
      </c>
      <c r="M1300" s="5" t="s">
        <v>82</v>
      </c>
      <c r="N1300" s="5" t="s">
        <v>82</v>
      </c>
      <c r="O1300" s="83"/>
      <c r="P1300" s="20">
        <v>1</v>
      </c>
      <c r="Q1300" s="143">
        <f t="shared" si="718"/>
        <v>100</v>
      </c>
      <c r="R1300" s="21" t="s">
        <v>164</v>
      </c>
      <c r="S1300" s="8" t="s">
        <v>234</v>
      </c>
      <c r="T1300" s="7" t="s">
        <v>228</v>
      </c>
    </row>
    <row r="1301" spans="1:20" ht="28">
      <c r="A1301" s="116" t="s">
        <v>1211</v>
      </c>
      <c r="B1301" s="117" t="s">
        <v>1349</v>
      </c>
      <c r="C1301" s="5"/>
      <c r="D1301" s="5" t="s">
        <v>266</v>
      </c>
      <c r="E1301" s="132">
        <f t="shared" si="777"/>
        <v>486.85</v>
      </c>
      <c r="F1301" s="139">
        <f t="shared" ref="F1301:F1306" si="778">$O$1318-P1301*($O$1318-$O$1293)</f>
        <v>484.53318865979384</v>
      </c>
      <c r="G1301" s="149"/>
      <c r="H1301" s="82" t="str">
        <f t="shared" si="715"/>
        <v>0 percent up in Tremadocian international stage</v>
      </c>
      <c r="I1301" s="142" t="str">
        <f t="shared" si="716"/>
        <v>23.7 percent up in Tremadocian international stage</v>
      </c>
      <c r="J1301" s="7">
        <v>0</v>
      </c>
      <c r="K1301" s="129">
        <f t="shared" si="717"/>
        <v>0</v>
      </c>
      <c r="L1301" s="8" t="s">
        <v>166</v>
      </c>
      <c r="M1301" s="5" t="s">
        <v>82</v>
      </c>
      <c r="N1301" s="5" t="s">
        <v>82</v>
      </c>
      <c r="O1301" s="83"/>
      <c r="P1301" s="20">
        <v>0.23711340206185713</v>
      </c>
      <c r="Q1301" s="143">
        <f t="shared" si="718"/>
        <v>23.7</v>
      </c>
      <c r="R1301" s="21" t="s">
        <v>166</v>
      </c>
      <c r="S1301" s="8" t="s">
        <v>232</v>
      </c>
      <c r="T1301" s="7" t="s">
        <v>228</v>
      </c>
    </row>
    <row r="1302" spans="1:20" ht="28">
      <c r="A1302" s="116" t="s">
        <v>1211</v>
      </c>
      <c r="B1302" s="117" t="s">
        <v>1350</v>
      </c>
      <c r="C1302" s="5"/>
      <c r="D1302" s="5" t="s">
        <v>82</v>
      </c>
      <c r="E1302" s="132">
        <f t="shared" si="777"/>
        <v>486.85</v>
      </c>
      <c r="F1302" s="139">
        <f t="shared" si="778"/>
        <v>477.07909999999998</v>
      </c>
      <c r="G1302" s="149"/>
      <c r="H1302" s="82" t="str">
        <f t="shared" si="715"/>
        <v>0 percent up in Tremadocian international stage</v>
      </c>
      <c r="I1302" s="142" t="str">
        <f t="shared" si="716"/>
        <v>100 percent up in Tremadocian international stage</v>
      </c>
      <c r="J1302" s="7">
        <v>0</v>
      </c>
      <c r="K1302" s="129">
        <f t="shared" si="71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18"/>
        <v>100</v>
      </c>
      <c r="R1302" s="21" t="s">
        <v>166</v>
      </c>
      <c r="S1302" s="8" t="s">
        <v>234</v>
      </c>
      <c r="T1302" s="7" t="s">
        <v>228</v>
      </c>
    </row>
    <row r="1303" spans="1:20" ht="28">
      <c r="A1303" s="116" t="s">
        <v>1211</v>
      </c>
      <c r="B1303" s="118" t="s">
        <v>1351</v>
      </c>
      <c r="C1303" s="5"/>
      <c r="D1303" s="5" t="s">
        <v>250</v>
      </c>
      <c r="E1303" s="132">
        <f t="shared" si="777"/>
        <v>486.85</v>
      </c>
      <c r="F1303" s="139">
        <f t="shared" si="778"/>
        <v>477.07909999999998</v>
      </c>
      <c r="G1303" s="149"/>
      <c r="H1303" s="82" t="str">
        <f t="shared" si="715"/>
        <v>0 percent up in Tremadocian international stage</v>
      </c>
      <c r="I1303" s="142" t="str">
        <f t="shared" si="716"/>
        <v>100 percent up in Tremadocian international stage</v>
      </c>
      <c r="J1303" s="7">
        <v>0</v>
      </c>
      <c r="K1303" s="129">
        <f t="shared" si="71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1</v>
      </c>
      <c r="Q1303" s="143">
        <f t="shared" si="718"/>
        <v>100</v>
      </c>
      <c r="R1303" s="21" t="s">
        <v>166</v>
      </c>
      <c r="S1303" s="8" t="s">
        <v>234</v>
      </c>
      <c r="T1303" s="7" t="s">
        <v>228</v>
      </c>
    </row>
    <row r="1304" spans="1:20" ht="28">
      <c r="A1304" s="116" t="s">
        <v>1211</v>
      </c>
      <c r="B1304" s="117" t="s">
        <v>1352</v>
      </c>
      <c r="C1304" s="5"/>
      <c r="D1304" s="5" t="s">
        <v>250</v>
      </c>
      <c r="E1304" s="132">
        <f t="shared" si="777"/>
        <v>486.85</v>
      </c>
      <c r="F1304" s="139">
        <f t="shared" si="778"/>
        <v>477.07909999999998</v>
      </c>
      <c r="G1304" s="149"/>
      <c r="H1304" s="82" t="str">
        <f t="shared" si="715"/>
        <v>0 percent up in Tremadocian international stage</v>
      </c>
      <c r="I1304" s="142" t="str">
        <f t="shared" si="716"/>
        <v>100 percent up in Tremadocian international stage</v>
      </c>
      <c r="J1304" s="7">
        <v>0</v>
      </c>
      <c r="K1304" s="129">
        <f t="shared" si="71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18"/>
        <v>100</v>
      </c>
      <c r="R1304" s="21" t="s">
        <v>166</v>
      </c>
      <c r="S1304" s="8" t="s">
        <v>234</v>
      </c>
      <c r="T1304" s="7" t="s">
        <v>228</v>
      </c>
    </row>
    <row r="1305" spans="1:20" ht="28">
      <c r="A1305" s="116" t="s">
        <v>1211</v>
      </c>
      <c r="B1305" s="117" t="s">
        <v>1353</v>
      </c>
      <c r="C1305" s="5"/>
      <c r="D1305" s="5" t="s">
        <v>1219</v>
      </c>
      <c r="E1305" s="132">
        <f t="shared" si="777"/>
        <v>486.85</v>
      </c>
      <c r="F1305" s="139">
        <f t="shared" si="778"/>
        <v>477.07909999999998</v>
      </c>
      <c r="G1305" s="149"/>
      <c r="H1305" s="82" t="str">
        <f t="shared" si="715"/>
        <v>0 percent up in Tremadocian international stage</v>
      </c>
      <c r="I1305" s="142" t="str">
        <f t="shared" si="716"/>
        <v>100 percent up in Tremadocian international stage</v>
      </c>
      <c r="J1305" s="7">
        <v>0</v>
      </c>
      <c r="K1305" s="129">
        <f t="shared" si="717"/>
        <v>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si="718"/>
        <v>100</v>
      </c>
      <c r="R1305" s="21" t="s">
        <v>166</v>
      </c>
      <c r="S1305" s="8" t="s">
        <v>234</v>
      </c>
      <c r="T1305" s="7" t="s">
        <v>228</v>
      </c>
    </row>
    <row r="1306" spans="1:20" ht="28">
      <c r="A1306" s="116" t="s">
        <v>1211</v>
      </c>
      <c r="B1306" s="118" t="s">
        <v>1354</v>
      </c>
      <c r="C1306" s="5"/>
      <c r="D1306" s="5" t="s">
        <v>1203</v>
      </c>
      <c r="E1306" s="132">
        <f t="shared" si="777"/>
        <v>486.85</v>
      </c>
      <c r="F1306" s="139">
        <f t="shared" si="778"/>
        <v>484.53318865979384</v>
      </c>
      <c r="G1306" s="149"/>
      <c r="H1306" s="82" t="str">
        <f t="shared" si="715"/>
        <v>0 percent up in Tremadocian international stage</v>
      </c>
      <c r="I1306" s="142" t="str">
        <f t="shared" si="716"/>
        <v>23.7 percent up in Tremadocian international stage</v>
      </c>
      <c r="J1306" s="7">
        <v>0</v>
      </c>
      <c r="K1306" s="129">
        <f t="shared" si="717"/>
        <v>0</v>
      </c>
      <c r="L1306" s="8" t="s">
        <v>166</v>
      </c>
      <c r="M1306" s="5" t="s">
        <v>82</v>
      </c>
      <c r="N1306" s="5" t="s">
        <v>82</v>
      </c>
      <c r="O1306" s="83"/>
      <c r="P1306" s="20">
        <v>0.23711340206185713</v>
      </c>
      <c r="Q1306" s="143">
        <f t="shared" si="718"/>
        <v>23.7</v>
      </c>
      <c r="R1306" s="21" t="s">
        <v>166</v>
      </c>
      <c r="S1306" s="8" t="s">
        <v>232</v>
      </c>
      <c r="T1306" s="7" t="s">
        <v>228</v>
      </c>
    </row>
    <row r="1307" spans="1:20" ht="28">
      <c r="A1307" s="116" t="s">
        <v>1211</v>
      </c>
      <c r="B1307" s="118" t="s">
        <v>1355</v>
      </c>
      <c r="C1307" s="5"/>
      <c r="D1307" s="5" t="s">
        <v>272</v>
      </c>
      <c r="E1307" s="132">
        <f t="shared" si="777"/>
        <v>486.85</v>
      </c>
      <c r="F1307" s="139">
        <f>$O$1244-P1307*($O$1244-$O$1222)</f>
        <v>458.17720000000003</v>
      </c>
      <c r="G1307" s="149"/>
      <c r="H1307" s="82" t="str">
        <f t="shared" si="715"/>
        <v>0 percent up in Tremadocian international stage</v>
      </c>
      <c r="I1307" s="142" t="str">
        <f t="shared" si="716"/>
        <v>100 percent up in Darriwilian international stage</v>
      </c>
      <c r="J1307" s="7">
        <v>0</v>
      </c>
      <c r="K1307" s="129">
        <f t="shared" si="717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1</v>
      </c>
      <c r="Q1307" s="143">
        <f t="shared" si="718"/>
        <v>100</v>
      </c>
      <c r="R1307" s="21" t="s">
        <v>162</v>
      </c>
      <c r="S1307" s="8" t="s">
        <v>234</v>
      </c>
      <c r="T1307" s="7" t="s">
        <v>228</v>
      </c>
    </row>
    <row r="1308" spans="1:20" ht="28">
      <c r="A1308" s="116" t="s">
        <v>1211</v>
      </c>
      <c r="B1308" s="117" t="s">
        <v>1356</v>
      </c>
      <c r="C1308" s="5"/>
      <c r="D1308" s="5" t="s">
        <v>82</v>
      </c>
      <c r="E1308" s="132">
        <f t="shared" si="777"/>
        <v>486.85</v>
      </c>
      <c r="F1308" s="139">
        <f>$O$1144-P1308*($O$1144-$O$1138)</f>
        <v>443.0718</v>
      </c>
      <c r="G1308" s="149"/>
      <c r="H1308" s="82" t="str">
        <f t="shared" si="715"/>
        <v>0 percent up in Tremadocian international stage</v>
      </c>
      <c r="I1308" s="142" t="str">
        <f t="shared" si="716"/>
        <v>100 percent up in Hirnantian international stage</v>
      </c>
      <c r="J1308" s="7">
        <v>0</v>
      </c>
      <c r="K1308" s="129">
        <f t="shared" si="717"/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1</v>
      </c>
      <c r="Q1308" s="143">
        <f t="shared" si="718"/>
        <v>100</v>
      </c>
      <c r="R1308" s="21" t="s">
        <v>159</v>
      </c>
      <c r="S1308" s="8" t="s">
        <v>234</v>
      </c>
      <c r="T1308" s="7" t="s">
        <v>228</v>
      </c>
    </row>
    <row r="1309" spans="1:20" ht="28">
      <c r="A1309" s="116" t="s">
        <v>1211</v>
      </c>
      <c r="B1309" s="117" t="s">
        <v>1357</v>
      </c>
      <c r="C1309" s="5"/>
      <c r="D1309" s="5" t="s">
        <v>82</v>
      </c>
      <c r="E1309" s="132">
        <f t="shared" si="777"/>
        <v>486.85</v>
      </c>
      <c r="F1309" s="139">
        <f>$O$1293-P1309*($O$1293-$O$1268)</f>
        <v>471.26330000000002</v>
      </c>
      <c r="G1309" s="149"/>
      <c r="H1309" s="82" t="str">
        <f t="shared" si="715"/>
        <v>0 percent up in Tremadocian international stage</v>
      </c>
      <c r="I1309" s="142" t="str">
        <f t="shared" si="716"/>
        <v>100 percent up in Floian international stage</v>
      </c>
      <c r="J1309" s="7">
        <v>0</v>
      </c>
      <c r="K1309" s="129">
        <f t="shared" si="71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18"/>
        <v>100</v>
      </c>
      <c r="R1309" s="21" t="s">
        <v>164</v>
      </c>
      <c r="S1309" s="8" t="s">
        <v>234</v>
      </c>
      <c r="T1309" s="7" t="s">
        <v>228</v>
      </c>
    </row>
    <row r="1310" spans="1:20" ht="28">
      <c r="A1310" s="116"/>
      <c r="B1310" s="117" t="s">
        <v>1794</v>
      </c>
      <c r="C1310" s="5"/>
      <c r="D1310" s="5"/>
      <c r="E1310" s="132">
        <f t="shared" si="777"/>
        <v>481.96455000000003</v>
      </c>
      <c r="F1310" s="139">
        <f t="shared" ref="F1310:F1316" si="779">$O$1318-P1310*($O$1318-$O$1293)</f>
        <v>477.07909999999998</v>
      </c>
      <c r="G1310" s="149" t="s">
        <v>1607</v>
      </c>
      <c r="H1310" s="82" t="str">
        <f t="shared" ref="H1310:H1312" si="780">CONCATENATE(K1310," percent up in ",L1310," international stage")</f>
        <v>50 percent up in Tremadocian international stage</v>
      </c>
      <c r="I1310" s="142" t="str">
        <f t="shared" ref="I1310:I1312" si="781">CONCATENATE(Q1310," percent up in ",R1310," international stage")</f>
        <v>100 percent up in Tremadocian international stage</v>
      </c>
      <c r="J1310" s="7">
        <v>0.5</v>
      </c>
      <c r="K1310" s="129">
        <f t="shared" ref="K1310:K1312" si="782">ROUND(J1310*100,1)</f>
        <v>50</v>
      </c>
      <c r="L1310" s="8" t="s">
        <v>166</v>
      </c>
      <c r="M1310" s="5" t="s">
        <v>82</v>
      </c>
      <c r="N1310" s="5" t="s">
        <v>82</v>
      </c>
      <c r="O1310" s="83"/>
      <c r="P1310" s="20">
        <v>1</v>
      </c>
      <c r="Q1310" s="143">
        <f t="shared" ref="Q1310:Q1312" si="783">ROUND(P1310*100,1)</f>
        <v>100</v>
      </c>
      <c r="R1310" s="21" t="s">
        <v>166</v>
      </c>
      <c r="S1310" s="149" t="s">
        <v>1607</v>
      </c>
    </row>
    <row r="1311" spans="1:20" ht="28">
      <c r="A1311" s="116"/>
      <c r="B1311" s="117" t="s">
        <v>1947</v>
      </c>
      <c r="C1311" s="5"/>
      <c r="D1311" s="5"/>
      <c r="E1311" s="132">
        <f t="shared" si="777"/>
        <v>481.96455000000003</v>
      </c>
      <c r="F1311" s="139">
        <f t="shared" si="779"/>
        <v>477.07909999999998</v>
      </c>
      <c r="G1311" s="149" t="s">
        <v>1607</v>
      </c>
      <c r="H1311" s="82" t="str">
        <f t="shared" ref="H1311" si="784">CONCATENATE(K1311," percent up in ",L1311," international stage")</f>
        <v>50 percent up in Tremadocian international stage</v>
      </c>
      <c r="I1311" s="142" t="str">
        <f t="shared" ref="I1311" si="785">CONCATENATE(Q1311," percent up in ",R1311," international stage")</f>
        <v>100 percent up in Tremadocian international stage</v>
      </c>
      <c r="J1311" s="7">
        <v>0.5</v>
      </c>
      <c r="K1311" s="129">
        <f t="shared" ref="K1311" si="786">ROUND(J1311*100,1)</f>
        <v>50</v>
      </c>
      <c r="L1311" s="8" t="s">
        <v>166</v>
      </c>
      <c r="M1311" s="5" t="s">
        <v>82</v>
      </c>
      <c r="N1311" s="5" t="s">
        <v>82</v>
      </c>
      <c r="O1311" s="83"/>
      <c r="P1311" s="20">
        <v>1</v>
      </c>
      <c r="Q1311" s="143">
        <f t="shared" ref="Q1311" si="787">ROUND(P1311*100,1)</f>
        <v>100</v>
      </c>
      <c r="R1311" s="21" t="s">
        <v>166</v>
      </c>
      <c r="S1311" s="149" t="s">
        <v>1607</v>
      </c>
    </row>
    <row r="1312" spans="1:20" ht="28">
      <c r="A1312" s="116"/>
      <c r="B1312" s="117" t="s">
        <v>1795</v>
      </c>
      <c r="C1312" s="5"/>
      <c r="D1312" s="5"/>
      <c r="E1312" s="132">
        <f t="shared" si="777"/>
        <v>486.85</v>
      </c>
      <c r="F1312" s="139">
        <f t="shared" si="779"/>
        <v>481.96455000000003</v>
      </c>
      <c r="G1312" s="149" t="s">
        <v>1608</v>
      </c>
      <c r="H1312" s="82" t="str">
        <f t="shared" si="780"/>
        <v>0 percent up in Tremadocian international stage</v>
      </c>
      <c r="I1312" s="142" t="str">
        <f t="shared" si="781"/>
        <v>50 percent up in Tremadocian international stage</v>
      </c>
      <c r="J1312" s="7">
        <v>0</v>
      </c>
      <c r="K1312" s="129">
        <f t="shared" si="782"/>
        <v>0</v>
      </c>
      <c r="L1312" s="8" t="s">
        <v>166</v>
      </c>
      <c r="M1312" s="5" t="s">
        <v>82</v>
      </c>
      <c r="N1312" s="5" t="s">
        <v>82</v>
      </c>
      <c r="O1312" s="83"/>
      <c r="P1312" s="20">
        <v>0.5</v>
      </c>
      <c r="Q1312" s="143">
        <f t="shared" si="783"/>
        <v>50</v>
      </c>
      <c r="R1312" s="21" t="s">
        <v>166</v>
      </c>
      <c r="S1312" s="149" t="s">
        <v>1608</v>
      </c>
    </row>
    <row r="1313" spans="1:20" ht="28">
      <c r="A1313" s="116"/>
      <c r="B1313" s="117" t="s">
        <v>1948</v>
      </c>
      <c r="C1313" s="5"/>
      <c r="D1313" s="5"/>
      <c r="E1313" s="132">
        <f t="shared" si="777"/>
        <v>486.85</v>
      </c>
      <c r="F1313" s="139">
        <f t="shared" si="779"/>
        <v>481.96455000000003</v>
      </c>
      <c r="G1313" s="149" t="s">
        <v>1608</v>
      </c>
      <c r="H1313" s="82" t="str">
        <f t="shared" ref="H1313" si="788">CONCATENATE(K1313," percent up in ",L1313," international stage")</f>
        <v>0 percent up in Tremadocian international stage</v>
      </c>
      <c r="I1313" s="142" t="str">
        <f t="shared" ref="I1313" si="789">CONCATENATE(Q1313," percent up in ",R1313," international stage")</f>
        <v>50 percent up in Tremadocian international stage</v>
      </c>
      <c r="J1313" s="7">
        <v>0</v>
      </c>
      <c r="K1313" s="129">
        <f t="shared" ref="K1313" si="790">ROUND(J1313*100,1)</f>
        <v>0</v>
      </c>
      <c r="L1313" s="8" t="s">
        <v>166</v>
      </c>
      <c r="M1313" s="5" t="s">
        <v>82</v>
      </c>
      <c r="N1313" s="5" t="s">
        <v>82</v>
      </c>
      <c r="O1313" s="83"/>
      <c r="P1313" s="20">
        <v>0.5</v>
      </c>
      <c r="Q1313" s="143">
        <f t="shared" ref="Q1313" si="791">ROUND(P1313*100,1)</f>
        <v>50</v>
      </c>
      <c r="R1313" s="21" t="s">
        <v>166</v>
      </c>
      <c r="S1313" s="149" t="s">
        <v>1608</v>
      </c>
    </row>
    <row r="1314" spans="1:20" ht="28">
      <c r="A1314" s="116" t="s">
        <v>1211</v>
      </c>
      <c r="B1314" s="117" t="s">
        <v>1358</v>
      </c>
      <c r="C1314" s="5"/>
      <c r="D1314" s="5" t="s">
        <v>82</v>
      </c>
      <c r="E1314" s="132">
        <f t="shared" si="777"/>
        <v>486.85</v>
      </c>
      <c r="F1314" s="139">
        <f t="shared" si="779"/>
        <v>477.07909999999998</v>
      </c>
      <c r="G1314" s="149"/>
      <c r="H1314" s="82" t="str">
        <f t="shared" si="715"/>
        <v>0 percent up in Tremadocian international stage</v>
      </c>
      <c r="I1314" s="142" t="str">
        <f t="shared" si="716"/>
        <v>100 percent up in Tremadocian international stage</v>
      </c>
      <c r="J1314" s="7">
        <v>0</v>
      </c>
      <c r="K1314" s="129">
        <f t="shared" si="717"/>
        <v>0</v>
      </c>
      <c r="L1314" s="8" t="s">
        <v>166</v>
      </c>
      <c r="M1314" s="5" t="s">
        <v>82</v>
      </c>
      <c r="N1314" s="5" t="s">
        <v>82</v>
      </c>
      <c r="O1314" s="83"/>
      <c r="P1314" s="20">
        <v>1</v>
      </c>
      <c r="Q1314" s="143">
        <f t="shared" si="718"/>
        <v>100</v>
      </c>
      <c r="R1314" s="21" t="s">
        <v>166</v>
      </c>
      <c r="S1314" s="8" t="s">
        <v>234</v>
      </c>
      <c r="T1314" s="7" t="s">
        <v>228</v>
      </c>
    </row>
    <row r="1315" spans="1:20" ht="34">
      <c r="A1315" s="116"/>
      <c r="B1315" s="117" t="s">
        <v>1951</v>
      </c>
      <c r="C1315" s="5"/>
      <c r="D1315" s="5"/>
      <c r="E1315" s="132">
        <f t="shared" si="777"/>
        <v>486.85</v>
      </c>
      <c r="F1315" s="139">
        <f t="shared" si="779"/>
        <v>477.07909999999998</v>
      </c>
      <c r="G1315" s="149"/>
      <c r="H1315" s="82" t="str">
        <f t="shared" ref="H1315" si="792">CONCATENATE(K1315," percent up in ",L1315," international stage")</f>
        <v>0 percent up in Tremadocian international stage</v>
      </c>
      <c r="I1315" s="142" t="str">
        <f t="shared" ref="I1315" si="793">CONCATENATE(Q1315," percent up in ",R1315," international stage")</f>
        <v>100 percent up in Tremadocian international stage</v>
      </c>
      <c r="J1315" s="7">
        <v>0</v>
      </c>
      <c r="K1315" s="129">
        <f t="shared" ref="K1315" si="794">ROUND(J1315*100,1)</f>
        <v>0</v>
      </c>
      <c r="L1315" s="8" t="s">
        <v>166</v>
      </c>
      <c r="M1315" s="5"/>
      <c r="O1315" s="83"/>
      <c r="P1315" s="20">
        <v>1</v>
      </c>
      <c r="Q1315" s="143">
        <f t="shared" ref="Q1315" si="795">ROUND(P1315*100,1)</f>
        <v>100</v>
      </c>
      <c r="R1315" s="21" t="s">
        <v>166</v>
      </c>
      <c r="S1315" s="8" t="s">
        <v>1952</v>
      </c>
    </row>
    <row r="1316" spans="1:20" ht="28">
      <c r="A1316" s="116" t="s">
        <v>1211</v>
      </c>
      <c r="B1316" s="117" t="s">
        <v>166</v>
      </c>
      <c r="C1316" s="135"/>
      <c r="D1316" s="135" t="s">
        <v>224</v>
      </c>
      <c r="E1316" s="132">
        <f t="shared" si="777"/>
        <v>486.85</v>
      </c>
      <c r="F1316" s="139">
        <f t="shared" si="779"/>
        <v>477.07909999999998</v>
      </c>
      <c r="G1316" s="149"/>
      <c r="H1316" s="82" t="str">
        <f t="shared" si="715"/>
        <v>0 percent up in Tremadocian international stage</v>
      </c>
      <c r="I1316" s="142" t="str">
        <f t="shared" si="716"/>
        <v>100 percent up in Tremadocian international stage</v>
      </c>
      <c r="J1316" s="7">
        <v>0</v>
      </c>
      <c r="K1316" s="129">
        <f t="shared" si="717"/>
        <v>0</v>
      </c>
      <c r="L1316" s="8" t="s">
        <v>166</v>
      </c>
      <c r="M1316" s="5" t="s">
        <v>226</v>
      </c>
      <c r="N1316" s="5" t="s">
        <v>1359</v>
      </c>
      <c r="O1316" s="84">
        <f>Master_Chronostrat!I152</f>
        <v>486.85</v>
      </c>
      <c r="P1316" s="20">
        <v>1</v>
      </c>
      <c r="Q1316" s="143">
        <f t="shared" si="718"/>
        <v>100</v>
      </c>
      <c r="R1316" s="21" t="s">
        <v>166</v>
      </c>
      <c r="S1316" s="8" t="s">
        <v>226</v>
      </c>
      <c r="T1316" s="7" t="s">
        <v>228</v>
      </c>
    </row>
    <row r="1317" spans="1:20" ht="28">
      <c r="A1317" s="116" t="s">
        <v>1211</v>
      </c>
      <c r="B1317" s="117" t="s">
        <v>1360</v>
      </c>
      <c r="C1317" s="135"/>
      <c r="D1317" s="135" t="s">
        <v>224</v>
      </c>
      <c r="E1317" s="132">
        <f t="shared" si="777"/>
        <v>486.85</v>
      </c>
      <c r="F1317" s="139">
        <f>$O$1293-P1317*($O$1293-$O$1268)</f>
        <v>471.26330000000002</v>
      </c>
      <c r="G1317" s="149"/>
      <c r="H1317" s="82" t="str">
        <f t="shared" si="715"/>
        <v>0 percent up in Tremadocian international stage</v>
      </c>
      <c r="I1317" s="142" t="str">
        <f t="shared" si="716"/>
        <v>100 percent up in Floian international stage</v>
      </c>
      <c r="J1317" s="7">
        <v>0</v>
      </c>
      <c r="K1317" s="129">
        <f t="shared" si="717"/>
        <v>0</v>
      </c>
      <c r="L1317" s="8" t="s">
        <v>166</v>
      </c>
      <c r="M1317" s="5" t="s">
        <v>226</v>
      </c>
      <c r="N1317" s="5" t="s">
        <v>1361</v>
      </c>
      <c r="O1317" s="84">
        <f>Master_Chronostrat!I152</f>
        <v>486.85</v>
      </c>
      <c r="P1317" s="20">
        <v>1</v>
      </c>
      <c r="Q1317" s="143">
        <f t="shared" si="718"/>
        <v>100</v>
      </c>
      <c r="R1317" s="21" t="s">
        <v>164</v>
      </c>
      <c r="S1317" s="8" t="s">
        <v>241</v>
      </c>
      <c r="T1317" s="7" t="s">
        <v>228</v>
      </c>
    </row>
    <row r="1318" spans="1:20" ht="28">
      <c r="A1318" s="116" t="s">
        <v>1211</v>
      </c>
      <c r="B1318" s="117" t="s">
        <v>165</v>
      </c>
      <c r="C1318" s="135"/>
      <c r="D1318" s="135" t="s">
        <v>224</v>
      </c>
      <c r="E1318" s="132">
        <f t="shared" si="777"/>
        <v>486.85</v>
      </c>
      <c r="F1318" s="139">
        <f>$O$1144-P1318*($O$1144-$O$1138)</f>
        <v>443.0718</v>
      </c>
      <c r="G1318" s="149"/>
      <c r="H1318" s="82" t="str">
        <f t="shared" si="715"/>
        <v>0 percent up in Tremadocian international stage</v>
      </c>
      <c r="I1318" s="142" t="str">
        <f t="shared" si="716"/>
        <v>100 percent up in Hirnantian international stage</v>
      </c>
      <c r="J1318" s="7">
        <v>0</v>
      </c>
      <c r="K1318" s="129">
        <f t="shared" si="717"/>
        <v>0</v>
      </c>
      <c r="L1318" s="8" t="s">
        <v>166</v>
      </c>
      <c r="M1318" s="5" t="s">
        <v>226</v>
      </c>
      <c r="N1318" s="5" t="s">
        <v>1362</v>
      </c>
      <c r="O1318" s="84">
        <f>Master_Chronostrat!I152</f>
        <v>486.85</v>
      </c>
      <c r="P1318" s="20">
        <v>1</v>
      </c>
      <c r="Q1318" s="143">
        <f t="shared" si="718"/>
        <v>100</v>
      </c>
      <c r="R1318" s="21" t="s">
        <v>159</v>
      </c>
      <c r="S1318" s="8" t="s">
        <v>241</v>
      </c>
      <c r="T1318" s="7" t="s">
        <v>228</v>
      </c>
    </row>
    <row r="1319" spans="1:20" ht="28">
      <c r="A1319" s="113" t="s">
        <v>1363</v>
      </c>
      <c r="B1319" s="114" t="s">
        <v>1364</v>
      </c>
      <c r="C1319" s="5"/>
      <c r="D1319" s="5" t="s">
        <v>370</v>
      </c>
      <c r="E1319" s="132">
        <f t="shared" ref="E1319:E1327" si="796">$O$1327-J1319*($O$1327-$O$1318)</f>
        <v>487.0575</v>
      </c>
      <c r="F1319" s="139">
        <f>$O$1318-P1319*($O$1318-$O$1293)</f>
        <v>483.91872999999998</v>
      </c>
      <c r="G1319" s="149"/>
      <c r="H1319" s="82" t="str">
        <f t="shared" si="715"/>
        <v>95 percent up in Cambrian Stage 10 international stage</v>
      </c>
      <c r="I1319" s="142" t="str">
        <f t="shared" si="716"/>
        <v>30 percent up in Tremadocian international stage</v>
      </c>
      <c r="J1319" s="7">
        <v>0.95</v>
      </c>
      <c r="K1319" s="129">
        <f t="shared" si="717"/>
        <v>95</v>
      </c>
      <c r="L1319" s="8" t="s">
        <v>1365</v>
      </c>
      <c r="M1319" s="5" t="s">
        <v>82</v>
      </c>
      <c r="N1319" s="5" t="s">
        <v>82</v>
      </c>
      <c r="O1319" s="83"/>
      <c r="P1319" s="20">
        <v>0.3</v>
      </c>
      <c r="Q1319" s="143">
        <f t="shared" si="718"/>
        <v>30</v>
      </c>
      <c r="R1319" s="21" t="s">
        <v>166</v>
      </c>
      <c r="S1319" s="8" t="s">
        <v>274</v>
      </c>
      <c r="T1319" s="7" t="s">
        <v>228</v>
      </c>
    </row>
    <row r="1320" spans="1:20" ht="28">
      <c r="A1320" s="113" t="s">
        <v>1363</v>
      </c>
      <c r="B1320" s="114" t="s">
        <v>1366</v>
      </c>
      <c r="C1320" s="5"/>
      <c r="D1320" s="5" t="s">
        <v>370</v>
      </c>
      <c r="E1320" s="132">
        <f t="shared" si="796"/>
        <v>488.51</v>
      </c>
      <c r="F1320" s="139">
        <f>$O$1318-P1320*($O$1318-$O$1293)</f>
        <v>483.5258793814433</v>
      </c>
      <c r="G1320" s="149"/>
      <c r="H1320" s="82" t="str">
        <f t="shared" si="715"/>
        <v>60 percent up in Cambrian Stage 10 international stage</v>
      </c>
      <c r="I1320" s="142" t="str">
        <f t="shared" si="716"/>
        <v>34 percent up in Tremadocian international stage</v>
      </c>
      <c r="J1320" s="7">
        <v>0.6</v>
      </c>
      <c r="K1320" s="129">
        <f t="shared" si="717"/>
        <v>60</v>
      </c>
      <c r="L1320" s="8" t="s">
        <v>1365</v>
      </c>
      <c r="M1320" s="5" t="s">
        <v>82</v>
      </c>
      <c r="N1320" s="5" t="s">
        <v>82</v>
      </c>
      <c r="O1320" s="83"/>
      <c r="P1320" s="20">
        <v>0.34020618556701188</v>
      </c>
      <c r="Q1320" s="143">
        <f t="shared" si="718"/>
        <v>34</v>
      </c>
      <c r="R1320" s="21" t="s">
        <v>166</v>
      </c>
      <c r="S1320" s="8" t="s">
        <v>232</v>
      </c>
      <c r="T1320" s="7" t="s">
        <v>228</v>
      </c>
    </row>
    <row r="1321" spans="1:20" ht="28">
      <c r="A1321" s="113" t="s">
        <v>1363</v>
      </c>
      <c r="B1321" s="114" t="s">
        <v>1367</v>
      </c>
      <c r="C1321" s="5"/>
      <c r="D1321" s="5" t="s">
        <v>1219</v>
      </c>
      <c r="E1321" s="132">
        <f t="shared" si="796"/>
        <v>488.19594594594594</v>
      </c>
      <c r="F1321" s="139">
        <f>$O$1318-P1321*($O$1318-$O$1293)</f>
        <v>484.53318865979384</v>
      </c>
      <c r="G1321" s="149"/>
      <c r="H1321" s="82" t="str">
        <f t="shared" si="715"/>
        <v>67.6 percent up in Cambrian Stage 10 international stage</v>
      </c>
      <c r="I1321" s="142" t="str">
        <f t="shared" si="716"/>
        <v>23.7 percent up in Tremadocian international stage</v>
      </c>
      <c r="J1321" s="7">
        <v>0.67567567567567777</v>
      </c>
      <c r="K1321" s="129">
        <f t="shared" si="717"/>
        <v>67.599999999999994</v>
      </c>
      <c r="L1321" s="8" t="s">
        <v>1365</v>
      </c>
      <c r="M1321" s="5" t="s">
        <v>82</v>
      </c>
      <c r="N1321" s="5" t="s">
        <v>82</v>
      </c>
      <c r="O1321" s="83"/>
      <c r="P1321" s="20">
        <v>0.23711340206185713</v>
      </c>
      <c r="Q1321" s="143">
        <f t="shared" si="718"/>
        <v>23.7</v>
      </c>
      <c r="R1321" s="21" t="s">
        <v>166</v>
      </c>
      <c r="S1321" s="8" t="s">
        <v>248</v>
      </c>
      <c r="T1321" s="7" t="s">
        <v>228</v>
      </c>
    </row>
    <row r="1322" spans="1:20" ht="28">
      <c r="A1322" s="113" t="s">
        <v>1363</v>
      </c>
      <c r="B1322" s="114" t="s">
        <v>1368</v>
      </c>
      <c r="C1322" s="5"/>
      <c r="D1322" s="5" t="s">
        <v>246</v>
      </c>
      <c r="E1322" s="132">
        <f t="shared" si="796"/>
        <v>488.75675675675677</v>
      </c>
      <c r="F1322" s="139">
        <f>$O$1318-P1322*($O$1318-$O$1293)</f>
        <v>484.53318865979384</v>
      </c>
      <c r="G1322" s="149"/>
      <c r="H1322" s="82" t="str">
        <f t="shared" si="715"/>
        <v>54.1 percent up in Cambrian Stage 10 international stage</v>
      </c>
      <c r="I1322" s="142" t="str">
        <f t="shared" si="716"/>
        <v>23.7 percent up in Tremadocian international stage</v>
      </c>
      <c r="J1322" s="7">
        <v>0.54054054054054212</v>
      </c>
      <c r="K1322" s="129">
        <f t="shared" si="717"/>
        <v>54.1</v>
      </c>
      <c r="L1322" s="8" t="s">
        <v>1365</v>
      </c>
      <c r="M1322" s="5" t="s">
        <v>82</v>
      </c>
      <c r="N1322" s="5" t="s">
        <v>82</v>
      </c>
      <c r="O1322" s="83"/>
      <c r="P1322" s="20">
        <v>0.23711340206185713</v>
      </c>
      <c r="Q1322" s="143">
        <f t="shared" si="718"/>
        <v>23.7</v>
      </c>
      <c r="R1322" s="21" t="s">
        <v>166</v>
      </c>
      <c r="S1322" s="8" t="s">
        <v>248</v>
      </c>
      <c r="T1322" s="7" t="s">
        <v>228</v>
      </c>
    </row>
    <row r="1323" spans="1:20" ht="28">
      <c r="A1323" s="113" t="s">
        <v>1363</v>
      </c>
      <c r="B1323" s="115" t="s">
        <v>1369</v>
      </c>
      <c r="C1323" s="5"/>
      <c r="D1323" s="5" t="s">
        <v>272</v>
      </c>
      <c r="E1323" s="132">
        <f t="shared" si="796"/>
        <v>489.87837837837839</v>
      </c>
      <c r="F1323" s="139">
        <f>$O$1293-P1323*($O$1293-$O$1268)</f>
        <v>471.26330000000002</v>
      </c>
      <c r="G1323" s="149"/>
      <c r="H1323" s="82" t="str">
        <f t="shared" si="715"/>
        <v>27 percent up in Cambrian Stage 10 international stage</v>
      </c>
      <c r="I1323" s="142" t="str">
        <f t="shared" si="716"/>
        <v>100 percent up in Floian international stage</v>
      </c>
      <c r="J1323" s="7">
        <v>0.27027027027027106</v>
      </c>
      <c r="K1323" s="129">
        <f t="shared" si="717"/>
        <v>27</v>
      </c>
      <c r="L1323" s="8" t="s">
        <v>1365</v>
      </c>
      <c r="M1323" s="5" t="s">
        <v>82</v>
      </c>
      <c r="N1323" s="5" t="s">
        <v>82</v>
      </c>
      <c r="O1323" s="83"/>
      <c r="P1323" s="20">
        <v>1</v>
      </c>
      <c r="Q1323" s="143">
        <f t="shared" si="718"/>
        <v>100</v>
      </c>
      <c r="R1323" s="21" t="s">
        <v>164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1370</v>
      </c>
      <c r="C1324" s="5"/>
      <c r="D1324" s="5" t="s">
        <v>370</v>
      </c>
      <c r="E1324" s="132">
        <f t="shared" si="796"/>
        <v>489.87837837837839</v>
      </c>
      <c r="F1324" s="139">
        <f t="shared" ref="F1324:F1334" si="797">$O$1327-P1324*($O$1327-$O$1318)</f>
        <v>486.85</v>
      </c>
      <c r="G1324" s="149"/>
      <c r="H1324" s="82" t="str">
        <f t="shared" ref="H1324:H1394" si="798">CONCATENATE(K1324," percent up in ",L1324," international stage")</f>
        <v>27 percent up in Cambrian Stage 10 international stage</v>
      </c>
      <c r="I1324" s="142" t="str">
        <f t="shared" ref="I1324:I1394" si="799">CONCATENATE(Q1324," percent up in ",R1324," international stage")</f>
        <v>100 percent up in Cambrian Stage 10 international stage</v>
      </c>
      <c r="J1324" s="7">
        <v>0.27027027027027106</v>
      </c>
      <c r="K1324" s="129">
        <f t="shared" ref="K1324:K1394" si="800">ROUND(J1324*100,1)</f>
        <v>27</v>
      </c>
      <c r="L1324" s="8" t="s">
        <v>1365</v>
      </c>
      <c r="M1324" s="5" t="s">
        <v>82</v>
      </c>
      <c r="N1324" s="5" t="s">
        <v>82</v>
      </c>
      <c r="O1324" s="83"/>
      <c r="P1324" s="20">
        <v>1</v>
      </c>
      <c r="Q1324" s="143">
        <f t="shared" ref="Q1324:Q1394" si="801">ROUND(P1324*100,1)</f>
        <v>100</v>
      </c>
      <c r="R1324" s="124" t="s">
        <v>1365</v>
      </c>
      <c r="S1324" s="8" t="s">
        <v>274</v>
      </c>
      <c r="T1324" s="7" t="s">
        <v>228</v>
      </c>
    </row>
    <row r="1325" spans="1:20" ht="28">
      <c r="A1325" s="113" t="s">
        <v>1363</v>
      </c>
      <c r="B1325" s="115" t="s">
        <v>1371</v>
      </c>
      <c r="C1325" s="5"/>
      <c r="D1325" s="5" t="s">
        <v>963</v>
      </c>
      <c r="E1325" s="132">
        <f t="shared" si="796"/>
        <v>490.43918918918916</v>
      </c>
      <c r="F1325" s="139">
        <f t="shared" si="797"/>
        <v>486.85</v>
      </c>
      <c r="G1325" s="149" t="s">
        <v>1953</v>
      </c>
      <c r="H1325" s="82" t="str">
        <f t="shared" si="798"/>
        <v>13.5 percent up in Cambrian Stage 10 international stage</v>
      </c>
      <c r="I1325" s="142" t="str">
        <f t="shared" si="799"/>
        <v>100 percent up in Cambrian Stage 10 international stage</v>
      </c>
      <c r="J1325" s="7">
        <v>0.13513513513513553</v>
      </c>
      <c r="K1325" s="129">
        <f t="shared" si="800"/>
        <v>13.5</v>
      </c>
      <c r="L1325" s="8" t="s">
        <v>1365</v>
      </c>
      <c r="M1325" s="5" t="s">
        <v>82</v>
      </c>
      <c r="N1325" s="5" t="s">
        <v>82</v>
      </c>
      <c r="O1325" s="83"/>
      <c r="P1325" s="20">
        <v>1</v>
      </c>
      <c r="Q1325" s="143">
        <f t="shared" si="801"/>
        <v>100</v>
      </c>
      <c r="R1325" s="124" t="s">
        <v>1365</v>
      </c>
      <c r="S1325" s="8" t="s">
        <v>274</v>
      </c>
      <c r="T1325" s="7" t="s">
        <v>228</v>
      </c>
    </row>
    <row r="1326" spans="1:20" ht="28">
      <c r="A1326" s="113" t="s">
        <v>1363</v>
      </c>
      <c r="B1326" s="114" t="s">
        <v>1372</v>
      </c>
      <c r="C1326" s="5"/>
      <c r="D1326" s="5" t="s">
        <v>1373</v>
      </c>
      <c r="E1326" s="132">
        <f t="shared" si="796"/>
        <v>491</v>
      </c>
      <c r="F1326" s="139">
        <f t="shared" si="797"/>
        <v>488.19594594594594</v>
      </c>
      <c r="G1326" s="149"/>
      <c r="H1326" s="82" t="str">
        <f t="shared" si="798"/>
        <v>0 percent up in Cambrian Stage 10 international stage</v>
      </c>
      <c r="I1326" s="142" t="str">
        <f t="shared" si="799"/>
        <v>67.6 percent up in Cambrian Stage 10 international stage</v>
      </c>
      <c r="J1326" s="7">
        <v>0</v>
      </c>
      <c r="K1326" s="129">
        <f t="shared" si="800"/>
        <v>0</v>
      </c>
      <c r="L1326" s="8" t="s">
        <v>1365</v>
      </c>
      <c r="M1326" s="5" t="s">
        <v>82</v>
      </c>
      <c r="N1326" s="5" t="s">
        <v>82</v>
      </c>
      <c r="O1326" s="83"/>
      <c r="P1326" s="20">
        <v>0.67567567567567777</v>
      </c>
      <c r="Q1326" s="143">
        <f t="shared" si="801"/>
        <v>67.599999999999994</v>
      </c>
      <c r="R1326" s="124" t="s">
        <v>1365</v>
      </c>
      <c r="S1326" s="8" t="s">
        <v>232</v>
      </c>
      <c r="T1326" s="7" t="s">
        <v>228</v>
      </c>
    </row>
    <row r="1327" spans="1:20" ht="28">
      <c r="A1327" s="113" t="s">
        <v>1363</v>
      </c>
      <c r="B1327" s="115" t="s">
        <v>1365</v>
      </c>
      <c r="C1327" s="135"/>
      <c r="D1327" s="135" t="s">
        <v>224</v>
      </c>
      <c r="E1327" s="132">
        <f t="shared" si="796"/>
        <v>491</v>
      </c>
      <c r="F1327" s="139">
        <f t="shared" si="797"/>
        <v>486.85</v>
      </c>
      <c r="G1327" s="149"/>
      <c r="H1327" s="82" t="str">
        <f t="shared" si="798"/>
        <v>0 percent up in Cambrian Stage 10 international stage</v>
      </c>
      <c r="I1327" s="142" t="str">
        <f t="shared" si="799"/>
        <v>100 percent up in Cambrian Stage 10 international stage</v>
      </c>
      <c r="J1327" s="7">
        <v>0</v>
      </c>
      <c r="K1327" s="129">
        <f t="shared" si="800"/>
        <v>0</v>
      </c>
      <c r="L1327" s="8" t="s">
        <v>1365</v>
      </c>
      <c r="M1327" s="5" t="s">
        <v>226</v>
      </c>
      <c r="N1327" s="5" t="s">
        <v>1374</v>
      </c>
      <c r="O1327" s="83">
        <f>Master_Chronostrat!I153</f>
        <v>491</v>
      </c>
      <c r="P1327" s="20">
        <v>1</v>
      </c>
      <c r="Q1327" s="143">
        <f t="shared" si="801"/>
        <v>100</v>
      </c>
      <c r="R1327" s="124" t="s">
        <v>1365</v>
      </c>
      <c r="S1327" s="8" t="s">
        <v>226</v>
      </c>
      <c r="T1327" s="7" t="s">
        <v>228</v>
      </c>
    </row>
    <row r="1328" spans="1:20" ht="28">
      <c r="A1328" s="113" t="s">
        <v>1363</v>
      </c>
      <c r="B1328" s="115" t="s">
        <v>1375</v>
      </c>
      <c r="C1328" s="5"/>
      <c r="D1328" s="5" t="s">
        <v>82</v>
      </c>
      <c r="E1328" s="132">
        <f t="shared" ref="E1328:E1339" si="802">$O$1339-J1328*($O$1339-$O$1327)</f>
        <v>491.4</v>
      </c>
      <c r="F1328" s="139">
        <f t="shared" si="797"/>
        <v>486.85</v>
      </c>
      <c r="G1328" s="149"/>
      <c r="H1328" s="82" t="str">
        <f t="shared" si="798"/>
        <v>87.5 percent up in Jiangshanian international stage</v>
      </c>
      <c r="I1328" s="142" t="str">
        <f t="shared" si="799"/>
        <v>100 percent up in Cambrian Stage 10 international stage</v>
      </c>
      <c r="J1328" s="7">
        <v>0.875</v>
      </c>
      <c r="K1328" s="129">
        <f t="shared" si="800"/>
        <v>87.5</v>
      </c>
      <c r="L1328" s="8" t="s">
        <v>168</v>
      </c>
      <c r="M1328" s="5" t="s">
        <v>82</v>
      </c>
      <c r="N1328" s="5" t="s">
        <v>82</v>
      </c>
      <c r="O1328" s="83"/>
      <c r="P1328" s="20">
        <v>1</v>
      </c>
      <c r="Q1328" s="143">
        <f t="shared" si="801"/>
        <v>100</v>
      </c>
      <c r="R1328" s="124" t="s">
        <v>1365</v>
      </c>
      <c r="S1328" s="8" t="s">
        <v>248</v>
      </c>
      <c r="T1328" s="7" t="s">
        <v>228</v>
      </c>
    </row>
    <row r="1329" spans="1:20" ht="28">
      <c r="A1329" s="113" t="s">
        <v>1363</v>
      </c>
      <c r="B1329" s="115" t="s">
        <v>1376</v>
      </c>
      <c r="C1329" s="5"/>
      <c r="D1329" s="5" t="s">
        <v>250</v>
      </c>
      <c r="E1329" s="132">
        <f t="shared" si="802"/>
        <v>491.4</v>
      </c>
      <c r="F1329" s="139">
        <f t="shared" si="797"/>
        <v>486.85</v>
      </c>
      <c r="G1329" s="149"/>
      <c r="H1329" s="82" t="str">
        <f t="shared" si="798"/>
        <v>87.5 percent up in Jiangshanian international stage</v>
      </c>
      <c r="I1329" s="142" t="str">
        <f t="shared" si="799"/>
        <v>100 percent up in Cambrian Stage 10 international stage</v>
      </c>
      <c r="J1329" s="7">
        <v>0.875</v>
      </c>
      <c r="K1329" s="129">
        <f t="shared" si="800"/>
        <v>87.5</v>
      </c>
      <c r="L1329" s="8" t="s">
        <v>168</v>
      </c>
      <c r="M1329" s="5" t="s">
        <v>82</v>
      </c>
      <c r="N1329" s="5" t="s">
        <v>82</v>
      </c>
      <c r="O1329" s="83"/>
      <c r="P1329" s="20">
        <v>1</v>
      </c>
      <c r="Q1329" s="143">
        <f t="shared" si="801"/>
        <v>100</v>
      </c>
      <c r="R1329" s="124" t="s">
        <v>1365</v>
      </c>
      <c r="S1329" s="8" t="s">
        <v>248</v>
      </c>
      <c r="T1329" s="7" t="s">
        <v>228</v>
      </c>
    </row>
    <row r="1330" spans="1:20" ht="28">
      <c r="A1330" s="113" t="s">
        <v>1363</v>
      </c>
      <c r="B1330" s="115" t="s">
        <v>1377</v>
      </c>
      <c r="C1330" s="5"/>
      <c r="D1330" s="5" t="s">
        <v>82</v>
      </c>
      <c r="E1330" s="132">
        <f t="shared" si="802"/>
        <v>491.4</v>
      </c>
      <c r="F1330" s="139">
        <f t="shared" si="797"/>
        <v>486.85</v>
      </c>
      <c r="G1330" s="149"/>
      <c r="H1330" s="82" t="str">
        <f t="shared" si="798"/>
        <v>87.5 percent up in Jiangshanian international stage</v>
      </c>
      <c r="I1330" s="142" t="str">
        <f t="shared" si="799"/>
        <v>100 percent up in Cambrian Stage 10 international stage</v>
      </c>
      <c r="J1330" s="7">
        <v>0.875</v>
      </c>
      <c r="K1330" s="129">
        <f t="shared" si="800"/>
        <v>87.5</v>
      </c>
      <c r="L1330" s="8" t="s">
        <v>168</v>
      </c>
      <c r="M1330" s="5" t="s">
        <v>82</v>
      </c>
      <c r="N1330" s="5" t="s">
        <v>82</v>
      </c>
      <c r="O1330" s="83"/>
      <c r="P1330" s="20">
        <v>1</v>
      </c>
      <c r="Q1330" s="143">
        <f t="shared" si="801"/>
        <v>100</v>
      </c>
      <c r="R1330" s="124" t="s">
        <v>1365</v>
      </c>
      <c r="S1330" s="8" t="s">
        <v>248</v>
      </c>
      <c r="T1330" s="7" t="s">
        <v>228</v>
      </c>
    </row>
    <row r="1331" spans="1:20" ht="28">
      <c r="A1331" s="113" t="s">
        <v>1363</v>
      </c>
      <c r="B1331" s="115" t="s">
        <v>1378</v>
      </c>
      <c r="C1331" s="5"/>
      <c r="D1331" s="5" t="s">
        <v>82</v>
      </c>
      <c r="E1331" s="132">
        <f t="shared" si="802"/>
        <v>491.4</v>
      </c>
      <c r="F1331" s="139">
        <f t="shared" si="797"/>
        <v>486.85</v>
      </c>
      <c r="G1331" s="149"/>
      <c r="H1331" s="82" t="str">
        <f t="shared" si="798"/>
        <v>87.5 percent up in Jiangshanian international stage</v>
      </c>
      <c r="I1331" s="142" t="str">
        <f t="shared" si="799"/>
        <v>100 percent up in Cambrian Stage 10 international stage</v>
      </c>
      <c r="J1331" s="7">
        <v>0.875</v>
      </c>
      <c r="K1331" s="129">
        <f t="shared" si="800"/>
        <v>87.5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801"/>
        <v>100</v>
      </c>
      <c r="R1331" s="124" t="s">
        <v>1365</v>
      </c>
      <c r="S1331" s="8" t="s">
        <v>248</v>
      </c>
      <c r="T1331" s="7" t="s">
        <v>228</v>
      </c>
    </row>
    <row r="1332" spans="1:20" ht="28">
      <c r="A1332" s="113" t="s">
        <v>1363</v>
      </c>
      <c r="B1332" s="115" t="s">
        <v>1379</v>
      </c>
      <c r="C1332" s="5"/>
      <c r="D1332" s="5" t="s">
        <v>963</v>
      </c>
      <c r="E1332" s="132">
        <f t="shared" si="802"/>
        <v>492.6</v>
      </c>
      <c r="F1332" s="139">
        <f t="shared" si="797"/>
        <v>490.43918918918916</v>
      </c>
      <c r="G1332" s="149" t="s">
        <v>1953</v>
      </c>
      <c r="H1332" s="82" t="str">
        <f t="shared" si="798"/>
        <v>50 percent up in Jiangshanian international stage</v>
      </c>
      <c r="I1332" s="142" t="str">
        <f t="shared" si="799"/>
        <v>13.5 percent up in Cambrian Stage 10 international stage</v>
      </c>
      <c r="J1332" s="7">
        <v>0.5</v>
      </c>
      <c r="K1332" s="129">
        <f t="shared" si="800"/>
        <v>50</v>
      </c>
      <c r="L1332" s="8" t="s">
        <v>168</v>
      </c>
      <c r="M1332" s="5" t="s">
        <v>82</v>
      </c>
      <c r="N1332" s="5" t="s">
        <v>82</v>
      </c>
      <c r="O1332" s="83"/>
      <c r="P1332" s="20">
        <v>0.13513513513513556</v>
      </c>
      <c r="Q1332" s="143">
        <f t="shared" si="801"/>
        <v>13.5</v>
      </c>
      <c r="R1332" s="124" t="s">
        <v>1365</v>
      </c>
      <c r="S1332" s="8" t="s">
        <v>248</v>
      </c>
      <c r="T1332" s="7" t="s">
        <v>228</v>
      </c>
    </row>
    <row r="1333" spans="1:20" ht="28">
      <c r="A1333" s="113" t="s">
        <v>1363</v>
      </c>
      <c r="B1333" s="115" t="s">
        <v>1380</v>
      </c>
      <c r="C1333" s="5"/>
      <c r="D1333" s="5" t="s">
        <v>82</v>
      </c>
      <c r="E1333" s="132">
        <f t="shared" si="802"/>
        <v>491.8</v>
      </c>
      <c r="F1333" s="139">
        <f t="shared" si="797"/>
        <v>489.87837837837839</v>
      </c>
      <c r="G1333" s="149"/>
      <c r="H1333" s="82" t="str">
        <f t="shared" si="798"/>
        <v>75 percent up in Jiangshanian international stage</v>
      </c>
      <c r="I1333" s="142" t="str">
        <f t="shared" si="799"/>
        <v>27 percent up in Cambrian Stage 10 international stage</v>
      </c>
      <c r="J1333" s="7">
        <v>0.75</v>
      </c>
      <c r="K1333" s="129">
        <f t="shared" si="800"/>
        <v>75</v>
      </c>
      <c r="L1333" s="8" t="s">
        <v>168</v>
      </c>
      <c r="M1333" s="5" t="s">
        <v>82</v>
      </c>
      <c r="N1333" s="5" t="s">
        <v>82</v>
      </c>
      <c r="O1333" s="83"/>
      <c r="P1333" s="20">
        <v>0.27027027027027112</v>
      </c>
      <c r="Q1333" s="143">
        <f t="shared" si="801"/>
        <v>27</v>
      </c>
      <c r="R1333" s="124" t="s">
        <v>1365</v>
      </c>
      <c r="S1333" s="8" t="s">
        <v>248</v>
      </c>
      <c r="T1333" s="7" t="s">
        <v>228</v>
      </c>
    </row>
    <row r="1334" spans="1:20" ht="28">
      <c r="A1334" s="113" t="s">
        <v>1363</v>
      </c>
      <c r="B1334" s="114" t="s">
        <v>1381</v>
      </c>
      <c r="C1334" s="5"/>
      <c r="D1334" s="5" t="s">
        <v>1219</v>
      </c>
      <c r="E1334" s="132">
        <f t="shared" si="802"/>
        <v>492.2</v>
      </c>
      <c r="F1334" s="139">
        <f t="shared" si="797"/>
        <v>488.19594594594594</v>
      </c>
      <c r="G1334" s="149"/>
      <c r="H1334" s="82" t="str">
        <f t="shared" si="798"/>
        <v>62.5 percent up in Jiangshanian international stage</v>
      </c>
      <c r="I1334" s="142" t="str">
        <f t="shared" si="799"/>
        <v>67.6 percent up in Cambrian Stage 10 international stage</v>
      </c>
      <c r="J1334" s="7">
        <v>0.625</v>
      </c>
      <c r="K1334" s="129">
        <f t="shared" si="800"/>
        <v>62.5</v>
      </c>
      <c r="L1334" s="8" t="s">
        <v>168</v>
      </c>
      <c r="M1334" s="5" t="s">
        <v>82</v>
      </c>
      <c r="N1334" s="5" t="s">
        <v>82</v>
      </c>
      <c r="O1334" s="83"/>
      <c r="P1334" s="20">
        <v>0.67567567567567777</v>
      </c>
      <c r="Q1334" s="143">
        <f t="shared" si="801"/>
        <v>67.599999999999994</v>
      </c>
      <c r="R1334" s="124" t="s">
        <v>1365</v>
      </c>
      <c r="S1334" s="8" t="s">
        <v>248</v>
      </c>
      <c r="T1334" s="7" t="s">
        <v>228</v>
      </c>
    </row>
    <row r="1335" spans="1:20" ht="28">
      <c r="A1335" s="113" t="s">
        <v>1363</v>
      </c>
      <c r="B1335" s="115" t="s">
        <v>1383</v>
      </c>
      <c r="C1335" s="5"/>
      <c r="D1335" s="5" t="s">
        <v>82</v>
      </c>
      <c r="E1335" s="132">
        <f t="shared" si="802"/>
        <v>493</v>
      </c>
      <c r="F1335" s="139">
        <f t="shared" ref="F1335:F1345" si="803">$O$1339-P1335*($O$1339-$O$1327)</f>
        <v>491.8</v>
      </c>
      <c r="G1335" s="149"/>
      <c r="H1335" s="82" t="str">
        <f t="shared" si="798"/>
        <v>37.5 percent up in Jiangshanian international stage</v>
      </c>
      <c r="I1335" s="142" t="str">
        <f t="shared" si="799"/>
        <v>75 percent up in Jiangshanian international stage</v>
      </c>
      <c r="J1335" s="7">
        <v>0.375</v>
      </c>
      <c r="K1335" s="129">
        <f t="shared" si="800"/>
        <v>37.5</v>
      </c>
      <c r="L1335" s="8" t="s">
        <v>168</v>
      </c>
      <c r="M1335" s="5" t="s">
        <v>82</v>
      </c>
      <c r="N1335" s="5" t="s">
        <v>82</v>
      </c>
      <c r="O1335" s="83"/>
      <c r="P1335" s="20">
        <v>0.75</v>
      </c>
      <c r="Q1335" s="143">
        <f t="shared" si="801"/>
        <v>75</v>
      </c>
      <c r="R1335" s="21" t="s">
        <v>168</v>
      </c>
      <c r="S1335" s="8" t="s">
        <v>261</v>
      </c>
      <c r="T1335" s="7">
        <v>0.375</v>
      </c>
    </row>
    <row r="1336" spans="1:20" ht="28">
      <c r="A1336" s="113" t="s">
        <v>1363</v>
      </c>
      <c r="B1336" s="115" t="s">
        <v>1384</v>
      </c>
      <c r="C1336" s="5"/>
      <c r="D1336" s="5" t="s">
        <v>82</v>
      </c>
      <c r="E1336" s="132">
        <f t="shared" si="802"/>
        <v>494.2</v>
      </c>
      <c r="F1336" s="139">
        <f t="shared" si="803"/>
        <v>491</v>
      </c>
      <c r="G1336" s="149"/>
      <c r="H1336" s="82" t="str">
        <f t="shared" si="798"/>
        <v>0 percent up in Jiangshanian international stage</v>
      </c>
      <c r="I1336" s="142" t="str">
        <f t="shared" si="799"/>
        <v>100 percent up in Jiangshanian international stage</v>
      </c>
      <c r="J1336" s="7">
        <v>0</v>
      </c>
      <c r="K1336" s="129">
        <f t="shared" si="800"/>
        <v>0</v>
      </c>
      <c r="L1336" s="8" t="s">
        <v>168</v>
      </c>
      <c r="M1336" s="5" t="s">
        <v>82</v>
      </c>
      <c r="N1336" s="5" t="s">
        <v>82</v>
      </c>
      <c r="O1336" s="83"/>
      <c r="P1336" s="20">
        <v>1</v>
      </c>
      <c r="Q1336" s="143">
        <f t="shared" si="801"/>
        <v>100</v>
      </c>
      <c r="R1336" s="21" t="s">
        <v>168</v>
      </c>
      <c r="S1336" s="8" t="s">
        <v>234</v>
      </c>
      <c r="T1336" s="7" t="s">
        <v>228</v>
      </c>
    </row>
    <row r="1337" spans="1:20" ht="28">
      <c r="A1337" s="113" t="s">
        <v>1363</v>
      </c>
      <c r="B1337" s="114" t="s">
        <v>1385</v>
      </c>
      <c r="C1337" s="5"/>
      <c r="D1337" s="5" t="s">
        <v>370</v>
      </c>
      <c r="E1337" s="132">
        <f t="shared" si="802"/>
        <v>494.2</v>
      </c>
      <c r="F1337" s="139">
        <f t="shared" si="803"/>
        <v>491</v>
      </c>
      <c r="G1337" s="149"/>
      <c r="H1337" s="82" t="str">
        <f t="shared" si="798"/>
        <v>0 percent up in Jiangshanian international stage</v>
      </c>
      <c r="I1337" s="142" t="str">
        <f t="shared" si="799"/>
        <v>100 percent up in Jiangshanian international stage</v>
      </c>
      <c r="J1337" s="7">
        <v>0</v>
      </c>
      <c r="K1337" s="129">
        <f t="shared" si="800"/>
        <v>0</v>
      </c>
      <c r="L1337" s="8" t="s">
        <v>168</v>
      </c>
      <c r="M1337" s="5" t="s">
        <v>82</v>
      </c>
      <c r="N1337" s="5" t="s">
        <v>82</v>
      </c>
      <c r="O1337" s="83"/>
      <c r="P1337" s="20">
        <v>1</v>
      </c>
      <c r="Q1337" s="143">
        <f t="shared" si="801"/>
        <v>100</v>
      </c>
      <c r="R1337" s="21" t="s">
        <v>168</v>
      </c>
      <c r="S1337" s="8" t="s">
        <v>234</v>
      </c>
      <c r="T1337" s="7" t="s">
        <v>228</v>
      </c>
    </row>
    <row r="1338" spans="1:20" ht="28">
      <c r="A1338" s="113" t="s">
        <v>1363</v>
      </c>
      <c r="B1338" s="114" t="s">
        <v>1386</v>
      </c>
      <c r="C1338" s="5"/>
      <c r="D1338" s="5" t="s">
        <v>1373</v>
      </c>
      <c r="E1338" s="132">
        <f t="shared" si="802"/>
        <v>494.2</v>
      </c>
      <c r="F1338" s="139">
        <f t="shared" si="803"/>
        <v>491</v>
      </c>
      <c r="G1338" s="149"/>
      <c r="H1338" s="82" t="str">
        <f t="shared" si="798"/>
        <v>0 percent up in Jiangshanian international stage</v>
      </c>
      <c r="I1338" s="142" t="str">
        <f t="shared" si="799"/>
        <v>100 percent up in Jiangshanian international stage</v>
      </c>
      <c r="J1338" s="7">
        <v>0</v>
      </c>
      <c r="K1338" s="129">
        <f t="shared" si="800"/>
        <v>0</v>
      </c>
      <c r="L1338" s="8" t="s">
        <v>168</v>
      </c>
      <c r="M1338" s="5" t="s">
        <v>82</v>
      </c>
      <c r="N1338" s="5" t="s">
        <v>82</v>
      </c>
      <c r="O1338" s="83"/>
      <c r="P1338" s="20">
        <v>1</v>
      </c>
      <c r="Q1338" s="143">
        <f t="shared" si="801"/>
        <v>100</v>
      </c>
      <c r="R1338" s="21" t="s">
        <v>168</v>
      </c>
      <c r="S1338" s="8" t="s">
        <v>234</v>
      </c>
      <c r="T1338" s="7" t="s">
        <v>228</v>
      </c>
    </row>
    <row r="1339" spans="1:20" ht="28">
      <c r="A1339" s="113" t="s">
        <v>1363</v>
      </c>
      <c r="B1339" s="115" t="s">
        <v>168</v>
      </c>
      <c r="C1339" s="135"/>
      <c r="D1339" s="135" t="s">
        <v>224</v>
      </c>
      <c r="E1339" s="132">
        <f t="shared" si="802"/>
        <v>494.2</v>
      </c>
      <c r="F1339" s="139">
        <f t="shared" si="803"/>
        <v>491</v>
      </c>
      <c r="G1339" s="149"/>
      <c r="H1339" s="82" t="str">
        <f t="shared" si="798"/>
        <v>0 percent up in Jiangshanian international stage</v>
      </c>
      <c r="I1339" s="142" t="str">
        <f t="shared" si="799"/>
        <v>100 percent up in Jiangshanian international stage</v>
      </c>
      <c r="J1339" s="7">
        <v>0</v>
      </c>
      <c r="K1339" s="129">
        <f t="shared" si="800"/>
        <v>0</v>
      </c>
      <c r="L1339" s="8" t="s">
        <v>168</v>
      </c>
      <c r="M1339" s="5" t="s">
        <v>226</v>
      </c>
      <c r="N1339" s="5" t="s">
        <v>1387</v>
      </c>
      <c r="O1339" s="83">
        <f>Master_Chronostrat!I154</f>
        <v>494.2</v>
      </c>
      <c r="P1339" s="20">
        <v>1</v>
      </c>
      <c r="Q1339" s="143">
        <f t="shared" si="801"/>
        <v>100</v>
      </c>
      <c r="R1339" s="21" t="s">
        <v>168</v>
      </c>
      <c r="S1339" s="8" t="s">
        <v>226</v>
      </c>
      <c r="T1339" s="7" t="s">
        <v>228</v>
      </c>
    </row>
    <row r="1340" spans="1:20" ht="28">
      <c r="A1340" s="113" t="s">
        <v>1363</v>
      </c>
      <c r="B1340" s="115" t="s">
        <v>1388</v>
      </c>
      <c r="C1340" s="5"/>
      <c r="D1340" s="5" t="s">
        <v>250</v>
      </c>
      <c r="E1340" s="132">
        <f t="shared" ref="E1340:E1347" si="804">$O$1347-J1340*($O$1347-$O$1339)</f>
        <v>494.94666666666666</v>
      </c>
      <c r="F1340" s="139">
        <f t="shared" si="803"/>
        <v>491.4</v>
      </c>
      <c r="G1340" s="149"/>
      <c r="H1340" s="82" t="str">
        <f t="shared" si="798"/>
        <v>73.3 percent up in Paibian international stage</v>
      </c>
      <c r="I1340" s="142" t="str">
        <f t="shared" si="799"/>
        <v>87.5 percent up in Jiangshanian international stage</v>
      </c>
      <c r="J1340" s="7">
        <v>0.73333333333332962</v>
      </c>
      <c r="K1340" s="129">
        <f t="shared" si="800"/>
        <v>73.3</v>
      </c>
      <c r="L1340" s="8" t="s">
        <v>170</v>
      </c>
      <c r="M1340" s="5" t="s">
        <v>82</v>
      </c>
      <c r="N1340" s="5" t="s">
        <v>82</v>
      </c>
      <c r="O1340" s="83"/>
      <c r="P1340" s="20">
        <v>0.875</v>
      </c>
      <c r="Q1340" s="143">
        <f t="shared" si="801"/>
        <v>87.5</v>
      </c>
      <c r="R1340" s="21" t="s">
        <v>168</v>
      </c>
      <c r="S1340" s="8" t="s">
        <v>248</v>
      </c>
      <c r="T1340" s="7" t="s">
        <v>228</v>
      </c>
    </row>
    <row r="1341" spans="1:20" ht="28">
      <c r="A1341" s="113" t="s">
        <v>1363</v>
      </c>
      <c r="B1341" s="115" t="s">
        <v>1389</v>
      </c>
      <c r="C1341" s="5"/>
      <c r="D1341" s="5" t="s">
        <v>82</v>
      </c>
      <c r="E1341" s="132">
        <f t="shared" si="804"/>
        <v>494.94666666666666</v>
      </c>
      <c r="F1341" s="139">
        <f t="shared" si="803"/>
        <v>491.4</v>
      </c>
      <c r="G1341" s="149"/>
      <c r="H1341" s="82" t="str">
        <f t="shared" si="798"/>
        <v>73.3 percent up in Paibian international stage</v>
      </c>
      <c r="I1341" s="142" t="str">
        <f t="shared" si="799"/>
        <v>87.5 percent up in Jiangshanian international stage</v>
      </c>
      <c r="J1341" s="7">
        <v>0.73333333333332962</v>
      </c>
      <c r="K1341" s="129">
        <f t="shared" si="800"/>
        <v>73.3</v>
      </c>
      <c r="L1341" s="8" t="s">
        <v>170</v>
      </c>
      <c r="M1341" s="5" t="s">
        <v>82</v>
      </c>
      <c r="N1341" s="5" t="s">
        <v>82</v>
      </c>
      <c r="O1341" s="83"/>
      <c r="P1341" s="20">
        <v>0.875</v>
      </c>
      <c r="Q1341" s="143">
        <f t="shared" si="801"/>
        <v>87.5</v>
      </c>
      <c r="R1341" s="21" t="s">
        <v>168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5" t="s">
        <v>1390</v>
      </c>
      <c r="C1342" s="5"/>
      <c r="D1342" s="5" t="s">
        <v>82</v>
      </c>
      <c r="E1342" s="132">
        <f t="shared" si="804"/>
        <v>494.94666666666666</v>
      </c>
      <c r="F1342" s="139">
        <f t="shared" si="803"/>
        <v>491.4</v>
      </c>
      <c r="G1342" s="149"/>
      <c r="H1342" s="82" t="str">
        <f t="shared" si="798"/>
        <v>73.3 percent up in Paibian international stage</v>
      </c>
      <c r="I1342" s="142" t="str">
        <f t="shared" si="799"/>
        <v>87.5 percent up in Jiangshanian international stage</v>
      </c>
      <c r="J1342" s="7">
        <v>0.73333333333332962</v>
      </c>
      <c r="K1342" s="129">
        <f t="shared" si="800"/>
        <v>73.3</v>
      </c>
      <c r="L1342" s="8" t="s">
        <v>170</v>
      </c>
      <c r="M1342" s="5" t="s">
        <v>82</v>
      </c>
      <c r="N1342" s="5" t="s">
        <v>82</v>
      </c>
      <c r="O1342" s="83"/>
      <c r="P1342" s="20">
        <v>0.875</v>
      </c>
      <c r="Q1342" s="143">
        <f t="shared" si="801"/>
        <v>87.5</v>
      </c>
      <c r="R1342" s="21" t="s">
        <v>168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1391</v>
      </c>
      <c r="C1343" s="5"/>
      <c r="D1343" s="5" t="s">
        <v>370</v>
      </c>
      <c r="E1343" s="132">
        <f t="shared" si="804"/>
        <v>495.13333333333333</v>
      </c>
      <c r="F1343" s="139">
        <f t="shared" si="803"/>
        <v>492.6</v>
      </c>
      <c r="G1343" s="149"/>
      <c r="H1343" s="82" t="str">
        <f t="shared" si="798"/>
        <v>66.7 percent up in Paibian international stage</v>
      </c>
      <c r="I1343" s="142" t="str">
        <f t="shared" si="799"/>
        <v>50 percent up in Jiangshanian international stage</v>
      </c>
      <c r="J1343" s="7">
        <v>0.66666666666666674</v>
      </c>
      <c r="K1343" s="129">
        <f t="shared" si="800"/>
        <v>66.7</v>
      </c>
      <c r="L1343" s="8" t="s">
        <v>170</v>
      </c>
      <c r="M1343" s="5" t="s">
        <v>82</v>
      </c>
      <c r="N1343" s="5" t="s">
        <v>82</v>
      </c>
      <c r="O1343" s="83"/>
      <c r="P1343" s="20">
        <v>0.5</v>
      </c>
      <c r="Q1343" s="143">
        <f t="shared" si="801"/>
        <v>50</v>
      </c>
      <c r="R1343" s="21" t="s">
        <v>168</v>
      </c>
      <c r="S1343" s="8" t="s">
        <v>248</v>
      </c>
      <c r="T1343" s="7" t="s">
        <v>228</v>
      </c>
    </row>
    <row r="1344" spans="1:20" ht="28">
      <c r="A1344" s="113" t="s">
        <v>1363</v>
      </c>
      <c r="B1344" s="114" t="s">
        <v>1392</v>
      </c>
      <c r="C1344" s="5"/>
      <c r="D1344" s="5" t="s">
        <v>1219</v>
      </c>
      <c r="E1344" s="132">
        <f t="shared" si="804"/>
        <v>495.75555555555559</v>
      </c>
      <c r="F1344" s="139">
        <f t="shared" si="803"/>
        <v>492.2</v>
      </c>
      <c r="G1344" s="149"/>
      <c r="H1344" s="82" t="str">
        <f t="shared" si="798"/>
        <v>44.4 percent up in Paibian international stage</v>
      </c>
      <c r="I1344" s="142" t="str">
        <f t="shared" si="799"/>
        <v>62.5 percent up in Jiangshanian international stage</v>
      </c>
      <c r="J1344" s="7">
        <v>0.44444444444443809</v>
      </c>
      <c r="K1344" s="129">
        <f t="shared" si="800"/>
        <v>44.4</v>
      </c>
      <c r="L1344" s="8" t="s">
        <v>170</v>
      </c>
      <c r="M1344" s="5" t="s">
        <v>82</v>
      </c>
      <c r="N1344" s="5" t="s">
        <v>82</v>
      </c>
      <c r="O1344" s="83"/>
      <c r="P1344" s="20">
        <v>0.625</v>
      </c>
      <c r="Q1344" s="143">
        <f t="shared" si="801"/>
        <v>62.5</v>
      </c>
      <c r="R1344" s="21" t="s">
        <v>168</v>
      </c>
      <c r="S1344" s="8" t="s">
        <v>248</v>
      </c>
      <c r="T1344" s="7" t="s">
        <v>228</v>
      </c>
    </row>
    <row r="1345" spans="1:20" ht="28">
      <c r="A1345" s="113" t="s">
        <v>1363</v>
      </c>
      <c r="B1345" s="115" t="s">
        <v>1382</v>
      </c>
      <c r="C1345" s="5"/>
      <c r="D1345" s="5" t="s">
        <v>963</v>
      </c>
      <c r="E1345" s="132">
        <f t="shared" si="804"/>
        <v>497</v>
      </c>
      <c r="F1345" s="139">
        <f t="shared" si="803"/>
        <v>492.6</v>
      </c>
      <c r="G1345" s="149" t="s">
        <v>1953</v>
      </c>
      <c r="H1345" s="82" t="str">
        <f t="shared" si="798"/>
        <v>0 percent up in Paibian international stage</v>
      </c>
      <c r="I1345" s="142" t="str">
        <f>CONCATENATE(Q1345," percent up in ",R1345," international stage")</f>
        <v>50 percent up in Jiangshanian international stage</v>
      </c>
      <c r="J1345" s="7">
        <v>0</v>
      </c>
      <c r="K1345" s="129">
        <f t="shared" ref="K1345" si="805">ROUND(J1345*100,1)</f>
        <v>0</v>
      </c>
      <c r="L1345" s="8" t="s">
        <v>170</v>
      </c>
      <c r="M1345" s="5" t="s">
        <v>82</v>
      </c>
      <c r="N1345" s="5" t="s">
        <v>82</v>
      </c>
      <c r="O1345" s="83"/>
      <c r="P1345" s="20">
        <v>0.5</v>
      </c>
      <c r="Q1345" s="143">
        <f>ROUND(P1345*100,1)</f>
        <v>50</v>
      </c>
      <c r="R1345" s="21" t="s">
        <v>168</v>
      </c>
      <c r="S1345" s="8" t="s">
        <v>261</v>
      </c>
      <c r="T1345" s="7">
        <v>0.375</v>
      </c>
    </row>
    <row r="1346" spans="1:20" ht="28">
      <c r="A1346" s="113" t="s">
        <v>1363</v>
      </c>
      <c r="B1346" s="115" t="s">
        <v>170</v>
      </c>
      <c r="C1346" s="135"/>
      <c r="D1346" s="135" t="s">
        <v>224</v>
      </c>
      <c r="E1346" s="132">
        <f t="shared" si="804"/>
        <v>497</v>
      </c>
      <c r="F1346" s="139">
        <f>$O$1347-P1346*($O$1347-$O$1339)</f>
        <v>494.2</v>
      </c>
      <c r="G1346" s="149"/>
      <c r="H1346" s="82" t="str">
        <f t="shared" si="798"/>
        <v>0 percent up in Paibian international stage</v>
      </c>
      <c r="I1346" s="142" t="str">
        <f t="shared" si="799"/>
        <v>100 percent up in Paibian international stage</v>
      </c>
      <c r="J1346" s="7">
        <v>0</v>
      </c>
      <c r="K1346" s="129">
        <f t="shared" si="800"/>
        <v>0</v>
      </c>
      <c r="L1346" s="8" t="s">
        <v>170</v>
      </c>
      <c r="M1346" s="5" t="s">
        <v>226</v>
      </c>
      <c r="N1346" s="5" t="s">
        <v>1393</v>
      </c>
      <c r="O1346" s="83">
        <f>Master_Chronostrat!I155</f>
        <v>497</v>
      </c>
      <c r="P1346" s="20">
        <v>1</v>
      </c>
      <c r="Q1346" s="143">
        <f t="shared" si="801"/>
        <v>100</v>
      </c>
      <c r="R1346" s="21" t="s">
        <v>170</v>
      </c>
      <c r="S1346" s="8" t="s">
        <v>248</v>
      </c>
      <c r="T1346" s="7" t="s">
        <v>228</v>
      </c>
    </row>
    <row r="1347" spans="1:20" ht="28">
      <c r="A1347" s="113" t="s">
        <v>1363</v>
      </c>
      <c r="B1347" s="115" t="s">
        <v>169</v>
      </c>
      <c r="C1347" s="135"/>
      <c r="D1347" s="135" t="s">
        <v>224</v>
      </c>
      <c r="E1347" s="132">
        <f t="shared" si="804"/>
        <v>497</v>
      </c>
      <c r="F1347" s="139">
        <f>$O$1327-P1347*($O$1327-$O$1318)</f>
        <v>486.85</v>
      </c>
      <c r="G1347" s="149"/>
      <c r="H1347" s="82" t="str">
        <f t="shared" si="798"/>
        <v>0 percent up in Paibian international stage</v>
      </c>
      <c r="I1347" s="142" t="str">
        <f t="shared" si="799"/>
        <v>100 percent up in Cambrian Stage 10 international stage</v>
      </c>
      <c r="J1347" s="7">
        <v>0</v>
      </c>
      <c r="K1347" s="129">
        <f t="shared" si="800"/>
        <v>0</v>
      </c>
      <c r="L1347" s="8" t="s">
        <v>170</v>
      </c>
      <c r="M1347" s="5" t="s">
        <v>226</v>
      </c>
      <c r="N1347" s="5" t="s">
        <v>1394</v>
      </c>
      <c r="O1347" s="83">
        <f>Master_Chronostrat!I155</f>
        <v>497</v>
      </c>
      <c r="P1347" s="20">
        <v>1</v>
      </c>
      <c r="Q1347" s="143">
        <f t="shared" si="801"/>
        <v>100</v>
      </c>
      <c r="R1347" s="124" t="s">
        <v>1365</v>
      </c>
      <c r="S1347" s="8" t="s">
        <v>248</v>
      </c>
      <c r="T1347" s="7" t="s">
        <v>228</v>
      </c>
    </row>
    <row r="1348" spans="1:20" ht="28">
      <c r="A1348" s="113" t="s">
        <v>1363</v>
      </c>
      <c r="B1348" s="115" t="s">
        <v>1395</v>
      </c>
      <c r="C1348" s="5"/>
      <c r="D1348" s="5" t="s">
        <v>963</v>
      </c>
      <c r="E1348" s="132">
        <f>$O$1371-J1348*($O$1371-$O$1347)</f>
        <v>498.75</v>
      </c>
      <c r="F1348" s="139">
        <f>$O$1371-P1348*($O$1371-$O$1347)</f>
        <v>497</v>
      </c>
      <c r="G1348" s="149" t="s">
        <v>1953</v>
      </c>
      <c r="H1348" s="82" t="str">
        <f t="shared" si="798"/>
        <v>50 percent up in Guzhangian international stage</v>
      </c>
      <c r="I1348" s="142" t="str">
        <f t="shared" si="799"/>
        <v>100 percent up in Guzhangian international stage</v>
      </c>
      <c r="J1348" s="7">
        <v>0.5</v>
      </c>
      <c r="K1348" s="129">
        <f t="shared" si="800"/>
        <v>50</v>
      </c>
      <c r="L1348" s="8" t="s">
        <v>171</v>
      </c>
      <c r="M1348" s="5" t="s">
        <v>82</v>
      </c>
      <c r="N1348" s="5" t="s">
        <v>82</v>
      </c>
      <c r="O1348" s="83"/>
      <c r="P1348" s="20">
        <v>1</v>
      </c>
      <c r="Q1348" s="143">
        <f t="shared" ref="Q1348" si="806">ROUND(P1348*100,1)</f>
        <v>100</v>
      </c>
      <c r="R1348" s="21" t="s">
        <v>171</v>
      </c>
      <c r="S1348" s="8" t="s">
        <v>248</v>
      </c>
      <c r="T1348" s="7" t="s">
        <v>228</v>
      </c>
    </row>
    <row r="1349" spans="1:20" ht="42">
      <c r="A1349" s="113"/>
      <c r="B1349" s="115" t="s">
        <v>1800</v>
      </c>
      <c r="C1349" s="5"/>
      <c r="D1349" s="5"/>
      <c r="E1349" s="132">
        <f>$O$1339-J1349*($O$1339-$O$1327)</f>
        <v>493.4</v>
      </c>
      <c r="F1349" s="139">
        <f>$O$1327-P1349*($O$1327-$O$1318)</f>
        <v>486.85</v>
      </c>
      <c r="G1349" s="149" t="s">
        <v>1802</v>
      </c>
      <c r="H1349" s="82" t="str">
        <f t="shared" ref="H1349" si="807">CONCATENATE(K1349," percent up in ",L1349," international stage")</f>
        <v>25 percent up in Jiangshanian international stage</v>
      </c>
      <c r="I1349" s="142" t="str">
        <f t="shared" ref="I1349" si="808">CONCATENATE(Q1349," percent up in ",R1349," international stage")</f>
        <v>100 percent up in Cambrian Stage 10 international stage</v>
      </c>
      <c r="J1349" s="7">
        <v>0.25</v>
      </c>
      <c r="K1349" s="129">
        <f t="shared" ref="K1349" si="809">ROUND(J1349*100,1)</f>
        <v>25</v>
      </c>
      <c r="L1349" s="8" t="s">
        <v>168</v>
      </c>
      <c r="M1349" s="5"/>
      <c r="O1349" s="83"/>
      <c r="P1349" s="20">
        <v>1</v>
      </c>
      <c r="Q1349" s="143">
        <f t="shared" ref="Q1349:Q1350" si="810">ROUND(P1349*100,1)</f>
        <v>100</v>
      </c>
      <c r="R1349" s="124" t="s">
        <v>1365</v>
      </c>
      <c r="S1349" s="151" t="s">
        <v>1802</v>
      </c>
    </row>
    <row r="1350" spans="1:20" ht="42">
      <c r="A1350" s="113"/>
      <c r="B1350" s="115" t="s">
        <v>1801</v>
      </c>
      <c r="C1350" s="5"/>
      <c r="D1350" s="5"/>
      <c r="E1350" s="132">
        <f>$O$1371-J1350*($O$1371-$O$1347)</f>
        <v>498.75</v>
      </c>
      <c r="F1350" s="139">
        <f>$O$1339-P1350*($O$1339-$O$1327)</f>
        <v>493.4</v>
      </c>
      <c r="G1350" s="149" t="s">
        <v>1803</v>
      </c>
      <c r="H1350" s="82" t="str">
        <f t="shared" ref="H1350" si="811">CONCATENATE(K1350," percent up in ",L1350," international stage")</f>
        <v>50 percent up in Guzhangian international stage</v>
      </c>
      <c r="I1350" s="142" t="str">
        <f t="shared" ref="I1350" si="812">CONCATENATE(Q1350," percent up in ",R1350," international stage")</f>
        <v>25 percent up in Jiangshanian international stage</v>
      </c>
      <c r="J1350" s="7">
        <v>0.5</v>
      </c>
      <c r="K1350" s="129">
        <f t="shared" ref="K1350" si="813">ROUND(J1350*100,1)</f>
        <v>50</v>
      </c>
      <c r="L1350" s="8" t="s">
        <v>171</v>
      </c>
      <c r="M1350" s="5"/>
      <c r="O1350" s="83"/>
      <c r="P1350" s="20">
        <v>0.25</v>
      </c>
      <c r="Q1350" s="143">
        <f t="shared" si="810"/>
        <v>25</v>
      </c>
      <c r="R1350" s="21" t="s">
        <v>168</v>
      </c>
      <c r="S1350" s="151" t="s">
        <v>1803</v>
      </c>
    </row>
    <row r="1351" spans="1:20" ht="28">
      <c r="A1351" s="113" t="s">
        <v>1363</v>
      </c>
      <c r="B1351" s="115" t="s">
        <v>1396</v>
      </c>
      <c r="C1351" s="5"/>
      <c r="D1351" s="5" t="s">
        <v>82</v>
      </c>
      <c r="E1351" s="132">
        <f>$O$1371-J1351*($O$1371-$O$1347)</f>
        <v>498.75</v>
      </c>
      <c r="F1351" s="139">
        <f>$O$1327-P1351*($O$1327-$O$1318)</f>
        <v>486.85</v>
      </c>
      <c r="G1351" s="149"/>
      <c r="H1351" s="82" t="str">
        <f t="shared" si="798"/>
        <v>50 percent up in Guzhangian international stage</v>
      </c>
      <c r="I1351" s="142" t="str">
        <f t="shared" si="799"/>
        <v>100 percent up in Cambrian Stage 10 international stage</v>
      </c>
      <c r="J1351" s="7">
        <v>0.5</v>
      </c>
      <c r="K1351" s="129">
        <f t="shared" si="800"/>
        <v>50</v>
      </c>
      <c r="L1351" s="8" t="s">
        <v>171</v>
      </c>
      <c r="M1351" s="5" t="s">
        <v>82</v>
      </c>
      <c r="N1351" s="5" t="s">
        <v>82</v>
      </c>
      <c r="O1351" s="83"/>
      <c r="P1351" s="20">
        <v>1</v>
      </c>
      <c r="Q1351" s="143">
        <f t="shared" si="801"/>
        <v>100</v>
      </c>
      <c r="R1351" s="124" t="s">
        <v>1365</v>
      </c>
      <c r="S1351" s="8" t="s">
        <v>248</v>
      </c>
      <c r="T1351" s="7" t="s">
        <v>228</v>
      </c>
    </row>
    <row r="1352" spans="1:20" ht="28">
      <c r="A1352" s="113" t="s">
        <v>1363</v>
      </c>
      <c r="B1352" s="115" t="s">
        <v>1397</v>
      </c>
      <c r="C1352" s="5"/>
      <c r="D1352" s="5" t="s">
        <v>246</v>
      </c>
      <c r="E1352" s="132">
        <f>$O$1371-J1352*($O$1371-$O$1347)</f>
        <v>498.75</v>
      </c>
      <c r="F1352" s="139">
        <f>$O$1327-P1352*($O$1327-$O$1318)</f>
        <v>486.85</v>
      </c>
      <c r="G1352" s="149"/>
      <c r="H1352" s="82" t="str">
        <f t="shared" si="798"/>
        <v>50 percent up in Guzhangian international stage</v>
      </c>
      <c r="I1352" s="142" t="str">
        <f t="shared" si="799"/>
        <v>100 percent up in Cambrian Stage 10 international stage</v>
      </c>
      <c r="J1352" s="7">
        <v>0.5</v>
      </c>
      <c r="K1352" s="129">
        <f t="shared" si="800"/>
        <v>50</v>
      </c>
      <c r="L1352" s="8" t="s">
        <v>171</v>
      </c>
      <c r="M1352" s="5" t="s">
        <v>82</v>
      </c>
      <c r="N1352" s="5" t="s">
        <v>82</v>
      </c>
      <c r="O1352" s="83"/>
      <c r="P1352" s="20">
        <v>1</v>
      </c>
      <c r="Q1352" s="143">
        <f t="shared" si="801"/>
        <v>100</v>
      </c>
      <c r="R1352" s="124" t="s">
        <v>1365</v>
      </c>
      <c r="S1352" s="8" t="s">
        <v>248</v>
      </c>
      <c r="T1352" s="7" t="s">
        <v>228</v>
      </c>
    </row>
    <row r="1353" spans="1:20" ht="28">
      <c r="A1353" s="113"/>
      <c r="B1353" s="115" t="s">
        <v>1796</v>
      </c>
      <c r="C1353" s="5"/>
      <c r="D1353" s="5"/>
      <c r="E1353" s="132">
        <f t="shared" ref="E1353" si="814">$O$1347-J1353*($O$1347-$O$1339)</f>
        <v>497</v>
      </c>
      <c r="F1353" s="139">
        <f>$O$1347-P1353*($O$1347-$O$1339)</f>
        <v>494.94666666666666</v>
      </c>
      <c r="G1353" s="149" t="s">
        <v>1798</v>
      </c>
      <c r="H1353" s="82" t="str">
        <f t="shared" ref="H1353:H1354" si="815">CONCATENATE(K1353," percent up in ",L1353," international stage")</f>
        <v>0 percent up in Paibian international stage</v>
      </c>
      <c r="I1353" s="142" t="str">
        <f t="shared" ref="I1353:I1354" si="816">CONCATENATE(Q1353," percent up in ",R1353," international stage")</f>
        <v>73.3 percent up in Paibian international stage</v>
      </c>
      <c r="J1353" s="7">
        <v>0</v>
      </c>
      <c r="K1353" s="129">
        <f t="shared" ref="K1353:K1354" si="817">ROUND(J1353*100,1)</f>
        <v>0</v>
      </c>
      <c r="L1353" s="8" t="s">
        <v>170</v>
      </c>
      <c r="M1353" s="5"/>
      <c r="O1353" s="83"/>
      <c r="P1353" s="20">
        <v>0.73333333333332951</v>
      </c>
      <c r="Q1353" s="143">
        <f t="shared" ref="Q1353:Q1354" si="818">ROUND(P1353*100,1)</f>
        <v>73.3</v>
      </c>
      <c r="R1353" s="21" t="s">
        <v>170</v>
      </c>
      <c r="S1353" s="151" t="s">
        <v>1798</v>
      </c>
    </row>
    <row r="1354" spans="1:20" ht="28">
      <c r="A1354" s="113"/>
      <c r="B1354" s="115" t="s">
        <v>1797</v>
      </c>
      <c r="C1354" s="5"/>
      <c r="D1354" s="5"/>
      <c r="E1354" s="132">
        <f t="shared" ref="E1354:E1371" si="819">$O$1371-J1354*($O$1371-$O$1347)</f>
        <v>498.75</v>
      </c>
      <c r="F1354" s="139">
        <f>$O$1371-P1354*($O$1371-$O$1347)</f>
        <v>497</v>
      </c>
      <c r="G1354" s="149" t="s">
        <v>1799</v>
      </c>
      <c r="H1354" s="82" t="str">
        <f t="shared" si="815"/>
        <v>50 percent up in Guzhangian international stage</v>
      </c>
      <c r="I1354" s="142" t="str">
        <f t="shared" si="816"/>
        <v>100 percent up in Guzhangian international stage</v>
      </c>
      <c r="J1354" s="7">
        <v>0.5</v>
      </c>
      <c r="K1354" s="129">
        <f t="shared" si="817"/>
        <v>50</v>
      </c>
      <c r="L1354" s="8" t="s">
        <v>171</v>
      </c>
      <c r="M1354" s="5"/>
      <c r="O1354" s="83"/>
      <c r="P1354" s="20">
        <v>1</v>
      </c>
      <c r="Q1354" s="143">
        <f t="shared" si="818"/>
        <v>100</v>
      </c>
      <c r="R1354" s="21" t="s">
        <v>171</v>
      </c>
      <c r="S1354" s="151" t="s">
        <v>1799</v>
      </c>
    </row>
    <row r="1355" spans="1:20" ht="28">
      <c r="A1355" s="113" t="s">
        <v>1363</v>
      </c>
      <c r="B1355" s="115" t="s">
        <v>1398</v>
      </c>
      <c r="C1355" s="5"/>
      <c r="D1355" s="5" t="s">
        <v>82</v>
      </c>
      <c r="E1355" s="132">
        <f t="shared" si="819"/>
        <v>498.75</v>
      </c>
      <c r="F1355" s="139">
        <f>$O$1347-P1355*($O$1347-$O$1339)</f>
        <v>494.94666666666666</v>
      </c>
      <c r="G1355" s="149"/>
      <c r="H1355" s="82" t="str">
        <f t="shared" si="798"/>
        <v>50 percent up in Guzhangian international stage</v>
      </c>
      <c r="I1355" s="142" t="str">
        <f t="shared" si="799"/>
        <v>73.3 percent up in Paibian international stage</v>
      </c>
      <c r="J1355" s="7">
        <v>0.5</v>
      </c>
      <c r="K1355" s="129">
        <f t="shared" si="800"/>
        <v>50</v>
      </c>
      <c r="L1355" s="8" t="s">
        <v>171</v>
      </c>
      <c r="M1355" s="5" t="s">
        <v>82</v>
      </c>
      <c r="N1355" s="5" t="s">
        <v>82</v>
      </c>
      <c r="O1355" s="83"/>
      <c r="P1355" s="20">
        <v>0.73333333333332951</v>
      </c>
      <c r="Q1355" s="143">
        <f t="shared" si="801"/>
        <v>73.3</v>
      </c>
      <c r="R1355" s="21" t="s">
        <v>170</v>
      </c>
      <c r="S1355" s="8" t="s">
        <v>248</v>
      </c>
      <c r="T1355" s="7" t="s">
        <v>228</v>
      </c>
    </row>
    <row r="1356" spans="1:20" ht="28">
      <c r="A1356" s="113" t="s">
        <v>1363</v>
      </c>
      <c r="B1356" s="115" t="s">
        <v>1399</v>
      </c>
      <c r="C1356" s="5"/>
      <c r="D1356" s="5" t="s">
        <v>250</v>
      </c>
      <c r="E1356" s="132">
        <f t="shared" si="819"/>
        <v>498.75</v>
      </c>
      <c r="F1356" s="139">
        <f>$O$1347-P1356*($O$1347-$O$1339)</f>
        <v>494.94666666666666</v>
      </c>
      <c r="G1356" s="149"/>
      <c r="H1356" s="82" t="str">
        <f t="shared" si="798"/>
        <v>50 percent up in Guzhangian international stage</v>
      </c>
      <c r="I1356" s="142" t="str">
        <f t="shared" si="799"/>
        <v>73.3 percent up in Paibian international stage</v>
      </c>
      <c r="J1356" s="7">
        <v>0.5</v>
      </c>
      <c r="K1356" s="129">
        <f t="shared" si="800"/>
        <v>50</v>
      </c>
      <c r="L1356" s="8" t="s">
        <v>171</v>
      </c>
      <c r="M1356" s="5" t="s">
        <v>82</v>
      </c>
      <c r="N1356" s="5" t="s">
        <v>82</v>
      </c>
      <c r="O1356" s="83"/>
      <c r="P1356" s="20">
        <v>0.73333333333332951</v>
      </c>
      <c r="Q1356" s="143">
        <f t="shared" si="801"/>
        <v>73.3</v>
      </c>
      <c r="R1356" s="21" t="s">
        <v>170</v>
      </c>
      <c r="S1356" s="8" t="s">
        <v>248</v>
      </c>
      <c r="T1356" s="7" t="s">
        <v>228</v>
      </c>
    </row>
    <row r="1357" spans="1:20" ht="28">
      <c r="A1357" s="113" t="s">
        <v>1363</v>
      </c>
      <c r="B1357" s="114" t="s">
        <v>1400</v>
      </c>
      <c r="C1357" s="5"/>
      <c r="D1357" s="5" t="s">
        <v>1373</v>
      </c>
      <c r="E1357" s="132">
        <f t="shared" si="819"/>
        <v>498.75</v>
      </c>
      <c r="F1357" s="139">
        <f>$O$1318-P1357*($O$1318-$O$1293)</f>
        <v>483.5258793814433</v>
      </c>
      <c r="G1357" s="149"/>
      <c r="H1357" s="82" t="str">
        <f t="shared" si="798"/>
        <v>50 percent up in Guzhangian international stage</v>
      </c>
      <c r="I1357" s="142" t="str">
        <f t="shared" si="799"/>
        <v>34 percent up in Tremadocian international stage</v>
      </c>
      <c r="J1357" s="7">
        <v>0.5</v>
      </c>
      <c r="K1357" s="129">
        <f t="shared" si="800"/>
        <v>50</v>
      </c>
      <c r="L1357" s="8" t="s">
        <v>171</v>
      </c>
      <c r="M1357" s="5" t="s">
        <v>82</v>
      </c>
      <c r="N1357" s="5" t="s">
        <v>82</v>
      </c>
      <c r="O1357" s="83"/>
      <c r="P1357" s="20">
        <v>0.34020618556701188</v>
      </c>
      <c r="Q1357" s="143">
        <f t="shared" si="801"/>
        <v>34</v>
      </c>
      <c r="R1357" s="21" t="s">
        <v>166</v>
      </c>
      <c r="S1357" s="8" t="s">
        <v>248</v>
      </c>
      <c r="T1357" s="7" t="s">
        <v>228</v>
      </c>
    </row>
    <row r="1358" spans="1:20" ht="28">
      <c r="A1358" s="113" t="s">
        <v>1363</v>
      </c>
      <c r="B1358" s="115" t="s">
        <v>1401</v>
      </c>
      <c r="C1358" s="5"/>
      <c r="D1358" s="5" t="s">
        <v>82</v>
      </c>
      <c r="E1358" s="132">
        <f t="shared" si="819"/>
        <v>498.75</v>
      </c>
      <c r="F1358" s="139">
        <f>$O$1347-P1358*($O$1347-$O$1339)</f>
        <v>494.94666666666666</v>
      </c>
      <c r="G1358" s="149"/>
      <c r="H1358" s="82" t="str">
        <f t="shared" si="798"/>
        <v>50 percent up in Guzhangian international stage</v>
      </c>
      <c r="I1358" s="142" t="str">
        <f t="shared" si="799"/>
        <v>73.3 percent up in Paibian international stage</v>
      </c>
      <c r="J1358" s="7">
        <v>0.5</v>
      </c>
      <c r="K1358" s="129">
        <f t="shared" si="800"/>
        <v>50</v>
      </c>
      <c r="L1358" s="8" t="s">
        <v>171</v>
      </c>
      <c r="M1358" s="5" t="s">
        <v>82</v>
      </c>
      <c r="N1358" s="5" t="s">
        <v>82</v>
      </c>
      <c r="O1358" s="83"/>
      <c r="P1358" s="20">
        <v>0.73333333333332951</v>
      </c>
      <c r="Q1358" s="143">
        <f t="shared" si="801"/>
        <v>73.3</v>
      </c>
      <c r="R1358" s="21" t="s">
        <v>170</v>
      </c>
      <c r="S1358" s="8" t="s">
        <v>248</v>
      </c>
      <c r="T1358" s="7" t="s">
        <v>228</v>
      </c>
    </row>
    <row r="1359" spans="1:20" ht="28">
      <c r="A1359" s="113" t="s">
        <v>1363</v>
      </c>
      <c r="B1359" s="115" t="s">
        <v>1402</v>
      </c>
      <c r="C1359" s="5"/>
      <c r="D1359" s="5" t="s">
        <v>1403</v>
      </c>
      <c r="E1359" s="132">
        <f t="shared" si="819"/>
        <v>498.75</v>
      </c>
      <c r="F1359" s="139">
        <f>$O$1327-P1359*($O$1327-$O$1318)</f>
        <v>486.85</v>
      </c>
      <c r="G1359" s="149"/>
      <c r="H1359" s="82" t="str">
        <f t="shared" si="798"/>
        <v>50 percent up in Guzhangian international stage</v>
      </c>
      <c r="I1359" s="142" t="str">
        <f t="shared" si="799"/>
        <v>100 percent up in Cambrian Stage 10 international stage</v>
      </c>
      <c r="J1359" s="7">
        <v>0.5</v>
      </c>
      <c r="K1359" s="129">
        <f t="shared" si="800"/>
        <v>50</v>
      </c>
      <c r="L1359" s="8" t="s">
        <v>171</v>
      </c>
      <c r="M1359" s="5" t="s">
        <v>82</v>
      </c>
      <c r="N1359" s="5" t="s">
        <v>82</v>
      </c>
      <c r="O1359" s="83"/>
      <c r="P1359" s="20">
        <v>1</v>
      </c>
      <c r="Q1359" s="143">
        <f t="shared" si="801"/>
        <v>100</v>
      </c>
      <c r="R1359" s="124" t="s">
        <v>1365</v>
      </c>
      <c r="S1359" s="8" t="s">
        <v>248</v>
      </c>
      <c r="T1359" s="7" t="s">
        <v>228</v>
      </c>
    </row>
    <row r="1360" spans="1:20" ht="28">
      <c r="A1360" s="113" t="s">
        <v>1363</v>
      </c>
      <c r="B1360" s="115" t="s">
        <v>1404</v>
      </c>
      <c r="C1360" s="5"/>
      <c r="D1360" s="5" t="s">
        <v>1403</v>
      </c>
      <c r="E1360" s="132">
        <f t="shared" si="819"/>
        <v>498.75</v>
      </c>
      <c r="F1360" s="139">
        <f>$O$1327-P1360*($O$1327-$O$1318)</f>
        <v>486.85</v>
      </c>
      <c r="G1360" s="149"/>
      <c r="H1360" s="82" t="str">
        <f t="shared" si="798"/>
        <v>50 percent up in Guzhangian international stage</v>
      </c>
      <c r="I1360" s="142" t="str">
        <f t="shared" si="799"/>
        <v>100 percent up in Cambrian Stage 10 international stage</v>
      </c>
      <c r="J1360" s="7">
        <v>0.5</v>
      </c>
      <c r="K1360" s="129">
        <f t="shared" si="800"/>
        <v>50</v>
      </c>
      <c r="L1360" s="8" t="s">
        <v>171</v>
      </c>
      <c r="M1360" s="5" t="s">
        <v>82</v>
      </c>
      <c r="N1360" s="5" t="s">
        <v>82</v>
      </c>
      <c r="O1360" s="83"/>
      <c r="P1360" s="20">
        <v>1</v>
      </c>
      <c r="Q1360" s="143">
        <f t="shared" si="801"/>
        <v>100</v>
      </c>
      <c r="R1360" s="124" t="s">
        <v>1365</v>
      </c>
      <c r="S1360" s="8" t="s">
        <v>248</v>
      </c>
      <c r="T1360" s="7" t="s">
        <v>228</v>
      </c>
    </row>
    <row r="1361" spans="1:20" ht="28">
      <c r="A1361" s="113" t="s">
        <v>1363</v>
      </c>
      <c r="B1361" s="114" t="s">
        <v>1405</v>
      </c>
      <c r="C1361" s="5"/>
      <c r="D1361" s="5" t="s">
        <v>1406</v>
      </c>
      <c r="E1361" s="132">
        <f t="shared" si="819"/>
        <v>498.75</v>
      </c>
      <c r="F1361" s="139">
        <f>$O$1327-P1361*($O$1327-$O$1318)</f>
        <v>486.85</v>
      </c>
      <c r="G1361" s="149"/>
      <c r="H1361" s="82" t="str">
        <f t="shared" si="798"/>
        <v>50 percent up in Guzhangian international stage</v>
      </c>
      <c r="I1361" s="142" t="str">
        <f t="shared" si="799"/>
        <v>100 percent up in Cambrian Stage 10 international stage</v>
      </c>
      <c r="J1361" s="7">
        <v>0.5</v>
      </c>
      <c r="K1361" s="129">
        <f t="shared" si="800"/>
        <v>50</v>
      </c>
      <c r="L1361" s="8" t="s">
        <v>171</v>
      </c>
      <c r="M1361" s="5" t="s">
        <v>82</v>
      </c>
      <c r="N1361" s="5" t="s">
        <v>82</v>
      </c>
      <c r="O1361" s="83"/>
      <c r="P1361" s="20">
        <v>1</v>
      </c>
      <c r="Q1361" s="143">
        <f t="shared" si="801"/>
        <v>100</v>
      </c>
      <c r="R1361" s="124" t="s">
        <v>1365</v>
      </c>
      <c r="S1361" s="8" t="s">
        <v>248</v>
      </c>
      <c r="T1361" s="7" t="s">
        <v>228</v>
      </c>
    </row>
    <row r="1362" spans="1:20" ht="28">
      <c r="A1362" s="113" t="s">
        <v>1363</v>
      </c>
      <c r="B1362" s="115" t="s">
        <v>1407</v>
      </c>
      <c r="C1362" s="5"/>
      <c r="D1362" s="5" t="s">
        <v>370</v>
      </c>
      <c r="E1362" s="132">
        <f t="shared" si="819"/>
        <v>498.75</v>
      </c>
      <c r="F1362" s="139">
        <f>$O$1347-P1362*($O$1347-$O$1339)</f>
        <v>495.13333333333333</v>
      </c>
      <c r="G1362" s="149"/>
      <c r="H1362" s="82" t="str">
        <f t="shared" si="798"/>
        <v>50 percent up in Guzhangian international stage</v>
      </c>
      <c r="I1362" s="142" t="str">
        <f t="shared" si="799"/>
        <v>66.7 percent up in Paibian international stage</v>
      </c>
      <c r="J1362" s="7">
        <v>0.5</v>
      </c>
      <c r="K1362" s="129">
        <f t="shared" si="800"/>
        <v>50</v>
      </c>
      <c r="L1362" s="8" t="s">
        <v>171</v>
      </c>
      <c r="M1362" s="5" t="s">
        <v>82</v>
      </c>
      <c r="N1362" s="5" t="s">
        <v>82</v>
      </c>
      <c r="O1362" s="83"/>
      <c r="P1362" s="20">
        <v>0.66666666666666663</v>
      </c>
      <c r="Q1362" s="143">
        <f t="shared" si="801"/>
        <v>66.7</v>
      </c>
      <c r="R1362" s="21" t="s">
        <v>170</v>
      </c>
      <c r="S1362" s="8" t="s">
        <v>248</v>
      </c>
      <c r="T1362" s="7" t="s">
        <v>228</v>
      </c>
    </row>
    <row r="1363" spans="1:20" ht="28">
      <c r="A1363" s="113" t="s">
        <v>1363</v>
      </c>
      <c r="B1363" s="115" t="s">
        <v>1408</v>
      </c>
      <c r="C1363" s="5"/>
      <c r="D1363" s="5" t="s">
        <v>82</v>
      </c>
      <c r="E1363" s="132">
        <f t="shared" si="819"/>
        <v>498.75</v>
      </c>
      <c r="F1363" s="139">
        <f>$O$1327-P1363*($O$1327-$O$1318)</f>
        <v>486.85</v>
      </c>
      <c r="G1363" s="149"/>
      <c r="H1363" s="82" t="str">
        <f t="shared" si="798"/>
        <v>50 percent up in Guzhangian international stage</v>
      </c>
      <c r="I1363" s="142" t="str">
        <f t="shared" si="799"/>
        <v>100 percent up in Cambrian Stage 10 international stage</v>
      </c>
      <c r="J1363" s="7">
        <v>0.5</v>
      </c>
      <c r="K1363" s="129">
        <f t="shared" si="800"/>
        <v>50</v>
      </c>
      <c r="L1363" s="8" t="s">
        <v>171</v>
      </c>
      <c r="M1363" s="5" t="s">
        <v>82</v>
      </c>
      <c r="N1363" s="5" t="s">
        <v>82</v>
      </c>
      <c r="O1363" s="83"/>
      <c r="P1363" s="20">
        <v>1</v>
      </c>
      <c r="Q1363" s="143">
        <f t="shared" si="801"/>
        <v>100</v>
      </c>
      <c r="R1363" s="124" t="s">
        <v>1365</v>
      </c>
      <c r="S1363" s="8" t="s">
        <v>248</v>
      </c>
      <c r="T1363" s="7" t="s">
        <v>228</v>
      </c>
    </row>
    <row r="1364" spans="1:20" ht="28">
      <c r="A1364" s="113" t="s">
        <v>1363</v>
      </c>
      <c r="B1364" s="115" t="s">
        <v>1409</v>
      </c>
      <c r="C1364" s="5"/>
      <c r="D1364" s="5" t="s">
        <v>82</v>
      </c>
      <c r="E1364" s="132">
        <f t="shared" si="819"/>
        <v>498.75</v>
      </c>
      <c r="F1364" s="139">
        <f>$O$1327-P1364*($O$1327-$O$1318)</f>
        <v>486.85</v>
      </c>
      <c r="G1364" s="149"/>
      <c r="H1364" s="82" t="str">
        <f t="shared" si="798"/>
        <v>50 percent up in Guzhangian international stage</v>
      </c>
      <c r="I1364" s="142" t="str">
        <f t="shared" si="799"/>
        <v>100 percent up in Cambrian Stage 10 international stage</v>
      </c>
      <c r="J1364" s="7">
        <v>0.5</v>
      </c>
      <c r="K1364" s="129">
        <f t="shared" si="800"/>
        <v>50</v>
      </c>
      <c r="L1364" s="8" t="s">
        <v>171</v>
      </c>
      <c r="M1364" s="5" t="s">
        <v>82</v>
      </c>
      <c r="N1364" s="5" t="s">
        <v>82</v>
      </c>
      <c r="O1364" s="83"/>
      <c r="P1364" s="20">
        <v>1</v>
      </c>
      <c r="Q1364" s="143">
        <f t="shared" si="801"/>
        <v>100</v>
      </c>
      <c r="R1364" s="124" t="s">
        <v>1365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4" t="s">
        <v>1410</v>
      </c>
      <c r="C1365" s="5"/>
      <c r="D1365" s="5" t="s">
        <v>1411</v>
      </c>
      <c r="E1365" s="132">
        <f t="shared" si="819"/>
        <v>498.75</v>
      </c>
      <c r="F1365" s="139">
        <f>$O$1339-P1365*($O$1339-$O$1327)</f>
        <v>491.8</v>
      </c>
      <c r="G1365" s="149"/>
      <c r="H1365" s="82" t="str">
        <f t="shared" si="798"/>
        <v>50 percent up in Guzhangian international stage</v>
      </c>
      <c r="I1365" s="142" t="str">
        <f t="shared" si="799"/>
        <v>75 percent up in Jiangshanian international stage</v>
      </c>
      <c r="J1365" s="7">
        <v>0.5</v>
      </c>
      <c r="K1365" s="129">
        <f t="shared" si="800"/>
        <v>50</v>
      </c>
      <c r="L1365" s="8" t="s">
        <v>171</v>
      </c>
      <c r="M1365" s="5" t="s">
        <v>82</v>
      </c>
      <c r="N1365" s="5" t="s">
        <v>82</v>
      </c>
      <c r="O1365" s="83"/>
      <c r="P1365" s="20">
        <v>0.75</v>
      </c>
      <c r="Q1365" s="143">
        <f t="shared" si="801"/>
        <v>75</v>
      </c>
      <c r="R1365" s="21" t="s">
        <v>168</v>
      </c>
      <c r="S1365" s="8" t="s">
        <v>248</v>
      </c>
      <c r="T1365" s="7" t="s">
        <v>228</v>
      </c>
    </row>
    <row r="1366" spans="1:20" ht="28">
      <c r="A1366" s="113" t="s">
        <v>1363</v>
      </c>
      <c r="B1366" s="115" t="s">
        <v>1412</v>
      </c>
      <c r="C1366" s="5"/>
      <c r="D1366" s="5" t="s">
        <v>250</v>
      </c>
      <c r="E1366" s="132">
        <f t="shared" si="819"/>
        <v>498.75</v>
      </c>
      <c r="F1366" s="139">
        <f>$O$1347-P1366*($O$1347-$O$1339)</f>
        <v>494.2</v>
      </c>
      <c r="G1366" s="149"/>
      <c r="H1366" s="82" t="str">
        <f t="shared" si="798"/>
        <v>50 percent up in Guzhangian international stage</v>
      </c>
      <c r="I1366" s="142" t="str">
        <f t="shared" si="799"/>
        <v>100 percent up in Paibian international stage</v>
      </c>
      <c r="J1366" s="7">
        <v>0.5</v>
      </c>
      <c r="K1366" s="129">
        <f t="shared" si="800"/>
        <v>50</v>
      </c>
      <c r="L1366" s="8" t="s">
        <v>171</v>
      </c>
      <c r="M1366" s="5" t="s">
        <v>82</v>
      </c>
      <c r="N1366" s="5" t="s">
        <v>82</v>
      </c>
      <c r="O1366" s="83"/>
      <c r="P1366" s="20">
        <v>1</v>
      </c>
      <c r="Q1366" s="143">
        <f t="shared" si="801"/>
        <v>100</v>
      </c>
      <c r="R1366" s="21" t="s">
        <v>170</v>
      </c>
      <c r="S1366" s="8" t="s">
        <v>248</v>
      </c>
      <c r="T1366" s="7" t="s">
        <v>228</v>
      </c>
    </row>
    <row r="1367" spans="1:20" ht="28">
      <c r="A1367" s="113" t="s">
        <v>1363</v>
      </c>
      <c r="B1367" s="115" t="s">
        <v>1413</v>
      </c>
      <c r="C1367" s="5"/>
      <c r="D1367" s="5" t="s">
        <v>82</v>
      </c>
      <c r="E1367" s="132">
        <f t="shared" si="819"/>
        <v>499.625</v>
      </c>
      <c r="F1367" s="139">
        <f>$O$1371-P1367*($O$1371-$O$1347)</f>
        <v>498.75</v>
      </c>
      <c r="G1367" s="149"/>
      <c r="H1367" s="82" t="str">
        <f t="shared" si="798"/>
        <v>25 percent up in Guzhangian international stage</v>
      </c>
      <c r="I1367" s="142" t="str">
        <f t="shared" si="799"/>
        <v>50 percent up in Guzhangian international stage</v>
      </c>
      <c r="J1367" s="7">
        <v>0.25</v>
      </c>
      <c r="K1367" s="129">
        <f t="shared" si="800"/>
        <v>25</v>
      </c>
      <c r="L1367" s="8" t="s">
        <v>171</v>
      </c>
      <c r="M1367" s="5" t="s">
        <v>82</v>
      </c>
      <c r="N1367" s="5" t="s">
        <v>82</v>
      </c>
      <c r="O1367" s="83"/>
      <c r="P1367" s="20">
        <v>0.5</v>
      </c>
      <c r="Q1367" s="143">
        <f t="shared" si="801"/>
        <v>50</v>
      </c>
      <c r="R1367" s="21" t="s">
        <v>171</v>
      </c>
      <c r="S1367" s="8" t="s">
        <v>261</v>
      </c>
      <c r="T1367" s="7">
        <v>0.25</v>
      </c>
    </row>
    <row r="1368" spans="1:20" ht="28">
      <c r="A1368" s="113" t="s">
        <v>1363</v>
      </c>
      <c r="B1368" s="115" t="s">
        <v>1415</v>
      </c>
      <c r="C1368" s="5"/>
      <c r="D1368" s="5" t="s">
        <v>82</v>
      </c>
      <c r="E1368" s="132">
        <f t="shared" si="819"/>
        <v>499.625</v>
      </c>
      <c r="F1368" s="139">
        <f>$O$1371-P1368*($O$1371-$O$1347)</f>
        <v>498.75</v>
      </c>
      <c r="G1368" s="149"/>
      <c r="H1368" s="82" t="str">
        <f t="shared" si="798"/>
        <v>25 percent up in Guzhangian international stage</v>
      </c>
      <c r="I1368" s="142" t="str">
        <f t="shared" si="799"/>
        <v>50 percent up in Guzhangian international stage</v>
      </c>
      <c r="J1368" s="7">
        <v>0.25</v>
      </c>
      <c r="K1368" s="129">
        <f t="shared" si="800"/>
        <v>25</v>
      </c>
      <c r="L1368" s="8" t="s">
        <v>171</v>
      </c>
      <c r="M1368" s="5" t="s">
        <v>82</v>
      </c>
      <c r="N1368" s="5" t="s">
        <v>82</v>
      </c>
      <c r="O1368" s="83"/>
      <c r="P1368" s="20">
        <v>0.5</v>
      </c>
      <c r="Q1368" s="143">
        <f t="shared" si="801"/>
        <v>50</v>
      </c>
      <c r="R1368" s="21" t="s">
        <v>171</v>
      </c>
      <c r="S1368" s="8" t="s">
        <v>261</v>
      </c>
      <c r="T1368" s="7">
        <v>0.25</v>
      </c>
    </row>
    <row r="1369" spans="1:20" ht="28">
      <c r="A1369" s="113" t="s">
        <v>1363</v>
      </c>
      <c r="B1369" s="114" t="s">
        <v>1416</v>
      </c>
      <c r="C1369" s="5"/>
      <c r="D1369" s="5" t="s">
        <v>1219</v>
      </c>
      <c r="E1369" s="132">
        <f t="shared" si="819"/>
        <v>499.84375</v>
      </c>
      <c r="F1369" s="139">
        <f>$O$1347-P1369*($O$1347-$O$1339)</f>
        <v>495.75555555555559</v>
      </c>
      <c r="G1369" s="149"/>
      <c r="H1369" s="82" t="str">
        <f t="shared" si="798"/>
        <v>18.8 percent up in Guzhangian international stage</v>
      </c>
      <c r="I1369" s="142" t="str">
        <f t="shared" si="799"/>
        <v>44.4 percent up in Paibian international stage</v>
      </c>
      <c r="J1369" s="7">
        <v>0.1875</v>
      </c>
      <c r="K1369" s="129">
        <f t="shared" si="800"/>
        <v>18.8</v>
      </c>
      <c r="L1369" s="8" t="s">
        <v>171</v>
      </c>
      <c r="M1369" s="5" t="s">
        <v>82</v>
      </c>
      <c r="N1369" s="5" t="s">
        <v>82</v>
      </c>
      <c r="O1369" s="83"/>
      <c r="P1369" s="20">
        <v>0.44444444444443815</v>
      </c>
      <c r="Q1369" s="143">
        <f t="shared" si="801"/>
        <v>44.4</v>
      </c>
      <c r="R1369" s="21" t="s">
        <v>170</v>
      </c>
      <c r="S1369" s="8" t="s">
        <v>248</v>
      </c>
      <c r="T1369" s="7" t="s">
        <v>228</v>
      </c>
    </row>
    <row r="1370" spans="1:20" ht="28">
      <c r="A1370" s="113" t="s">
        <v>1363</v>
      </c>
      <c r="B1370" s="114" t="s">
        <v>1417</v>
      </c>
      <c r="C1370" s="5"/>
      <c r="D1370" s="5" t="s">
        <v>1373</v>
      </c>
      <c r="E1370" s="132">
        <f t="shared" si="819"/>
        <v>500.5</v>
      </c>
      <c r="F1370" s="139">
        <f>$O$1371-P1370*($O$1371-$O$1347)</f>
        <v>498.75</v>
      </c>
      <c r="G1370" s="149"/>
      <c r="H1370" s="82" t="str">
        <f t="shared" si="798"/>
        <v>0 percent up in Guzhangian international stage</v>
      </c>
      <c r="I1370" s="142" t="str">
        <f t="shared" si="799"/>
        <v>50 percent up in Guzhangian international stage</v>
      </c>
      <c r="J1370" s="7">
        <v>0</v>
      </c>
      <c r="K1370" s="129">
        <f t="shared" si="800"/>
        <v>0</v>
      </c>
      <c r="L1370" s="8" t="s">
        <v>171</v>
      </c>
      <c r="M1370" s="5" t="s">
        <v>82</v>
      </c>
      <c r="N1370" s="5" t="s">
        <v>82</v>
      </c>
      <c r="O1370" s="83"/>
      <c r="P1370" s="20">
        <v>0.5</v>
      </c>
      <c r="Q1370" s="143">
        <f t="shared" si="801"/>
        <v>50</v>
      </c>
      <c r="R1370" s="21" t="s">
        <v>171</v>
      </c>
      <c r="S1370" s="8" t="s">
        <v>232</v>
      </c>
      <c r="T1370" s="7" t="s">
        <v>228</v>
      </c>
    </row>
    <row r="1371" spans="1:20" ht="28">
      <c r="A1371" s="113" t="s">
        <v>1363</v>
      </c>
      <c r="B1371" s="115" t="s">
        <v>171</v>
      </c>
      <c r="C1371" s="135"/>
      <c r="D1371" s="135" t="s">
        <v>224</v>
      </c>
      <c r="E1371" s="132">
        <f t="shared" si="819"/>
        <v>500.5</v>
      </c>
      <c r="F1371" s="139">
        <f>$O$1371-P1371*($O$1371-$O$1347)</f>
        <v>497</v>
      </c>
      <c r="G1371" s="149"/>
      <c r="H1371" s="82" t="str">
        <f t="shared" si="798"/>
        <v>0 percent up in Guzhangian international stage</v>
      </c>
      <c r="I1371" s="142" t="str">
        <f t="shared" si="799"/>
        <v>100 percent up in Guzhangian international stage</v>
      </c>
      <c r="J1371" s="7">
        <v>0</v>
      </c>
      <c r="K1371" s="129">
        <f t="shared" si="800"/>
        <v>0</v>
      </c>
      <c r="L1371" s="8" t="s">
        <v>171</v>
      </c>
      <c r="M1371" s="5" t="s">
        <v>226</v>
      </c>
      <c r="N1371" s="5" t="s">
        <v>1418</v>
      </c>
      <c r="O1371" s="83">
        <f>Master_Chronostrat!I156</f>
        <v>500.5</v>
      </c>
      <c r="P1371" s="20">
        <v>1</v>
      </c>
      <c r="Q1371" s="143">
        <f t="shared" si="801"/>
        <v>100</v>
      </c>
      <c r="R1371" s="21" t="s">
        <v>171</v>
      </c>
      <c r="S1371" s="8" t="s">
        <v>226</v>
      </c>
      <c r="T1371" s="7" t="s">
        <v>228</v>
      </c>
    </row>
    <row r="1372" spans="1:20" ht="28">
      <c r="A1372" s="113" t="s">
        <v>1363</v>
      </c>
      <c r="B1372" s="114" t="s">
        <v>1419</v>
      </c>
      <c r="C1372" s="5"/>
      <c r="D1372" s="5" t="s">
        <v>1420</v>
      </c>
      <c r="E1372" s="132">
        <f t="shared" ref="E1372:E1382" si="820">$O$1382-J1372*($O$1382-$O$1371)</f>
        <v>501.07142857142856</v>
      </c>
      <c r="F1372" s="139">
        <f>$O$1371-P1372*($O$1371-$O$1347)</f>
        <v>498.75</v>
      </c>
      <c r="G1372" s="149"/>
      <c r="H1372" s="82" t="str">
        <f t="shared" si="798"/>
        <v>85.7 percent up in Drumian international stage</v>
      </c>
      <c r="I1372" s="142" t="str">
        <f t="shared" si="799"/>
        <v>50 percent up in Guzhangian international stage</v>
      </c>
      <c r="J1372" s="7">
        <v>0.85714285714285721</v>
      </c>
      <c r="K1372" s="129">
        <f t="shared" si="800"/>
        <v>85.7</v>
      </c>
      <c r="L1372" s="8" t="s">
        <v>172</v>
      </c>
      <c r="M1372" s="5" t="s">
        <v>82</v>
      </c>
      <c r="N1372" s="5" t="s">
        <v>82</v>
      </c>
      <c r="O1372" s="83"/>
      <c r="P1372" s="20">
        <v>0.5</v>
      </c>
      <c r="Q1372" s="143">
        <f t="shared" si="801"/>
        <v>50</v>
      </c>
      <c r="R1372" s="21" t="s">
        <v>171</v>
      </c>
      <c r="S1372" s="8" t="s">
        <v>248</v>
      </c>
      <c r="T1372" s="7" t="s">
        <v>228</v>
      </c>
    </row>
    <row r="1373" spans="1:20" ht="28">
      <c r="A1373" s="113" t="s">
        <v>1363</v>
      </c>
      <c r="B1373" s="115" t="s">
        <v>1421</v>
      </c>
      <c r="C1373" s="5"/>
      <c r="D1373" s="5" t="s">
        <v>370</v>
      </c>
      <c r="E1373" s="132">
        <f t="shared" si="820"/>
        <v>501.64285714285717</v>
      </c>
      <c r="F1373" s="139">
        <f>$O$1371-P1373*($O$1371-$O$1347)</f>
        <v>498.75</v>
      </c>
      <c r="G1373" s="149"/>
      <c r="H1373" s="82" t="str">
        <f t="shared" si="798"/>
        <v>71.4 percent up in Drumian international stage</v>
      </c>
      <c r="I1373" s="142" t="str">
        <f t="shared" si="799"/>
        <v>50 percent up in Guzhangian international stage</v>
      </c>
      <c r="J1373" s="7">
        <v>0.7142857142857143</v>
      </c>
      <c r="K1373" s="129">
        <f t="shared" si="800"/>
        <v>71.400000000000006</v>
      </c>
      <c r="L1373" s="8" t="s">
        <v>172</v>
      </c>
      <c r="M1373" s="5" t="s">
        <v>82</v>
      </c>
      <c r="N1373" s="5" t="s">
        <v>82</v>
      </c>
      <c r="O1373" s="83"/>
      <c r="P1373" s="20">
        <v>0.5</v>
      </c>
      <c r="Q1373" s="143">
        <f t="shared" si="801"/>
        <v>50</v>
      </c>
      <c r="R1373" s="21" t="s">
        <v>171</v>
      </c>
      <c r="S1373" s="8" t="s">
        <v>248</v>
      </c>
      <c r="T1373" s="7" t="s">
        <v>228</v>
      </c>
    </row>
    <row r="1374" spans="1:20" ht="28">
      <c r="A1374" s="113" t="s">
        <v>1363</v>
      </c>
      <c r="B1374" s="115" t="s">
        <v>1422</v>
      </c>
      <c r="C1374" s="5"/>
      <c r="D1374" s="5" t="s">
        <v>82</v>
      </c>
      <c r="E1374" s="132">
        <f t="shared" si="820"/>
        <v>501.64285714285717</v>
      </c>
      <c r="F1374" s="139">
        <f>$O$1339-P1374*($O$1339-$O$1327)</f>
        <v>493</v>
      </c>
      <c r="G1374" s="149"/>
      <c r="H1374" s="82" t="str">
        <f t="shared" si="798"/>
        <v>71.4 percent up in Drumian international stage</v>
      </c>
      <c r="I1374" s="142" t="str">
        <f t="shared" si="799"/>
        <v>37.5 percent up in Jiangshanian international stage</v>
      </c>
      <c r="J1374" s="7">
        <v>0.7142857142857143</v>
      </c>
      <c r="K1374" s="129">
        <f t="shared" si="800"/>
        <v>71.400000000000006</v>
      </c>
      <c r="L1374" s="8" t="s">
        <v>172</v>
      </c>
      <c r="M1374" s="5" t="s">
        <v>82</v>
      </c>
      <c r="N1374" s="5" t="s">
        <v>82</v>
      </c>
      <c r="O1374" s="83"/>
      <c r="P1374" s="20">
        <v>0.375</v>
      </c>
      <c r="Q1374" s="143">
        <f t="shared" si="801"/>
        <v>37.5</v>
      </c>
      <c r="R1374" s="21" t="s">
        <v>168</v>
      </c>
      <c r="S1374" s="8" t="s">
        <v>248</v>
      </c>
      <c r="T1374" s="7" t="s">
        <v>228</v>
      </c>
    </row>
    <row r="1375" spans="1:20" ht="28">
      <c r="A1375" s="113" t="s">
        <v>1363</v>
      </c>
      <c r="B1375" s="115" t="s">
        <v>1423</v>
      </c>
      <c r="C1375" s="5"/>
      <c r="D1375" s="5" t="s">
        <v>250</v>
      </c>
      <c r="E1375" s="132">
        <f t="shared" si="820"/>
        <v>502.78571428571428</v>
      </c>
      <c r="F1375" s="139">
        <f>$O$1371-P1375*($O$1371-$O$1347)</f>
        <v>498.75</v>
      </c>
      <c r="G1375" s="149"/>
      <c r="H1375" s="82" t="str">
        <f t="shared" si="798"/>
        <v>42.9 percent up in Drumian international stage</v>
      </c>
      <c r="I1375" s="142" t="str">
        <f t="shared" si="799"/>
        <v>50 percent up in Guzhangian international stage</v>
      </c>
      <c r="J1375" s="7">
        <v>0.4285714285714286</v>
      </c>
      <c r="K1375" s="129">
        <f t="shared" si="800"/>
        <v>42.9</v>
      </c>
      <c r="L1375" s="8" t="s">
        <v>172</v>
      </c>
      <c r="M1375" s="5" t="s">
        <v>82</v>
      </c>
      <c r="N1375" s="5" t="s">
        <v>82</v>
      </c>
      <c r="O1375" s="83"/>
      <c r="P1375" s="20">
        <v>0.5</v>
      </c>
      <c r="Q1375" s="143">
        <f t="shared" si="801"/>
        <v>50</v>
      </c>
      <c r="R1375" s="21" t="s">
        <v>171</v>
      </c>
      <c r="S1375" s="8" t="s">
        <v>248</v>
      </c>
      <c r="T1375" s="7" t="s">
        <v>228</v>
      </c>
    </row>
    <row r="1376" spans="1:20" ht="28">
      <c r="A1376" s="113"/>
      <c r="B1376" s="115" t="s">
        <v>1908</v>
      </c>
      <c r="C1376" s="5"/>
      <c r="D1376" s="5" t="s">
        <v>370</v>
      </c>
      <c r="E1376" s="132">
        <f t="shared" ref="E1376" si="821">$O$1382-J1376*($O$1382-$O$1371)</f>
        <v>503.92857142857144</v>
      </c>
      <c r="F1376" s="139">
        <f t="shared" ref="F1376" si="822">$O$1382-P1376*($O$1382-$O$1371)</f>
        <v>501.64285714285717</v>
      </c>
      <c r="G1376" s="149" t="s">
        <v>1909</v>
      </c>
      <c r="H1376" s="82" t="str">
        <f t="shared" ref="H1376" si="823">CONCATENATE(K1376," percent up in ",L1376," international stage")</f>
        <v>14.3 percent up in Drumian international stage</v>
      </c>
      <c r="I1376" s="142" t="str">
        <f t="shared" ref="I1376" si="824">CONCATENATE(Q1376," percent up in ",R1376," international stage")</f>
        <v>71.4 percent up in Drumian international stage</v>
      </c>
      <c r="J1376" s="7">
        <v>0.1428571428571429</v>
      </c>
      <c r="K1376" s="129">
        <f t="shared" ref="K1376" si="825">ROUND(J1376*100,1)</f>
        <v>14.3</v>
      </c>
      <c r="L1376" s="8" t="s">
        <v>172</v>
      </c>
      <c r="M1376" s="5" t="s">
        <v>82</v>
      </c>
      <c r="N1376" s="5" t="s">
        <v>82</v>
      </c>
      <c r="O1376" s="83"/>
      <c r="P1376" s="20">
        <v>0.7142857142857143</v>
      </c>
      <c r="Q1376" s="143">
        <f t="shared" ref="Q1376" si="826">ROUND(P1376*100,1)</f>
        <v>71.400000000000006</v>
      </c>
      <c r="R1376" s="21" t="s">
        <v>172</v>
      </c>
      <c r="S1376" s="8" t="s">
        <v>261</v>
      </c>
    </row>
    <row r="1377" spans="1:20" ht="28">
      <c r="A1377" s="113" t="s">
        <v>1363</v>
      </c>
      <c r="B1377" s="115" t="s">
        <v>1424</v>
      </c>
      <c r="C1377" s="5"/>
      <c r="D1377" s="5" t="s">
        <v>370</v>
      </c>
      <c r="E1377" s="132">
        <f t="shared" si="820"/>
        <v>503.92857142857144</v>
      </c>
      <c r="F1377" s="139">
        <f t="shared" ref="F1377:F1387" si="827">$O$1382-P1377*($O$1382-$O$1371)</f>
        <v>501.64285714285717</v>
      </c>
      <c r="G1377" s="149"/>
      <c r="H1377" s="82" t="str">
        <f t="shared" si="798"/>
        <v>14.3 percent up in Drumian international stage</v>
      </c>
      <c r="I1377" s="142" t="str">
        <f t="shared" si="799"/>
        <v>71.4 percent up in Drumian international stage</v>
      </c>
      <c r="J1377" s="7">
        <v>0.1428571428571429</v>
      </c>
      <c r="K1377" s="129">
        <f t="shared" si="800"/>
        <v>14.3</v>
      </c>
      <c r="L1377" s="8" t="s">
        <v>172</v>
      </c>
      <c r="M1377" s="5" t="s">
        <v>82</v>
      </c>
      <c r="N1377" s="5" t="s">
        <v>82</v>
      </c>
      <c r="O1377" s="83"/>
      <c r="P1377" s="20">
        <v>0.7142857142857143</v>
      </c>
      <c r="Q1377" s="143">
        <f t="shared" si="801"/>
        <v>71.400000000000006</v>
      </c>
      <c r="R1377" s="21" t="s">
        <v>172</v>
      </c>
      <c r="S1377" s="8" t="s">
        <v>261</v>
      </c>
      <c r="T1377" s="7">
        <v>0.5714285714285694</v>
      </c>
    </row>
    <row r="1378" spans="1:20" ht="28">
      <c r="A1378" s="113" t="s">
        <v>1363</v>
      </c>
      <c r="B1378" s="114" t="s">
        <v>1425</v>
      </c>
      <c r="C1378" s="5"/>
      <c r="D1378" s="5" t="s">
        <v>1373</v>
      </c>
      <c r="E1378" s="132">
        <f t="shared" si="820"/>
        <v>503.92857142857144</v>
      </c>
      <c r="F1378" s="139">
        <f t="shared" si="827"/>
        <v>500.5</v>
      </c>
      <c r="G1378" s="149"/>
      <c r="H1378" s="82" t="str">
        <f t="shared" si="798"/>
        <v>14.3 percent up in Drumian international stage</v>
      </c>
      <c r="I1378" s="142" t="str">
        <f t="shared" si="799"/>
        <v>100 percent up in Drumian international stage</v>
      </c>
      <c r="J1378" s="7">
        <v>0.1428571428571429</v>
      </c>
      <c r="K1378" s="129">
        <f t="shared" si="800"/>
        <v>14.3</v>
      </c>
      <c r="L1378" s="8" t="s">
        <v>172</v>
      </c>
      <c r="M1378" s="5" t="s">
        <v>82</v>
      </c>
      <c r="N1378" s="5" t="s">
        <v>82</v>
      </c>
      <c r="O1378" s="83"/>
      <c r="P1378" s="20">
        <v>1</v>
      </c>
      <c r="Q1378" s="143">
        <f t="shared" si="801"/>
        <v>100</v>
      </c>
      <c r="R1378" s="21" t="s">
        <v>172</v>
      </c>
      <c r="S1378" s="8" t="s">
        <v>274</v>
      </c>
      <c r="T1378" s="7" t="s">
        <v>228</v>
      </c>
    </row>
    <row r="1379" spans="1:20" ht="28">
      <c r="A1379" s="113" t="s">
        <v>1363</v>
      </c>
      <c r="B1379" s="115" t="s">
        <v>1414</v>
      </c>
      <c r="C1379" s="5"/>
      <c r="D1379" s="5" t="s">
        <v>963</v>
      </c>
      <c r="E1379" s="132">
        <f>$O$1382-J1379*($O$1382-$O$1371)</f>
        <v>504.5</v>
      </c>
      <c r="F1379" s="139">
        <f>$O$1371-P1379*($O$1371-$O$1347)</f>
        <v>498.75</v>
      </c>
      <c r="G1379" s="149" t="s">
        <v>1953</v>
      </c>
      <c r="H1379" s="82" t="str">
        <f>CONCATENATE(K1379," percent up in ",L1379," international stage")</f>
        <v>0 percent up in Drumian international stage</v>
      </c>
      <c r="I1379" s="142" t="str">
        <f>CONCATENATE(Q1379," percent up in ",R1379," international stage")</f>
        <v>50 percent up in Guzhangian international stage</v>
      </c>
      <c r="J1379" s="7">
        <v>0</v>
      </c>
      <c r="K1379" s="129">
        <f t="shared" ref="K1379" si="828">ROUND(J1379*100,1)</f>
        <v>0</v>
      </c>
      <c r="L1379" s="8" t="s">
        <v>172</v>
      </c>
      <c r="M1379" s="5" t="s">
        <v>82</v>
      </c>
      <c r="N1379" s="5" t="s">
        <v>82</v>
      </c>
      <c r="O1379" s="83"/>
      <c r="P1379" s="20">
        <v>0.5</v>
      </c>
      <c r="Q1379" s="143">
        <f>ROUND(P1379*100,1)</f>
        <v>50</v>
      </c>
      <c r="R1379" s="21" t="s">
        <v>171</v>
      </c>
      <c r="S1379" s="8" t="s">
        <v>261</v>
      </c>
      <c r="T1379" s="7">
        <v>0.25</v>
      </c>
    </row>
    <row r="1380" spans="1:20" ht="28">
      <c r="A1380" s="113"/>
      <c r="B1380" s="115" t="s">
        <v>2007</v>
      </c>
      <c r="C1380" s="5"/>
      <c r="D1380" s="5"/>
      <c r="E1380" s="132">
        <f>$O$1382-J1380*($O$1382-$O$1371)</f>
        <v>502.5</v>
      </c>
      <c r="F1380" s="139">
        <f t="shared" si="827"/>
        <v>500.5</v>
      </c>
      <c r="G1380" s="149"/>
      <c r="H1380" s="82" t="str">
        <f>CONCATENATE(K1380," percent up in ",L1380," international stage")</f>
        <v>50 percent up in Drumian international stage</v>
      </c>
      <c r="I1380" s="142" t="str">
        <f>CONCATENATE(Q1380," percent up in ",R1380," international stage")</f>
        <v>100 percent up in Drumian international stage</v>
      </c>
      <c r="J1380" s="7">
        <v>0.5</v>
      </c>
      <c r="K1380" s="129">
        <f t="shared" ref="K1380:K1381" si="829">ROUND(J1380*100,1)</f>
        <v>50</v>
      </c>
      <c r="L1380" s="8" t="s">
        <v>172</v>
      </c>
      <c r="M1380" s="5"/>
      <c r="O1380" s="83"/>
      <c r="P1380" s="20">
        <v>1</v>
      </c>
      <c r="Q1380" s="143">
        <f t="shared" ref="Q1380:Q1381" si="830">ROUND(P1380*100,1)</f>
        <v>100</v>
      </c>
      <c r="R1380" s="21" t="s">
        <v>172</v>
      </c>
      <c r="S1380" s="8"/>
    </row>
    <row r="1381" spans="1:20" ht="28">
      <c r="A1381" s="113"/>
      <c r="B1381" s="115" t="s">
        <v>2008</v>
      </c>
      <c r="C1381" s="5"/>
      <c r="D1381" s="5"/>
      <c r="E1381" s="132">
        <f>$O$1382-J1381*($O$1382-$O$1371)</f>
        <v>504.5</v>
      </c>
      <c r="F1381" s="139">
        <f t="shared" si="827"/>
        <v>502.5</v>
      </c>
      <c r="G1381" s="149"/>
      <c r="H1381" s="82" t="str">
        <f>CONCATENATE(K1381," percent up in ",L1381," international stage")</f>
        <v>0 percent up in Drumian international stage</v>
      </c>
      <c r="I1381" s="142" t="str">
        <f>CONCATENATE(Q1381," percent up in ",R1381," international stage")</f>
        <v>50 percent up in Drumian international stage</v>
      </c>
      <c r="J1381" s="7">
        <v>0</v>
      </c>
      <c r="K1381" s="129">
        <f t="shared" si="829"/>
        <v>0</v>
      </c>
      <c r="L1381" s="8" t="s">
        <v>172</v>
      </c>
      <c r="M1381" s="5"/>
      <c r="O1381" s="83"/>
      <c r="P1381" s="20">
        <v>0.5</v>
      </c>
      <c r="Q1381" s="143">
        <f t="shared" si="830"/>
        <v>50</v>
      </c>
      <c r="R1381" s="21" t="s">
        <v>172</v>
      </c>
      <c r="S1381" s="8"/>
    </row>
    <row r="1382" spans="1:20" ht="28">
      <c r="A1382" s="113" t="s">
        <v>1363</v>
      </c>
      <c r="B1382" s="115" t="s">
        <v>172</v>
      </c>
      <c r="C1382" s="135"/>
      <c r="D1382" s="135" t="s">
        <v>224</v>
      </c>
      <c r="E1382" s="132">
        <f t="shared" si="820"/>
        <v>504.5</v>
      </c>
      <c r="F1382" s="139">
        <f t="shared" si="827"/>
        <v>500.5</v>
      </c>
      <c r="G1382" s="149"/>
      <c r="H1382" s="82" t="str">
        <f t="shared" si="798"/>
        <v>0 percent up in Drumian international stage</v>
      </c>
      <c r="I1382" s="142" t="str">
        <f t="shared" si="799"/>
        <v>100 percent up in Drumian international stage</v>
      </c>
      <c r="J1382" s="7">
        <v>0</v>
      </c>
      <c r="K1382" s="129">
        <f t="shared" si="800"/>
        <v>0</v>
      </c>
      <c r="L1382" s="8" t="s">
        <v>172</v>
      </c>
      <c r="M1382" s="5" t="s">
        <v>226</v>
      </c>
      <c r="N1382" s="5" t="s">
        <v>1426</v>
      </c>
      <c r="O1382" s="83">
        <f>Master_Chronostrat!I157</f>
        <v>504.5</v>
      </c>
      <c r="P1382" s="20">
        <v>1</v>
      </c>
      <c r="Q1382" s="143">
        <f t="shared" si="801"/>
        <v>100</v>
      </c>
      <c r="R1382" s="21" t="s">
        <v>172</v>
      </c>
      <c r="S1382" s="8" t="s">
        <v>226</v>
      </c>
      <c r="T1382" s="7" t="s">
        <v>228</v>
      </c>
    </row>
    <row r="1383" spans="1:20" ht="28">
      <c r="A1383" s="113" t="s">
        <v>1363</v>
      </c>
      <c r="B1383" s="114" t="s">
        <v>1427</v>
      </c>
      <c r="C1383" s="5"/>
      <c r="D1383" s="5" t="s">
        <v>1420</v>
      </c>
      <c r="E1383" s="132">
        <f t="shared" ref="E1383:E1393" si="831">$O$1393-J1383*($O$1393-$O$1382)</f>
        <v>505.69387755102042</v>
      </c>
      <c r="F1383" s="139">
        <f t="shared" si="827"/>
        <v>501.07142857142856</v>
      </c>
      <c r="G1383" s="149"/>
      <c r="H1383" s="82" t="str">
        <f t="shared" si="798"/>
        <v>73.5 percent up in Wuliuan international stage</v>
      </c>
      <c r="I1383" s="142" t="str">
        <f t="shared" si="799"/>
        <v>85.7 percent up in Drumian international stage</v>
      </c>
      <c r="J1383" s="7">
        <v>0.73469387755101578</v>
      </c>
      <c r="K1383" s="129">
        <f t="shared" si="800"/>
        <v>73.5</v>
      </c>
      <c r="L1383" s="8" t="s">
        <v>174</v>
      </c>
      <c r="M1383" s="5" t="s">
        <v>82</v>
      </c>
      <c r="N1383" s="5" t="s">
        <v>82</v>
      </c>
      <c r="O1383" s="83"/>
      <c r="P1383" s="20">
        <v>0.8571428571428571</v>
      </c>
      <c r="Q1383" s="143">
        <f t="shared" si="801"/>
        <v>85.7</v>
      </c>
      <c r="R1383" s="21" t="s">
        <v>172</v>
      </c>
      <c r="S1383" s="8" t="s">
        <v>248</v>
      </c>
      <c r="T1383" s="7" t="s">
        <v>228</v>
      </c>
    </row>
    <row r="1384" spans="1:20" ht="28">
      <c r="A1384" s="113" t="s">
        <v>1363</v>
      </c>
      <c r="B1384" s="114" t="s">
        <v>1428</v>
      </c>
      <c r="C1384" s="5"/>
      <c r="D1384" s="5" t="s">
        <v>370</v>
      </c>
      <c r="E1384" s="132">
        <f t="shared" si="831"/>
        <v>506.42857142857144</v>
      </c>
      <c r="F1384" s="139">
        <f t="shared" si="827"/>
        <v>503.92857142857144</v>
      </c>
      <c r="G1384" s="149"/>
      <c r="H1384" s="82" t="str">
        <f t="shared" si="798"/>
        <v>57.1 percent up in Wuliuan international stage</v>
      </c>
      <c r="I1384" s="142" t="str">
        <f t="shared" si="799"/>
        <v>14.3 percent up in Drumian international stage</v>
      </c>
      <c r="J1384" s="7">
        <v>0.5714285714285714</v>
      </c>
      <c r="K1384" s="129">
        <f t="shared" si="800"/>
        <v>57.1</v>
      </c>
      <c r="L1384" s="8" t="s">
        <v>174</v>
      </c>
      <c r="M1384" s="5" t="s">
        <v>82</v>
      </c>
      <c r="N1384" s="5" t="s">
        <v>82</v>
      </c>
      <c r="O1384" s="83"/>
      <c r="P1384" s="20">
        <v>0.14285714285714285</v>
      </c>
      <c r="Q1384" s="143">
        <f t="shared" si="801"/>
        <v>14.3</v>
      </c>
      <c r="R1384" s="21" t="s">
        <v>172</v>
      </c>
      <c r="S1384" s="8" t="s">
        <v>248</v>
      </c>
      <c r="T1384" s="7" t="s">
        <v>228</v>
      </c>
    </row>
    <row r="1385" spans="1:20" ht="28">
      <c r="A1385" s="113" t="s">
        <v>1363</v>
      </c>
      <c r="B1385" s="115" t="s">
        <v>1429</v>
      </c>
      <c r="C1385" s="5"/>
      <c r="D1385" s="5" t="s">
        <v>370</v>
      </c>
      <c r="E1385" s="132">
        <f t="shared" si="831"/>
        <v>506.42857142857144</v>
      </c>
      <c r="F1385" s="139">
        <f t="shared" si="827"/>
        <v>503.92857142857144</v>
      </c>
      <c r="G1385" s="149"/>
      <c r="H1385" s="82" t="str">
        <f t="shared" si="798"/>
        <v>57.1 percent up in Wuliuan international stage</v>
      </c>
      <c r="I1385" s="142" t="str">
        <f t="shared" si="799"/>
        <v>14.3 percent up in Drumian international stage</v>
      </c>
      <c r="J1385" s="7">
        <v>0.5714285714285714</v>
      </c>
      <c r="K1385" s="129">
        <f t="shared" si="800"/>
        <v>57.1</v>
      </c>
      <c r="L1385" s="8" t="s">
        <v>174</v>
      </c>
      <c r="M1385" s="5" t="s">
        <v>82</v>
      </c>
      <c r="N1385" s="5" t="s">
        <v>82</v>
      </c>
      <c r="O1385" s="83"/>
      <c r="P1385" s="20">
        <v>0.14285714285714285</v>
      </c>
      <c r="Q1385" s="143">
        <f t="shared" si="801"/>
        <v>14.3</v>
      </c>
      <c r="R1385" s="21" t="s">
        <v>172</v>
      </c>
      <c r="S1385" s="8" t="s">
        <v>248</v>
      </c>
      <c r="T1385" s="7" t="s">
        <v>228</v>
      </c>
    </row>
    <row r="1386" spans="1:20" ht="28">
      <c r="A1386" s="113" t="s">
        <v>1363</v>
      </c>
      <c r="B1386" s="115" t="s">
        <v>1430</v>
      </c>
      <c r="C1386" s="5"/>
      <c r="D1386" s="5" t="s">
        <v>250</v>
      </c>
      <c r="E1386" s="132">
        <f t="shared" si="831"/>
        <v>507.71428571428572</v>
      </c>
      <c r="F1386" s="139">
        <f t="shared" si="827"/>
        <v>502.78571428571428</v>
      </c>
      <c r="G1386" s="149"/>
      <c r="H1386" s="82" t="str">
        <f t="shared" si="798"/>
        <v>28.6 percent up in Wuliuan international stage</v>
      </c>
      <c r="I1386" s="142" t="str">
        <f t="shared" si="799"/>
        <v>42.9 percent up in Drumian international stage</v>
      </c>
      <c r="J1386" s="7">
        <v>0.2857142857142857</v>
      </c>
      <c r="K1386" s="129">
        <f t="shared" si="800"/>
        <v>28.6</v>
      </c>
      <c r="L1386" s="8" t="s">
        <v>174</v>
      </c>
      <c r="M1386" s="5" t="s">
        <v>82</v>
      </c>
      <c r="N1386" s="5" t="s">
        <v>82</v>
      </c>
      <c r="O1386" s="83"/>
      <c r="P1386" s="20">
        <v>0.42857142857142855</v>
      </c>
      <c r="Q1386" s="143">
        <f t="shared" si="801"/>
        <v>42.9</v>
      </c>
      <c r="R1386" s="21" t="s">
        <v>172</v>
      </c>
      <c r="S1386" s="8" t="s">
        <v>248</v>
      </c>
      <c r="T1386" s="7" t="s">
        <v>228</v>
      </c>
    </row>
    <row r="1387" spans="1:20" ht="28">
      <c r="A1387" s="113" t="s">
        <v>1363</v>
      </c>
      <c r="B1387" s="115" t="s">
        <v>1431</v>
      </c>
      <c r="C1387" s="5"/>
      <c r="D1387" s="5" t="s">
        <v>250</v>
      </c>
      <c r="E1387" s="132">
        <f t="shared" si="831"/>
        <v>507.71428571428572</v>
      </c>
      <c r="F1387" s="139">
        <f t="shared" si="827"/>
        <v>502.78571428571428</v>
      </c>
      <c r="G1387" s="149"/>
      <c r="H1387" s="82" t="str">
        <f t="shared" si="798"/>
        <v>28.6 percent up in Wuliuan international stage</v>
      </c>
      <c r="I1387" s="142" t="str">
        <f t="shared" si="799"/>
        <v>42.9 percent up in Drumian international stage</v>
      </c>
      <c r="J1387" s="7">
        <v>0.2857142857142857</v>
      </c>
      <c r="K1387" s="129">
        <f t="shared" si="800"/>
        <v>28.6</v>
      </c>
      <c r="L1387" s="8" t="s">
        <v>174</v>
      </c>
      <c r="M1387" s="5" t="s">
        <v>82</v>
      </c>
      <c r="N1387" s="5" t="s">
        <v>82</v>
      </c>
      <c r="O1387" s="83"/>
      <c r="P1387" s="20">
        <v>0.42857142857142855</v>
      </c>
      <c r="Q1387" s="143">
        <f t="shared" si="801"/>
        <v>42.9</v>
      </c>
      <c r="R1387" s="21" t="s">
        <v>172</v>
      </c>
      <c r="S1387" s="8" t="s">
        <v>248</v>
      </c>
      <c r="T1387" s="7" t="s">
        <v>228</v>
      </c>
    </row>
    <row r="1388" spans="1:20" ht="28">
      <c r="A1388" s="113" t="s">
        <v>1363</v>
      </c>
      <c r="B1388" s="115" t="s">
        <v>1432</v>
      </c>
      <c r="C1388" s="5"/>
      <c r="D1388" s="5" t="s">
        <v>82</v>
      </c>
      <c r="E1388" s="132">
        <f t="shared" si="831"/>
        <v>509</v>
      </c>
      <c r="F1388" s="139">
        <f>$O$1393-P1388*($O$1393-$O$1382)</f>
        <v>504.5</v>
      </c>
      <c r="G1388" s="149"/>
      <c r="H1388" s="82" t="str">
        <f t="shared" si="798"/>
        <v>0 percent up in Wuliuan international stage</v>
      </c>
      <c r="I1388" s="142" t="str">
        <f t="shared" si="799"/>
        <v>100 percent up in Wuliuan international stage</v>
      </c>
      <c r="J1388" s="7">
        <v>0</v>
      </c>
      <c r="K1388" s="129">
        <f t="shared" si="800"/>
        <v>0</v>
      </c>
      <c r="L1388" s="8" t="s">
        <v>174</v>
      </c>
      <c r="M1388" s="5" t="s">
        <v>82</v>
      </c>
      <c r="N1388" s="5" t="s">
        <v>82</v>
      </c>
      <c r="O1388" s="83"/>
      <c r="P1388" s="20">
        <v>1</v>
      </c>
      <c r="Q1388" s="143">
        <f t="shared" si="801"/>
        <v>100</v>
      </c>
      <c r="R1388" s="21" t="s">
        <v>174</v>
      </c>
      <c r="S1388" s="8" t="s">
        <v>234</v>
      </c>
      <c r="T1388" s="7" t="s">
        <v>228</v>
      </c>
    </row>
    <row r="1389" spans="1:20" ht="28">
      <c r="A1389" s="113" t="s">
        <v>1363</v>
      </c>
      <c r="B1389" s="114" t="s">
        <v>1433</v>
      </c>
      <c r="C1389" s="5"/>
      <c r="D1389" s="5" t="s">
        <v>1373</v>
      </c>
      <c r="E1389" s="132">
        <f t="shared" si="831"/>
        <v>509</v>
      </c>
      <c r="F1389" s="139">
        <f>$O$1382-P1389*($O$1382-$O$1371)</f>
        <v>503.92857142857144</v>
      </c>
      <c r="G1389" s="149"/>
      <c r="H1389" s="82" t="str">
        <f t="shared" si="798"/>
        <v>0 percent up in Wuliuan international stage</v>
      </c>
      <c r="I1389" s="142" t="str">
        <f t="shared" si="799"/>
        <v>14.3 percent up in Drumian international stage</v>
      </c>
      <c r="J1389" s="7">
        <v>0</v>
      </c>
      <c r="K1389" s="129">
        <f t="shared" si="800"/>
        <v>0</v>
      </c>
      <c r="L1389" s="8" t="s">
        <v>174</v>
      </c>
      <c r="M1389" s="5" t="s">
        <v>82</v>
      </c>
      <c r="N1389" s="5" t="s">
        <v>82</v>
      </c>
      <c r="O1389" s="83"/>
      <c r="P1389" s="20">
        <v>0.14285714285714285</v>
      </c>
      <c r="Q1389" s="143">
        <f t="shared" si="801"/>
        <v>14.3</v>
      </c>
      <c r="R1389" s="21" t="s">
        <v>172</v>
      </c>
      <c r="S1389" s="8" t="s">
        <v>248</v>
      </c>
      <c r="T1389" s="7" t="s">
        <v>228</v>
      </c>
    </row>
    <row r="1390" spans="1:20" ht="28">
      <c r="A1390" s="113" t="s">
        <v>1363</v>
      </c>
      <c r="B1390" s="115" t="s">
        <v>1434</v>
      </c>
      <c r="C1390" s="5"/>
      <c r="D1390" s="5" t="s">
        <v>370</v>
      </c>
      <c r="E1390" s="132">
        <f t="shared" si="831"/>
        <v>509</v>
      </c>
      <c r="F1390" s="139">
        <f>$O$1393-P1390*($O$1393-$O$1382)</f>
        <v>506.42857142857144</v>
      </c>
      <c r="G1390" s="149"/>
      <c r="H1390" s="82" t="str">
        <f t="shared" si="798"/>
        <v>0 percent up in Wuliuan international stage</v>
      </c>
      <c r="I1390" s="142" t="str">
        <f t="shared" si="799"/>
        <v>57.1 percent up in Wuliuan international stage</v>
      </c>
      <c r="J1390" s="7">
        <v>0</v>
      </c>
      <c r="K1390" s="129">
        <f t="shared" si="800"/>
        <v>0</v>
      </c>
      <c r="L1390" s="8" t="s">
        <v>174</v>
      </c>
      <c r="M1390" s="5" t="s">
        <v>82</v>
      </c>
      <c r="N1390" s="5" t="s">
        <v>82</v>
      </c>
      <c r="O1390" s="83"/>
      <c r="P1390" s="20">
        <v>0.5714285714285714</v>
      </c>
      <c r="Q1390" s="143">
        <f t="shared" si="801"/>
        <v>57.1</v>
      </c>
      <c r="R1390" s="21" t="s">
        <v>174</v>
      </c>
      <c r="S1390" s="8" t="s">
        <v>232</v>
      </c>
      <c r="T1390" s="7" t="s">
        <v>228</v>
      </c>
    </row>
    <row r="1391" spans="1:20" ht="28">
      <c r="A1391" s="113" t="s">
        <v>1363</v>
      </c>
      <c r="B1391" s="114" t="s">
        <v>1435</v>
      </c>
      <c r="C1391" s="5"/>
      <c r="D1391" s="5" t="s">
        <v>1373</v>
      </c>
      <c r="E1391" s="132">
        <f t="shared" si="831"/>
        <v>509</v>
      </c>
      <c r="F1391" s="139">
        <f>$O$1393-P1391*($O$1393-$O$1382)</f>
        <v>504.5</v>
      </c>
      <c r="G1391" s="149"/>
      <c r="H1391" s="82" t="str">
        <f t="shared" si="798"/>
        <v>0 percent up in Wuliuan international stage</v>
      </c>
      <c r="I1391" s="142" t="str">
        <f t="shared" si="799"/>
        <v>100 percent up in Wuliuan international stage</v>
      </c>
      <c r="J1391" s="7">
        <v>0</v>
      </c>
      <c r="K1391" s="129">
        <f t="shared" si="800"/>
        <v>0</v>
      </c>
      <c r="L1391" s="8" t="s">
        <v>174</v>
      </c>
      <c r="M1391" s="5" t="s">
        <v>82</v>
      </c>
      <c r="N1391" s="5" t="s">
        <v>82</v>
      </c>
      <c r="O1391" s="83"/>
      <c r="P1391" s="20">
        <v>1</v>
      </c>
      <c r="Q1391" s="143">
        <f t="shared" si="801"/>
        <v>100</v>
      </c>
      <c r="R1391" s="21" t="s">
        <v>174</v>
      </c>
      <c r="S1391" s="8" t="s">
        <v>234</v>
      </c>
      <c r="T1391" s="7" t="s">
        <v>228</v>
      </c>
    </row>
    <row r="1392" spans="1:20" ht="28">
      <c r="A1392" s="113" t="s">
        <v>1363</v>
      </c>
      <c r="B1392" s="114" t="s">
        <v>174</v>
      </c>
      <c r="C1392" s="135"/>
      <c r="D1392" s="135" t="s">
        <v>224</v>
      </c>
      <c r="E1392" s="132">
        <f t="shared" si="831"/>
        <v>509</v>
      </c>
      <c r="F1392" s="139">
        <f>$O$1393-P1392*($O$1393-$O$1382)</f>
        <v>504.5</v>
      </c>
      <c r="G1392" s="149"/>
      <c r="H1392" s="82" t="str">
        <f t="shared" si="798"/>
        <v>0 percent up in Wuliuan international stage</v>
      </c>
      <c r="I1392" s="142" t="str">
        <f t="shared" si="799"/>
        <v>100 percent up in Wuliuan international stage</v>
      </c>
      <c r="J1392" s="7">
        <v>0</v>
      </c>
      <c r="K1392" s="129">
        <f t="shared" si="800"/>
        <v>0</v>
      </c>
      <c r="L1392" s="8" t="s">
        <v>174</v>
      </c>
      <c r="M1392" s="5" t="s">
        <v>226</v>
      </c>
      <c r="N1392" s="5" t="s">
        <v>82</v>
      </c>
      <c r="O1392" s="83">
        <f>Master_Chronostrat!I158</f>
        <v>509</v>
      </c>
      <c r="P1392" s="20">
        <v>1</v>
      </c>
      <c r="Q1392" s="143">
        <f t="shared" si="801"/>
        <v>100</v>
      </c>
      <c r="R1392" s="21" t="s">
        <v>174</v>
      </c>
      <c r="S1392" s="8" t="s">
        <v>226</v>
      </c>
      <c r="T1392" s="7" t="s">
        <v>228</v>
      </c>
    </row>
    <row r="1393" spans="1:20" ht="28">
      <c r="A1393" s="113" t="s">
        <v>1363</v>
      </c>
      <c r="B1393" s="114" t="s">
        <v>173</v>
      </c>
      <c r="C1393" s="135"/>
      <c r="D1393" s="135" t="s">
        <v>224</v>
      </c>
      <c r="E1393" s="132">
        <f t="shared" si="831"/>
        <v>509</v>
      </c>
      <c r="F1393" s="139">
        <f>$O$1371-P1393*($O$1371-$O$1347)</f>
        <v>497</v>
      </c>
      <c r="G1393" s="149"/>
      <c r="H1393" s="82" t="str">
        <f t="shared" si="798"/>
        <v>0 percent up in Wuliuan international stage</v>
      </c>
      <c r="I1393" s="142" t="str">
        <f t="shared" si="799"/>
        <v>100 percent up in Guzhangian international stage</v>
      </c>
      <c r="J1393" s="7">
        <v>0</v>
      </c>
      <c r="K1393" s="129">
        <f t="shared" si="800"/>
        <v>0</v>
      </c>
      <c r="L1393" s="8" t="s">
        <v>174</v>
      </c>
      <c r="M1393" s="5" t="s">
        <v>226</v>
      </c>
      <c r="N1393" s="5" t="s">
        <v>1436</v>
      </c>
      <c r="O1393" s="83">
        <f>Master_Chronostrat!I158</f>
        <v>509</v>
      </c>
      <c r="P1393" s="20">
        <v>1</v>
      </c>
      <c r="Q1393" s="143">
        <f t="shared" si="801"/>
        <v>100</v>
      </c>
      <c r="R1393" s="21" t="s">
        <v>171</v>
      </c>
      <c r="S1393" s="8" t="s">
        <v>241</v>
      </c>
      <c r="T1393" s="7" t="s">
        <v>228</v>
      </c>
    </row>
    <row r="1394" spans="1:20" ht="28">
      <c r="A1394" s="113" t="s">
        <v>1363</v>
      </c>
      <c r="B1394" s="115" t="s">
        <v>1437</v>
      </c>
      <c r="C1394" s="5"/>
      <c r="D1394" s="5" t="s">
        <v>82</v>
      </c>
      <c r="E1394" s="132">
        <f>$O$1416-J1394*($O$1416-$O$1393)</f>
        <v>511.2</v>
      </c>
      <c r="F1394" s="139">
        <f>$O$1382-P1394*($O$1382-$O$1371)</f>
        <v>501.64285714285717</v>
      </c>
      <c r="G1394" s="149"/>
      <c r="H1394" s="82" t="str">
        <f t="shared" si="798"/>
        <v>60 percent up in Cambrian Stage 4 international stage</v>
      </c>
      <c r="I1394" s="142" t="str">
        <f t="shared" si="799"/>
        <v>71.4 percent up in Drumian international stage</v>
      </c>
      <c r="J1394" s="7">
        <v>0.6</v>
      </c>
      <c r="K1394" s="129">
        <f t="shared" si="800"/>
        <v>60</v>
      </c>
      <c r="L1394" s="8" t="s">
        <v>1438</v>
      </c>
      <c r="M1394" s="5" t="s">
        <v>82</v>
      </c>
      <c r="N1394" s="5" t="s">
        <v>82</v>
      </c>
      <c r="O1394" s="83"/>
      <c r="P1394" s="20">
        <v>0.7142857142857143</v>
      </c>
      <c r="Q1394" s="143">
        <f t="shared" si="801"/>
        <v>71.400000000000006</v>
      </c>
      <c r="R1394" s="21" t="s">
        <v>172</v>
      </c>
      <c r="S1394" s="8" t="s">
        <v>248</v>
      </c>
      <c r="T1394" s="7" t="s">
        <v>228</v>
      </c>
    </row>
    <row r="1395" spans="1:20" ht="28">
      <c r="A1395" s="113" t="s">
        <v>1363</v>
      </c>
      <c r="B1395" s="114" t="s">
        <v>1439</v>
      </c>
      <c r="C1395" s="5"/>
      <c r="D1395" s="5" t="s">
        <v>1406</v>
      </c>
      <c r="E1395" s="132">
        <f>$O$1416-J1395*($O$1416-$O$1393)</f>
        <v>511.2</v>
      </c>
      <c r="F1395" s="139">
        <f>$O$1371-P1395*($O$1371-$O$1347)</f>
        <v>498.75</v>
      </c>
      <c r="G1395" s="149"/>
      <c r="H1395" s="82" t="str">
        <f t="shared" ref="H1395:H1482" si="832">CONCATENATE(K1395," percent up in ",L1395," international stage")</f>
        <v>60 percent up in Cambrian Stage 4 international stage</v>
      </c>
      <c r="I1395" s="142" t="str">
        <f t="shared" ref="I1395:I1482" si="833">CONCATENATE(Q1395," percent up in ",R1395," international stage")</f>
        <v>50 percent up in Guzhangian international stage</v>
      </c>
      <c r="J1395" s="7">
        <v>0.6</v>
      </c>
      <c r="K1395" s="129">
        <f t="shared" ref="K1395:K1482" si="834">ROUND(J1395*100,1)</f>
        <v>60</v>
      </c>
      <c r="L1395" s="8" t="s">
        <v>1438</v>
      </c>
      <c r="M1395" s="5" t="s">
        <v>82</v>
      </c>
      <c r="N1395" s="5" t="s">
        <v>82</v>
      </c>
      <c r="O1395" s="83"/>
      <c r="P1395" s="20">
        <v>0.5</v>
      </c>
      <c r="Q1395" s="143">
        <f t="shared" ref="Q1395:Q1482" si="835">ROUND(P1395*100,1)</f>
        <v>50</v>
      </c>
      <c r="R1395" s="21" t="s">
        <v>171</v>
      </c>
      <c r="S1395" s="8" t="s">
        <v>248</v>
      </c>
      <c r="T1395" s="7" t="s">
        <v>228</v>
      </c>
    </row>
    <row r="1396" spans="1:20" ht="28">
      <c r="A1396" s="113" t="s">
        <v>1363</v>
      </c>
      <c r="B1396" s="115" t="s">
        <v>1440</v>
      </c>
      <c r="C1396" s="5"/>
      <c r="D1396" s="5" t="s">
        <v>82</v>
      </c>
      <c r="E1396" s="132">
        <f>$O$1416-J1396*($O$1416-$O$1393)</f>
        <v>512.29999999999995</v>
      </c>
      <c r="F1396" s="139">
        <f>$O$1371-P1396*($O$1371-$O$1347)</f>
        <v>498.75</v>
      </c>
      <c r="G1396" s="149"/>
      <c r="H1396" s="82" t="str">
        <f t="shared" si="832"/>
        <v>40 percent up in Cambrian Stage 4 international stage</v>
      </c>
      <c r="I1396" s="142" t="str">
        <f t="shared" si="833"/>
        <v>50 percent up in Guzhangian international stage</v>
      </c>
      <c r="J1396" s="7">
        <v>0.4</v>
      </c>
      <c r="K1396" s="129">
        <f t="shared" si="834"/>
        <v>40</v>
      </c>
      <c r="L1396" s="8" t="s">
        <v>1438</v>
      </c>
      <c r="M1396" s="5" t="s">
        <v>82</v>
      </c>
      <c r="N1396" s="5" t="s">
        <v>82</v>
      </c>
      <c r="O1396" s="83"/>
      <c r="P1396" s="20">
        <v>0.5</v>
      </c>
      <c r="Q1396" s="143">
        <f t="shared" si="835"/>
        <v>50</v>
      </c>
      <c r="R1396" s="21" t="s">
        <v>171</v>
      </c>
      <c r="S1396" s="8" t="s">
        <v>248</v>
      </c>
      <c r="T1396" s="7" t="s">
        <v>228</v>
      </c>
    </row>
    <row r="1397" spans="1:20" ht="28">
      <c r="A1397" s="113" t="s">
        <v>1363</v>
      </c>
      <c r="B1397" s="115" t="s">
        <v>1441</v>
      </c>
      <c r="C1397" s="5"/>
      <c r="D1397" s="5" t="s">
        <v>246</v>
      </c>
      <c r="E1397" s="132">
        <f>$O$1416-J1397*($O$1416-$O$1393)</f>
        <v>512.29999999999995</v>
      </c>
      <c r="F1397" s="139">
        <f>$O$1371-P1397*($O$1371-$O$1347)</f>
        <v>498.75</v>
      </c>
      <c r="G1397" s="149"/>
      <c r="H1397" s="82" t="str">
        <f t="shared" si="832"/>
        <v>40 percent up in Cambrian Stage 4 international stage</v>
      </c>
      <c r="I1397" s="142" t="str">
        <f t="shared" si="833"/>
        <v>50 percent up in Guzhangian international stage</v>
      </c>
      <c r="J1397" s="7">
        <v>0.4</v>
      </c>
      <c r="K1397" s="129">
        <f t="shared" si="834"/>
        <v>40</v>
      </c>
      <c r="L1397" s="8" t="s">
        <v>1438</v>
      </c>
      <c r="M1397" s="5" t="s">
        <v>82</v>
      </c>
      <c r="N1397" s="5" t="s">
        <v>82</v>
      </c>
      <c r="O1397" s="83"/>
      <c r="P1397" s="20">
        <v>0.5</v>
      </c>
      <c r="Q1397" s="143">
        <f t="shared" si="835"/>
        <v>50</v>
      </c>
      <c r="R1397" s="21" t="s">
        <v>171</v>
      </c>
      <c r="S1397" s="8" t="s">
        <v>248</v>
      </c>
      <c r="T1397" s="7" t="s">
        <v>228</v>
      </c>
    </row>
    <row r="1398" spans="1:20" ht="28">
      <c r="A1398" s="113"/>
      <c r="B1398" s="115" t="s">
        <v>1808</v>
      </c>
      <c r="C1398" s="5"/>
      <c r="D1398" s="5"/>
      <c r="E1398" s="132">
        <f t="shared" ref="E1398" si="836">$O$1382-J1398*($O$1382-$O$1371)</f>
        <v>504.5</v>
      </c>
      <c r="F1398" s="139">
        <f>$O$1371-P1398*($O$1371-$O$1347)</f>
        <v>499.625</v>
      </c>
      <c r="G1398" s="149" t="s">
        <v>1810</v>
      </c>
      <c r="H1398" s="82" t="str">
        <f t="shared" si="832"/>
        <v>0 percent up in Drumian international stage</v>
      </c>
      <c r="I1398" s="142" t="str">
        <f t="shared" si="833"/>
        <v>25 percent up in Guzhangian international stage</v>
      </c>
      <c r="J1398" s="7">
        <v>0</v>
      </c>
      <c r="K1398" s="129">
        <f t="shared" ref="K1398" si="837">ROUND(J1398*100,1)</f>
        <v>0</v>
      </c>
      <c r="L1398" s="8" t="s">
        <v>172</v>
      </c>
      <c r="M1398" s="5"/>
      <c r="O1398" s="83"/>
      <c r="P1398" s="20">
        <v>0.25</v>
      </c>
      <c r="Q1398" s="143">
        <f t="shared" si="835"/>
        <v>25</v>
      </c>
      <c r="R1398" s="21" t="s">
        <v>171</v>
      </c>
      <c r="S1398" s="151" t="s">
        <v>1810</v>
      </c>
    </row>
    <row r="1399" spans="1:20" ht="42">
      <c r="A1399" s="113"/>
      <c r="B1399" s="115" t="s">
        <v>1809</v>
      </c>
      <c r="C1399" s="5"/>
      <c r="D1399" s="5"/>
      <c r="E1399" s="132">
        <f>$O$1416-J1399*($O$1416-$O$1393)</f>
        <v>512.29999999999995</v>
      </c>
      <c r="F1399" s="139">
        <f>$O$1393-P1399*($O$1393-$O$1382)</f>
        <v>504.5</v>
      </c>
      <c r="G1399" s="149" t="s">
        <v>1807</v>
      </c>
      <c r="H1399" s="82" t="str">
        <f t="shared" ref="H1399" si="838">CONCATENATE(K1399," percent up in ",L1399," international stage")</f>
        <v>40 percent up in Cambrian Stage 4 international stage</v>
      </c>
      <c r="I1399" s="142" t="str">
        <f t="shared" ref="I1399" si="839">CONCATENATE(Q1399," percent up in ",R1399," international stage")</f>
        <v>100 percent up in Wuliuan international stage</v>
      </c>
      <c r="J1399" s="7">
        <v>0.4</v>
      </c>
      <c r="K1399" s="129">
        <f t="shared" ref="K1399" si="840">ROUND(J1399*100,1)</f>
        <v>40</v>
      </c>
      <c r="L1399" s="8" t="s">
        <v>1438</v>
      </c>
      <c r="M1399" s="5"/>
      <c r="O1399" s="83"/>
      <c r="P1399" s="20">
        <v>1</v>
      </c>
      <c r="Q1399" s="143">
        <f t="shared" ref="Q1399" si="841">ROUND(P1399*100,1)</f>
        <v>100</v>
      </c>
      <c r="R1399" s="21" t="s">
        <v>174</v>
      </c>
      <c r="S1399" s="151" t="s">
        <v>1807</v>
      </c>
    </row>
    <row r="1400" spans="1:20" ht="28">
      <c r="A1400" s="113" t="s">
        <v>1363</v>
      </c>
      <c r="B1400" s="115" t="s">
        <v>1442</v>
      </c>
      <c r="C1400" s="5"/>
      <c r="D1400" s="5" t="s">
        <v>82</v>
      </c>
      <c r="E1400" s="132">
        <f>$O$1416-J1400*($O$1416-$O$1393)</f>
        <v>512.29999999999995</v>
      </c>
      <c r="F1400" s="139">
        <f>$O$1371-P1400*($O$1371-$O$1347)</f>
        <v>499.625</v>
      </c>
      <c r="G1400" s="149"/>
      <c r="H1400" s="82" t="str">
        <f t="shared" si="832"/>
        <v>40 percent up in Cambrian Stage 4 international stage</v>
      </c>
      <c r="I1400" s="142" t="str">
        <f t="shared" si="833"/>
        <v>25 percent up in Guzhangian international stage</v>
      </c>
      <c r="J1400" s="7">
        <v>0.4</v>
      </c>
      <c r="K1400" s="129">
        <f t="shared" si="834"/>
        <v>40</v>
      </c>
      <c r="L1400" s="8" t="s">
        <v>1438</v>
      </c>
      <c r="M1400" s="5" t="s">
        <v>82</v>
      </c>
      <c r="N1400" s="5" t="s">
        <v>82</v>
      </c>
      <c r="O1400" s="83"/>
      <c r="P1400" s="20">
        <v>0.25</v>
      </c>
      <c r="Q1400" s="143">
        <f t="shared" si="835"/>
        <v>25</v>
      </c>
      <c r="R1400" s="21" t="s">
        <v>171</v>
      </c>
      <c r="S1400" s="8" t="s">
        <v>248</v>
      </c>
      <c r="T1400" s="7" t="s">
        <v>228</v>
      </c>
    </row>
    <row r="1401" spans="1:20" ht="28">
      <c r="A1401" s="113" t="s">
        <v>1363</v>
      </c>
      <c r="B1401" s="115" t="s">
        <v>1443</v>
      </c>
      <c r="C1401" s="5"/>
      <c r="D1401" s="5" t="s">
        <v>963</v>
      </c>
      <c r="E1401" s="132">
        <f>$O$1416-J1401*($O$1416-$O$1393)</f>
        <v>510.375</v>
      </c>
      <c r="F1401" s="139">
        <f>$O$1393-P1401*($O$1393-$O$1382)</f>
        <v>504.5</v>
      </c>
      <c r="G1401" s="149" t="s">
        <v>1953</v>
      </c>
      <c r="H1401" s="82" t="str">
        <f t="shared" si="832"/>
        <v>75 percent up in Cambrian Stage 4 international stage</v>
      </c>
      <c r="I1401" s="142" t="str">
        <f t="shared" si="833"/>
        <v>100 percent up in Wuliuan international stage</v>
      </c>
      <c r="J1401" s="7">
        <v>0.75</v>
      </c>
      <c r="K1401" s="129">
        <f t="shared" si="834"/>
        <v>75</v>
      </c>
      <c r="L1401" s="8" t="s">
        <v>1438</v>
      </c>
      <c r="M1401" s="5" t="s">
        <v>82</v>
      </c>
      <c r="N1401" s="5" t="s">
        <v>82</v>
      </c>
      <c r="O1401" s="83"/>
      <c r="P1401" s="20">
        <v>1</v>
      </c>
      <c r="Q1401" s="143">
        <f t="shared" si="835"/>
        <v>100</v>
      </c>
      <c r="R1401" s="21" t="s">
        <v>174</v>
      </c>
      <c r="S1401" s="8" t="s">
        <v>248</v>
      </c>
      <c r="T1401" s="7" t="s">
        <v>228</v>
      </c>
    </row>
    <row r="1402" spans="1:20" ht="34">
      <c r="A1402" s="113"/>
      <c r="B1402" s="115" t="s">
        <v>1804</v>
      </c>
      <c r="C1402" s="5"/>
      <c r="D1402" s="5"/>
      <c r="E1402" s="132">
        <f t="shared" ref="E1402" si="842">$O$1382-J1402*($O$1382-$O$1371)</f>
        <v>504.5</v>
      </c>
      <c r="F1402" s="139">
        <f>$O$1371-P1402*($O$1371-$O$1347)</f>
        <v>498.75</v>
      </c>
      <c r="G1402" s="149" t="s">
        <v>1806</v>
      </c>
      <c r="H1402" s="82" t="str">
        <f t="shared" ref="H1402:H1403" si="843">CONCATENATE(K1402," percent up in ",L1402," international stage")</f>
        <v>0 percent up in Drumian international stage</v>
      </c>
      <c r="I1402" s="142" t="str">
        <f t="shared" ref="I1402:I1403" si="844">CONCATENATE(Q1402," percent up in ",R1402," international stage")</f>
        <v>50 percent up in Guzhangian international stage</v>
      </c>
      <c r="J1402" s="7">
        <v>0</v>
      </c>
      <c r="K1402" s="129">
        <f t="shared" si="834"/>
        <v>0</v>
      </c>
      <c r="L1402" s="8" t="s">
        <v>172</v>
      </c>
      <c r="M1402" s="5"/>
      <c r="O1402" s="83"/>
      <c r="P1402" s="20">
        <v>0.5</v>
      </c>
      <c r="Q1402" s="143">
        <f t="shared" ref="Q1402:Q1403" si="845">ROUND(P1402*100,1)</f>
        <v>50</v>
      </c>
      <c r="R1402" s="21" t="s">
        <v>171</v>
      </c>
      <c r="S1402" s="151" t="s">
        <v>1806</v>
      </c>
    </row>
    <row r="1403" spans="1:20" ht="42">
      <c r="A1403" s="113"/>
      <c r="B1403" s="115" t="s">
        <v>1805</v>
      </c>
      <c r="C1403" s="5"/>
      <c r="D1403" s="5"/>
      <c r="E1403" s="132">
        <f t="shared" ref="E1403:E1410" si="846">$O$1416-J1403*($O$1416-$O$1393)</f>
        <v>512.29999999999995</v>
      </c>
      <c r="F1403" s="139">
        <f>$O$1393-P1403*($O$1393-$O$1382)</f>
        <v>504.5</v>
      </c>
      <c r="G1403" s="149" t="s">
        <v>1807</v>
      </c>
      <c r="H1403" s="82" t="str">
        <f t="shared" si="843"/>
        <v>40 percent up in Cambrian Stage 4 international stage</v>
      </c>
      <c r="I1403" s="142" t="str">
        <f t="shared" si="844"/>
        <v>100 percent up in Wuliuan international stage</v>
      </c>
      <c r="J1403" s="7">
        <v>0.4</v>
      </c>
      <c r="K1403" s="129">
        <f t="shared" ref="K1403" si="847">ROUND(J1403*100,1)</f>
        <v>40</v>
      </c>
      <c r="L1403" s="8" t="s">
        <v>1438</v>
      </c>
      <c r="M1403" s="5"/>
      <c r="O1403" s="83"/>
      <c r="P1403" s="20">
        <v>1</v>
      </c>
      <c r="Q1403" s="143">
        <f t="shared" si="845"/>
        <v>100</v>
      </c>
      <c r="R1403" s="21" t="s">
        <v>174</v>
      </c>
      <c r="S1403" s="151" t="s">
        <v>1807</v>
      </c>
    </row>
    <row r="1404" spans="1:20" ht="28">
      <c r="A1404" s="113" t="s">
        <v>1363</v>
      </c>
      <c r="B1404" s="115" t="s">
        <v>1444</v>
      </c>
      <c r="C1404" s="5"/>
      <c r="D1404" s="5" t="s">
        <v>82</v>
      </c>
      <c r="E1404" s="132">
        <f t="shared" si="846"/>
        <v>512.29999999999995</v>
      </c>
      <c r="F1404" s="139">
        <f>$O$1371-P1404*($O$1371-$O$1347)</f>
        <v>498.75</v>
      </c>
      <c r="G1404" s="149"/>
      <c r="H1404" s="82" t="str">
        <f t="shared" si="832"/>
        <v>40 percent up in Cambrian Stage 4 international stage</v>
      </c>
      <c r="I1404" s="142" t="str">
        <f t="shared" si="833"/>
        <v>50 percent up in Guzhangian international stage</v>
      </c>
      <c r="J1404" s="7">
        <v>0.4</v>
      </c>
      <c r="K1404" s="129">
        <f t="shared" si="834"/>
        <v>40</v>
      </c>
      <c r="L1404" s="8" t="s">
        <v>1438</v>
      </c>
      <c r="M1404" s="5" t="s">
        <v>82</v>
      </c>
      <c r="N1404" s="5" t="s">
        <v>82</v>
      </c>
      <c r="O1404" s="83"/>
      <c r="P1404" s="20">
        <v>0.5</v>
      </c>
      <c r="Q1404" s="143">
        <f t="shared" si="835"/>
        <v>50</v>
      </c>
      <c r="R1404" s="21" t="s">
        <v>171</v>
      </c>
      <c r="S1404" s="8" t="s">
        <v>248</v>
      </c>
      <c r="T1404" s="7" t="s">
        <v>228</v>
      </c>
    </row>
    <row r="1405" spans="1:20" ht="28">
      <c r="A1405" s="113" t="s">
        <v>1363</v>
      </c>
      <c r="B1405" s="115" t="s">
        <v>1445</v>
      </c>
      <c r="C1405" s="5"/>
      <c r="D1405" s="5" t="s">
        <v>82</v>
      </c>
      <c r="E1405" s="132">
        <f t="shared" si="846"/>
        <v>512.29999999999995</v>
      </c>
      <c r="F1405" s="139">
        <f>$O$1371-P1405*($O$1371-$O$1347)</f>
        <v>498.75</v>
      </c>
      <c r="G1405" s="149"/>
      <c r="H1405" s="82" t="str">
        <f t="shared" si="832"/>
        <v>40 percent up in Cambrian Stage 4 international stage</v>
      </c>
      <c r="I1405" s="142" t="str">
        <f t="shared" si="833"/>
        <v>50 percent up in Guzhangian international stage</v>
      </c>
      <c r="J1405" s="7">
        <v>0.4</v>
      </c>
      <c r="K1405" s="129">
        <f t="shared" si="834"/>
        <v>40</v>
      </c>
      <c r="L1405" s="8" t="s">
        <v>1438</v>
      </c>
      <c r="M1405" s="5" t="s">
        <v>82</v>
      </c>
      <c r="N1405" s="5" t="s">
        <v>82</v>
      </c>
      <c r="O1405" s="83"/>
      <c r="P1405" s="20">
        <v>0.5</v>
      </c>
      <c r="Q1405" s="143">
        <f t="shared" si="835"/>
        <v>50</v>
      </c>
      <c r="R1405" s="21" t="s">
        <v>171</v>
      </c>
      <c r="S1405" s="8" t="s">
        <v>248</v>
      </c>
      <c r="T1405" s="7" t="s">
        <v>228</v>
      </c>
    </row>
    <row r="1406" spans="1:20" ht="28">
      <c r="A1406" s="113" t="s">
        <v>1363</v>
      </c>
      <c r="B1406" s="115" t="s">
        <v>1446</v>
      </c>
      <c r="C1406" s="5"/>
      <c r="D1406" s="5" t="s">
        <v>250</v>
      </c>
      <c r="E1406" s="132">
        <f t="shared" si="846"/>
        <v>512.29999999999995</v>
      </c>
      <c r="F1406" s="139">
        <f>$O$1393-P1406*($O$1393-$O$1382)</f>
        <v>507.71428571428572</v>
      </c>
      <c r="G1406" s="149"/>
      <c r="H1406" s="82" t="str">
        <f t="shared" si="832"/>
        <v>40 percent up in Cambrian Stage 4 international stage</v>
      </c>
      <c r="I1406" s="142" t="str">
        <f t="shared" si="833"/>
        <v>28.6 percent up in Wuliuan international stage</v>
      </c>
      <c r="J1406" s="7">
        <v>0.4</v>
      </c>
      <c r="K1406" s="129">
        <f t="shared" si="834"/>
        <v>40</v>
      </c>
      <c r="L1406" s="8" t="s">
        <v>1438</v>
      </c>
      <c r="M1406" s="5" t="s">
        <v>82</v>
      </c>
      <c r="N1406" s="5" t="s">
        <v>82</v>
      </c>
      <c r="O1406" s="83"/>
      <c r="P1406" s="20">
        <v>0.2857142857142857</v>
      </c>
      <c r="Q1406" s="143">
        <f t="shared" si="835"/>
        <v>28.6</v>
      </c>
      <c r="R1406" s="21" t="s">
        <v>174</v>
      </c>
      <c r="S1406" s="8" t="s">
        <v>248</v>
      </c>
      <c r="T1406" s="7" t="s">
        <v>228</v>
      </c>
    </row>
    <row r="1407" spans="1:20" ht="28">
      <c r="A1407" s="113" t="s">
        <v>1363</v>
      </c>
      <c r="B1407" s="115" t="s">
        <v>1447</v>
      </c>
      <c r="C1407" s="5"/>
      <c r="D1407" s="5" t="s">
        <v>82</v>
      </c>
      <c r="E1407" s="132">
        <f t="shared" si="846"/>
        <v>512.29999999999995</v>
      </c>
      <c r="F1407" s="139">
        <f>$O$1371-P1407*($O$1371-$O$1347)</f>
        <v>498.75</v>
      </c>
      <c r="G1407" s="149"/>
      <c r="H1407" s="82" t="str">
        <f t="shared" si="832"/>
        <v>40 percent up in Cambrian Stage 4 international stage</v>
      </c>
      <c r="I1407" s="142" t="str">
        <f t="shared" si="833"/>
        <v>50 percent up in Guzhangian international stage</v>
      </c>
      <c r="J1407" s="7">
        <v>0.4</v>
      </c>
      <c r="K1407" s="129">
        <f t="shared" si="834"/>
        <v>40</v>
      </c>
      <c r="L1407" s="8" t="s">
        <v>1438</v>
      </c>
      <c r="M1407" s="5" t="s">
        <v>82</v>
      </c>
      <c r="N1407" s="5" t="s">
        <v>82</v>
      </c>
      <c r="O1407" s="83"/>
      <c r="P1407" s="20">
        <v>0.5</v>
      </c>
      <c r="Q1407" s="143">
        <f t="shared" si="835"/>
        <v>50</v>
      </c>
      <c r="R1407" s="21" t="s">
        <v>171</v>
      </c>
      <c r="S1407" s="8" t="s">
        <v>248</v>
      </c>
      <c r="T1407" s="7" t="s">
        <v>228</v>
      </c>
    </row>
    <row r="1408" spans="1:20" ht="28">
      <c r="A1408" s="113" t="s">
        <v>1363</v>
      </c>
      <c r="B1408" s="115" t="s">
        <v>1448</v>
      </c>
      <c r="C1408" s="5"/>
      <c r="D1408" s="5" t="s">
        <v>82</v>
      </c>
      <c r="E1408" s="132">
        <f t="shared" si="846"/>
        <v>512.29999999999995</v>
      </c>
      <c r="F1408" s="139">
        <f>$O$1371-P1408*($O$1371-$O$1347)</f>
        <v>499.625</v>
      </c>
      <c r="G1408" s="149"/>
      <c r="H1408" s="82" t="str">
        <f t="shared" si="832"/>
        <v>40 percent up in Cambrian Stage 4 international stage</v>
      </c>
      <c r="I1408" s="142" t="str">
        <f t="shared" si="833"/>
        <v>25 percent up in Guzhangian international stage</v>
      </c>
      <c r="J1408" s="7">
        <v>0.4</v>
      </c>
      <c r="K1408" s="129">
        <f t="shared" si="834"/>
        <v>40</v>
      </c>
      <c r="L1408" s="8" t="s">
        <v>1438</v>
      </c>
      <c r="M1408" s="5" t="s">
        <v>82</v>
      </c>
      <c r="N1408" s="5" t="s">
        <v>82</v>
      </c>
      <c r="O1408" s="83"/>
      <c r="P1408" s="20">
        <v>0.25</v>
      </c>
      <c r="Q1408" s="143">
        <f t="shared" si="835"/>
        <v>25</v>
      </c>
      <c r="R1408" s="21" t="s">
        <v>171</v>
      </c>
      <c r="S1408" s="8" t="s">
        <v>248</v>
      </c>
      <c r="T1408" s="7" t="s">
        <v>228</v>
      </c>
    </row>
    <row r="1409" spans="1:20" ht="28">
      <c r="A1409" s="113" t="s">
        <v>1363</v>
      </c>
      <c r="B1409" s="115" t="s">
        <v>1449</v>
      </c>
      <c r="C1409" s="5"/>
      <c r="D1409" s="5" t="s">
        <v>82</v>
      </c>
      <c r="E1409" s="132">
        <f t="shared" si="846"/>
        <v>512.29999999999995</v>
      </c>
      <c r="F1409" s="139">
        <f>$O$1371-P1409*($O$1371-$O$1347)</f>
        <v>499.625</v>
      </c>
      <c r="G1409" s="149"/>
      <c r="H1409" s="82" t="str">
        <f t="shared" si="832"/>
        <v>40 percent up in Cambrian Stage 4 international stage</v>
      </c>
      <c r="I1409" s="142" t="str">
        <f t="shared" si="833"/>
        <v>25 percent up in Guzhangian international stage</v>
      </c>
      <c r="J1409" s="7">
        <v>0.4</v>
      </c>
      <c r="K1409" s="129">
        <f t="shared" si="834"/>
        <v>40</v>
      </c>
      <c r="L1409" s="8" t="s">
        <v>1438</v>
      </c>
      <c r="M1409" s="5" t="s">
        <v>82</v>
      </c>
      <c r="N1409" s="5" t="s">
        <v>82</v>
      </c>
      <c r="O1409" s="83"/>
      <c r="P1409" s="20">
        <v>0.25</v>
      </c>
      <c r="Q1409" s="143">
        <f t="shared" si="835"/>
        <v>25</v>
      </c>
      <c r="R1409" s="21" t="s">
        <v>171</v>
      </c>
      <c r="S1409" s="8" t="s">
        <v>248</v>
      </c>
      <c r="T1409" s="7" t="s">
        <v>228</v>
      </c>
    </row>
    <row r="1410" spans="1:20" ht="28">
      <c r="A1410" s="113" t="s">
        <v>1363</v>
      </c>
      <c r="B1410" s="115" t="s">
        <v>1450</v>
      </c>
      <c r="C1410" s="5"/>
      <c r="D1410" s="5" t="s">
        <v>266</v>
      </c>
      <c r="E1410" s="132">
        <f t="shared" si="846"/>
        <v>512.29999999999995</v>
      </c>
      <c r="F1410" s="139">
        <f>$O$1371-P1410*($O$1371-$O$1347)</f>
        <v>498.75</v>
      </c>
      <c r="G1410" s="149"/>
      <c r="H1410" s="82" t="str">
        <f t="shared" si="832"/>
        <v>40 percent up in Cambrian Stage 4 international stage</v>
      </c>
      <c r="I1410" s="142" t="str">
        <f t="shared" si="833"/>
        <v>50 percent up in Guzhangian international stage</v>
      </c>
      <c r="J1410" s="7">
        <v>0.4</v>
      </c>
      <c r="K1410" s="129">
        <f t="shared" si="834"/>
        <v>40</v>
      </c>
      <c r="L1410" s="8" t="s">
        <v>1438</v>
      </c>
      <c r="M1410" s="5" t="s">
        <v>82</v>
      </c>
      <c r="N1410" s="5" t="s">
        <v>82</v>
      </c>
      <c r="O1410" s="83"/>
      <c r="P1410" s="20">
        <v>0.5</v>
      </c>
      <c r="Q1410" s="143">
        <f t="shared" si="835"/>
        <v>50</v>
      </c>
      <c r="R1410" s="21" t="s">
        <v>171</v>
      </c>
      <c r="S1410" s="8" t="s">
        <v>248</v>
      </c>
      <c r="T1410" s="7" t="s">
        <v>228</v>
      </c>
    </row>
    <row r="1411" spans="1:20" ht="17">
      <c r="A1411" s="113"/>
      <c r="B1411" s="115" t="s">
        <v>1972</v>
      </c>
      <c r="C1411" s="5"/>
      <c r="D1411" s="5"/>
      <c r="E1411" s="132">
        <f>E1414-0.5*(E1414-F1414)</f>
        <v>511.75</v>
      </c>
      <c r="F1411" s="139">
        <f>F1414</f>
        <v>510.375</v>
      </c>
      <c r="G1411" s="149" t="s">
        <v>1966</v>
      </c>
      <c r="K1411" s="129"/>
      <c r="L1411" s="8"/>
      <c r="M1411" s="5"/>
      <c r="O1411" s="83"/>
      <c r="S1411" s="8"/>
    </row>
    <row r="1412" spans="1:20" ht="17">
      <c r="A1412" s="113"/>
      <c r="B1412" s="115" t="s">
        <v>1973</v>
      </c>
      <c r="C1412" s="5"/>
      <c r="D1412" s="5"/>
      <c r="E1412" s="132">
        <f>E1414-0.35*(E1414-F1414)</f>
        <v>512.16250000000002</v>
      </c>
      <c r="F1412" s="139">
        <f>E1414-0.65*(E1414-F1414)</f>
        <v>511.33749999999998</v>
      </c>
      <c r="G1412" s="149" t="s">
        <v>1968</v>
      </c>
      <c r="K1412" s="129"/>
      <c r="L1412" s="8"/>
      <c r="M1412" s="5"/>
      <c r="O1412" s="83"/>
      <c r="S1412" s="8"/>
    </row>
    <row r="1413" spans="1:20" ht="17">
      <c r="A1413" s="113"/>
      <c r="B1413" s="115" t="s">
        <v>1974</v>
      </c>
      <c r="C1413" s="5"/>
      <c r="D1413" s="5"/>
      <c r="E1413" s="132">
        <f>E1414</f>
        <v>513.125</v>
      </c>
      <c r="F1413" s="139">
        <f>E1414-0.5*(E1414-F1414)</f>
        <v>511.75</v>
      </c>
      <c r="G1413" s="149" t="s">
        <v>1967</v>
      </c>
      <c r="K1413" s="129"/>
      <c r="L1413" s="8"/>
      <c r="M1413" s="5"/>
      <c r="O1413" s="83"/>
      <c r="S1413" s="8"/>
    </row>
    <row r="1414" spans="1:20" ht="28">
      <c r="A1414" s="113" t="s">
        <v>1363</v>
      </c>
      <c r="B1414" s="115" t="s">
        <v>1458</v>
      </c>
      <c r="C1414" s="5"/>
      <c r="D1414" s="5" t="s">
        <v>963</v>
      </c>
      <c r="E1414" s="132">
        <f>$O$1416-J1414*($O$1416-$O$1393)</f>
        <v>513.125</v>
      </c>
      <c r="F1414" s="139">
        <f>$O$1416-P1414*($O$1416-$O$1393)</f>
        <v>510.375</v>
      </c>
      <c r="G1414" s="149" t="s">
        <v>1953</v>
      </c>
      <c r="H1414" s="82" t="str">
        <f>CONCATENATE(K1414," percent up in ",L1414," international stage")</f>
        <v>25 percent up in Cambrian Stage 4 international stage</v>
      </c>
      <c r="I1414" s="142" t="str">
        <f>CONCATENATE(Q1414," percent up in ",R1414," international stage")</f>
        <v>75 percent up in Cambrian Stage 4 international stage</v>
      </c>
      <c r="J1414" s="7">
        <v>0.25</v>
      </c>
      <c r="K1414" s="129">
        <f t="shared" ref="K1414" si="848">ROUND(J1414*100,1)</f>
        <v>25</v>
      </c>
      <c r="L1414" s="8" t="s">
        <v>1438</v>
      </c>
      <c r="M1414" s="5" t="s">
        <v>82</v>
      </c>
      <c r="N1414" s="5" t="s">
        <v>82</v>
      </c>
      <c r="O1414" s="83"/>
      <c r="P1414" s="20">
        <v>0.75</v>
      </c>
      <c r="Q1414" s="143">
        <f>ROUND(P1414*100,1)</f>
        <v>75</v>
      </c>
      <c r="R1414" s="8" t="s">
        <v>1438</v>
      </c>
      <c r="S1414" s="8" t="s">
        <v>248</v>
      </c>
      <c r="T1414" s="7" t="s">
        <v>228</v>
      </c>
    </row>
    <row r="1415" spans="1:20" ht="28">
      <c r="A1415" s="113" t="s">
        <v>1363</v>
      </c>
      <c r="B1415" s="114" t="s">
        <v>1451</v>
      </c>
      <c r="C1415" s="5"/>
      <c r="D1415" s="5" t="s">
        <v>1373</v>
      </c>
      <c r="E1415" s="132">
        <f>$O$1416-J1415*($O$1416-$O$1393)</f>
        <v>514.5</v>
      </c>
      <c r="F1415" s="139">
        <f>$O$1416-P1415*($O$1416-$O$1393)</f>
        <v>509</v>
      </c>
      <c r="G1415" s="149"/>
      <c r="H1415" s="82" t="str">
        <f t="shared" si="832"/>
        <v>0 percent up in Cambrian Stage 4 international stage</v>
      </c>
      <c r="I1415" s="142" t="str">
        <f t="shared" si="833"/>
        <v>100 percent up in Cambrian Stage 4 international stage</v>
      </c>
      <c r="J1415" s="7">
        <v>0</v>
      </c>
      <c r="K1415" s="129">
        <f t="shared" si="834"/>
        <v>0</v>
      </c>
      <c r="L1415" s="8" t="s">
        <v>1438</v>
      </c>
      <c r="M1415" s="5" t="s">
        <v>82</v>
      </c>
      <c r="N1415" s="5" t="s">
        <v>82</v>
      </c>
      <c r="O1415" s="83"/>
      <c r="P1415" s="20">
        <v>1</v>
      </c>
      <c r="Q1415" s="143">
        <f t="shared" si="835"/>
        <v>100</v>
      </c>
      <c r="R1415" s="8" t="s">
        <v>1438</v>
      </c>
      <c r="S1415" s="8" t="s">
        <v>234</v>
      </c>
      <c r="T1415" s="7" t="s">
        <v>228</v>
      </c>
    </row>
    <row r="1416" spans="1:20" ht="28">
      <c r="A1416" s="113" t="s">
        <v>1363</v>
      </c>
      <c r="B1416" s="115" t="s">
        <v>1438</v>
      </c>
      <c r="C1416" s="135"/>
      <c r="D1416" s="135" t="s">
        <v>224</v>
      </c>
      <c r="E1416" s="132">
        <f>$O$1416-J1416*($O$1416-$O$1393)</f>
        <v>514.5</v>
      </c>
      <c r="F1416" s="139">
        <f>$O$1416-P1416*($O$1416-$O$1393)</f>
        <v>509</v>
      </c>
      <c r="G1416" s="149"/>
      <c r="H1416" s="82" t="str">
        <f t="shared" si="832"/>
        <v>0 percent up in Cambrian Stage 4 international stage</v>
      </c>
      <c r="I1416" s="142" t="str">
        <f t="shared" si="833"/>
        <v>100 percent up in Cambrian Stage 4 international stage</v>
      </c>
      <c r="J1416" s="7">
        <v>0</v>
      </c>
      <c r="K1416" s="129">
        <f t="shared" si="834"/>
        <v>0</v>
      </c>
      <c r="L1416" s="8" t="s">
        <v>1438</v>
      </c>
      <c r="M1416" s="5" t="s">
        <v>226</v>
      </c>
      <c r="N1416" s="5" t="s">
        <v>1452</v>
      </c>
      <c r="O1416" s="83">
        <f>Master_Chronostrat!I159</f>
        <v>514.5</v>
      </c>
      <c r="P1416" s="20">
        <v>1</v>
      </c>
      <c r="Q1416" s="143">
        <f t="shared" si="835"/>
        <v>100</v>
      </c>
      <c r="R1416" s="8" t="s">
        <v>1438</v>
      </c>
      <c r="S1416" s="8" t="s">
        <v>226</v>
      </c>
      <c r="T1416" s="7" t="s">
        <v>228</v>
      </c>
    </row>
    <row r="1417" spans="1:20" ht="28">
      <c r="A1417" s="113" t="s">
        <v>1363</v>
      </c>
      <c r="B1417" s="114" t="s">
        <v>1453</v>
      </c>
      <c r="C1417" s="5"/>
      <c r="D1417" s="5" t="s">
        <v>1420</v>
      </c>
      <c r="E1417" s="132">
        <f>$O$1435-J1417*($O$1435-$O$1416)</f>
        <v>515.58333333333337</v>
      </c>
      <c r="F1417" s="139">
        <f>$O$1393-P1417*($O$1393-$O$1382)</f>
        <v>505.69387755102042</v>
      </c>
      <c r="G1417" s="149"/>
      <c r="H1417" s="82" t="str">
        <f t="shared" si="832"/>
        <v>83.3 percent up in Cambrian Stage 3 international stage</v>
      </c>
      <c r="I1417" s="142" t="str">
        <f t="shared" si="833"/>
        <v>73.5 percent up in Wuliuan international stage</v>
      </c>
      <c r="J1417" s="7">
        <v>0.83333333333333337</v>
      </c>
      <c r="K1417" s="129">
        <f t="shared" si="834"/>
        <v>83.3</v>
      </c>
      <c r="L1417" s="8" t="s">
        <v>1454</v>
      </c>
      <c r="M1417" s="5" t="s">
        <v>82</v>
      </c>
      <c r="N1417" s="5" t="s">
        <v>82</v>
      </c>
      <c r="O1417" s="83"/>
      <c r="P1417" s="20">
        <v>0.73469387755101578</v>
      </c>
      <c r="Q1417" s="143">
        <f t="shared" si="835"/>
        <v>73.5</v>
      </c>
      <c r="R1417" s="21" t="s">
        <v>174</v>
      </c>
      <c r="S1417" s="8" t="s">
        <v>248</v>
      </c>
      <c r="T1417" s="7" t="s">
        <v>228</v>
      </c>
    </row>
    <row r="1418" spans="1:20" ht="28">
      <c r="A1418" s="113" t="s">
        <v>1363</v>
      </c>
      <c r="B1418" s="114" t="s">
        <v>1455</v>
      </c>
      <c r="C1418" s="5"/>
      <c r="D1418" s="5" t="s">
        <v>82</v>
      </c>
      <c r="E1418" s="132">
        <f>$O$1435-J1418*($O$1435-$O$1416)</f>
        <v>515.58333333333337</v>
      </c>
      <c r="F1418" s="139">
        <f>$O$1393-P1418*($O$1393-$O$1382)</f>
        <v>505.69387755102042</v>
      </c>
      <c r="G1418" s="149"/>
      <c r="H1418" s="82" t="str">
        <f t="shared" si="832"/>
        <v>83.3 percent up in Cambrian Stage 3 international stage</v>
      </c>
      <c r="I1418" s="142" t="str">
        <f t="shared" si="833"/>
        <v>73.5 percent up in Wuliuan international stage</v>
      </c>
      <c r="J1418" s="7">
        <v>0.83333333333333337</v>
      </c>
      <c r="K1418" s="129">
        <f t="shared" si="834"/>
        <v>83.3</v>
      </c>
      <c r="L1418" s="8" t="s">
        <v>1454</v>
      </c>
      <c r="M1418" s="5" t="s">
        <v>82</v>
      </c>
      <c r="N1418" s="5" t="s">
        <v>82</v>
      </c>
      <c r="O1418" s="83"/>
      <c r="P1418" s="20">
        <v>0.73469387755101578</v>
      </c>
      <c r="Q1418" s="143">
        <f t="shared" si="835"/>
        <v>73.5</v>
      </c>
      <c r="R1418" s="21" t="s">
        <v>174</v>
      </c>
      <c r="S1418" s="8" t="s">
        <v>248</v>
      </c>
      <c r="T1418" s="7" t="s">
        <v>228</v>
      </c>
    </row>
    <row r="1419" spans="1:20" ht="17">
      <c r="A1419" s="113"/>
      <c r="B1419" s="115" t="s">
        <v>1971</v>
      </c>
      <c r="C1419" s="5"/>
      <c r="D1419" s="5"/>
      <c r="E1419" s="132">
        <f>E1422-0.5*(E1422-F1422)</f>
        <v>518.0625</v>
      </c>
      <c r="F1419" s="139">
        <f>F1422</f>
        <v>513.125</v>
      </c>
      <c r="G1419" s="149" t="s">
        <v>1966</v>
      </c>
      <c r="K1419" s="129"/>
      <c r="L1419" s="8"/>
      <c r="M1419" s="5"/>
      <c r="O1419" s="83"/>
      <c r="S1419" s="8"/>
    </row>
    <row r="1420" spans="1:20" ht="17">
      <c r="A1420" s="113"/>
      <c r="B1420" s="160" t="s">
        <v>1970</v>
      </c>
      <c r="C1420" s="5"/>
      <c r="D1420" s="5"/>
      <c r="E1420" s="132">
        <f>E1422-0.35*(E1422-F1422)</f>
        <v>519.54375000000005</v>
      </c>
      <c r="F1420" s="139">
        <f>E1422-0.65*(E1422-F1422)</f>
        <v>516.58124999999995</v>
      </c>
      <c r="G1420" s="149" t="s">
        <v>1968</v>
      </c>
      <c r="K1420" s="129"/>
      <c r="L1420" s="8"/>
      <c r="M1420" s="5"/>
      <c r="O1420" s="83"/>
      <c r="S1420" s="8"/>
    </row>
    <row r="1421" spans="1:20" ht="17">
      <c r="A1421" s="113"/>
      <c r="B1421" s="115" t="s">
        <v>1969</v>
      </c>
      <c r="C1421" s="5"/>
      <c r="D1421" s="5"/>
      <c r="E1421" s="132">
        <f>E1422</f>
        <v>523</v>
      </c>
      <c r="F1421" s="139">
        <f>E1422-0.5*(E1422-F1422)</f>
        <v>518.0625</v>
      </c>
      <c r="G1421" s="149" t="s">
        <v>1967</v>
      </c>
      <c r="K1421" s="129"/>
      <c r="L1421" s="8"/>
      <c r="M1421" s="5"/>
      <c r="O1421" s="83"/>
      <c r="S1421" s="8"/>
    </row>
    <row r="1422" spans="1:20" ht="28">
      <c r="A1422" s="113" t="s">
        <v>1363</v>
      </c>
      <c r="B1422" s="115" t="s">
        <v>1465</v>
      </c>
      <c r="C1422" s="5"/>
      <c r="D1422" s="5" t="s">
        <v>963</v>
      </c>
      <c r="E1422" s="132">
        <f>$O$1447-J1422*($O$1447-$O$1435)</f>
        <v>523</v>
      </c>
      <c r="F1422" s="139">
        <f>$O$1416-P1422*($O$1416-$O$1393)</f>
        <v>513.125</v>
      </c>
      <c r="G1422" s="149" t="s">
        <v>1953</v>
      </c>
      <c r="H1422" s="82" t="str">
        <f>CONCATENATE(K1422," percent up in ",L1422," international stage")</f>
        <v>75 percent up in Cambrian Stage 3 international stage</v>
      </c>
      <c r="I1422" s="142" t="str">
        <f>CONCATENATE(Q1422," percent up in ",R1422," international stage")</f>
        <v>25 percent up in Cambrian Stage 4 international stage</v>
      </c>
      <c r="J1422" s="7">
        <v>0.75</v>
      </c>
      <c r="K1422" s="129">
        <f t="shared" ref="K1422" si="849">ROUND(J1422*100,1)</f>
        <v>75</v>
      </c>
      <c r="L1422" s="8" t="s">
        <v>1454</v>
      </c>
      <c r="M1422" s="5" t="s">
        <v>82</v>
      </c>
      <c r="N1422" s="5" t="s">
        <v>82</v>
      </c>
      <c r="O1422" s="83"/>
      <c r="P1422" s="20">
        <v>0.25</v>
      </c>
      <c r="Q1422" s="143">
        <f>ROUND(P1422*100,1)</f>
        <v>25</v>
      </c>
      <c r="R1422" s="8" t="s">
        <v>1438</v>
      </c>
      <c r="S1422" s="8" t="s">
        <v>248</v>
      </c>
      <c r="T1422" s="7" t="s">
        <v>228</v>
      </c>
    </row>
    <row r="1423" spans="1:20" ht="28">
      <c r="A1423" s="113" t="s">
        <v>1363</v>
      </c>
      <c r="B1423" s="114" t="s">
        <v>1456</v>
      </c>
      <c r="C1423" s="5"/>
      <c r="D1423" s="5" t="s">
        <v>1403</v>
      </c>
      <c r="E1423" s="132">
        <f>$O$1435-J1423*($O$1435-$O$1416)</f>
        <v>516.66666666666663</v>
      </c>
      <c r="F1423" s="139">
        <f>$O$1416-P1423*($O$1416-$O$1393)</f>
        <v>512.29999999999995</v>
      </c>
      <c r="G1423" s="149"/>
      <c r="H1423" s="82" t="str">
        <f t="shared" si="832"/>
        <v>66.7 percent up in Cambrian Stage 3 international stage</v>
      </c>
      <c r="I1423" s="142" t="str">
        <f t="shared" si="833"/>
        <v>40 percent up in Cambrian Stage 4 international stage</v>
      </c>
      <c r="J1423" s="7">
        <v>0.66666666666666674</v>
      </c>
      <c r="K1423" s="129">
        <f t="shared" si="834"/>
        <v>66.7</v>
      </c>
      <c r="L1423" s="8" t="s">
        <v>1454</v>
      </c>
      <c r="M1423" s="5" t="s">
        <v>82</v>
      </c>
      <c r="N1423" s="5" t="s">
        <v>82</v>
      </c>
      <c r="O1423" s="83"/>
      <c r="P1423" s="20">
        <v>0.4</v>
      </c>
      <c r="Q1423" s="143">
        <f t="shared" si="835"/>
        <v>40</v>
      </c>
      <c r="R1423" s="8" t="s">
        <v>1438</v>
      </c>
      <c r="S1423" s="8" t="s">
        <v>248</v>
      </c>
      <c r="T1423" s="7" t="s">
        <v>228</v>
      </c>
    </row>
    <row r="1424" spans="1:20" ht="28">
      <c r="A1424" s="113" t="s">
        <v>1363</v>
      </c>
      <c r="B1424" s="115" t="s">
        <v>1457</v>
      </c>
      <c r="C1424" s="5"/>
      <c r="D1424" s="5" t="s">
        <v>250</v>
      </c>
      <c r="E1424" s="132">
        <f>$O$1435-J1424*($O$1435-$O$1416)</f>
        <v>517.75</v>
      </c>
      <c r="F1424" s="139">
        <f>$O$1416-P1424*($O$1416-$O$1393)</f>
        <v>512.29999999999995</v>
      </c>
      <c r="G1424" s="149"/>
      <c r="H1424" s="82" t="str">
        <f t="shared" si="832"/>
        <v>50 percent up in Cambrian Stage 3 international stage</v>
      </c>
      <c r="I1424" s="142" t="str">
        <f t="shared" si="833"/>
        <v>40 percent up in Cambrian Stage 4 international stage</v>
      </c>
      <c r="J1424" s="7">
        <v>0.5</v>
      </c>
      <c r="K1424" s="129">
        <f t="shared" si="834"/>
        <v>50</v>
      </c>
      <c r="L1424" s="8" t="s">
        <v>1454</v>
      </c>
      <c r="M1424" s="5" t="s">
        <v>82</v>
      </c>
      <c r="N1424" s="5" t="s">
        <v>82</v>
      </c>
      <c r="O1424" s="83"/>
      <c r="P1424" s="20">
        <v>0.4</v>
      </c>
      <c r="Q1424" s="143">
        <f t="shared" si="835"/>
        <v>40</v>
      </c>
      <c r="R1424" s="8" t="s">
        <v>1438</v>
      </c>
      <c r="S1424" s="8" t="s">
        <v>248</v>
      </c>
      <c r="T1424" s="7" t="s">
        <v>228</v>
      </c>
    </row>
    <row r="1425" spans="1:20" ht="28">
      <c r="A1425" s="113" t="s">
        <v>1363</v>
      </c>
      <c r="B1425" s="114" t="s">
        <v>1459</v>
      </c>
      <c r="C1425" s="5"/>
      <c r="D1425" s="5" t="s">
        <v>1420</v>
      </c>
      <c r="E1425" s="132">
        <f>$O$1435-J1425*($O$1435-$O$1416)</f>
        <v>519.375</v>
      </c>
      <c r="F1425" s="139">
        <f>$O$1435-P1425*($O$1435-$O$1416)</f>
        <v>515.58333333333337</v>
      </c>
      <c r="G1425" s="149"/>
      <c r="H1425" s="82" t="str">
        <f>CONCATENATE(K1425," percent up in ",L1425," international stage")</f>
        <v>25 percent up in Cambrian Stage 3 international stage</v>
      </c>
      <c r="I1425" s="142" t="str">
        <f>CONCATENATE(Q1425," percent up in ",R1425," international stage")</f>
        <v>83.3 percent up in Cambrian Stage 3 international stage</v>
      </c>
      <c r="J1425" s="7">
        <v>0.25</v>
      </c>
      <c r="K1425" s="129">
        <f>ROUND(J1425*100,1)</f>
        <v>25</v>
      </c>
      <c r="L1425" s="8" t="s">
        <v>1454</v>
      </c>
      <c r="M1425" s="5" t="s">
        <v>82</v>
      </c>
      <c r="N1425" s="5" t="s">
        <v>82</v>
      </c>
      <c r="O1425" s="83"/>
      <c r="P1425" s="20">
        <v>0.83333333333333337</v>
      </c>
      <c r="Q1425" s="143">
        <f>ROUND(P1425*100,1)</f>
        <v>83.3</v>
      </c>
      <c r="R1425" s="8" t="s">
        <v>1454</v>
      </c>
      <c r="S1425" s="8" t="s">
        <v>261</v>
      </c>
      <c r="T1425" s="7">
        <v>0.5833333333333387</v>
      </c>
    </row>
    <row r="1426" spans="1:20" ht="28">
      <c r="A1426" s="113" t="s">
        <v>1363</v>
      </c>
      <c r="B1426" s="115" t="s">
        <v>1460</v>
      </c>
      <c r="C1426" s="5"/>
      <c r="D1426" s="5" t="s">
        <v>370</v>
      </c>
      <c r="E1426" s="132">
        <f>$O$1435-J1426*($O$1435-$O$1416)</f>
        <v>519.91666666666663</v>
      </c>
      <c r="F1426" s="139">
        <f>$O$1416-P1426*($O$1416-$O$1393)</f>
        <v>509</v>
      </c>
      <c r="G1426" s="149"/>
      <c r="H1426" s="82" t="str">
        <f>CONCATENATE(K1426," percent up in ",L1426," international stage")</f>
        <v>16.7 percent up in Cambrian Stage 3 international stage</v>
      </c>
      <c r="I1426" s="142" t="str">
        <f>CONCATENATE(Q1426," percent up in ",R1426," international stage")</f>
        <v>100 percent up in Cambrian Stage 4 international stage</v>
      </c>
      <c r="J1426" s="7">
        <v>0.16666666666666663</v>
      </c>
      <c r="K1426" s="129">
        <f>ROUND(J1426*100,1)</f>
        <v>16.7</v>
      </c>
      <c r="L1426" s="8" t="s">
        <v>1454</v>
      </c>
      <c r="M1426" s="5" t="s">
        <v>82</v>
      </c>
      <c r="N1426" s="5" t="s">
        <v>82</v>
      </c>
      <c r="O1426" s="83"/>
      <c r="P1426" s="20">
        <v>1</v>
      </c>
      <c r="Q1426" s="143">
        <f>ROUND(P1426*100,1)</f>
        <v>100</v>
      </c>
      <c r="R1426" s="8" t="s">
        <v>1438</v>
      </c>
      <c r="S1426" s="8" t="s">
        <v>248</v>
      </c>
      <c r="T1426" s="7" t="s">
        <v>228</v>
      </c>
    </row>
    <row r="1427" spans="1:20" ht="28">
      <c r="A1427" s="113" t="s">
        <v>1363</v>
      </c>
      <c r="B1427" s="114" t="s">
        <v>1461</v>
      </c>
      <c r="C1427" s="5"/>
      <c r="D1427" s="5" t="s">
        <v>1420</v>
      </c>
      <c r="E1427" s="132">
        <f>$O$1435-J1427*($O$1435-$O$1416)</f>
        <v>521</v>
      </c>
      <c r="F1427" s="139">
        <f>$O$1435-P1427*($O$1435-$O$1416)</f>
        <v>519.375</v>
      </c>
      <c r="G1427" s="149"/>
      <c r="H1427" s="82" t="str">
        <f>CONCATENATE(K1427," percent up in ",L1427," international stage")</f>
        <v>0 percent up in Cambrian Stage 3 international stage</v>
      </c>
      <c r="I1427" s="142" t="str">
        <f>CONCATENATE(Q1427," percent up in ",R1427," international stage")</f>
        <v>25 percent up in Cambrian Stage 3 international stage</v>
      </c>
      <c r="J1427" s="7">
        <v>0</v>
      </c>
      <c r="K1427" s="129">
        <f>ROUND(J1427*100,1)</f>
        <v>0</v>
      </c>
      <c r="L1427" s="8" t="s">
        <v>1454</v>
      </c>
      <c r="M1427" s="5" t="s">
        <v>82</v>
      </c>
      <c r="N1427" s="5" t="s">
        <v>82</v>
      </c>
      <c r="O1427" s="83"/>
      <c r="P1427" s="20">
        <v>0.25</v>
      </c>
      <c r="Q1427" s="143">
        <f>ROUND(P1427*100,1)</f>
        <v>25</v>
      </c>
      <c r="R1427" s="8" t="s">
        <v>1454</v>
      </c>
      <c r="S1427" s="8" t="s">
        <v>232</v>
      </c>
      <c r="T1427" s="7" t="s">
        <v>228</v>
      </c>
    </row>
    <row r="1428" spans="1:20" ht="17">
      <c r="A1428" s="113"/>
      <c r="B1428" s="115" t="s">
        <v>1954</v>
      </c>
      <c r="C1428" s="5"/>
      <c r="D1428" s="5"/>
      <c r="E1428" s="132">
        <f>E1434-0.75*(E1434-F1434)</f>
        <v>522.5</v>
      </c>
      <c r="F1428" s="139">
        <f>F1434</f>
        <v>523</v>
      </c>
      <c r="G1428" s="149" t="s">
        <v>1958</v>
      </c>
      <c r="K1428" s="129"/>
      <c r="L1428" s="8"/>
      <c r="M1428" s="5"/>
      <c r="O1428" s="83"/>
      <c r="R1428" s="8"/>
      <c r="S1428" s="8"/>
    </row>
    <row r="1429" spans="1:20" ht="17">
      <c r="A1429" s="113"/>
      <c r="B1429" s="115" t="s">
        <v>1955</v>
      </c>
      <c r="C1429" s="5"/>
      <c r="D1429" s="5"/>
      <c r="E1429" s="132">
        <f>E1434-0.5*(E1434-F1434)</f>
        <v>522</v>
      </c>
      <c r="F1429" s="139">
        <f>E1434-0.75*(E1434-F1434)</f>
        <v>522.5</v>
      </c>
      <c r="G1429" s="149" t="s">
        <v>1959</v>
      </c>
      <c r="K1429" s="129"/>
      <c r="L1429" s="8"/>
      <c r="M1429" s="5"/>
      <c r="O1429" s="83"/>
      <c r="R1429" s="8"/>
      <c r="S1429" s="8"/>
    </row>
    <row r="1430" spans="1:20" ht="17">
      <c r="A1430" s="113"/>
      <c r="B1430" s="115" t="s">
        <v>1956</v>
      </c>
      <c r="C1430" s="5"/>
      <c r="D1430" s="5"/>
      <c r="E1430" s="132">
        <f>E1434-0.25*(E1434-F1434)</f>
        <v>521.5</v>
      </c>
      <c r="F1430" s="139">
        <f>E1434-0.5*(E1434-F1434)</f>
        <v>522</v>
      </c>
      <c r="G1430" s="149" t="s">
        <v>1960</v>
      </c>
      <c r="K1430" s="129"/>
      <c r="L1430" s="8"/>
      <c r="M1430" s="5"/>
      <c r="O1430" s="83"/>
      <c r="R1430" s="8"/>
      <c r="S1430" s="8"/>
    </row>
    <row r="1431" spans="1:20" ht="17">
      <c r="A1431" s="113"/>
      <c r="B1431" s="115" t="s">
        <v>1957</v>
      </c>
      <c r="C1431" s="5"/>
      <c r="D1431" s="5"/>
      <c r="E1431" s="132">
        <f>E1434</f>
        <v>521</v>
      </c>
      <c r="F1431" s="139">
        <f>E1434-0.25*(E1434-F1434)</f>
        <v>521.5</v>
      </c>
      <c r="G1431" s="149" t="s">
        <v>1961</v>
      </c>
      <c r="K1431" s="129"/>
      <c r="L1431" s="8"/>
      <c r="M1431" s="5"/>
      <c r="O1431" s="83"/>
      <c r="R1431" s="8"/>
      <c r="S1431" s="8"/>
    </row>
    <row r="1432" spans="1:20" ht="28">
      <c r="A1432" s="113"/>
      <c r="B1432" s="115" t="s">
        <v>1815</v>
      </c>
      <c r="C1432" s="5"/>
      <c r="D1432" s="5"/>
      <c r="E1432" s="132">
        <f>E1434-0.5*(E1434-F1434)</f>
        <v>522</v>
      </c>
      <c r="F1432" s="139">
        <f>F1434</f>
        <v>523</v>
      </c>
      <c r="G1432" s="149" t="s">
        <v>1817</v>
      </c>
      <c r="K1432" s="129"/>
      <c r="L1432" s="8"/>
      <c r="M1432" s="5"/>
      <c r="O1432" s="83"/>
      <c r="R1432" s="8"/>
      <c r="S1432" s="151" t="s">
        <v>1817</v>
      </c>
    </row>
    <row r="1433" spans="1:20" ht="28">
      <c r="A1433" s="113"/>
      <c r="B1433" s="115" t="s">
        <v>1816</v>
      </c>
      <c r="C1433" s="5"/>
      <c r="D1433" s="5"/>
      <c r="E1433" s="132">
        <f>E1434</f>
        <v>521</v>
      </c>
      <c r="F1433" s="139">
        <f>E1434-0.5*(E1434-F1434)</f>
        <v>522</v>
      </c>
      <c r="G1433" s="149" t="s">
        <v>1818</v>
      </c>
      <c r="K1433" s="129"/>
      <c r="L1433" s="8"/>
      <c r="M1433" s="5"/>
      <c r="O1433" s="83"/>
      <c r="R1433" s="8"/>
      <c r="S1433" s="151" t="s">
        <v>1818</v>
      </c>
    </row>
    <row r="1434" spans="1:20" ht="28">
      <c r="A1434" s="113" t="s">
        <v>1363</v>
      </c>
      <c r="B1434" s="115" t="s">
        <v>1471</v>
      </c>
      <c r="C1434" s="5"/>
      <c r="D1434" s="5" t="s">
        <v>963</v>
      </c>
      <c r="E1434" s="132">
        <f>$O$1435-J1434*($O$1435-$O$1416)</f>
        <v>521</v>
      </c>
      <c r="F1434" s="139">
        <f>$O$1447-P1434*($O$1447-$O$1435)</f>
        <v>523</v>
      </c>
      <c r="G1434" s="149" t="s">
        <v>1953</v>
      </c>
      <c r="H1434" s="82" t="str">
        <f>CONCATENATE(K1434," percent up in ",L1434," international stage")</f>
        <v>0 percent up in Cambrian Stage 3 international stage</v>
      </c>
      <c r="I1434" s="142" t="str">
        <f>CONCATENATE(Q1434," percent up in ",R1434," international stage")</f>
        <v>75 percent up in Cambrian Stage 3 international stage</v>
      </c>
      <c r="J1434" s="7">
        <v>0</v>
      </c>
      <c r="K1434" s="129">
        <f t="shared" ref="K1434" si="850">ROUND(J1434*100,1)</f>
        <v>0</v>
      </c>
      <c r="L1434" s="8" t="s">
        <v>1454</v>
      </c>
      <c r="M1434" s="5" t="s">
        <v>82</v>
      </c>
      <c r="N1434" s="5" t="s">
        <v>82</v>
      </c>
      <c r="O1434" s="83"/>
      <c r="P1434" s="20">
        <v>0.75</v>
      </c>
      <c r="Q1434" s="143">
        <f>ROUND(P1434*100,1)</f>
        <v>75</v>
      </c>
      <c r="R1434" s="8" t="s">
        <v>1454</v>
      </c>
      <c r="S1434" s="8" t="s">
        <v>248</v>
      </c>
      <c r="T1434" s="7" t="s">
        <v>228</v>
      </c>
    </row>
    <row r="1435" spans="1:20" ht="28">
      <c r="A1435" s="113" t="s">
        <v>1363</v>
      </c>
      <c r="B1435" s="115" t="s">
        <v>1454</v>
      </c>
      <c r="C1435" s="135"/>
      <c r="D1435" s="135" t="s">
        <v>224</v>
      </c>
      <c r="E1435" s="132">
        <f>$O$1435-J1435*($O$1435-$O$1416)</f>
        <v>521</v>
      </c>
      <c r="F1435" s="139">
        <f>$O$1435-P1435*($O$1435-$O$1416)</f>
        <v>514.5</v>
      </c>
      <c r="G1435" s="149"/>
      <c r="H1435" s="82" t="str">
        <f t="shared" si="832"/>
        <v>0 percent up in Cambrian Stage 3 international stage</v>
      </c>
      <c r="I1435" s="142" t="str">
        <f t="shared" si="833"/>
        <v>100 percent up in Cambrian Stage 3 international stage</v>
      </c>
      <c r="J1435" s="7">
        <v>0</v>
      </c>
      <c r="K1435" s="129">
        <f t="shared" si="834"/>
        <v>0</v>
      </c>
      <c r="L1435" s="8" t="s">
        <v>1454</v>
      </c>
      <c r="M1435" s="5" t="s">
        <v>226</v>
      </c>
      <c r="N1435" s="5" t="s">
        <v>1462</v>
      </c>
      <c r="O1435" s="83">
        <f>Master_Chronostrat!I160</f>
        <v>521</v>
      </c>
      <c r="P1435" s="20">
        <v>1</v>
      </c>
      <c r="Q1435" s="143">
        <f t="shared" si="835"/>
        <v>100</v>
      </c>
      <c r="R1435" s="8" t="s">
        <v>1454</v>
      </c>
      <c r="S1435" s="8" t="s">
        <v>226</v>
      </c>
      <c r="T1435" s="7" t="s">
        <v>228</v>
      </c>
    </row>
    <row r="1436" spans="1:20" ht="28">
      <c r="A1436" s="113" t="s">
        <v>1363</v>
      </c>
      <c r="B1436" s="115" t="s">
        <v>1463</v>
      </c>
      <c r="C1436" s="5"/>
      <c r="D1436" s="5" t="s">
        <v>250</v>
      </c>
      <c r="E1436" s="132">
        <f>$O$1447-J1436*($O$1447-$O$1435)</f>
        <v>523.28571428571433</v>
      </c>
      <c r="F1436" s="139">
        <f>$O$1435-P1436*($O$1435-$O$1416)</f>
        <v>517.75</v>
      </c>
      <c r="G1436" s="149"/>
      <c r="H1436" s="82" t="str">
        <f t="shared" si="832"/>
        <v>71.4 percent up in Cambrian Stage 2 international stage</v>
      </c>
      <c r="I1436" s="142" t="str">
        <f t="shared" si="833"/>
        <v>50 percent up in Cambrian Stage 3 international stage</v>
      </c>
      <c r="J1436" s="7">
        <v>0.7142857142857143</v>
      </c>
      <c r="K1436" s="129">
        <f t="shared" si="834"/>
        <v>71.400000000000006</v>
      </c>
      <c r="L1436" s="8" t="s">
        <v>1464</v>
      </c>
      <c r="M1436" s="5" t="s">
        <v>82</v>
      </c>
      <c r="N1436" s="5" t="s">
        <v>82</v>
      </c>
      <c r="O1436" s="83"/>
      <c r="P1436" s="20">
        <v>0.5</v>
      </c>
      <c r="Q1436" s="143">
        <f t="shared" si="835"/>
        <v>50</v>
      </c>
      <c r="R1436" s="8" t="s">
        <v>1454</v>
      </c>
      <c r="S1436" s="8" t="s">
        <v>248</v>
      </c>
      <c r="T1436" s="7" t="s">
        <v>228</v>
      </c>
    </row>
    <row r="1437" spans="1:20" ht="28">
      <c r="A1437" s="113" t="s">
        <v>1363</v>
      </c>
      <c r="B1437" s="115" t="s">
        <v>1466</v>
      </c>
      <c r="C1437" s="5"/>
      <c r="D1437" s="5" t="s">
        <v>82</v>
      </c>
      <c r="E1437" s="132">
        <f>$O$1447-J1437*($O$1447-$O$1435)</f>
        <v>524.42857142857144</v>
      </c>
      <c r="F1437" s="139">
        <f>$O$1416-P1437*($O$1416-$O$1393)</f>
        <v>512.29999999999995</v>
      </c>
      <c r="G1437" s="149"/>
      <c r="H1437" s="82" t="str">
        <f>CONCATENATE(K1437," percent up in ",L1437," international stage")</f>
        <v>57.1 percent up in Cambrian Stage 2 international stage</v>
      </c>
      <c r="I1437" s="142" t="str">
        <f>CONCATENATE(Q1437," percent up in ",R1437," international stage")</f>
        <v>40 percent up in Cambrian Stage 4 international stage</v>
      </c>
      <c r="J1437" s="7">
        <v>0.5714285714285714</v>
      </c>
      <c r="K1437" s="129">
        <f>ROUND(J1437*100,1)</f>
        <v>57.1</v>
      </c>
      <c r="L1437" s="8" t="s">
        <v>1464</v>
      </c>
      <c r="M1437" s="5" t="s">
        <v>82</v>
      </c>
      <c r="N1437" s="5" t="s">
        <v>82</v>
      </c>
      <c r="O1437" s="83"/>
      <c r="P1437" s="20">
        <v>0.4</v>
      </c>
      <c r="Q1437" s="143">
        <f>ROUND(P1437*100,1)</f>
        <v>40</v>
      </c>
      <c r="R1437" s="8" t="s">
        <v>1438</v>
      </c>
      <c r="S1437" s="8" t="s">
        <v>248</v>
      </c>
      <c r="T1437" s="7" t="s">
        <v>228</v>
      </c>
    </row>
    <row r="1438" spans="1:20" ht="28">
      <c r="A1438" s="113" t="s">
        <v>1363</v>
      </c>
      <c r="B1438" s="115" t="s">
        <v>1467</v>
      </c>
      <c r="C1438" s="5"/>
      <c r="D1438" s="5" t="s">
        <v>82</v>
      </c>
      <c r="E1438" s="132">
        <f>$O$1447-J1438*($O$1447-$O$1435)</f>
        <v>525</v>
      </c>
      <c r="F1438" s="139">
        <f>$O$1416-P1438*($O$1416-$O$1393)</f>
        <v>511.2</v>
      </c>
      <c r="G1438" s="149"/>
      <c r="H1438" s="82" t="str">
        <f>CONCATENATE(K1438," percent up in ",L1438," international stage")</f>
        <v>50 percent up in Cambrian Stage 2 international stage</v>
      </c>
      <c r="I1438" s="142" t="str">
        <f>CONCATENATE(Q1438," percent up in ",R1438," international stage")</f>
        <v>60 percent up in Cambrian Stage 4 international stage</v>
      </c>
      <c r="J1438" s="7">
        <v>0.5</v>
      </c>
      <c r="K1438" s="129">
        <f>ROUND(J1438*100,1)</f>
        <v>50</v>
      </c>
      <c r="L1438" s="8" t="s">
        <v>1464</v>
      </c>
      <c r="M1438" s="5" t="s">
        <v>82</v>
      </c>
      <c r="N1438" s="5" t="s">
        <v>82</v>
      </c>
      <c r="O1438" s="83"/>
      <c r="P1438" s="20">
        <v>0.6</v>
      </c>
      <c r="Q1438" s="143">
        <f>ROUND(P1438*100,1)</f>
        <v>60</v>
      </c>
      <c r="R1438" s="8" t="s">
        <v>1438</v>
      </c>
      <c r="S1438" s="8" t="s">
        <v>248</v>
      </c>
      <c r="T1438" s="7" t="s">
        <v>228</v>
      </c>
    </row>
    <row r="1439" spans="1:20" ht="17">
      <c r="A1439" s="113"/>
      <c r="B1439" s="115" t="s">
        <v>1962</v>
      </c>
      <c r="C1439" s="5"/>
      <c r="D1439" s="5"/>
      <c r="E1439" s="132">
        <f>E1445-0.75*(E1445-F1445)</f>
        <v>522</v>
      </c>
      <c r="F1439" s="139">
        <f>F1445</f>
        <v>521</v>
      </c>
      <c r="G1439" s="149" t="s">
        <v>1958</v>
      </c>
      <c r="K1439" s="129"/>
      <c r="L1439" s="8"/>
      <c r="M1439" s="5"/>
      <c r="O1439" s="83"/>
      <c r="R1439" s="8"/>
      <c r="S1439" s="8"/>
    </row>
    <row r="1440" spans="1:20" ht="17">
      <c r="A1440" s="113"/>
      <c r="B1440" s="115" t="s">
        <v>1963</v>
      </c>
      <c r="C1440" s="5"/>
      <c r="D1440" s="5"/>
      <c r="E1440" s="132">
        <f>E1445-0.5*(E1445-F1445)</f>
        <v>523</v>
      </c>
      <c r="F1440" s="139">
        <f>E1445-0.75*(E1445-F1445)</f>
        <v>522</v>
      </c>
      <c r="G1440" s="149" t="s">
        <v>1959</v>
      </c>
      <c r="K1440" s="129"/>
      <c r="L1440" s="8"/>
      <c r="M1440" s="5"/>
      <c r="O1440" s="83"/>
      <c r="R1440" s="8"/>
      <c r="S1440" s="8"/>
    </row>
    <row r="1441" spans="1:20" ht="17">
      <c r="A1441" s="113"/>
      <c r="B1441" s="115" t="s">
        <v>1964</v>
      </c>
      <c r="C1441" s="5"/>
      <c r="D1441" s="5"/>
      <c r="E1441" s="132">
        <f>E1445-0.25*(E1445-F1445)</f>
        <v>524</v>
      </c>
      <c r="F1441" s="139">
        <f>E1445-0.5*(E1445-F1445)</f>
        <v>523</v>
      </c>
      <c r="G1441" s="149" t="s">
        <v>1960</v>
      </c>
      <c r="K1441" s="129"/>
      <c r="L1441" s="8"/>
      <c r="M1441" s="5"/>
      <c r="O1441" s="83"/>
      <c r="R1441" s="8"/>
      <c r="S1441" s="8"/>
    </row>
    <row r="1442" spans="1:20" ht="17">
      <c r="A1442" s="113"/>
      <c r="B1442" s="115" t="s">
        <v>1965</v>
      </c>
      <c r="C1442" s="5"/>
      <c r="D1442" s="5"/>
      <c r="E1442" s="132">
        <f>E1445</f>
        <v>525</v>
      </c>
      <c r="F1442" s="139">
        <f>E1445-0.25*(E1445-F1445)</f>
        <v>524</v>
      </c>
      <c r="G1442" s="149" t="s">
        <v>1961</v>
      </c>
      <c r="K1442" s="129"/>
      <c r="L1442" s="8"/>
      <c r="M1442" s="5"/>
      <c r="O1442" s="83"/>
      <c r="R1442" s="8"/>
      <c r="S1442" s="8"/>
    </row>
    <row r="1443" spans="1:20" ht="28">
      <c r="A1443" s="113"/>
      <c r="B1443" s="115" t="s">
        <v>1819</v>
      </c>
      <c r="C1443" s="5"/>
      <c r="D1443" s="5"/>
      <c r="E1443" s="132">
        <f>E1445-0.5*(E1445-F1445)</f>
        <v>523</v>
      </c>
      <c r="F1443" s="139">
        <f>F1445</f>
        <v>521</v>
      </c>
      <c r="G1443" s="149" t="s">
        <v>1817</v>
      </c>
      <c r="K1443" s="129"/>
      <c r="L1443" s="8"/>
      <c r="M1443" s="5"/>
      <c r="O1443" s="83"/>
      <c r="R1443" s="8"/>
      <c r="S1443" s="151" t="s">
        <v>1817</v>
      </c>
    </row>
    <row r="1444" spans="1:20" ht="28">
      <c r="A1444" s="113"/>
      <c r="B1444" s="115" t="s">
        <v>1820</v>
      </c>
      <c r="C1444" s="5"/>
      <c r="D1444" s="5"/>
      <c r="E1444" s="132">
        <f>E1445</f>
        <v>525</v>
      </c>
      <c r="F1444" s="139">
        <f>E1445-0.5*(E1445-F1445)</f>
        <v>523</v>
      </c>
      <c r="G1444" s="149" t="s">
        <v>1818</v>
      </c>
      <c r="K1444" s="129"/>
      <c r="L1444" s="8"/>
      <c r="M1444" s="5"/>
      <c r="O1444" s="83"/>
      <c r="R1444" s="8"/>
      <c r="S1444" s="151" t="s">
        <v>1818</v>
      </c>
    </row>
    <row r="1445" spans="1:20" ht="28">
      <c r="A1445" s="113" t="s">
        <v>1363</v>
      </c>
      <c r="B1445" s="115" t="s">
        <v>1474</v>
      </c>
      <c r="C1445" s="5"/>
      <c r="D1445" s="5" t="s">
        <v>963</v>
      </c>
      <c r="E1445" s="132">
        <f>$O$1447-J1445*($O$1447-$O$1435)</f>
        <v>525</v>
      </c>
      <c r="F1445" s="139">
        <f>$O$1447-P1445*($O$1447-$O$1435)</f>
        <v>521</v>
      </c>
      <c r="G1445" s="149" t="s">
        <v>1953</v>
      </c>
      <c r="H1445" s="82" t="str">
        <f>CONCATENATE(K1445," percent up in ",L1445," international stage")</f>
        <v>50 percent up in Cambrian Stage 2 international stage</v>
      </c>
      <c r="I1445" s="142" t="str">
        <f>CONCATENATE(Q1445," percent up in ",R1445," international stage")</f>
        <v>100 percent up in Cambrian Stage 2 international stage</v>
      </c>
      <c r="J1445" s="7">
        <v>0.5</v>
      </c>
      <c r="K1445" s="129">
        <f>ROUND(J1445*100,1)</f>
        <v>50</v>
      </c>
      <c r="L1445" s="8" t="s">
        <v>1464</v>
      </c>
      <c r="M1445" s="5" t="s">
        <v>82</v>
      </c>
      <c r="N1445" s="5" t="s">
        <v>82</v>
      </c>
      <c r="O1445" s="83"/>
      <c r="P1445" s="20">
        <v>1</v>
      </c>
      <c r="Q1445" s="143">
        <f>ROUND(P1445*100,1)</f>
        <v>100</v>
      </c>
      <c r="R1445" s="8" t="s">
        <v>1464</v>
      </c>
      <c r="S1445" s="8" t="s">
        <v>261</v>
      </c>
      <c r="T1445" s="7">
        <v>0.28571428571428709</v>
      </c>
    </row>
    <row r="1446" spans="1:20" ht="28">
      <c r="A1446" s="113" t="s">
        <v>1363</v>
      </c>
      <c r="B1446" s="114" t="s">
        <v>1468</v>
      </c>
      <c r="C1446" s="5"/>
      <c r="D1446" s="5" t="s">
        <v>1373</v>
      </c>
      <c r="E1446" s="132">
        <f>$O$1447-J1446*($O$1447-$O$1435)</f>
        <v>529</v>
      </c>
      <c r="F1446" s="139">
        <f>$O$1435-P1446*($O$1435-$O$1416)</f>
        <v>514.5</v>
      </c>
      <c r="G1446" s="149"/>
      <c r="H1446" s="82" t="str">
        <f>CONCATENATE(K1446," percent up in ",L1446," international stage")</f>
        <v>0 percent up in Cambrian Stage 2 international stage</v>
      </c>
      <c r="I1446" s="142" t="str">
        <f>CONCATENATE(Q1446," percent up in ",R1446," international stage")</f>
        <v>100 percent up in Cambrian Stage 3 international stage</v>
      </c>
      <c r="J1446" s="7">
        <v>0</v>
      </c>
      <c r="K1446" s="129">
        <f>ROUND(J1446*100,1)</f>
        <v>0</v>
      </c>
      <c r="L1446" s="8" t="s">
        <v>1464</v>
      </c>
      <c r="M1446" s="5" t="s">
        <v>82</v>
      </c>
      <c r="N1446" s="5" t="s">
        <v>82</v>
      </c>
      <c r="O1446" s="83"/>
      <c r="P1446" s="20">
        <v>1</v>
      </c>
      <c r="Q1446" s="143">
        <f>ROUND(P1446*100,1)</f>
        <v>100</v>
      </c>
      <c r="R1446" s="8" t="s">
        <v>1454</v>
      </c>
      <c r="S1446" s="8" t="s">
        <v>234</v>
      </c>
      <c r="T1446" s="7" t="s">
        <v>228</v>
      </c>
    </row>
    <row r="1447" spans="1:20" ht="28">
      <c r="A1447" s="113" t="s">
        <v>1363</v>
      </c>
      <c r="B1447" s="115" t="s">
        <v>1464</v>
      </c>
      <c r="C1447" s="135"/>
      <c r="D1447" s="135" t="s">
        <v>224</v>
      </c>
      <c r="E1447" s="132">
        <f>$O$1447-J1447*($O$1447-$O$1435)</f>
        <v>529</v>
      </c>
      <c r="F1447" s="139">
        <f>$O$1447-P1447*($O$1447-$O$1435)</f>
        <v>521</v>
      </c>
      <c r="G1447" s="149"/>
      <c r="H1447" s="82" t="str">
        <f>CONCATENATE(K1447," percent up in ",L1447," international stage")</f>
        <v>0 percent up in Cambrian Stage 2 international stage</v>
      </c>
      <c r="I1447" s="142" t="str">
        <f>CONCATENATE(Q1447," percent up in ",R1447," international stage")</f>
        <v>100 percent up in Cambrian Stage 2 international stage</v>
      </c>
      <c r="J1447" s="7">
        <v>0</v>
      </c>
      <c r="K1447" s="129">
        <f>ROUND(J1447*100,1)</f>
        <v>0</v>
      </c>
      <c r="L1447" s="8" t="s">
        <v>1464</v>
      </c>
      <c r="M1447" s="5" t="s">
        <v>226</v>
      </c>
      <c r="N1447" s="5" t="s">
        <v>1469</v>
      </c>
      <c r="O1447" s="83">
        <f>Master_Chronostrat!I161</f>
        <v>529</v>
      </c>
      <c r="P1447" s="20">
        <v>1</v>
      </c>
      <c r="Q1447" s="143">
        <f>ROUND(P1447*100,1)</f>
        <v>100</v>
      </c>
      <c r="R1447" s="8" t="s">
        <v>1464</v>
      </c>
      <c r="S1447" s="8" t="s">
        <v>226</v>
      </c>
      <c r="T1447" s="7" t="s">
        <v>228</v>
      </c>
    </row>
    <row r="1448" spans="1:20" ht="28">
      <c r="A1448" s="113" t="s">
        <v>1363</v>
      </c>
      <c r="B1448" s="115" t="s">
        <v>1470</v>
      </c>
      <c r="C1448" s="5"/>
      <c r="D1448" s="5" t="s">
        <v>82</v>
      </c>
      <c r="E1448" s="132">
        <f t="shared" ref="E1448:E1453" si="851">$O$1470-J1448*($O$1470-$O$1447)</f>
        <v>530.04999999999995</v>
      </c>
      <c r="F1448" s="139">
        <f>$O$1447-P1448*($O$1447-$O$1435)</f>
        <v>525</v>
      </c>
      <c r="G1448" s="149"/>
      <c r="H1448" s="82" t="str">
        <f>CONCATENATE(K1448," percent up in ",L1448," international stage")</f>
        <v>89.3 percent up in Fortunian international stage</v>
      </c>
      <c r="I1448" s="142" t="str">
        <f>CONCATENATE(Q1448," percent up in ",R1448," international stage")</f>
        <v>50 percent up in Cambrian Stage 2 international stage</v>
      </c>
      <c r="J1448" s="7">
        <v>0.8928571428571429</v>
      </c>
      <c r="K1448" s="129">
        <f>ROUND(J1448*100,1)</f>
        <v>89.3</v>
      </c>
      <c r="L1448" s="8" t="s">
        <v>183</v>
      </c>
      <c r="M1448" s="5" t="s">
        <v>82</v>
      </c>
      <c r="N1448" s="5" t="s">
        <v>82</v>
      </c>
      <c r="O1448" s="83"/>
      <c r="P1448" s="20">
        <v>0.5</v>
      </c>
      <c r="Q1448" s="143">
        <f>ROUND(P1448*100,1)</f>
        <v>50</v>
      </c>
      <c r="R1448" s="8" t="s">
        <v>1464</v>
      </c>
      <c r="S1448" s="8" t="s">
        <v>248</v>
      </c>
      <c r="T1448" s="7" t="s">
        <v>228</v>
      </c>
    </row>
    <row r="1449" spans="1:20" ht="28">
      <c r="A1449" s="113" t="s">
        <v>1363</v>
      </c>
      <c r="B1449" s="114" t="s">
        <v>1472</v>
      </c>
      <c r="C1449" s="5"/>
      <c r="D1449" s="5" t="s">
        <v>1373</v>
      </c>
      <c r="E1449" s="132">
        <f t="shared" si="851"/>
        <v>531.79999999999995</v>
      </c>
      <c r="F1449" s="139">
        <f>$O$1416-P1449*($O$1416-$O$1393)</f>
        <v>509</v>
      </c>
      <c r="G1449" s="149"/>
      <c r="H1449" s="82" t="str">
        <f t="shared" si="832"/>
        <v>71.4 percent up in Fortunian international stage</v>
      </c>
      <c r="I1449" s="142" t="str">
        <f t="shared" si="833"/>
        <v>100 percent up in Cambrian Stage 4 international stage</v>
      </c>
      <c r="J1449" s="7">
        <v>0.7142857142857143</v>
      </c>
      <c r="K1449" s="129">
        <f t="shared" si="834"/>
        <v>71.400000000000006</v>
      </c>
      <c r="L1449" s="8" t="s">
        <v>183</v>
      </c>
      <c r="M1449" s="5" t="s">
        <v>82</v>
      </c>
      <c r="N1449" s="5" t="s">
        <v>82</v>
      </c>
      <c r="O1449" s="83"/>
      <c r="P1449" s="20">
        <v>1</v>
      </c>
      <c r="Q1449" s="143">
        <f t="shared" si="835"/>
        <v>100</v>
      </c>
      <c r="R1449" s="8" t="s">
        <v>1438</v>
      </c>
      <c r="S1449" s="8" t="s">
        <v>248</v>
      </c>
      <c r="T1449" s="7" t="s">
        <v>228</v>
      </c>
    </row>
    <row r="1450" spans="1:20" ht="28">
      <c r="A1450" s="113" t="s">
        <v>1363</v>
      </c>
      <c r="B1450" s="115" t="s">
        <v>1473</v>
      </c>
      <c r="C1450" s="5"/>
      <c r="D1450" s="5" t="s">
        <v>250</v>
      </c>
      <c r="E1450" s="132">
        <f t="shared" si="851"/>
        <v>531.79999999999995</v>
      </c>
      <c r="F1450" s="139">
        <f>$O$1447-P1450*($O$1447-$O$1435)</f>
        <v>523.28571428571433</v>
      </c>
      <c r="G1450" s="149"/>
      <c r="H1450" s="82" t="str">
        <f t="shared" si="832"/>
        <v>71.4 percent up in Fortunian international stage</v>
      </c>
      <c r="I1450" s="142" t="str">
        <f t="shared" si="833"/>
        <v>71.4 percent up in Cambrian Stage 2 international stage</v>
      </c>
      <c r="J1450" s="7">
        <v>0.7142857142857143</v>
      </c>
      <c r="K1450" s="129">
        <f t="shared" si="834"/>
        <v>71.400000000000006</v>
      </c>
      <c r="L1450" s="8" t="s">
        <v>183</v>
      </c>
      <c r="M1450" s="5" t="s">
        <v>82</v>
      </c>
      <c r="N1450" s="5" t="s">
        <v>82</v>
      </c>
      <c r="O1450" s="83"/>
      <c r="P1450" s="20">
        <v>0.7142857142857143</v>
      </c>
      <c r="Q1450" s="143">
        <f t="shared" si="835"/>
        <v>71.400000000000006</v>
      </c>
      <c r="R1450" s="8" t="s">
        <v>1464</v>
      </c>
      <c r="S1450" s="8" t="s">
        <v>248</v>
      </c>
      <c r="T1450" s="7" t="s">
        <v>228</v>
      </c>
    </row>
    <row r="1451" spans="1:20" ht="28">
      <c r="A1451" s="113" t="s">
        <v>1363</v>
      </c>
      <c r="B1451" s="114" t="s">
        <v>1475</v>
      </c>
      <c r="C1451" s="5"/>
      <c r="D1451" s="5" t="s">
        <v>1420</v>
      </c>
      <c r="E1451" s="132">
        <f t="shared" si="851"/>
        <v>534.94999999999993</v>
      </c>
      <c r="F1451" s="139">
        <f>$O$1447-P1451*($O$1447-$O$1435)</f>
        <v>521</v>
      </c>
      <c r="G1451" s="149"/>
      <c r="H1451" s="82" t="str">
        <f t="shared" si="832"/>
        <v>39.3 percent up in Fortunian international stage</v>
      </c>
      <c r="I1451" s="142" t="str">
        <f t="shared" si="833"/>
        <v>100 percent up in Cambrian Stage 2 international stage</v>
      </c>
      <c r="J1451" s="7">
        <v>0.3928571428571429</v>
      </c>
      <c r="K1451" s="129">
        <f t="shared" si="834"/>
        <v>39.299999999999997</v>
      </c>
      <c r="L1451" s="8" t="s">
        <v>183</v>
      </c>
      <c r="M1451" s="5" t="s">
        <v>82</v>
      </c>
      <c r="N1451" s="5" t="s">
        <v>82</v>
      </c>
      <c r="O1451" s="83"/>
      <c r="P1451" s="20">
        <v>1</v>
      </c>
      <c r="Q1451" s="143">
        <f t="shared" si="835"/>
        <v>100</v>
      </c>
      <c r="R1451" s="8" t="s">
        <v>1464</v>
      </c>
      <c r="S1451" s="8" t="s">
        <v>248</v>
      </c>
      <c r="T1451" s="7" t="s">
        <v>228</v>
      </c>
    </row>
    <row r="1452" spans="1:20" ht="28">
      <c r="A1452" s="113" t="s">
        <v>1363</v>
      </c>
      <c r="B1452" s="114" t="s">
        <v>1476</v>
      </c>
      <c r="C1452" s="5"/>
      <c r="D1452" s="5" t="s">
        <v>246</v>
      </c>
      <c r="E1452" s="132">
        <f t="shared" si="851"/>
        <v>538.79999999999995</v>
      </c>
      <c r="F1452" s="139">
        <f>$O$1435-P1452*($O$1435-$O$1416)</f>
        <v>520.45833333333337</v>
      </c>
      <c r="G1452" s="149"/>
      <c r="H1452" s="82" t="str">
        <f t="shared" si="832"/>
        <v>0 percent up in Fortunian international stage</v>
      </c>
      <c r="I1452" s="142" t="str">
        <f t="shared" si="833"/>
        <v>8.3 percent up in Cambrian Stage 3 international stage</v>
      </c>
      <c r="J1452" s="7">
        <v>0</v>
      </c>
      <c r="K1452" s="129">
        <f t="shared" si="834"/>
        <v>0</v>
      </c>
      <c r="L1452" s="8" t="s">
        <v>183</v>
      </c>
      <c r="M1452" s="5" t="s">
        <v>82</v>
      </c>
      <c r="N1452" s="5" t="s">
        <v>82</v>
      </c>
      <c r="O1452" s="83"/>
      <c r="P1452" s="20">
        <v>8.3333333333333329E-2</v>
      </c>
      <c r="Q1452" s="143">
        <f t="shared" si="835"/>
        <v>8.3000000000000007</v>
      </c>
      <c r="R1452" s="8" t="s">
        <v>1454</v>
      </c>
      <c r="S1452" s="8" t="s">
        <v>248</v>
      </c>
      <c r="T1452" s="7" t="s">
        <v>228</v>
      </c>
    </row>
    <row r="1453" spans="1:20" ht="28">
      <c r="A1453" s="113" t="s">
        <v>1363</v>
      </c>
      <c r="B1453" s="115" t="s">
        <v>1477</v>
      </c>
      <c r="C1453" s="5"/>
      <c r="D1453" s="5" t="s">
        <v>266</v>
      </c>
      <c r="E1453" s="132">
        <f t="shared" si="851"/>
        <v>538.79999999999995</v>
      </c>
      <c r="F1453" s="139">
        <f>$O$1416-P1453*($O$1416-$O$1393)</f>
        <v>512.29999999999995</v>
      </c>
      <c r="G1453" s="149"/>
      <c r="H1453" s="82" t="str">
        <f t="shared" si="832"/>
        <v>0 percent up in Fortunian international stage</v>
      </c>
      <c r="I1453" s="142" t="str">
        <f t="shared" si="833"/>
        <v>40 percent up in Cambrian Stage 4 international stage</v>
      </c>
      <c r="J1453" s="7">
        <v>0</v>
      </c>
      <c r="K1453" s="129">
        <f t="shared" si="834"/>
        <v>0</v>
      </c>
      <c r="L1453" s="8" t="s">
        <v>183</v>
      </c>
      <c r="M1453" s="5" t="s">
        <v>82</v>
      </c>
      <c r="N1453" s="5" t="s">
        <v>82</v>
      </c>
      <c r="O1453" s="83"/>
      <c r="P1453" s="20">
        <v>0.4</v>
      </c>
      <c r="Q1453" s="143">
        <f t="shared" si="835"/>
        <v>40</v>
      </c>
      <c r="R1453" s="8" t="s">
        <v>1438</v>
      </c>
      <c r="S1453" s="8" t="s">
        <v>248</v>
      </c>
      <c r="T1453" s="7" t="s">
        <v>228</v>
      </c>
    </row>
    <row r="1454" spans="1:20" ht="34">
      <c r="A1454" s="113"/>
      <c r="B1454" s="115" t="s">
        <v>1811</v>
      </c>
      <c r="C1454" s="5"/>
      <c r="D1454" s="5"/>
      <c r="E1454" s="132">
        <f t="shared" ref="E1454" si="852">$O$1435-J1454*($O$1435-$O$1416)</f>
        <v>521</v>
      </c>
      <c r="F1454" s="139">
        <f>$O$1416-P1454*($O$1416-$O$1393)</f>
        <v>512.29999999999995</v>
      </c>
      <c r="G1454" s="149" t="s">
        <v>1813</v>
      </c>
      <c r="H1454" s="82" t="str">
        <f t="shared" si="832"/>
        <v>0 percent up in Cambrian Stage 3 international stage</v>
      </c>
      <c r="I1454" s="142" t="str">
        <f t="shared" si="833"/>
        <v>40 percent up in Cambrian Stage 4 international stage</v>
      </c>
      <c r="J1454" s="7">
        <v>0</v>
      </c>
      <c r="K1454" s="129">
        <f t="shared" ref="K1454" si="853">ROUND(J1454*100,1)</f>
        <v>0</v>
      </c>
      <c r="L1454" s="8" t="s">
        <v>1454</v>
      </c>
      <c r="M1454" s="5"/>
      <c r="O1454" s="83"/>
      <c r="P1454" s="20">
        <v>0.4</v>
      </c>
      <c r="Q1454" s="143">
        <f t="shared" ref="Q1454:Q1455" si="854">ROUND(P1454*100,1)</f>
        <v>40</v>
      </c>
      <c r="R1454" s="8" t="s">
        <v>1438</v>
      </c>
      <c r="S1454" s="8"/>
    </row>
    <row r="1455" spans="1:20" ht="34">
      <c r="A1455" s="113"/>
      <c r="B1455" s="115" t="s">
        <v>1812</v>
      </c>
      <c r="C1455" s="5"/>
      <c r="D1455" s="5"/>
      <c r="E1455" s="132">
        <f t="shared" ref="E1455:E1470" si="855">$O$1470-J1455*($O$1470-$O$1447)</f>
        <v>538.79999999999995</v>
      </c>
      <c r="F1455" s="139">
        <f>$O$1447-P1455*($O$1447-$O$1435)</f>
        <v>521</v>
      </c>
      <c r="G1455" s="149" t="s">
        <v>1814</v>
      </c>
      <c r="H1455" s="82" t="str">
        <f t="shared" ref="H1455" si="856">CONCATENATE(K1455," percent up in ",L1455," international stage")</f>
        <v>0 percent up in Fortunian international stage</v>
      </c>
      <c r="I1455" s="142" t="str">
        <f t="shared" ref="I1455" si="857">CONCATENATE(Q1455," percent up in ",R1455," international stage")</f>
        <v>100 percent up in Cambrian Stage 2 international stage</v>
      </c>
      <c r="J1455" s="7">
        <v>0</v>
      </c>
      <c r="K1455" s="129">
        <f t="shared" ref="K1455" si="858">ROUND(J1455*100,1)</f>
        <v>0</v>
      </c>
      <c r="L1455" s="8" t="s">
        <v>183</v>
      </c>
      <c r="M1455" s="5"/>
      <c r="O1455" s="83"/>
      <c r="P1455" s="20">
        <v>1</v>
      </c>
      <c r="Q1455" s="143">
        <f t="shared" si="854"/>
        <v>100</v>
      </c>
      <c r="R1455" s="8" t="s">
        <v>1464</v>
      </c>
      <c r="S1455" s="8"/>
    </row>
    <row r="1456" spans="1:20" ht="28">
      <c r="A1456" s="113" t="s">
        <v>1363</v>
      </c>
      <c r="B1456" s="115" t="s">
        <v>1478</v>
      </c>
      <c r="C1456" s="5"/>
      <c r="D1456" s="5" t="s">
        <v>82</v>
      </c>
      <c r="E1456" s="132">
        <f t="shared" si="855"/>
        <v>538.79999999999995</v>
      </c>
      <c r="F1456" s="139">
        <f>$O$1416-P1456*($O$1416-$O$1393)</f>
        <v>512.29999999999995</v>
      </c>
      <c r="G1456" s="149"/>
      <c r="H1456" s="82" t="str">
        <f t="shared" si="832"/>
        <v>0 percent up in Fortunian international stage</v>
      </c>
      <c r="I1456" s="142" t="str">
        <f t="shared" si="833"/>
        <v>40 percent up in Cambrian Stage 4 international stage</v>
      </c>
      <c r="J1456" s="7">
        <v>0</v>
      </c>
      <c r="K1456" s="129">
        <f t="shared" si="834"/>
        <v>0</v>
      </c>
      <c r="L1456" s="8" t="s">
        <v>183</v>
      </c>
      <c r="M1456" s="5" t="s">
        <v>82</v>
      </c>
      <c r="N1456" s="5" t="s">
        <v>82</v>
      </c>
      <c r="O1456" s="83"/>
      <c r="P1456" s="20">
        <v>0.4</v>
      </c>
      <c r="Q1456" s="143">
        <f t="shared" si="835"/>
        <v>40</v>
      </c>
      <c r="R1456" s="8" t="s">
        <v>1438</v>
      </c>
      <c r="S1456" s="8" t="s">
        <v>248</v>
      </c>
      <c r="T1456" s="7" t="s">
        <v>228</v>
      </c>
    </row>
    <row r="1457" spans="1:20" ht="28">
      <c r="A1457" s="113" t="s">
        <v>1363</v>
      </c>
      <c r="B1457" s="114" t="s">
        <v>1479</v>
      </c>
      <c r="C1457" s="5"/>
      <c r="D1457" s="5" t="s">
        <v>1373</v>
      </c>
      <c r="E1457" s="132">
        <f t="shared" si="855"/>
        <v>538.79999999999995</v>
      </c>
      <c r="F1457" s="139">
        <f>$O$1470-P1457*($O$1470-$O$1447)</f>
        <v>531.79999999999995</v>
      </c>
      <c r="G1457" s="149"/>
      <c r="H1457" s="82" t="str">
        <f t="shared" si="832"/>
        <v>0 percent up in Fortunian international stage</v>
      </c>
      <c r="I1457" s="142" t="str">
        <f t="shared" si="833"/>
        <v>71.4 percent up in Fortunian international stage</v>
      </c>
      <c r="J1457" s="7">
        <v>0</v>
      </c>
      <c r="K1457" s="129">
        <f t="shared" si="834"/>
        <v>0</v>
      </c>
      <c r="L1457" s="8" t="s">
        <v>183</v>
      </c>
      <c r="M1457" s="5" t="s">
        <v>82</v>
      </c>
      <c r="N1457" s="5" t="s">
        <v>82</v>
      </c>
      <c r="O1457" s="83"/>
      <c r="P1457" s="20">
        <v>0.7142857142857143</v>
      </c>
      <c r="Q1457" s="143">
        <f t="shared" si="835"/>
        <v>71.400000000000006</v>
      </c>
      <c r="R1457" s="21" t="s">
        <v>183</v>
      </c>
      <c r="S1457" s="8" t="s">
        <v>232</v>
      </c>
      <c r="T1457" s="7" t="s">
        <v>228</v>
      </c>
    </row>
    <row r="1458" spans="1:20" ht="28">
      <c r="A1458" s="113" t="s">
        <v>1363</v>
      </c>
      <c r="B1458" s="115" t="s">
        <v>1480</v>
      </c>
      <c r="C1458" s="5"/>
      <c r="D1458" s="5" t="s">
        <v>82</v>
      </c>
      <c r="E1458" s="132">
        <f t="shared" si="855"/>
        <v>538.79999999999995</v>
      </c>
      <c r="F1458" s="139">
        <f>$O$1416-P1458*($O$1416-$O$1393)</f>
        <v>512.29999999999995</v>
      </c>
      <c r="G1458" s="149"/>
      <c r="H1458" s="82" t="str">
        <f t="shared" si="832"/>
        <v>0 percent up in Fortunian international stage</v>
      </c>
      <c r="I1458" s="142" t="str">
        <f t="shared" si="833"/>
        <v>40 percent up in Cambrian Stage 4 international stage</v>
      </c>
      <c r="J1458" s="7">
        <v>0</v>
      </c>
      <c r="K1458" s="129">
        <f t="shared" si="834"/>
        <v>0</v>
      </c>
      <c r="L1458" s="8" t="s">
        <v>183</v>
      </c>
      <c r="M1458" s="5" t="s">
        <v>82</v>
      </c>
      <c r="N1458" s="5" t="s">
        <v>82</v>
      </c>
      <c r="O1458" s="83"/>
      <c r="P1458" s="20">
        <v>0.4</v>
      </c>
      <c r="Q1458" s="143">
        <f t="shared" si="835"/>
        <v>40</v>
      </c>
      <c r="R1458" s="8" t="s">
        <v>1438</v>
      </c>
      <c r="S1458" s="8" t="s">
        <v>248</v>
      </c>
      <c r="T1458" s="7" t="s">
        <v>228</v>
      </c>
    </row>
    <row r="1459" spans="1:20" ht="28">
      <c r="A1459" s="113" t="s">
        <v>1363</v>
      </c>
      <c r="B1459" s="115" t="s">
        <v>1481</v>
      </c>
      <c r="C1459" s="5"/>
      <c r="D1459" s="5" t="s">
        <v>250</v>
      </c>
      <c r="E1459" s="132">
        <f t="shared" si="855"/>
        <v>538.79999999999995</v>
      </c>
      <c r="F1459" s="139">
        <f>$O$1470-P1459*($O$1470-$O$1447)</f>
        <v>531.79999999999995</v>
      </c>
      <c r="G1459" s="149"/>
      <c r="H1459" s="82" t="str">
        <f t="shared" si="832"/>
        <v>0 percent up in Fortunian international stage</v>
      </c>
      <c r="I1459" s="142" t="str">
        <f t="shared" si="833"/>
        <v>71.4 percent up in Fortunian international stage</v>
      </c>
      <c r="J1459" s="7">
        <v>0</v>
      </c>
      <c r="K1459" s="129">
        <f t="shared" si="834"/>
        <v>0</v>
      </c>
      <c r="L1459" s="8" t="s">
        <v>183</v>
      </c>
      <c r="M1459" s="5" t="s">
        <v>82</v>
      </c>
      <c r="N1459" s="5" t="s">
        <v>82</v>
      </c>
      <c r="O1459" s="83"/>
      <c r="P1459" s="20">
        <v>0.7142857142857143</v>
      </c>
      <c r="Q1459" s="143">
        <f t="shared" si="835"/>
        <v>71.400000000000006</v>
      </c>
      <c r="R1459" s="21" t="s">
        <v>183</v>
      </c>
      <c r="S1459" s="8" t="s">
        <v>232</v>
      </c>
      <c r="T1459" s="7" t="s">
        <v>228</v>
      </c>
    </row>
    <row r="1460" spans="1:20" ht="28">
      <c r="A1460" s="113" t="s">
        <v>1363</v>
      </c>
      <c r="B1460" s="114" t="s">
        <v>1482</v>
      </c>
      <c r="C1460" s="5"/>
      <c r="D1460" s="5" t="s">
        <v>1373</v>
      </c>
      <c r="E1460" s="132">
        <f t="shared" si="855"/>
        <v>538.79999999999995</v>
      </c>
      <c r="F1460" s="139">
        <f>$O$1447-P1460*($O$1447-$O$1435)</f>
        <v>521</v>
      </c>
      <c r="G1460" s="149"/>
      <c r="H1460" s="82" t="str">
        <f t="shared" si="832"/>
        <v>0 percent up in Fortunian international stage</v>
      </c>
      <c r="I1460" s="142" t="str">
        <f t="shared" si="833"/>
        <v>100 percent up in Cambrian Stage 2 international stage</v>
      </c>
      <c r="J1460" s="7">
        <v>0</v>
      </c>
      <c r="K1460" s="129">
        <f t="shared" si="834"/>
        <v>0</v>
      </c>
      <c r="L1460" s="8" t="s">
        <v>183</v>
      </c>
      <c r="M1460" s="5" t="s">
        <v>82</v>
      </c>
      <c r="N1460" s="5" t="s">
        <v>82</v>
      </c>
      <c r="O1460" s="83"/>
      <c r="P1460" s="20">
        <v>1</v>
      </c>
      <c r="Q1460" s="143">
        <f t="shared" si="835"/>
        <v>100</v>
      </c>
      <c r="R1460" s="8" t="s">
        <v>1464</v>
      </c>
      <c r="S1460" s="8" t="s">
        <v>234</v>
      </c>
      <c r="T1460" s="7" t="s">
        <v>228</v>
      </c>
    </row>
    <row r="1461" spans="1:20" ht="28">
      <c r="A1461" s="113" t="s">
        <v>1363</v>
      </c>
      <c r="B1461" s="115" t="s">
        <v>1483</v>
      </c>
      <c r="C1461" s="5"/>
      <c r="D1461" s="5" t="s">
        <v>246</v>
      </c>
      <c r="E1461" s="132">
        <f t="shared" si="855"/>
        <v>538.79999999999995</v>
      </c>
      <c r="F1461" s="139">
        <f>$O$1416-P1461*($O$1416-$O$1393)</f>
        <v>512.29999999999995</v>
      </c>
      <c r="G1461" s="149"/>
      <c r="H1461" s="82" t="str">
        <f t="shared" si="832"/>
        <v>0 percent up in Fortunian international stage</v>
      </c>
      <c r="I1461" s="142" t="str">
        <f t="shared" si="833"/>
        <v>40 percent up in Cambrian Stage 4 international stage</v>
      </c>
      <c r="J1461" s="7">
        <v>0</v>
      </c>
      <c r="K1461" s="129">
        <f t="shared" si="834"/>
        <v>0</v>
      </c>
      <c r="L1461" s="8" t="s">
        <v>183</v>
      </c>
      <c r="M1461" s="5" t="s">
        <v>82</v>
      </c>
      <c r="N1461" s="5" t="s">
        <v>82</v>
      </c>
      <c r="O1461" s="83"/>
      <c r="P1461" s="20">
        <v>0.4</v>
      </c>
      <c r="Q1461" s="143">
        <f t="shared" si="835"/>
        <v>40</v>
      </c>
      <c r="R1461" s="8" t="s">
        <v>1438</v>
      </c>
      <c r="S1461" s="8" t="s">
        <v>248</v>
      </c>
      <c r="T1461" s="7" t="s">
        <v>228</v>
      </c>
    </row>
    <row r="1462" spans="1:20" ht="28">
      <c r="A1462" s="113" t="s">
        <v>1363</v>
      </c>
      <c r="B1462" s="115" t="s">
        <v>1484</v>
      </c>
      <c r="C1462" s="5"/>
      <c r="D1462" s="5" t="s">
        <v>963</v>
      </c>
      <c r="E1462" s="132">
        <f t="shared" si="855"/>
        <v>538.79999999999995</v>
      </c>
      <c r="F1462" s="139">
        <f>$O$1447-P1462*($O$1447-$O$1435)</f>
        <v>525</v>
      </c>
      <c r="G1462" s="149" t="s">
        <v>1953</v>
      </c>
      <c r="H1462" s="82" t="str">
        <f t="shared" si="832"/>
        <v>0 percent up in Fortunian international stage</v>
      </c>
      <c r="I1462" s="142" t="str">
        <f t="shared" si="833"/>
        <v>50 percent up in Cambrian Stage 2 international stage</v>
      </c>
      <c r="J1462" s="7">
        <v>0</v>
      </c>
      <c r="K1462" s="129">
        <f t="shared" si="834"/>
        <v>0</v>
      </c>
      <c r="L1462" s="8" t="s">
        <v>183</v>
      </c>
      <c r="M1462" s="5" t="s">
        <v>82</v>
      </c>
      <c r="N1462" s="5" t="s">
        <v>82</v>
      </c>
      <c r="O1462" s="83"/>
      <c r="P1462" s="20">
        <v>0.5</v>
      </c>
      <c r="Q1462" s="143">
        <f>ROUND(P1462*100,1)</f>
        <v>50</v>
      </c>
      <c r="R1462" s="8" t="s">
        <v>1464</v>
      </c>
      <c r="S1462" s="8" t="s">
        <v>232</v>
      </c>
      <c r="T1462" s="7" t="s">
        <v>228</v>
      </c>
    </row>
    <row r="1463" spans="1:20" ht="28">
      <c r="A1463" s="113" t="s">
        <v>1363</v>
      </c>
      <c r="B1463" s="115" t="s">
        <v>1485</v>
      </c>
      <c r="C1463" s="5"/>
      <c r="D1463" s="5" t="s">
        <v>272</v>
      </c>
      <c r="E1463" s="132">
        <f t="shared" si="855"/>
        <v>538.79999999999995</v>
      </c>
      <c r="F1463" s="139">
        <f>$O$1470-P1463*($O$1470-$O$1447)</f>
        <v>533.19999999999993</v>
      </c>
      <c r="G1463" s="149"/>
      <c r="H1463" s="82" t="str">
        <f t="shared" si="832"/>
        <v>0 percent up in Fortunian international stage</v>
      </c>
      <c r="I1463" s="142" t="str">
        <f t="shared" si="833"/>
        <v>57.1 percent up in Fortunian international stage</v>
      </c>
      <c r="J1463" s="7">
        <v>0</v>
      </c>
      <c r="K1463" s="129">
        <f t="shared" si="834"/>
        <v>0</v>
      </c>
      <c r="L1463" s="8" t="s">
        <v>183</v>
      </c>
      <c r="M1463" s="5" t="s">
        <v>82</v>
      </c>
      <c r="N1463" s="5" t="s">
        <v>82</v>
      </c>
      <c r="O1463" s="83"/>
      <c r="P1463" s="20">
        <v>0.5714285714285714</v>
      </c>
      <c r="Q1463" s="143">
        <f t="shared" si="835"/>
        <v>57.1</v>
      </c>
      <c r="R1463" s="21" t="s">
        <v>183</v>
      </c>
      <c r="S1463" s="8" t="s">
        <v>232</v>
      </c>
      <c r="T1463" s="7" t="s">
        <v>228</v>
      </c>
    </row>
    <row r="1464" spans="1:20" ht="28">
      <c r="A1464" s="113" t="s">
        <v>1363</v>
      </c>
      <c r="B1464" s="114" t="s">
        <v>1486</v>
      </c>
      <c r="C1464" s="5"/>
      <c r="D1464" s="5" t="s">
        <v>1403</v>
      </c>
      <c r="E1464" s="132">
        <f t="shared" si="855"/>
        <v>538.79999999999995</v>
      </c>
      <c r="F1464" s="139">
        <f>$O$1435-P1464*($O$1435-$O$1416)</f>
        <v>516.66666666666663</v>
      </c>
      <c r="G1464" s="149"/>
      <c r="H1464" s="82" t="str">
        <f t="shared" si="832"/>
        <v>0 percent up in Fortunian international stage</v>
      </c>
      <c r="I1464" s="142" t="str">
        <f t="shared" si="833"/>
        <v>66.7 percent up in Cambrian Stage 3 international stage</v>
      </c>
      <c r="J1464" s="7">
        <v>0</v>
      </c>
      <c r="K1464" s="129">
        <f t="shared" si="834"/>
        <v>0</v>
      </c>
      <c r="L1464" s="8" t="s">
        <v>183</v>
      </c>
      <c r="M1464" s="5" t="s">
        <v>82</v>
      </c>
      <c r="N1464" s="5" t="s">
        <v>82</v>
      </c>
      <c r="O1464" s="83"/>
      <c r="P1464" s="20">
        <v>0.66666666666666663</v>
      </c>
      <c r="Q1464" s="143">
        <f t="shared" si="835"/>
        <v>66.7</v>
      </c>
      <c r="R1464" s="8" t="s">
        <v>1454</v>
      </c>
      <c r="S1464" s="8" t="s">
        <v>248</v>
      </c>
      <c r="T1464" s="7" t="s">
        <v>228</v>
      </c>
    </row>
    <row r="1465" spans="1:20" ht="42">
      <c r="A1465" s="113" t="s">
        <v>1363</v>
      </c>
      <c r="B1465" s="122" t="s">
        <v>1487</v>
      </c>
      <c r="C1465" s="5"/>
      <c r="D1465" s="5" t="s">
        <v>82</v>
      </c>
      <c r="E1465" s="132">
        <f t="shared" si="855"/>
        <v>538.79999999999995</v>
      </c>
      <c r="F1465" s="139">
        <f>$O$698-P1465*($O$698-$O$688)</f>
        <v>251.9</v>
      </c>
      <c r="G1465" s="149"/>
      <c r="H1465" s="82" t="str">
        <f t="shared" si="832"/>
        <v>0 percent up in Fortunian international stage</v>
      </c>
      <c r="I1465" s="142" t="str">
        <f t="shared" si="833"/>
        <v>100 percent up in Changhsingian international stage</v>
      </c>
      <c r="J1465" s="7">
        <v>0</v>
      </c>
      <c r="K1465" s="129">
        <f t="shared" si="834"/>
        <v>0</v>
      </c>
      <c r="L1465" s="8" t="s">
        <v>183</v>
      </c>
      <c r="M1465" s="5" t="s">
        <v>82</v>
      </c>
      <c r="N1465" s="5" t="s">
        <v>82</v>
      </c>
      <c r="O1465" s="83"/>
      <c r="P1465" s="20">
        <v>1</v>
      </c>
      <c r="Q1465" s="143">
        <f t="shared" si="835"/>
        <v>100</v>
      </c>
      <c r="R1465" s="21" t="s">
        <v>107</v>
      </c>
      <c r="S1465" s="8" t="s">
        <v>234</v>
      </c>
      <c r="T1465" s="7" t="s">
        <v>228</v>
      </c>
    </row>
    <row r="1466" spans="1:20" ht="28">
      <c r="A1466" s="113" t="s">
        <v>1363</v>
      </c>
      <c r="B1466" s="115" t="s">
        <v>183</v>
      </c>
      <c r="C1466" s="135"/>
      <c r="D1466" s="135" t="s">
        <v>224</v>
      </c>
      <c r="E1466" s="132">
        <f t="shared" si="855"/>
        <v>538.79999999999995</v>
      </c>
      <c r="F1466" s="139">
        <f>$O$1470-P1466*($O$1470-$O$1447)</f>
        <v>529</v>
      </c>
      <c r="G1466" s="149"/>
      <c r="H1466" s="82" t="str">
        <f t="shared" si="832"/>
        <v>0 percent up in Fortunian international stage</v>
      </c>
      <c r="I1466" s="142" t="str">
        <f t="shared" si="833"/>
        <v>100 percent up in Fortunian international stage</v>
      </c>
      <c r="J1466" s="7">
        <v>0</v>
      </c>
      <c r="K1466" s="129">
        <f t="shared" si="834"/>
        <v>0</v>
      </c>
      <c r="L1466" s="8" t="s">
        <v>183</v>
      </c>
      <c r="M1466" s="5" t="s">
        <v>226</v>
      </c>
      <c r="N1466" s="5" t="s">
        <v>1488</v>
      </c>
      <c r="O1466" s="83">
        <f>Master_Chronostrat!I162</f>
        <v>538.79999999999995</v>
      </c>
      <c r="P1466" s="20">
        <v>1</v>
      </c>
      <c r="Q1466" s="143">
        <f t="shared" si="835"/>
        <v>100</v>
      </c>
      <c r="R1466" s="21" t="s">
        <v>183</v>
      </c>
      <c r="S1466" s="8" t="s">
        <v>226</v>
      </c>
      <c r="T1466" s="7" t="s">
        <v>228</v>
      </c>
    </row>
    <row r="1467" spans="1:20" ht="28">
      <c r="A1467" s="113" t="s">
        <v>1363</v>
      </c>
      <c r="B1467" s="115" t="s">
        <v>182</v>
      </c>
      <c r="C1467" s="135"/>
      <c r="D1467" s="135" t="s">
        <v>224</v>
      </c>
      <c r="E1467" s="132">
        <f t="shared" si="855"/>
        <v>538.79999999999995</v>
      </c>
      <c r="F1467" s="139">
        <f>$O$1447-P1467*($O$1447-$O$1435)</f>
        <v>521</v>
      </c>
      <c r="G1467" s="149"/>
      <c r="H1467" s="82" t="str">
        <f t="shared" si="832"/>
        <v>0 percent up in Fortunian international stage</v>
      </c>
      <c r="I1467" s="142" t="str">
        <f t="shared" si="833"/>
        <v>100 percent up in Cambrian Stage 2 international stage</v>
      </c>
      <c r="J1467" s="7">
        <v>0</v>
      </c>
      <c r="K1467" s="129">
        <f t="shared" si="834"/>
        <v>0</v>
      </c>
      <c r="L1467" s="8" t="s">
        <v>183</v>
      </c>
      <c r="M1467" s="5" t="s">
        <v>226</v>
      </c>
      <c r="N1467" s="5" t="s">
        <v>1489</v>
      </c>
      <c r="O1467" s="83">
        <f>Master_Chronostrat!I162</f>
        <v>538.79999999999995</v>
      </c>
      <c r="P1467" s="20">
        <v>1</v>
      </c>
      <c r="Q1467" s="143">
        <f t="shared" si="835"/>
        <v>100</v>
      </c>
      <c r="R1467" s="8" t="s">
        <v>1464</v>
      </c>
      <c r="S1467" s="8" t="s">
        <v>241</v>
      </c>
      <c r="T1467" s="7" t="s">
        <v>228</v>
      </c>
    </row>
    <row r="1468" spans="1:20" ht="28">
      <c r="A1468" s="113" t="s">
        <v>1363</v>
      </c>
      <c r="B1468" s="115" t="s">
        <v>181</v>
      </c>
      <c r="C1468" s="135"/>
      <c r="D1468" s="135" t="s">
        <v>224</v>
      </c>
      <c r="E1468" s="132">
        <f t="shared" si="855"/>
        <v>538.79999999999995</v>
      </c>
      <c r="F1468" s="139">
        <f>$O$1327-P1468*($O$1327-$O$1318)</f>
        <v>486.85</v>
      </c>
      <c r="G1468" s="149"/>
      <c r="H1468" s="82" t="str">
        <f t="shared" si="832"/>
        <v>0 percent up in Fortunian international stage</v>
      </c>
      <c r="I1468" s="142" t="str">
        <f t="shared" si="833"/>
        <v>100 percent up in Cambrian Stage 10 international stage</v>
      </c>
      <c r="J1468" s="7">
        <v>0</v>
      </c>
      <c r="K1468" s="129">
        <f t="shared" si="834"/>
        <v>0</v>
      </c>
      <c r="L1468" s="8" t="s">
        <v>183</v>
      </c>
      <c r="M1468" s="5" t="s">
        <v>226</v>
      </c>
      <c r="N1468" s="5" t="s">
        <v>1490</v>
      </c>
      <c r="O1468" s="83">
        <f>Master_Chronostrat!I162</f>
        <v>538.79999999999995</v>
      </c>
      <c r="P1468" s="20">
        <v>1</v>
      </c>
      <c r="Q1468" s="143">
        <f t="shared" si="835"/>
        <v>100</v>
      </c>
      <c r="R1468" s="21" t="s">
        <v>1365</v>
      </c>
      <c r="S1468" s="8" t="s">
        <v>241</v>
      </c>
      <c r="T1468" s="7" t="s">
        <v>228</v>
      </c>
    </row>
    <row r="1469" spans="1:20" ht="42">
      <c r="A1469" s="113" t="s">
        <v>1363</v>
      </c>
      <c r="B1469" s="122" t="s">
        <v>180</v>
      </c>
      <c r="C1469" s="135"/>
      <c r="D1469" s="135" t="s">
        <v>224</v>
      </c>
      <c r="E1469" s="132">
        <f t="shared" si="855"/>
        <v>538.79999999999995</v>
      </c>
      <c r="F1469" s="139">
        <f>$O$698-P1469*($O$698-$O$688)</f>
        <v>251.9</v>
      </c>
      <c r="G1469" s="149"/>
      <c r="H1469" s="82" t="str">
        <f t="shared" si="832"/>
        <v>0 percent up in Fortunian international stage</v>
      </c>
      <c r="I1469" s="142" t="str">
        <f t="shared" si="833"/>
        <v>100 percent up in Changhsingian international stage</v>
      </c>
      <c r="J1469" s="7">
        <v>0</v>
      </c>
      <c r="K1469" s="129">
        <f t="shared" si="834"/>
        <v>0</v>
      </c>
      <c r="L1469" s="8" t="s">
        <v>183</v>
      </c>
      <c r="M1469" s="5" t="s">
        <v>226</v>
      </c>
      <c r="N1469" s="5" t="s">
        <v>1491</v>
      </c>
      <c r="O1469" s="83">
        <f>Master_Chronostrat!I162</f>
        <v>538.79999999999995</v>
      </c>
      <c r="P1469" s="20">
        <v>1</v>
      </c>
      <c r="Q1469" s="143">
        <f t="shared" si="835"/>
        <v>100</v>
      </c>
      <c r="R1469" s="21" t="s">
        <v>107</v>
      </c>
      <c r="S1469" s="8" t="s">
        <v>241</v>
      </c>
      <c r="T1469" s="7" t="s">
        <v>228</v>
      </c>
    </row>
    <row r="1470" spans="1:20" ht="28">
      <c r="A1470" s="113" t="s">
        <v>1363</v>
      </c>
      <c r="B1470" s="123" t="s">
        <v>179</v>
      </c>
      <c r="C1470" s="135"/>
      <c r="D1470" s="135" t="s">
        <v>224</v>
      </c>
      <c r="E1470" s="132">
        <f t="shared" si="855"/>
        <v>538.79999999999995</v>
      </c>
      <c r="F1470" s="139">
        <f>$O$4-P1470*($O$4-$O$3)</f>
        <v>0</v>
      </c>
      <c r="G1470" s="149"/>
      <c r="H1470" s="82" t="str">
        <f t="shared" si="832"/>
        <v>0 percent up in Fortunian international stage</v>
      </c>
      <c r="I1470" s="142" t="str">
        <f t="shared" si="833"/>
        <v>100 percent up in Meghalayan international stage</v>
      </c>
      <c r="J1470" s="7">
        <v>0</v>
      </c>
      <c r="K1470" s="129">
        <f t="shared" si="834"/>
        <v>0</v>
      </c>
      <c r="L1470" s="8" t="s">
        <v>183</v>
      </c>
      <c r="M1470" s="5" t="s">
        <v>226</v>
      </c>
      <c r="N1470" s="5" t="s">
        <v>1492</v>
      </c>
      <c r="O1470" s="83">
        <f>Master_Chronostrat!I162</f>
        <v>538.79999999999995</v>
      </c>
      <c r="P1470" s="20">
        <v>1</v>
      </c>
      <c r="Q1470" s="143">
        <f t="shared" si="835"/>
        <v>100</v>
      </c>
      <c r="R1470" s="21" t="s">
        <v>13</v>
      </c>
      <c r="S1470" s="8" t="s">
        <v>241</v>
      </c>
      <c r="T1470" s="7" t="s">
        <v>228</v>
      </c>
    </row>
    <row r="1471" spans="1:20" ht="28">
      <c r="A1471" s="10" t="s">
        <v>1493</v>
      </c>
      <c r="B1471" s="14" t="s">
        <v>1494</v>
      </c>
      <c r="C1471" s="5"/>
      <c r="D1471" s="5" t="s">
        <v>82</v>
      </c>
      <c r="E1471" s="132">
        <f t="shared" ref="E1471:E1477" si="859">$O$1477-J1471*($O$1477-$O$1470)</f>
        <v>569.40909090909088</v>
      </c>
      <c r="F1471" s="139">
        <f t="shared" ref="F1471:F1477" si="860">$O$1477-P1471*($O$1477-$O$1470)</f>
        <v>538.79999999999995</v>
      </c>
      <c r="G1471" s="149"/>
      <c r="H1471" s="82" t="str">
        <f t="shared" si="832"/>
        <v>68.2 percent up in Ediacaran international stage</v>
      </c>
      <c r="I1471" s="142" t="str">
        <f t="shared" si="833"/>
        <v>100 percent up in Ediacaran international stage</v>
      </c>
      <c r="J1471" s="7">
        <v>0.68181818181818188</v>
      </c>
      <c r="K1471" s="129">
        <f t="shared" si="834"/>
        <v>68.2</v>
      </c>
      <c r="L1471" s="82" t="s">
        <v>184</v>
      </c>
      <c r="M1471" s="5" t="s">
        <v>82</v>
      </c>
      <c r="N1471" s="5" t="s">
        <v>82</v>
      </c>
      <c r="O1471" s="83"/>
      <c r="P1471" s="20">
        <v>1</v>
      </c>
      <c r="Q1471" s="143">
        <f t="shared" si="835"/>
        <v>100</v>
      </c>
      <c r="R1471" s="21" t="s">
        <v>184</v>
      </c>
      <c r="S1471" s="8" t="s">
        <v>274</v>
      </c>
      <c r="T1471" s="7" t="s">
        <v>228</v>
      </c>
    </row>
    <row r="1472" spans="1:20" ht="28">
      <c r="A1472" s="10" t="s">
        <v>1493</v>
      </c>
      <c r="B1472" s="14" t="s">
        <v>1495</v>
      </c>
      <c r="C1472" s="5"/>
      <c r="D1472" s="5" t="s">
        <v>82</v>
      </c>
      <c r="E1472" s="132">
        <f t="shared" si="859"/>
        <v>602.2045454545455</v>
      </c>
      <c r="F1472" s="139">
        <f t="shared" si="860"/>
        <v>538.79999999999995</v>
      </c>
      <c r="G1472" s="149"/>
      <c r="H1472" s="82" t="str">
        <f t="shared" si="832"/>
        <v>34.1 percent up in Ediacaran international stage</v>
      </c>
      <c r="I1472" s="142" t="str">
        <f t="shared" si="833"/>
        <v>100 percent up in Ediacaran international stage</v>
      </c>
      <c r="J1472" s="7">
        <v>0.34090909090909094</v>
      </c>
      <c r="K1472" s="129">
        <f t="shared" si="834"/>
        <v>34.1</v>
      </c>
      <c r="L1472" s="82" t="s">
        <v>184</v>
      </c>
      <c r="M1472" s="5" t="s">
        <v>82</v>
      </c>
      <c r="N1472" s="5" t="s">
        <v>82</v>
      </c>
      <c r="O1472" s="83"/>
      <c r="P1472" s="20">
        <v>1</v>
      </c>
      <c r="Q1472" s="143">
        <f t="shared" si="835"/>
        <v>100</v>
      </c>
      <c r="R1472" s="21" t="s">
        <v>184</v>
      </c>
      <c r="S1472" s="8" t="s">
        <v>274</v>
      </c>
      <c r="T1472" s="7" t="s">
        <v>228</v>
      </c>
    </row>
    <row r="1473" spans="1:20" ht="28">
      <c r="A1473" s="10" t="s">
        <v>1493</v>
      </c>
      <c r="B1473" s="14" t="s">
        <v>1496</v>
      </c>
      <c r="C1473" s="5"/>
      <c r="D1473" s="5" t="s">
        <v>82</v>
      </c>
      <c r="E1473" s="132">
        <f t="shared" si="859"/>
        <v>635</v>
      </c>
      <c r="F1473" s="139">
        <f t="shared" si="860"/>
        <v>538.79999999999995</v>
      </c>
      <c r="G1473" s="149"/>
      <c r="H1473" s="82" t="str">
        <f t="shared" si="832"/>
        <v>0 percent up in Ediacaran international stage</v>
      </c>
      <c r="I1473" s="142" t="str">
        <f t="shared" si="833"/>
        <v>100 percent up in Ediacaran international stage</v>
      </c>
      <c r="J1473" s="7">
        <v>0</v>
      </c>
      <c r="K1473" s="129">
        <f t="shared" si="834"/>
        <v>0</v>
      </c>
      <c r="L1473" s="82" t="s">
        <v>184</v>
      </c>
      <c r="M1473" s="5" t="s">
        <v>82</v>
      </c>
      <c r="N1473" s="5" t="s">
        <v>82</v>
      </c>
      <c r="O1473" s="83"/>
      <c r="P1473" s="20">
        <v>1</v>
      </c>
      <c r="Q1473" s="143">
        <f t="shared" si="835"/>
        <v>100</v>
      </c>
      <c r="R1473" s="21" t="s">
        <v>184</v>
      </c>
      <c r="S1473" s="8" t="s">
        <v>234</v>
      </c>
      <c r="T1473" s="7" t="s">
        <v>228</v>
      </c>
    </row>
    <row r="1474" spans="1:20" ht="28">
      <c r="A1474" s="10" t="s">
        <v>1493</v>
      </c>
      <c r="B1474" s="14" t="s">
        <v>1497</v>
      </c>
      <c r="C1474" s="5"/>
      <c r="D1474" s="5" t="s">
        <v>82</v>
      </c>
      <c r="E1474" s="132">
        <f t="shared" si="859"/>
        <v>635</v>
      </c>
      <c r="F1474" s="139">
        <f t="shared" si="860"/>
        <v>538.79999999999995</v>
      </c>
      <c r="G1474" s="149"/>
      <c r="H1474" s="82" t="str">
        <f t="shared" si="832"/>
        <v>0 percent up in Ediacaran international stage</v>
      </c>
      <c r="I1474" s="142" t="str">
        <f t="shared" si="833"/>
        <v>100 percent up in Ediacaran international stage</v>
      </c>
      <c r="J1474" s="7">
        <v>0</v>
      </c>
      <c r="K1474" s="129">
        <f t="shared" si="834"/>
        <v>0</v>
      </c>
      <c r="L1474" s="82" t="s">
        <v>184</v>
      </c>
      <c r="M1474" s="5" t="s">
        <v>82</v>
      </c>
      <c r="N1474" s="5" t="s">
        <v>82</v>
      </c>
      <c r="O1474" s="83"/>
      <c r="P1474" s="20">
        <v>1</v>
      </c>
      <c r="Q1474" s="143">
        <f t="shared" si="835"/>
        <v>100</v>
      </c>
      <c r="R1474" s="21" t="s">
        <v>184</v>
      </c>
      <c r="S1474" s="8" t="s">
        <v>234</v>
      </c>
      <c r="T1474" s="7" t="s">
        <v>228</v>
      </c>
    </row>
    <row r="1475" spans="1:20" ht="28">
      <c r="A1475" s="10" t="s">
        <v>1493</v>
      </c>
      <c r="B1475" s="14" t="s">
        <v>1498</v>
      </c>
      <c r="C1475" s="5"/>
      <c r="D1475" s="5" t="s">
        <v>82</v>
      </c>
      <c r="E1475" s="132">
        <f t="shared" si="859"/>
        <v>635</v>
      </c>
      <c r="F1475" s="139">
        <f t="shared" si="860"/>
        <v>569.40909090909088</v>
      </c>
      <c r="G1475" s="149"/>
      <c r="H1475" s="82" t="str">
        <f t="shared" si="832"/>
        <v>0 percent up in Ediacaran international stage</v>
      </c>
      <c r="I1475" s="142" t="str">
        <f t="shared" si="833"/>
        <v>68.2 percent up in Ediacaran international stage</v>
      </c>
      <c r="J1475" s="7">
        <v>0</v>
      </c>
      <c r="K1475" s="129">
        <f t="shared" si="834"/>
        <v>0</v>
      </c>
      <c r="L1475" s="82" t="s">
        <v>184</v>
      </c>
      <c r="M1475" s="5" t="s">
        <v>82</v>
      </c>
      <c r="N1475" s="5" t="s">
        <v>82</v>
      </c>
      <c r="O1475" s="83"/>
      <c r="P1475" s="20">
        <v>0.68181818181818177</v>
      </c>
      <c r="Q1475" s="143">
        <f t="shared" si="835"/>
        <v>68.2</v>
      </c>
      <c r="R1475" s="21" t="s">
        <v>184</v>
      </c>
      <c r="S1475" s="8" t="s">
        <v>232</v>
      </c>
      <c r="T1475" s="7" t="s">
        <v>228</v>
      </c>
    </row>
    <row r="1476" spans="1:20" ht="28">
      <c r="A1476" s="10" t="s">
        <v>1493</v>
      </c>
      <c r="B1476" s="14" t="s">
        <v>1499</v>
      </c>
      <c r="C1476" s="5"/>
      <c r="D1476" s="5" t="s">
        <v>82</v>
      </c>
      <c r="E1476" s="132">
        <f t="shared" si="859"/>
        <v>635</v>
      </c>
      <c r="F1476" s="139">
        <f t="shared" si="860"/>
        <v>569.40909090909088</v>
      </c>
      <c r="G1476" s="149"/>
      <c r="H1476" s="82" t="str">
        <f t="shared" si="832"/>
        <v>0 percent up in Ediacaran international stage</v>
      </c>
      <c r="I1476" s="142" t="str">
        <f t="shared" si="833"/>
        <v>68.2 percent up in Ediacaran international stage</v>
      </c>
      <c r="J1476" s="7">
        <v>0</v>
      </c>
      <c r="K1476" s="129">
        <f t="shared" si="834"/>
        <v>0</v>
      </c>
      <c r="L1476" s="82" t="s">
        <v>184</v>
      </c>
      <c r="M1476" s="5" t="s">
        <v>82</v>
      </c>
      <c r="N1476" s="5" t="s">
        <v>82</v>
      </c>
      <c r="O1476" s="83"/>
      <c r="P1476" s="20">
        <v>0.68181818181818177</v>
      </c>
      <c r="Q1476" s="143">
        <f t="shared" si="835"/>
        <v>68.2</v>
      </c>
      <c r="R1476" s="21" t="s">
        <v>184</v>
      </c>
      <c r="S1476" s="8" t="s">
        <v>232</v>
      </c>
      <c r="T1476" s="7" t="s">
        <v>228</v>
      </c>
    </row>
    <row r="1477" spans="1:20" ht="28">
      <c r="A1477" s="10" t="s">
        <v>1493</v>
      </c>
      <c r="B1477" s="14" t="s">
        <v>184</v>
      </c>
      <c r="C1477" s="135"/>
      <c r="D1477" s="135" t="s">
        <v>224</v>
      </c>
      <c r="E1477" s="132">
        <f t="shared" si="859"/>
        <v>635</v>
      </c>
      <c r="F1477" s="139">
        <f t="shared" si="860"/>
        <v>538.79999999999995</v>
      </c>
      <c r="G1477" s="149"/>
      <c r="H1477" s="82" t="str">
        <f t="shared" si="832"/>
        <v>0 percent up in Ediacaran international stage</v>
      </c>
      <c r="I1477" s="142" t="str">
        <f t="shared" si="833"/>
        <v>100 percent up in Ediacaran international stage</v>
      </c>
      <c r="J1477" s="7">
        <v>0</v>
      </c>
      <c r="K1477" s="129">
        <f t="shared" si="834"/>
        <v>0</v>
      </c>
      <c r="L1477" s="82" t="s">
        <v>184</v>
      </c>
      <c r="M1477" s="5" t="s">
        <v>226</v>
      </c>
      <c r="N1477" s="5" t="s">
        <v>1500</v>
      </c>
      <c r="O1477" s="125">
        <f>Master_Chronostrat!I163</f>
        <v>635</v>
      </c>
      <c r="P1477" s="20">
        <v>1</v>
      </c>
      <c r="Q1477" s="143">
        <f t="shared" si="835"/>
        <v>100</v>
      </c>
      <c r="R1477" s="21" t="s">
        <v>184</v>
      </c>
      <c r="S1477" s="8" t="s">
        <v>226</v>
      </c>
      <c r="T1477" s="7" t="s">
        <v>228</v>
      </c>
    </row>
    <row r="1478" spans="1:20" ht="28">
      <c r="A1478" s="10" t="s">
        <v>1493</v>
      </c>
      <c r="B1478" s="14" t="s">
        <v>1501</v>
      </c>
      <c r="C1478" s="5"/>
      <c r="D1478" s="5" t="s">
        <v>82</v>
      </c>
      <c r="E1478" s="132">
        <f t="shared" ref="E1478:E1488" si="861">$O$1488-J1478*($O$1488-$O$1477)</f>
        <v>638.86363636363637</v>
      </c>
      <c r="F1478" s="139">
        <f>$O$1488-P1478*($O$1488-$O$1477)</f>
        <v>635</v>
      </c>
      <c r="G1478" s="149"/>
      <c r="H1478" s="82" t="str">
        <f t="shared" si="832"/>
        <v>95.5 percent up in Cryogenian international stage</v>
      </c>
      <c r="I1478" s="142" t="str">
        <f t="shared" si="833"/>
        <v>100 percent up in Cryogenian international stage</v>
      </c>
      <c r="J1478" s="7">
        <v>0.95454545454545459</v>
      </c>
      <c r="K1478" s="129">
        <f t="shared" si="834"/>
        <v>95.5</v>
      </c>
      <c r="L1478" s="8" t="s">
        <v>185</v>
      </c>
      <c r="M1478" s="5" t="s">
        <v>82</v>
      </c>
      <c r="N1478" s="5" t="s">
        <v>82</v>
      </c>
      <c r="O1478" s="83"/>
      <c r="P1478" s="20">
        <v>1</v>
      </c>
      <c r="Q1478" s="143">
        <f t="shared" si="835"/>
        <v>100</v>
      </c>
      <c r="R1478" s="21" t="s">
        <v>185</v>
      </c>
      <c r="S1478" s="8" t="s">
        <v>274</v>
      </c>
      <c r="T1478" s="7" t="s">
        <v>228</v>
      </c>
    </row>
    <row r="1479" spans="1:20" ht="28">
      <c r="A1479" s="10" t="s">
        <v>1493</v>
      </c>
      <c r="B1479" s="14" t="s">
        <v>1502</v>
      </c>
      <c r="C1479" s="5"/>
      <c r="D1479" s="5" t="s">
        <v>82</v>
      </c>
      <c r="E1479" s="132">
        <f t="shared" si="861"/>
        <v>642.72727272727275</v>
      </c>
      <c r="F1479" s="139">
        <f>$O$1488-P1479*($O$1488-$O$1477)</f>
        <v>638.86363636363637</v>
      </c>
      <c r="G1479" s="149"/>
      <c r="H1479" s="82" t="str">
        <f t="shared" si="832"/>
        <v>90.9 percent up in Cryogenian international stage</v>
      </c>
      <c r="I1479" s="142" t="str">
        <f t="shared" si="833"/>
        <v>95.5 percent up in Cryogenian international stage</v>
      </c>
      <c r="J1479" s="7">
        <v>0.90909090909090906</v>
      </c>
      <c r="K1479" s="129">
        <f t="shared" si="834"/>
        <v>90.9</v>
      </c>
      <c r="L1479" s="8" t="s">
        <v>185</v>
      </c>
      <c r="M1479" s="5" t="s">
        <v>82</v>
      </c>
      <c r="N1479" s="5" t="s">
        <v>82</v>
      </c>
      <c r="O1479" s="83"/>
      <c r="P1479" s="20">
        <v>0.95454545454545459</v>
      </c>
      <c r="Q1479" s="143">
        <f t="shared" si="835"/>
        <v>95.5</v>
      </c>
      <c r="R1479" s="21" t="s">
        <v>185</v>
      </c>
      <c r="S1479" s="8" t="s">
        <v>261</v>
      </c>
      <c r="T1479" s="7">
        <v>4.5454545454545574E-2</v>
      </c>
    </row>
    <row r="1480" spans="1:20" ht="28">
      <c r="A1480" s="10" t="s">
        <v>1493</v>
      </c>
      <c r="B1480" s="14" t="s">
        <v>1503</v>
      </c>
      <c r="C1480" s="5"/>
      <c r="D1480" s="5" t="s">
        <v>82</v>
      </c>
      <c r="E1480" s="132">
        <f t="shared" si="861"/>
        <v>642.72727272727275</v>
      </c>
      <c r="F1480" s="139">
        <f>$O$1488-P1480*($O$1488-$O$1477)</f>
        <v>635</v>
      </c>
      <c r="G1480" s="149"/>
      <c r="H1480" s="82" t="str">
        <f t="shared" si="832"/>
        <v>90.9 percent up in Cryogenian international stage</v>
      </c>
      <c r="I1480" s="142" t="str">
        <f t="shared" si="833"/>
        <v>100 percent up in Cryogenian international stage</v>
      </c>
      <c r="J1480" s="7">
        <v>0.90909090909090906</v>
      </c>
      <c r="K1480" s="129">
        <f t="shared" si="834"/>
        <v>90.9</v>
      </c>
      <c r="L1480" s="8" t="s">
        <v>185</v>
      </c>
      <c r="M1480" s="5" t="s">
        <v>82</v>
      </c>
      <c r="N1480" s="5" t="s">
        <v>82</v>
      </c>
      <c r="O1480" s="83"/>
      <c r="P1480" s="20">
        <v>1</v>
      </c>
      <c r="Q1480" s="143">
        <f t="shared" si="835"/>
        <v>100</v>
      </c>
      <c r="R1480" s="21" t="s">
        <v>185</v>
      </c>
      <c r="S1480" s="8" t="s">
        <v>274</v>
      </c>
      <c r="T1480" s="7" t="s">
        <v>228</v>
      </c>
    </row>
    <row r="1481" spans="1:20" ht="28">
      <c r="A1481" s="10" t="s">
        <v>1493</v>
      </c>
      <c r="B1481" s="14" t="s">
        <v>1504</v>
      </c>
      <c r="C1481" s="5"/>
      <c r="D1481" s="5" t="s">
        <v>82</v>
      </c>
      <c r="E1481" s="132">
        <f t="shared" si="861"/>
        <v>642.72727272727275</v>
      </c>
      <c r="F1481" s="139">
        <f>$O$1488-P1481*($O$1488-$O$1477)</f>
        <v>635</v>
      </c>
      <c r="G1481" s="149"/>
      <c r="H1481" s="82" t="str">
        <f t="shared" si="832"/>
        <v>90.9 percent up in Cryogenian international stage</v>
      </c>
      <c r="I1481" s="142" t="str">
        <f t="shared" si="833"/>
        <v>100 percent up in Cryogenian international stage</v>
      </c>
      <c r="J1481" s="7">
        <v>0.90909090909090906</v>
      </c>
      <c r="K1481" s="129">
        <f t="shared" si="834"/>
        <v>90.9</v>
      </c>
      <c r="L1481" s="8" t="s">
        <v>185</v>
      </c>
      <c r="M1481" s="5" t="s">
        <v>82</v>
      </c>
      <c r="N1481" s="5" t="s">
        <v>82</v>
      </c>
      <c r="O1481" s="83"/>
      <c r="P1481" s="20">
        <v>1</v>
      </c>
      <c r="Q1481" s="143">
        <f t="shared" si="835"/>
        <v>100</v>
      </c>
      <c r="R1481" s="21" t="s">
        <v>185</v>
      </c>
      <c r="S1481" s="8" t="s">
        <v>274</v>
      </c>
      <c r="T1481" s="7" t="s">
        <v>228</v>
      </c>
    </row>
    <row r="1482" spans="1:20" ht="28">
      <c r="A1482" s="10" t="s">
        <v>1493</v>
      </c>
      <c r="B1482" s="14" t="s">
        <v>1505</v>
      </c>
      <c r="C1482" s="5"/>
      <c r="D1482" s="5" t="s">
        <v>82</v>
      </c>
      <c r="E1482" s="132">
        <f t="shared" si="861"/>
        <v>642.72727272727275</v>
      </c>
      <c r="F1482" s="139">
        <f>$O$1477-P1482*($O$1477-$O$1470)</f>
        <v>538.79999999999995</v>
      </c>
      <c r="G1482" s="149"/>
      <c r="H1482" s="82" t="str">
        <f t="shared" si="832"/>
        <v>90.9 percent up in Cryogenian international stage</v>
      </c>
      <c r="I1482" s="142" t="str">
        <f t="shared" si="833"/>
        <v>100 percent up in Ediacaran international stage</v>
      </c>
      <c r="J1482" s="7">
        <v>0.90909090909090906</v>
      </c>
      <c r="K1482" s="129">
        <f t="shared" si="834"/>
        <v>90.9</v>
      </c>
      <c r="L1482" s="8" t="s">
        <v>185</v>
      </c>
      <c r="M1482" s="5" t="s">
        <v>82</v>
      </c>
      <c r="N1482" s="5" t="s">
        <v>82</v>
      </c>
      <c r="O1482" s="83"/>
      <c r="P1482" s="20">
        <v>1</v>
      </c>
      <c r="Q1482" s="143">
        <f t="shared" si="835"/>
        <v>100</v>
      </c>
      <c r="R1482" s="21" t="s">
        <v>184</v>
      </c>
      <c r="S1482" s="8" t="s">
        <v>248</v>
      </c>
      <c r="T1482" s="7" t="s">
        <v>228</v>
      </c>
    </row>
    <row r="1483" spans="1:20" ht="28">
      <c r="A1483" s="10" t="s">
        <v>1493</v>
      </c>
      <c r="B1483" s="14" t="s">
        <v>1506</v>
      </c>
      <c r="C1483" s="5"/>
      <c r="D1483" s="5" t="s">
        <v>82</v>
      </c>
      <c r="E1483" s="132">
        <f t="shared" si="861"/>
        <v>662.0454545454545</v>
      </c>
      <c r="F1483" s="139">
        <f>$O$1477-P1483*($O$1477-$O$1470)</f>
        <v>538.79999999999995</v>
      </c>
      <c r="G1483" s="149"/>
      <c r="H1483" s="82" t="str">
        <f t="shared" ref="H1483:H1545" si="862">CONCATENATE(K1483," percent up in ",L1483," international stage")</f>
        <v>68.2 percent up in Cryogenian international stage</v>
      </c>
      <c r="I1483" s="142" t="str">
        <f t="shared" ref="I1483:I1545" si="863">CONCATENATE(Q1483," percent up in ",R1483," international stage")</f>
        <v>100 percent up in Ediacaran international stage</v>
      </c>
      <c r="J1483" s="7">
        <v>0.68181818181818188</v>
      </c>
      <c r="K1483" s="129">
        <f t="shared" ref="K1483:K1545" si="864">ROUND(J1483*100,1)</f>
        <v>68.2</v>
      </c>
      <c r="L1483" s="8" t="s">
        <v>185</v>
      </c>
      <c r="M1483" s="5" t="s">
        <v>82</v>
      </c>
      <c r="N1483" s="5" t="s">
        <v>82</v>
      </c>
      <c r="O1483" s="83"/>
      <c r="P1483" s="20">
        <v>1</v>
      </c>
      <c r="Q1483" s="143">
        <f t="shared" ref="Q1483:Q1545" si="865">ROUND(P1483*100,1)</f>
        <v>100</v>
      </c>
      <c r="R1483" s="21" t="s">
        <v>184</v>
      </c>
      <c r="S1483" s="8" t="s">
        <v>248</v>
      </c>
      <c r="T1483" s="7" t="s">
        <v>228</v>
      </c>
    </row>
    <row r="1484" spans="1:20" ht="28">
      <c r="A1484" s="10" t="s">
        <v>1493</v>
      </c>
      <c r="B1484" s="14" t="s">
        <v>1507</v>
      </c>
      <c r="C1484" s="5"/>
      <c r="D1484" s="5" t="s">
        <v>250</v>
      </c>
      <c r="E1484" s="132">
        <f t="shared" si="861"/>
        <v>700.68181818181813</v>
      </c>
      <c r="F1484" s="139">
        <f>$O$1477-P1484*($O$1477-$O$1470)</f>
        <v>538.79999999999995</v>
      </c>
      <c r="G1484" s="149"/>
      <c r="H1484" s="82" t="str">
        <f t="shared" si="862"/>
        <v>22.7 percent up in Cryogenian international stage</v>
      </c>
      <c r="I1484" s="142" t="str">
        <f t="shared" si="863"/>
        <v>100 percent up in Ediacaran international stage</v>
      </c>
      <c r="J1484" s="7">
        <v>0.22727272727272729</v>
      </c>
      <c r="K1484" s="129">
        <f t="shared" si="864"/>
        <v>22.7</v>
      </c>
      <c r="L1484" s="8" t="s">
        <v>185</v>
      </c>
      <c r="M1484" s="5" t="s">
        <v>82</v>
      </c>
      <c r="N1484" s="5" t="s">
        <v>82</v>
      </c>
      <c r="O1484" s="83"/>
      <c r="P1484" s="20">
        <v>1</v>
      </c>
      <c r="Q1484" s="143">
        <f t="shared" si="865"/>
        <v>100</v>
      </c>
      <c r="R1484" s="21" t="s">
        <v>184</v>
      </c>
      <c r="S1484" s="8" t="s">
        <v>248</v>
      </c>
      <c r="T1484" s="7" t="s">
        <v>228</v>
      </c>
    </row>
    <row r="1485" spans="1:20" ht="28">
      <c r="A1485" s="10" t="s">
        <v>1493</v>
      </c>
      <c r="B1485" s="14" t="s">
        <v>1508</v>
      </c>
      <c r="C1485" s="5"/>
      <c r="D1485" s="5" t="s">
        <v>82</v>
      </c>
      <c r="E1485" s="132">
        <f t="shared" si="861"/>
        <v>700.68181818181813</v>
      </c>
      <c r="F1485" s="139">
        <f>$O$1488-P1485*($O$1488-$O$1477)</f>
        <v>642.72727272727275</v>
      </c>
      <c r="G1485" s="149"/>
      <c r="H1485" s="82" t="str">
        <f t="shared" si="862"/>
        <v>22.7 percent up in Cryogenian international stage</v>
      </c>
      <c r="I1485" s="142" t="str">
        <f t="shared" si="863"/>
        <v>90.9 percent up in Cryogenian international stage</v>
      </c>
      <c r="J1485" s="7">
        <v>0.22727272727272729</v>
      </c>
      <c r="K1485" s="129">
        <f t="shared" si="864"/>
        <v>22.7</v>
      </c>
      <c r="L1485" s="8" t="s">
        <v>185</v>
      </c>
      <c r="M1485" s="5" t="s">
        <v>82</v>
      </c>
      <c r="N1485" s="5" t="s">
        <v>82</v>
      </c>
      <c r="O1485" s="83"/>
      <c r="P1485" s="20">
        <v>0.90909090909090906</v>
      </c>
      <c r="Q1485" s="143">
        <f t="shared" si="865"/>
        <v>90.9</v>
      </c>
      <c r="R1485" s="21" t="s">
        <v>185</v>
      </c>
      <c r="S1485" s="8" t="s">
        <v>261</v>
      </c>
      <c r="T1485" s="7">
        <v>0.68181818181818099</v>
      </c>
    </row>
    <row r="1486" spans="1:20" ht="28">
      <c r="A1486" s="10" t="s">
        <v>1493</v>
      </c>
      <c r="B1486" s="16" t="s">
        <v>1509</v>
      </c>
      <c r="C1486" s="5"/>
      <c r="D1486" s="5" t="s">
        <v>1219</v>
      </c>
      <c r="E1486" s="132">
        <f t="shared" si="861"/>
        <v>720</v>
      </c>
      <c r="F1486" s="139">
        <f>$O$1488-P1486*($O$1488-$O$1477)</f>
        <v>640.93023255813955</v>
      </c>
      <c r="G1486" s="149"/>
      <c r="H1486" s="82" t="str">
        <f t="shared" si="862"/>
        <v>0 percent up in Cryogenian international stage</v>
      </c>
      <c r="I1486" s="142" t="str">
        <f t="shared" si="863"/>
        <v>93 percent up in Cryogenian international stage</v>
      </c>
      <c r="J1486" s="7">
        <v>0</v>
      </c>
      <c r="K1486" s="129">
        <f t="shared" si="864"/>
        <v>0</v>
      </c>
      <c r="L1486" s="8" t="s">
        <v>185</v>
      </c>
      <c r="M1486" s="5" t="s">
        <v>82</v>
      </c>
      <c r="N1486" s="5" t="s">
        <v>82</v>
      </c>
      <c r="O1486" s="83"/>
      <c r="P1486" s="20">
        <v>0.93023255813953476</v>
      </c>
      <c r="Q1486" s="143">
        <f t="shared" si="865"/>
        <v>93</v>
      </c>
      <c r="R1486" s="21" t="s">
        <v>185</v>
      </c>
      <c r="S1486" s="8" t="s">
        <v>232</v>
      </c>
      <c r="T1486" s="7" t="s">
        <v>228</v>
      </c>
    </row>
    <row r="1487" spans="1:20" ht="28">
      <c r="A1487" s="10" t="s">
        <v>1493</v>
      </c>
      <c r="B1487" s="14" t="s">
        <v>1510</v>
      </c>
      <c r="C1487" s="5"/>
      <c r="D1487" s="5" t="s">
        <v>246</v>
      </c>
      <c r="E1487" s="132">
        <f t="shared" si="861"/>
        <v>720</v>
      </c>
      <c r="F1487" s="139">
        <f>$O$1477-P1487*($O$1477-$O$1470)</f>
        <v>538.79999999999995</v>
      </c>
      <c r="G1487" s="149"/>
      <c r="H1487" s="82" t="str">
        <f t="shared" si="862"/>
        <v>0 percent up in Cryogenian international stage</v>
      </c>
      <c r="I1487" s="142" t="str">
        <f t="shared" si="863"/>
        <v>100 percent up in Ediacaran international stage</v>
      </c>
      <c r="J1487" s="7">
        <v>0</v>
      </c>
      <c r="K1487" s="129">
        <f t="shared" si="864"/>
        <v>0</v>
      </c>
      <c r="L1487" s="8" t="s">
        <v>185</v>
      </c>
      <c r="M1487" s="5" t="s">
        <v>82</v>
      </c>
      <c r="N1487" s="5" t="s">
        <v>82</v>
      </c>
      <c r="O1487" s="83"/>
      <c r="P1487" s="20">
        <v>1</v>
      </c>
      <c r="Q1487" s="143">
        <f t="shared" si="865"/>
        <v>100</v>
      </c>
      <c r="R1487" s="21" t="s">
        <v>184</v>
      </c>
      <c r="S1487" s="8" t="s">
        <v>234</v>
      </c>
      <c r="T1487" s="7" t="s">
        <v>228</v>
      </c>
    </row>
    <row r="1488" spans="1:20" ht="28">
      <c r="A1488" s="10" t="s">
        <v>1493</v>
      </c>
      <c r="B1488" s="14" t="s">
        <v>185</v>
      </c>
      <c r="C1488" s="135"/>
      <c r="D1488" s="135" t="s">
        <v>224</v>
      </c>
      <c r="E1488" s="132">
        <f t="shared" si="861"/>
        <v>720</v>
      </c>
      <c r="F1488" s="139">
        <f>$O$1488-P1488*($O$1488-$O$1477)</f>
        <v>635</v>
      </c>
      <c r="G1488" s="149"/>
      <c r="H1488" s="82" t="str">
        <f t="shared" si="862"/>
        <v>0 percent up in Cryogenian international stage</v>
      </c>
      <c r="I1488" s="142" t="str">
        <f t="shared" si="863"/>
        <v>100 percent up in Cryogenian international stage</v>
      </c>
      <c r="J1488" s="7">
        <v>0</v>
      </c>
      <c r="K1488" s="129">
        <f t="shared" si="864"/>
        <v>0</v>
      </c>
      <c r="L1488" s="8" t="s">
        <v>185</v>
      </c>
      <c r="M1488" s="5" t="s">
        <v>226</v>
      </c>
      <c r="N1488" s="5" t="s">
        <v>1511</v>
      </c>
      <c r="O1488" s="125">
        <f>Master_Chronostrat!I164</f>
        <v>720</v>
      </c>
      <c r="P1488" s="20">
        <v>1</v>
      </c>
      <c r="Q1488" s="143">
        <f t="shared" si="865"/>
        <v>100</v>
      </c>
      <c r="R1488" s="21" t="s">
        <v>185</v>
      </c>
      <c r="S1488" s="8" t="s">
        <v>226</v>
      </c>
      <c r="T1488" s="7" t="s">
        <v>228</v>
      </c>
    </row>
    <row r="1489" spans="1:20" ht="28">
      <c r="A1489" s="10" t="s">
        <v>1493</v>
      </c>
      <c r="B1489" s="14" t="s">
        <v>1512</v>
      </c>
      <c r="C1489" s="5"/>
      <c r="D1489" s="5" t="s">
        <v>1513</v>
      </c>
      <c r="E1489" s="132">
        <f>$O$1491-J1489*($O$1491-$O$1488)</f>
        <v>813.33333333333326</v>
      </c>
      <c r="F1489" s="139">
        <f>$O$1477-P1489*($O$1477-$O$1470)</f>
        <v>538.79999999999995</v>
      </c>
      <c r="G1489" s="149"/>
      <c r="H1489" s="82" t="str">
        <f t="shared" si="862"/>
        <v>66.7 percent up in Tonian international stage</v>
      </c>
      <c r="I1489" s="142" t="str">
        <f t="shared" si="863"/>
        <v>100 percent up in Ediacaran international stage</v>
      </c>
      <c r="J1489" s="7">
        <v>0.66666666666666674</v>
      </c>
      <c r="K1489" s="129">
        <f t="shared" si="864"/>
        <v>66.7</v>
      </c>
      <c r="L1489" s="8" t="s">
        <v>187</v>
      </c>
      <c r="M1489" s="5" t="s">
        <v>82</v>
      </c>
      <c r="N1489" s="5" t="s">
        <v>82</v>
      </c>
      <c r="O1489" s="83"/>
      <c r="P1489" s="20">
        <v>1</v>
      </c>
      <c r="Q1489" s="143">
        <f t="shared" si="865"/>
        <v>100</v>
      </c>
      <c r="R1489" s="21" t="s">
        <v>184</v>
      </c>
      <c r="S1489" s="8" t="s">
        <v>248</v>
      </c>
      <c r="T1489" s="7" t="s">
        <v>228</v>
      </c>
    </row>
    <row r="1490" spans="1:20" ht="28">
      <c r="A1490" s="10" t="s">
        <v>1493</v>
      </c>
      <c r="B1490" s="14" t="s">
        <v>187</v>
      </c>
      <c r="C1490" s="135"/>
      <c r="D1490" s="135" t="s">
        <v>224</v>
      </c>
      <c r="E1490" s="132">
        <f>$O$1491-J1490*($O$1491-$O$1488)</f>
        <v>1000</v>
      </c>
      <c r="F1490" s="139">
        <f>$O$1491-P1490*($O$1491-$O$1488)</f>
        <v>720</v>
      </c>
      <c r="G1490" s="149"/>
      <c r="H1490" s="82" t="str">
        <f t="shared" si="862"/>
        <v>0 percent up in Tonian international stage</v>
      </c>
      <c r="I1490" s="142" t="str">
        <f t="shared" si="863"/>
        <v>100 percent up in Tonian international stage</v>
      </c>
      <c r="J1490" s="7">
        <v>0</v>
      </c>
      <c r="K1490" s="129">
        <f t="shared" si="864"/>
        <v>0</v>
      </c>
      <c r="L1490" s="8" t="s">
        <v>187</v>
      </c>
      <c r="M1490" s="5" t="s">
        <v>226</v>
      </c>
      <c r="N1490" s="5" t="s">
        <v>1514</v>
      </c>
      <c r="O1490" s="125">
        <f>Master_Chronostrat!I165</f>
        <v>1000</v>
      </c>
      <c r="P1490" s="20">
        <v>1</v>
      </c>
      <c r="Q1490" s="143">
        <f t="shared" si="865"/>
        <v>100</v>
      </c>
      <c r="R1490" s="21" t="s">
        <v>187</v>
      </c>
      <c r="S1490" s="8" t="s">
        <v>226</v>
      </c>
      <c r="T1490" s="7" t="s">
        <v>228</v>
      </c>
    </row>
    <row r="1491" spans="1:20" ht="28">
      <c r="A1491" s="11" t="s">
        <v>1493</v>
      </c>
      <c r="B1491" s="15" t="s">
        <v>186</v>
      </c>
      <c r="C1491" s="135"/>
      <c r="D1491" s="135" t="s">
        <v>224</v>
      </c>
      <c r="E1491" s="132">
        <f>$O$1491-J1491*($O$1491-$O$1488)</f>
        <v>1000</v>
      </c>
      <c r="F1491" s="139">
        <f>$O$1477-P1491*($O$1477-$O$1470)</f>
        <v>538.79999999999995</v>
      </c>
      <c r="G1491" s="149"/>
      <c r="H1491" s="82" t="str">
        <f t="shared" si="862"/>
        <v>0 percent up in Tonian international stage</v>
      </c>
      <c r="I1491" s="142" t="str">
        <f t="shared" si="863"/>
        <v>100 percent up in Ediacaran international stage</v>
      </c>
      <c r="J1491" s="7">
        <v>0</v>
      </c>
      <c r="K1491" s="129">
        <f t="shared" si="864"/>
        <v>0</v>
      </c>
      <c r="L1491" s="8" t="s">
        <v>187</v>
      </c>
      <c r="M1491" s="5" t="s">
        <v>226</v>
      </c>
      <c r="N1491" s="5" t="s">
        <v>1515</v>
      </c>
      <c r="O1491" s="125">
        <f>Master_Chronostrat!I165</f>
        <v>1000</v>
      </c>
      <c r="P1491" s="20">
        <v>1</v>
      </c>
      <c r="Q1491" s="143">
        <f t="shared" si="865"/>
        <v>100</v>
      </c>
      <c r="R1491" s="21" t="s">
        <v>184</v>
      </c>
      <c r="S1491" s="8" t="s">
        <v>241</v>
      </c>
      <c r="T1491" s="7" t="s">
        <v>228</v>
      </c>
    </row>
    <row r="1492" spans="1:20" ht="28">
      <c r="A1492" s="10" t="s">
        <v>1493</v>
      </c>
      <c r="B1492" s="14" t="s">
        <v>1516</v>
      </c>
      <c r="C1492" s="5"/>
      <c r="D1492" s="5" t="s">
        <v>82</v>
      </c>
      <c r="E1492" s="132">
        <f>$O$1494-J1492*($O$1494-$O$1491)</f>
        <v>1100</v>
      </c>
      <c r="F1492" s="139">
        <f>$O$1488-P1492*($O$1488-$O$1477)</f>
        <v>700.68181818181813</v>
      </c>
      <c r="G1492" s="149"/>
      <c r="H1492" s="82" t="str">
        <f t="shared" si="862"/>
        <v>50 percent up in Stenian international stage</v>
      </c>
      <c r="I1492" s="142" t="str">
        <f t="shared" si="863"/>
        <v>22.7 percent up in Cryogenian international stage</v>
      </c>
      <c r="J1492" s="7">
        <v>0.5</v>
      </c>
      <c r="K1492" s="129">
        <f t="shared" si="864"/>
        <v>50</v>
      </c>
      <c r="L1492" s="8" t="s">
        <v>188</v>
      </c>
      <c r="M1492" s="5" t="s">
        <v>82</v>
      </c>
      <c r="N1492" s="5" t="s">
        <v>82</v>
      </c>
      <c r="O1492" s="83"/>
      <c r="P1492" s="20">
        <v>0.22727272727272727</v>
      </c>
      <c r="Q1492" s="143">
        <f t="shared" si="865"/>
        <v>22.7</v>
      </c>
      <c r="R1492" s="21" t="s">
        <v>185</v>
      </c>
      <c r="S1492" s="8" t="s">
        <v>248</v>
      </c>
      <c r="T1492" s="7" t="s">
        <v>228</v>
      </c>
    </row>
    <row r="1493" spans="1:20" ht="28">
      <c r="A1493" s="10" t="s">
        <v>1493</v>
      </c>
      <c r="B1493" s="16" t="s">
        <v>1517</v>
      </c>
      <c r="C1493" s="5"/>
      <c r="D1493" s="5" t="s">
        <v>1219</v>
      </c>
      <c r="E1493" s="132">
        <f>$O$1494-J1493*($O$1494-$O$1491)</f>
        <v>1100</v>
      </c>
      <c r="F1493" s="139">
        <f>$O$1491-P1493*($O$1491-$O$1488)</f>
        <v>720</v>
      </c>
      <c r="G1493" s="149"/>
      <c r="H1493" s="82" t="str">
        <f t="shared" si="862"/>
        <v>50 percent up in Stenian international stage</v>
      </c>
      <c r="I1493" s="142" t="str">
        <f t="shared" si="863"/>
        <v>100 percent up in Tonian international stage</v>
      </c>
      <c r="J1493" s="7">
        <v>0.5</v>
      </c>
      <c r="K1493" s="129">
        <f t="shared" si="864"/>
        <v>50</v>
      </c>
      <c r="L1493" s="8" t="s">
        <v>188</v>
      </c>
      <c r="M1493" s="5" t="s">
        <v>82</v>
      </c>
      <c r="N1493" s="5" t="s">
        <v>82</v>
      </c>
      <c r="O1493" s="83"/>
      <c r="P1493" s="20">
        <v>1</v>
      </c>
      <c r="Q1493" s="143">
        <f t="shared" si="865"/>
        <v>100</v>
      </c>
      <c r="R1493" s="21" t="s">
        <v>187</v>
      </c>
      <c r="S1493" s="8" t="s">
        <v>248</v>
      </c>
      <c r="T1493" s="7" t="s">
        <v>228</v>
      </c>
    </row>
    <row r="1494" spans="1:20" ht="28">
      <c r="A1494" s="10" t="s">
        <v>1493</v>
      </c>
      <c r="B1494" s="14" t="s">
        <v>188</v>
      </c>
      <c r="C1494" s="135"/>
      <c r="D1494" s="135" t="s">
        <v>224</v>
      </c>
      <c r="E1494" s="132">
        <f>$O$1494-J1494*($O$1494-$O$1491)</f>
        <v>1200</v>
      </c>
      <c r="F1494" s="139">
        <f>$O$1494-P1494*($O$1494-$O$1491)</f>
        <v>1000</v>
      </c>
      <c r="G1494" s="149"/>
      <c r="H1494" s="82" t="str">
        <f t="shared" si="862"/>
        <v>0 percent up in Stenian international stage</v>
      </c>
      <c r="I1494" s="142" t="str">
        <f t="shared" si="863"/>
        <v>100 percent up in Stenian international stage</v>
      </c>
      <c r="J1494" s="7">
        <v>0</v>
      </c>
      <c r="K1494" s="129">
        <f t="shared" si="864"/>
        <v>0</v>
      </c>
      <c r="L1494" s="8" t="s">
        <v>188</v>
      </c>
      <c r="M1494" s="5" t="s">
        <v>226</v>
      </c>
      <c r="N1494" s="5" t="s">
        <v>1518</v>
      </c>
      <c r="O1494" s="125">
        <f>Master_Chronostrat!I166</f>
        <v>1200</v>
      </c>
      <c r="P1494" s="20">
        <v>1</v>
      </c>
      <c r="Q1494" s="143">
        <f t="shared" si="865"/>
        <v>100</v>
      </c>
      <c r="R1494" s="21" t="s">
        <v>188</v>
      </c>
      <c r="S1494" s="8" t="s">
        <v>226</v>
      </c>
      <c r="T1494" s="7" t="s">
        <v>228</v>
      </c>
    </row>
    <row r="1495" spans="1:20" ht="28">
      <c r="A1495" s="10" t="s">
        <v>1493</v>
      </c>
      <c r="B1495" s="14" t="s">
        <v>1519</v>
      </c>
      <c r="C1495" s="5"/>
      <c r="D1495" s="5" t="s">
        <v>370</v>
      </c>
      <c r="E1495" s="132">
        <f t="shared" ref="E1495:E1500" si="866">$O$1500-J1495*($O$1500-$O$1494)</f>
        <v>1300</v>
      </c>
      <c r="F1495" s="139">
        <f>$O$1477-P1495*($O$1477-$O$1470)</f>
        <v>538.79999999999995</v>
      </c>
      <c r="G1495" s="149"/>
      <c r="H1495" s="82" t="str">
        <f t="shared" si="862"/>
        <v>50 percent up in Ectasian international stage</v>
      </c>
      <c r="I1495" s="142" t="str">
        <f t="shared" si="863"/>
        <v>100 percent up in Ediacaran international stage</v>
      </c>
      <c r="J1495" s="7">
        <v>0.5</v>
      </c>
      <c r="K1495" s="129">
        <f t="shared" si="864"/>
        <v>50</v>
      </c>
      <c r="L1495" s="8" t="s">
        <v>189</v>
      </c>
      <c r="M1495" s="5" t="s">
        <v>82</v>
      </c>
      <c r="N1495" s="5" t="s">
        <v>82</v>
      </c>
      <c r="O1495" s="83"/>
      <c r="P1495" s="20">
        <v>1</v>
      </c>
      <c r="Q1495" s="143">
        <f t="shared" si="865"/>
        <v>100</v>
      </c>
      <c r="R1495" s="21" t="s">
        <v>184</v>
      </c>
      <c r="S1495" s="8" t="s">
        <v>248</v>
      </c>
      <c r="T1495" s="7" t="s">
        <v>228</v>
      </c>
    </row>
    <row r="1496" spans="1:20" ht="28">
      <c r="A1496" s="10" t="s">
        <v>1493</v>
      </c>
      <c r="B1496" s="14" t="s">
        <v>1520</v>
      </c>
      <c r="C1496" s="5"/>
      <c r="D1496" s="5" t="s">
        <v>82</v>
      </c>
      <c r="E1496" s="132">
        <f t="shared" si="866"/>
        <v>1375</v>
      </c>
      <c r="F1496" s="139">
        <f>$O$1494-P1496*($O$1494-$O$1491)</f>
        <v>1100</v>
      </c>
      <c r="G1496" s="149"/>
      <c r="H1496" s="82" t="str">
        <f t="shared" si="862"/>
        <v>12.5 percent up in Ectasian international stage</v>
      </c>
      <c r="I1496" s="142" t="str">
        <f t="shared" si="863"/>
        <v>50 percent up in Stenian international stage</v>
      </c>
      <c r="J1496" s="7">
        <v>0.125</v>
      </c>
      <c r="K1496" s="129">
        <f t="shared" si="864"/>
        <v>12.5</v>
      </c>
      <c r="L1496" s="8" t="s">
        <v>189</v>
      </c>
      <c r="M1496" s="5" t="s">
        <v>82</v>
      </c>
      <c r="N1496" s="5" t="s">
        <v>82</v>
      </c>
      <c r="O1496" s="83"/>
      <c r="P1496" s="20">
        <v>0.5</v>
      </c>
      <c r="Q1496" s="143">
        <f t="shared" si="865"/>
        <v>50</v>
      </c>
      <c r="R1496" s="21" t="s">
        <v>188</v>
      </c>
      <c r="S1496" s="8" t="s">
        <v>248</v>
      </c>
      <c r="T1496" s="7" t="s">
        <v>228</v>
      </c>
    </row>
    <row r="1497" spans="1:20" ht="28">
      <c r="A1497" s="10" t="s">
        <v>1493</v>
      </c>
      <c r="B1497" s="14" t="s">
        <v>1521</v>
      </c>
      <c r="C1497" s="5"/>
      <c r="D1497" s="5" t="s">
        <v>82</v>
      </c>
      <c r="E1497" s="132">
        <f t="shared" si="866"/>
        <v>1400</v>
      </c>
      <c r="F1497" s="139">
        <f>$O$1477-P1497*($O$1477-$O$1470)</f>
        <v>538.79999999999995</v>
      </c>
      <c r="G1497" s="149"/>
      <c r="H1497" s="82" t="str">
        <f t="shared" si="862"/>
        <v>0 percent up in Ectasian international stage</v>
      </c>
      <c r="I1497" s="142" t="str">
        <f t="shared" si="863"/>
        <v>100 percent up in Ediacaran international stage</v>
      </c>
      <c r="J1497" s="7">
        <v>0</v>
      </c>
      <c r="K1497" s="129">
        <f t="shared" si="864"/>
        <v>0</v>
      </c>
      <c r="L1497" s="8" t="s">
        <v>189</v>
      </c>
      <c r="M1497" s="5" t="s">
        <v>82</v>
      </c>
      <c r="N1497" s="5" t="s">
        <v>82</v>
      </c>
      <c r="O1497" s="83"/>
      <c r="P1497" s="20">
        <v>1</v>
      </c>
      <c r="Q1497" s="143">
        <f t="shared" si="865"/>
        <v>100</v>
      </c>
      <c r="R1497" s="21" t="s">
        <v>184</v>
      </c>
      <c r="S1497" s="8" t="s">
        <v>234</v>
      </c>
      <c r="T1497" s="7" t="s">
        <v>228</v>
      </c>
    </row>
    <row r="1498" spans="1:20" ht="28">
      <c r="A1498" s="10" t="s">
        <v>1493</v>
      </c>
      <c r="B1498" s="14" t="s">
        <v>1522</v>
      </c>
      <c r="C1498" s="5"/>
      <c r="D1498" s="5" t="s">
        <v>82</v>
      </c>
      <c r="E1498" s="132">
        <f t="shared" si="866"/>
        <v>1400</v>
      </c>
      <c r="F1498" s="139">
        <f>$O$1500-P1498*($O$1500-$O$1494)</f>
        <v>1375</v>
      </c>
      <c r="G1498" s="149"/>
      <c r="H1498" s="82" t="str">
        <f t="shared" si="862"/>
        <v>0 percent up in Ectasian international stage</v>
      </c>
      <c r="I1498" s="142" t="str">
        <f t="shared" si="863"/>
        <v>12.5 percent up in Ectasian international stage</v>
      </c>
      <c r="J1498" s="7">
        <v>0</v>
      </c>
      <c r="K1498" s="129">
        <f t="shared" si="864"/>
        <v>0</v>
      </c>
      <c r="L1498" s="8" t="s">
        <v>189</v>
      </c>
      <c r="M1498" s="5" t="s">
        <v>82</v>
      </c>
      <c r="N1498" s="5" t="s">
        <v>82</v>
      </c>
      <c r="O1498" s="83"/>
      <c r="P1498" s="20">
        <v>0.125</v>
      </c>
      <c r="Q1498" s="143">
        <f t="shared" si="865"/>
        <v>12.5</v>
      </c>
      <c r="R1498" s="21" t="s">
        <v>189</v>
      </c>
      <c r="S1498" s="8" t="s">
        <v>232</v>
      </c>
      <c r="T1498" s="7" t="s">
        <v>228</v>
      </c>
    </row>
    <row r="1499" spans="1:20" ht="28">
      <c r="A1499" s="10" t="s">
        <v>1493</v>
      </c>
      <c r="B1499" s="14" t="s">
        <v>1523</v>
      </c>
      <c r="C1499" s="5"/>
      <c r="D1499" s="5" t="s">
        <v>82</v>
      </c>
      <c r="E1499" s="132">
        <f t="shared" si="866"/>
        <v>1400</v>
      </c>
      <c r="F1499" s="139">
        <f>$O$1488-P1499*($O$1488-$O$1477)</f>
        <v>700.68181818181813</v>
      </c>
      <c r="G1499" s="149"/>
      <c r="H1499" s="82" t="str">
        <f t="shared" si="862"/>
        <v>0 percent up in Ectasian international stage</v>
      </c>
      <c r="I1499" s="142" t="str">
        <f t="shared" si="863"/>
        <v>22.7 percent up in Cryogenian international stage</v>
      </c>
      <c r="J1499" s="7">
        <v>0</v>
      </c>
      <c r="K1499" s="129">
        <f t="shared" si="864"/>
        <v>0</v>
      </c>
      <c r="L1499" s="8" t="s">
        <v>189</v>
      </c>
      <c r="M1499" s="5" t="s">
        <v>82</v>
      </c>
      <c r="N1499" s="5" t="s">
        <v>82</v>
      </c>
      <c r="O1499" s="83"/>
      <c r="P1499" s="20">
        <v>0.22727272727272727</v>
      </c>
      <c r="Q1499" s="143">
        <f t="shared" si="865"/>
        <v>22.7</v>
      </c>
      <c r="R1499" s="21" t="s">
        <v>185</v>
      </c>
      <c r="S1499" s="8" t="s">
        <v>248</v>
      </c>
      <c r="T1499" s="7" t="s">
        <v>228</v>
      </c>
    </row>
    <row r="1500" spans="1:20" ht="28">
      <c r="A1500" s="10" t="s">
        <v>1493</v>
      </c>
      <c r="B1500" s="14" t="s">
        <v>189</v>
      </c>
      <c r="C1500" s="135"/>
      <c r="D1500" s="135" t="s">
        <v>224</v>
      </c>
      <c r="E1500" s="132">
        <f t="shared" si="866"/>
        <v>1400</v>
      </c>
      <c r="F1500" s="139">
        <f>$O$1500-P1500*($O$1500-$O$1494)</f>
        <v>1200</v>
      </c>
      <c r="G1500" s="149"/>
      <c r="H1500" s="82" t="str">
        <f t="shared" si="862"/>
        <v>0 percent up in Ectasian international stage</v>
      </c>
      <c r="I1500" s="142" t="str">
        <f t="shared" si="863"/>
        <v>100 percent up in Ectasian international stage</v>
      </c>
      <c r="J1500" s="7">
        <v>0</v>
      </c>
      <c r="K1500" s="129">
        <f t="shared" si="864"/>
        <v>0</v>
      </c>
      <c r="L1500" s="8" t="s">
        <v>189</v>
      </c>
      <c r="M1500" s="5" t="s">
        <v>226</v>
      </c>
      <c r="N1500" s="5" t="s">
        <v>1524</v>
      </c>
      <c r="O1500" s="125">
        <f>Master_Chronostrat!I167</f>
        <v>1400</v>
      </c>
      <c r="P1500" s="20">
        <v>1</v>
      </c>
      <c r="Q1500" s="143">
        <f t="shared" si="865"/>
        <v>100</v>
      </c>
      <c r="R1500" s="21" t="s">
        <v>189</v>
      </c>
      <c r="S1500" s="8" t="s">
        <v>226</v>
      </c>
      <c r="T1500" s="7" t="s">
        <v>228</v>
      </c>
    </row>
    <row r="1501" spans="1:20" ht="28">
      <c r="A1501" s="10" t="s">
        <v>1493</v>
      </c>
      <c r="B1501" s="14" t="s">
        <v>1525</v>
      </c>
      <c r="C1501" s="5"/>
      <c r="D1501" s="5" t="s">
        <v>246</v>
      </c>
      <c r="E1501" s="132">
        <f>$O$1503-J1501*($O$1503-$O$1500)</f>
        <v>1600</v>
      </c>
      <c r="F1501" s="139">
        <f>$O$1491-P1501*($O$1491-$O$1488)</f>
        <v>720</v>
      </c>
      <c r="G1501" s="149"/>
      <c r="H1501" s="82" t="str">
        <f t="shared" si="862"/>
        <v>0 percent up in Calymmian international stage</v>
      </c>
      <c r="I1501" s="142" t="str">
        <f t="shared" si="863"/>
        <v>100 percent up in Tonian international stage</v>
      </c>
      <c r="J1501" s="7">
        <v>0</v>
      </c>
      <c r="K1501" s="129">
        <f t="shared" si="864"/>
        <v>0</v>
      </c>
      <c r="L1501" s="8" t="s">
        <v>191</v>
      </c>
      <c r="M1501" s="5" t="s">
        <v>82</v>
      </c>
      <c r="N1501" s="5" t="s">
        <v>82</v>
      </c>
      <c r="O1501" s="83"/>
      <c r="P1501" s="20">
        <v>1</v>
      </c>
      <c r="Q1501" s="143">
        <f t="shared" si="865"/>
        <v>100</v>
      </c>
      <c r="R1501" s="21" t="s">
        <v>187</v>
      </c>
      <c r="S1501" s="8" t="s">
        <v>234</v>
      </c>
      <c r="T1501" s="7" t="s">
        <v>228</v>
      </c>
    </row>
    <row r="1502" spans="1:20" ht="28">
      <c r="A1502" s="10" t="s">
        <v>1493</v>
      </c>
      <c r="B1502" s="14" t="s">
        <v>191</v>
      </c>
      <c r="C1502" s="135"/>
      <c r="D1502" s="135" t="s">
        <v>224</v>
      </c>
      <c r="E1502" s="132">
        <f>$O$1503-J1502*($O$1503-$O$1500)</f>
        <v>1600</v>
      </c>
      <c r="F1502" s="139">
        <f>$O$1503-P1502*($O$1503-$O$1500)</f>
        <v>1400</v>
      </c>
      <c r="G1502" s="149"/>
      <c r="H1502" s="82" t="str">
        <f t="shared" si="862"/>
        <v>0 percent up in Calymmian international stage</v>
      </c>
      <c r="I1502" s="142" t="str">
        <f t="shared" si="863"/>
        <v>100 percent up in Calymmian international stage</v>
      </c>
      <c r="J1502" s="7">
        <v>0</v>
      </c>
      <c r="K1502" s="129">
        <f t="shared" si="864"/>
        <v>0</v>
      </c>
      <c r="L1502" s="8" t="s">
        <v>191</v>
      </c>
      <c r="M1502" s="5" t="s">
        <v>226</v>
      </c>
      <c r="N1502" s="5" t="s">
        <v>1526</v>
      </c>
      <c r="O1502" s="125">
        <f>Master_Chronostrat!I168</f>
        <v>1600</v>
      </c>
      <c r="P1502" s="20">
        <v>1</v>
      </c>
      <c r="Q1502" s="143">
        <f t="shared" si="865"/>
        <v>100</v>
      </c>
      <c r="R1502" s="21" t="s">
        <v>191</v>
      </c>
      <c r="S1502" s="8" t="s">
        <v>226</v>
      </c>
      <c r="T1502" s="7" t="s">
        <v>228</v>
      </c>
    </row>
    <row r="1503" spans="1:20" ht="28">
      <c r="A1503" s="11" t="s">
        <v>1493</v>
      </c>
      <c r="B1503" s="15" t="s">
        <v>190</v>
      </c>
      <c r="C1503" s="135"/>
      <c r="D1503" s="135" t="s">
        <v>224</v>
      </c>
      <c r="E1503" s="132">
        <f>$O$1503-J1503*($O$1503-$O$1500)</f>
        <v>1600</v>
      </c>
      <c r="F1503" s="139">
        <f>$O$1494-P1503*($O$1494-$O$1491)</f>
        <v>1000</v>
      </c>
      <c r="G1503" s="149"/>
      <c r="H1503" s="82" t="str">
        <f t="shared" si="862"/>
        <v>0 percent up in Calymmian international stage</v>
      </c>
      <c r="I1503" s="142" t="str">
        <f t="shared" si="863"/>
        <v>100 percent up in Stenian international stage</v>
      </c>
      <c r="J1503" s="7">
        <v>0</v>
      </c>
      <c r="K1503" s="129">
        <f t="shared" si="864"/>
        <v>0</v>
      </c>
      <c r="L1503" s="8" t="s">
        <v>191</v>
      </c>
      <c r="M1503" s="5" t="s">
        <v>226</v>
      </c>
      <c r="N1503" s="5" t="s">
        <v>1527</v>
      </c>
      <c r="O1503" s="125">
        <f>Master_Chronostrat!I168</f>
        <v>1600</v>
      </c>
      <c r="P1503" s="20">
        <v>1</v>
      </c>
      <c r="Q1503" s="143">
        <f t="shared" si="865"/>
        <v>100</v>
      </c>
      <c r="R1503" s="21" t="s">
        <v>188</v>
      </c>
      <c r="S1503" s="8" t="s">
        <v>241</v>
      </c>
      <c r="T1503" s="7" t="s">
        <v>228</v>
      </c>
    </row>
    <row r="1504" spans="1:20" ht="28">
      <c r="A1504" s="10" t="s">
        <v>1493</v>
      </c>
      <c r="B1504" s="14" t="s">
        <v>1528</v>
      </c>
      <c r="C1504" s="5"/>
      <c r="D1504" s="5" t="s">
        <v>250</v>
      </c>
      <c r="E1504" s="132">
        <f>$O$1506-J1504*($O$1506-$O$1503)</f>
        <v>1750</v>
      </c>
      <c r="F1504" s="139">
        <f>$O$1488-P1504*($O$1488-$O$1477)</f>
        <v>700.68181818181813</v>
      </c>
      <c r="G1504" s="149"/>
      <c r="H1504" s="82" t="str">
        <f t="shared" si="862"/>
        <v>25 percent up in Statherian international stage</v>
      </c>
      <c r="I1504" s="142" t="str">
        <f t="shared" si="863"/>
        <v>22.7 percent up in Cryogenian international stage</v>
      </c>
      <c r="J1504" s="7">
        <v>0.25</v>
      </c>
      <c r="K1504" s="129">
        <f t="shared" si="864"/>
        <v>25</v>
      </c>
      <c r="L1504" s="8" t="s">
        <v>192</v>
      </c>
      <c r="M1504" s="5" t="s">
        <v>82</v>
      </c>
      <c r="N1504" s="5" t="s">
        <v>82</v>
      </c>
      <c r="O1504" s="83"/>
      <c r="P1504" s="20">
        <v>0.22727272727272727</v>
      </c>
      <c r="Q1504" s="143">
        <f t="shared" si="865"/>
        <v>22.7</v>
      </c>
      <c r="R1504" s="21" t="s">
        <v>185</v>
      </c>
      <c r="S1504" s="8" t="s">
        <v>248</v>
      </c>
      <c r="T1504" s="7" t="s">
        <v>228</v>
      </c>
    </row>
    <row r="1505" spans="1:20" ht="28">
      <c r="A1505" s="10" t="s">
        <v>1493</v>
      </c>
      <c r="B1505" s="14" t="s">
        <v>1529</v>
      </c>
      <c r="C1505" s="5"/>
      <c r="D1505" s="5" t="s">
        <v>370</v>
      </c>
      <c r="E1505" s="132">
        <f>$O$1506-J1505*($O$1506-$O$1503)</f>
        <v>1800</v>
      </c>
      <c r="F1505" s="139">
        <f>$O$1500-P1505*($O$1500-$O$1494)</f>
        <v>1300</v>
      </c>
      <c r="G1505" s="149"/>
      <c r="H1505" s="82" t="str">
        <f t="shared" si="862"/>
        <v>0 percent up in Statherian international stage</v>
      </c>
      <c r="I1505" s="142" t="str">
        <f t="shared" si="863"/>
        <v>50 percent up in Ectasian international stage</v>
      </c>
      <c r="J1505" s="7">
        <v>0</v>
      </c>
      <c r="K1505" s="129">
        <f t="shared" si="864"/>
        <v>0</v>
      </c>
      <c r="L1505" s="8" t="s">
        <v>192</v>
      </c>
      <c r="M1505" s="5" t="s">
        <v>82</v>
      </c>
      <c r="N1505" s="5" t="s">
        <v>82</v>
      </c>
      <c r="O1505" s="83"/>
      <c r="P1505" s="20">
        <v>0.5</v>
      </c>
      <c r="Q1505" s="143">
        <f t="shared" si="865"/>
        <v>50</v>
      </c>
      <c r="R1505" s="21" t="s">
        <v>189</v>
      </c>
      <c r="S1505" s="8" t="s">
        <v>248</v>
      </c>
      <c r="T1505" s="7" t="s">
        <v>228</v>
      </c>
    </row>
    <row r="1506" spans="1:20" ht="28">
      <c r="A1506" s="10" t="s">
        <v>1493</v>
      </c>
      <c r="B1506" s="14" t="s">
        <v>192</v>
      </c>
      <c r="C1506" s="135"/>
      <c r="D1506" s="135" t="s">
        <v>224</v>
      </c>
      <c r="E1506" s="132">
        <f>$O$1506-J1506*($O$1506-$O$1503)</f>
        <v>1800</v>
      </c>
      <c r="F1506" s="139">
        <f>$O$1506-P1506*($O$1506-$O$1503)</f>
        <v>1600</v>
      </c>
      <c r="G1506" s="149"/>
      <c r="H1506" s="82" t="str">
        <f t="shared" si="862"/>
        <v>0 percent up in Statherian international stage</v>
      </c>
      <c r="I1506" s="142" t="str">
        <f t="shared" si="863"/>
        <v>100 percent up in Statherian international stage</v>
      </c>
      <c r="J1506" s="7">
        <v>0</v>
      </c>
      <c r="K1506" s="129">
        <f t="shared" si="864"/>
        <v>0</v>
      </c>
      <c r="L1506" s="8" t="s">
        <v>192</v>
      </c>
      <c r="M1506" s="5" t="s">
        <v>226</v>
      </c>
      <c r="N1506" s="5" t="s">
        <v>1530</v>
      </c>
      <c r="O1506" s="125">
        <f>Master_Chronostrat!I169</f>
        <v>1800</v>
      </c>
      <c r="P1506" s="20">
        <v>1</v>
      </c>
      <c r="Q1506" s="143">
        <f t="shared" si="865"/>
        <v>100</v>
      </c>
      <c r="R1506" s="21" t="s">
        <v>192</v>
      </c>
      <c r="S1506" s="8" t="s">
        <v>226</v>
      </c>
      <c r="T1506" s="7" t="s">
        <v>228</v>
      </c>
    </row>
    <row r="1507" spans="1:20" ht="28">
      <c r="A1507" s="10" t="s">
        <v>1493</v>
      </c>
      <c r="B1507" s="14" t="s">
        <v>1531</v>
      </c>
      <c r="C1507" s="5"/>
      <c r="D1507" s="5" t="s">
        <v>82</v>
      </c>
      <c r="E1507" s="132">
        <f>$O$1509-J1507*($O$1509-$O$1506)</f>
        <v>2000</v>
      </c>
      <c r="F1507" s="139">
        <f>$O$1503-P1507*($O$1503-$O$1500)</f>
        <v>1400</v>
      </c>
      <c r="G1507" s="149"/>
      <c r="H1507" s="82" t="str">
        <f t="shared" si="862"/>
        <v>20 percent up in Orosirian international stage</v>
      </c>
      <c r="I1507" s="142" t="str">
        <f t="shared" si="863"/>
        <v>100 percent up in Calymmian international stage</v>
      </c>
      <c r="J1507" s="7">
        <v>0.19999999999999996</v>
      </c>
      <c r="K1507" s="129">
        <f t="shared" si="864"/>
        <v>20</v>
      </c>
      <c r="L1507" s="8" t="s">
        <v>193</v>
      </c>
      <c r="M1507" s="5" t="s">
        <v>82</v>
      </c>
      <c r="N1507" s="5" t="s">
        <v>82</v>
      </c>
      <c r="O1507" s="83"/>
      <c r="P1507" s="20">
        <v>1</v>
      </c>
      <c r="Q1507" s="143">
        <f t="shared" si="865"/>
        <v>100</v>
      </c>
      <c r="R1507" s="21" t="s">
        <v>191</v>
      </c>
      <c r="S1507" s="8" t="s">
        <v>248</v>
      </c>
      <c r="T1507" s="7" t="s">
        <v>228</v>
      </c>
    </row>
    <row r="1508" spans="1:20" ht="28">
      <c r="A1508" s="10" t="s">
        <v>1493</v>
      </c>
      <c r="B1508" s="14" t="s">
        <v>1532</v>
      </c>
      <c r="C1508" s="5"/>
      <c r="D1508" s="5" t="s">
        <v>1513</v>
      </c>
      <c r="E1508" s="132">
        <f>$O$1509-J1508*($O$1509-$O$1506)</f>
        <v>2050</v>
      </c>
      <c r="F1508" s="139">
        <f>$O$1491-P1508*($O$1491-$O$1488)</f>
        <v>813.33333333333337</v>
      </c>
      <c r="G1508" s="149"/>
      <c r="H1508" s="82" t="str">
        <f t="shared" si="862"/>
        <v>0 percent up in Orosirian international stage</v>
      </c>
      <c r="I1508" s="142" t="str">
        <f t="shared" si="863"/>
        <v>66.7 percent up in Tonian international stage</v>
      </c>
      <c r="J1508" s="7">
        <v>0</v>
      </c>
      <c r="K1508" s="129">
        <f t="shared" si="864"/>
        <v>0</v>
      </c>
      <c r="L1508" s="8" t="s">
        <v>193</v>
      </c>
      <c r="M1508" s="5" t="s">
        <v>82</v>
      </c>
      <c r="N1508" s="5" t="s">
        <v>82</v>
      </c>
      <c r="O1508" s="83"/>
      <c r="P1508" s="20">
        <v>0.66666666666666663</v>
      </c>
      <c r="Q1508" s="143">
        <f t="shared" si="865"/>
        <v>66.7</v>
      </c>
      <c r="R1508" s="21" t="s">
        <v>187</v>
      </c>
      <c r="S1508" s="8" t="s">
        <v>248</v>
      </c>
      <c r="T1508" s="7" t="s">
        <v>228</v>
      </c>
    </row>
    <row r="1509" spans="1:20" ht="28">
      <c r="A1509" s="10" t="s">
        <v>1493</v>
      </c>
      <c r="B1509" s="14" t="s">
        <v>193</v>
      </c>
      <c r="C1509" s="135"/>
      <c r="D1509" s="135" t="s">
        <v>224</v>
      </c>
      <c r="E1509" s="132">
        <f>$O$1509-J1509*($O$1509-$O$1506)</f>
        <v>2050</v>
      </c>
      <c r="F1509" s="139">
        <f>$O$1509-P1509*($O$1509-$O$1506)</f>
        <v>1800</v>
      </c>
      <c r="G1509" s="149"/>
      <c r="H1509" s="82" t="str">
        <f t="shared" si="862"/>
        <v>0 percent up in Orosirian international stage</v>
      </c>
      <c r="I1509" s="142" t="str">
        <f t="shared" si="863"/>
        <v>100 percent up in Orosirian international stage</v>
      </c>
      <c r="J1509" s="7">
        <v>0</v>
      </c>
      <c r="K1509" s="129">
        <f t="shared" si="864"/>
        <v>0</v>
      </c>
      <c r="L1509" s="8" t="s">
        <v>193</v>
      </c>
      <c r="M1509" s="5" t="s">
        <v>226</v>
      </c>
      <c r="N1509" s="5" t="s">
        <v>1533</v>
      </c>
      <c r="O1509" s="125">
        <f>Master_Chronostrat!I170</f>
        <v>2050</v>
      </c>
      <c r="P1509" s="20">
        <v>1</v>
      </c>
      <c r="Q1509" s="143">
        <f t="shared" si="865"/>
        <v>100</v>
      </c>
      <c r="R1509" s="21" t="s">
        <v>193</v>
      </c>
      <c r="S1509" s="8" t="s">
        <v>226</v>
      </c>
      <c r="T1509" s="7" t="s">
        <v>228</v>
      </c>
    </row>
    <row r="1510" spans="1:20" ht="28">
      <c r="A1510" s="10" t="s">
        <v>1493</v>
      </c>
      <c r="B1510" s="14" t="s">
        <v>1534</v>
      </c>
      <c r="C1510" s="5"/>
      <c r="D1510" s="5" t="s">
        <v>82</v>
      </c>
      <c r="E1510" s="132">
        <f>$O$1511-J1510*($O$1511-$O$1509)</f>
        <v>2225</v>
      </c>
      <c r="F1510" s="139">
        <f>$O$1503-P1510*($O$1503-$O$1500)</f>
        <v>1400</v>
      </c>
      <c r="G1510" s="149"/>
      <c r="H1510" s="82" t="str">
        <f t="shared" si="862"/>
        <v>30 percent up in Rhyacian international stage</v>
      </c>
      <c r="I1510" s="142" t="str">
        <f t="shared" si="863"/>
        <v>100 percent up in Calymmian international stage</v>
      </c>
      <c r="J1510" s="7">
        <v>0.30000000000000004</v>
      </c>
      <c r="K1510" s="129">
        <f t="shared" si="864"/>
        <v>30</v>
      </c>
      <c r="L1510" s="8" t="s">
        <v>194</v>
      </c>
      <c r="M1510" s="5" t="s">
        <v>82</v>
      </c>
      <c r="N1510" s="5" t="s">
        <v>82</v>
      </c>
      <c r="O1510" s="83"/>
      <c r="P1510" s="20">
        <v>1</v>
      </c>
      <c r="Q1510" s="143">
        <f t="shared" si="865"/>
        <v>100</v>
      </c>
      <c r="R1510" s="21" t="s">
        <v>191</v>
      </c>
      <c r="S1510" s="8" t="s">
        <v>248</v>
      </c>
      <c r="T1510" s="7" t="s">
        <v>228</v>
      </c>
    </row>
    <row r="1511" spans="1:20" ht="28">
      <c r="A1511" s="10" t="s">
        <v>1493</v>
      </c>
      <c r="B1511" s="14" t="s">
        <v>194</v>
      </c>
      <c r="C1511" s="135"/>
      <c r="D1511" s="135" t="s">
        <v>224</v>
      </c>
      <c r="E1511" s="132">
        <f>$O$1511-J1511*($O$1511-$O$1509)</f>
        <v>2300</v>
      </c>
      <c r="F1511" s="139">
        <f>$O$1511-P1511*($O$1511-$O$1509)</f>
        <v>2050</v>
      </c>
      <c r="G1511" s="149"/>
      <c r="H1511" s="82" t="str">
        <f t="shared" si="862"/>
        <v>0 percent up in Rhyacian international stage</v>
      </c>
      <c r="I1511" s="142" t="str">
        <f t="shared" si="863"/>
        <v>100 percent up in Rhyacian international stage</v>
      </c>
      <c r="J1511" s="7">
        <v>0</v>
      </c>
      <c r="K1511" s="129">
        <f t="shared" si="864"/>
        <v>0</v>
      </c>
      <c r="L1511" s="8" t="s">
        <v>194</v>
      </c>
      <c r="M1511" s="5" t="s">
        <v>226</v>
      </c>
      <c r="N1511" s="5" t="s">
        <v>1535</v>
      </c>
      <c r="O1511" s="125">
        <f>Master_Chronostrat!I171</f>
        <v>2300</v>
      </c>
      <c r="P1511" s="20">
        <v>1</v>
      </c>
      <c r="Q1511" s="143">
        <f t="shared" si="865"/>
        <v>100</v>
      </c>
      <c r="R1511" s="21" t="s">
        <v>194</v>
      </c>
      <c r="S1511" s="8" t="s">
        <v>226</v>
      </c>
      <c r="T1511" s="7" t="s">
        <v>228</v>
      </c>
    </row>
    <row r="1512" spans="1:20" ht="28">
      <c r="A1512" s="10" t="s">
        <v>1493</v>
      </c>
      <c r="B1512" s="14" t="s">
        <v>1536</v>
      </c>
      <c r="C1512" s="5"/>
      <c r="D1512" s="5" t="s">
        <v>250</v>
      </c>
      <c r="E1512" s="132">
        <f t="shared" ref="E1512:E1522" si="867">$O$1522-J1512*($O$1522-$O$1511)</f>
        <v>2350</v>
      </c>
      <c r="F1512" s="139">
        <f>$O$1506-P1512*($O$1506-$O$1503)</f>
        <v>1750</v>
      </c>
      <c r="G1512" s="149"/>
      <c r="H1512" s="82" t="str">
        <f t="shared" si="862"/>
        <v>75 percent up in Siderian international stage</v>
      </c>
      <c r="I1512" s="142" t="str">
        <f t="shared" si="863"/>
        <v>25 percent up in Statherian international stage</v>
      </c>
      <c r="J1512" s="7">
        <v>0.75</v>
      </c>
      <c r="K1512" s="129">
        <f t="shared" si="864"/>
        <v>75</v>
      </c>
      <c r="L1512" s="8" t="s">
        <v>197</v>
      </c>
      <c r="M1512" s="5" t="s">
        <v>82</v>
      </c>
      <c r="N1512" s="5" t="s">
        <v>82</v>
      </c>
      <c r="O1512" s="83"/>
      <c r="P1512" s="20">
        <v>0.25</v>
      </c>
      <c r="Q1512" s="143">
        <f t="shared" si="865"/>
        <v>25</v>
      </c>
      <c r="R1512" s="21" t="s">
        <v>192</v>
      </c>
      <c r="S1512" s="8" t="s">
        <v>248</v>
      </c>
      <c r="T1512" s="7" t="s">
        <v>228</v>
      </c>
    </row>
    <row r="1513" spans="1:20" ht="28">
      <c r="A1513" s="10" t="s">
        <v>1493</v>
      </c>
      <c r="B1513" s="14" t="s">
        <v>1537</v>
      </c>
      <c r="C1513" s="5"/>
      <c r="D1513" s="5" t="s">
        <v>82</v>
      </c>
      <c r="E1513" s="132">
        <f t="shared" si="867"/>
        <v>2500</v>
      </c>
      <c r="F1513" s="139">
        <f>$O$1477-P1513*($O$1477-$O$1470)</f>
        <v>538.79999999999995</v>
      </c>
      <c r="G1513" s="149"/>
      <c r="H1513" s="82" t="str">
        <f t="shared" si="862"/>
        <v>0 percent up in Siderian international stage</v>
      </c>
      <c r="I1513" s="142" t="str">
        <f t="shared" si="863"/>
        <v>100 percent up in Ediacaran international stage</v>
      </c>
      <c r="J1513" s="7">
        <v>0</v>
      </c>
      <c r="K1513" s="129">
        <f t="shared" si="864"/>
        <v>0</v>
      </c>
      <c r="L1513" s="8" t="s">
        <v>197</v>
      </c>
      <c r="M1513" s="5" t="s">
        <v>82</v>
      </c>
      <c r="N1513" s="5" t="s">
        <v>82</v>
      </c>
      <c r="O1513" s="83"/>
      <c r="P1513" s="20">
        <v>1</v>
      </c>
      <c r="Q1513" s="143">
        <f t="shared" si="865"/>
        <v>100</v>
      </c>
      <c r="R1513" s="21" t="s">
        <v>184</v>
      </c>
      <c r="S1513" s="8" t="s">
        <v>234</v>
      </c>
      <c r="T1513" s="7" t="s">
        <v>228</v>
      </c>
    </row>
    <row r="1514" spans="1:20" ht="28">
      <c r="A1514" s="10" t="s">
        <v>1493</v>
      </c>
      <c r="B1514" s="14" t="s">
        <v>1538</v>
      </c>
      <c r="C1514" s="5"/>
      <c r="D1514" s="5" t="s">
        <v>246</v>
      </c>
      <c r="E1514" s="132">
        <f t="shared" si="867"/>
        <v>2500</v>
      </c>
      <c r="F1514" s="139">
        <f>$O$1506-P1514*($O$1506-$O$1503)</f>
        <v>1600</v>
      </c>
      <c r="G1514" s="149"/>
      <c r="H1514" s="82" t="str">
        <f t="shared" si="862"/>
        <v>0 percent up in Siderian international stage</v>
      </c>
      <c r="I1514" s="142" t="str">
        <f t="shared" si="863"/>
        <v>100 percent up in Statherian international stage</v>
      </c>
      <c r="J1514" s="7">
        <v>0</v>
      </c>
      <c r="K1514" s="129">
        <f t="shared" si="864"/>
        <v>0</v>
      </c>
      <c r="L1514" s="8" t="s">
        <v>197</v>
      </c>
      <c r="M1514" s="5" t="s">
        <v>82</v>
      </c>
      <c r="N1514" s="5" t="s">
        <v>82</v>
      </c>
      <c r="O1514" s="83"/>
      <c r="P1514" s="20">
        <v>1</v>
      </c>
      <c r="Q1514" s="143">
        <f t="shared" si="865"/>
        <v>100</v>
      </c>
      <c r="R1514" s="21" t="s">
        <v>192</v>
      </c>
      <c r="S1514" s="8" t="s">
        <v>234</v>
      </c>
      <c r="T1514" s="7" t="s">
        <v>228</v>
      </c>
    </row>
    <row r="1515" spans="1:20" ht="28">
      <c r="A1515" s="10" t="s">
        <v>1493</v>
      </c>
      <c r="B1515" s="14" t="s">
        <v>1539</v>
      </c>
      <c r="C1515" s="5"/>
      <c r="D1515" s="5" t="s">
        <v>82</v>
      </c>
      <c r="E1515" s="132">
        <f t="shared" si="867"/>
        <v>2500</v>
      </c>
      <c r="F1515" s="139">
        <f>$O$1506-P1515*($O$1506-$O$1503)</f>
        <v>1600</v>
      </c>
      <c r="G1515" s="149"/>
      <c r="H1515" s="82" t="str">
        <f t="shared" si="862"/>
        <v>0 percent up in Siderian international stage</v>
      </c>
      <c r="I1515" s="142" t="str">
        <f t="shared" si="863"/>
        <v>100 percent up in Statherian international stage</v>
      </c>
      <c r="J1515" s="7">
        <v>0</v>
      </c>
      <c r="K1515" s="129">
        <f t="shared" si="864"/>
        <v>0</v>
      </c>
      <c r="L1515" s="8" t="s">
        <v>197</v>
      </c>
      <c r="M1515" s="5" t="s">
        <v>82</v>
      </c>
      <c r="N1515" s="5" t="s">
        <v>82</v>
      </c>
      <c r="O1515" s="83"/>
      <c r="P1515" s="20">
        <v>1</v>
      </c>
      <c r="Q1515" s="143">
        <f t="shared" si="865"/>
        <v>100</v>
      </c>
      <c r="R1515" s="21" t="s">
        <v>192</v>
      </c>
      <c r="S1515" s="8" t="s">
        <v>234</v>
      </c>
      <c r="T1515" s="7" t="s">
        <v>228</v>
      </c>
    </row>
    <row r="1516" spans="1:20" ht="28">
      <c r="A1516" s="10" t="s">
        <v>1493</v>
      </c>
      <c r="B1516" s="14" t="s">
        <v>1540</v>
      </c>
      <c r="C1516" s="5"/>
      <c r="D1516" s="5" t="s">
        <v>82</v>
      </c>
      <c r="E1516" s="132">
        <f t="shared" si="867"/>
        <v>2500</v>
      </c>
      <c r="F1516" s="139">
        <f>$O$1503-P1516*($O$1503-$O$1500)</f>
        <v>1400</v>
      </c>
      <c r="G1516" s="149"/>
      <c r="H1516" s="82" t="str">
        <f t="shared" si="862"/>
        <v>0 percent up in Siderian international stage</v>
      </c>
      <c r="I1516" s="142" t="str">
        <f t="shared" si="863"/>
        <v>100 percent up in Calymmian international stage</v>
      </c>
      <c r="J1516" s="7">
        <v>0</v>
      </c>
      <c r="K1516" s="129">
        <f t="shared" si="864"/>
        <v>0</v>
      </c>
      <c r="L1516" s="8" t="s">
        <v>197</v>
      </c>
      <c r="M1516" s="5" t="s">
        <v>82</v>
      </c>
      <c r="N1516" s="5" t="s">
        <v>82</v>
      </c>
      <c r="O1516" s="83"/>
      <c r="P1516" s="20">
        <v>1</v>
      </c>
      <c r="Q1516" s="143">
        <f t="shared" si="865"/>
        <v>100</v>
      </c>
      <c r="R1516" s="21" t="s">
        <v>191</v>
      </c>
      <c r="S1516" s="8" t="s">
        <v>234</v>
      </c>
      <c r="T1516" s="7" t="s">
        <v>228</v>
      </c>
    </row>
    <row r="1517" spans="1:20" ht="28">
      <c r="A1517" s="10" t="s">
        <v>1493</v>
      </c>
      <c r="B1517" s="14" t="s">
        <v>1541</v>
      </c>
      <c r="C1517" s="5"/>
      <c r="D1517" s="5" t="s">
        <v>82</v>
      </c>
      <c r="E1517" s="132">
        <f t="shared" si="867"/>
        <v>2500</v>
      </c>
      <c r="F1517" s="139">
        <f>$O$1506-P1517*($O$1506-$O$1503)</f>
        <v>1600</v>
      </c>
      <c r="G1517" s="149"/>
      <c r="H1517" s="82" t="str">
        <f t="shared" si="862"/>
        <v>0 percent up in Siderian international stage</v>
      </c>
      <c r="I1517" s="142" t="str">
        <f t="shared" si="863"/>
        <v>100 percent up in Statherian international stage</v>
      </c>
      <c r="J1517" s="7">
        <v>0</v>
      </c>
      <c r="K1517" s="129">
        <f t="shared" si="864"/>
        <v>0</v>
      </c>
      <c r="L1517" s="8" t="s">
        <v>197</v>
      </c>
      <c r="M1517" s="5" t="s">
        <v>82</v>
      </c>
      <c r="N1517" s="5" t="s">
        <v>82</v>
      </c>
      <c r="O1517" s="83"/>
      <c r="P1517" s="20">
        <v>1</v>
      </c>
      <c r="Q1517" s="143">
        <f t="shared" si="865"/>
        <v>100</v>
      </c>
      <c r="R1517" s="21" t="s">
        <v>192</v>
      </c>
      <c r="S1517" s="8" t="s">
        <v>234</v>
      </c>
      <c r="T1517" s="7" t="s">
        <v>228</v>
      </c>
    </row>
    <row r="1518" spans="1:20" ht="28">
      <c r="A1518" s="10" t="s">
        <v>1493</v>
      </c>
      <c r="B1518" s="14" t="s">
        <v>1542</v>
      </c>
      <c r="C1518" s="5"/>
      <c r="D1518" s="5" t="s">
        <v>370</v>
      </c>
      <c r="E1518" s="132">
        <f t="shared" si="867"/>
        <v>2500</v>
      </c>
      <c r="F1518" s="139">
        <f>$O$1509-P1518*($O$1509-$O$1506)</f>
        <v>1800</v>
      </c>
      <c r="G1518" s="149"/>
      <c r="H1518" s="82" t="str">
        <f t="shared" si="862"/>
        <v>0 percent up in Siderian international stage</v>
      </c>
      <c r="I1518" s="142" t="str">
        <f t="shared" si="863"/>
        <v>100 percent up in Orosirian international stage</v>
      </c>
      <c r="J1518" s="7">
        <v>0</v>
      </c>
      <c r="K1518" s="129">
        <f t="shared" si="864"/>
        <v>0</v>
      </c>
      <c r="L1518" s="8" t="s">
        <v>197</v>
      </c>
      <c r="M1518" s="5" t="s">
        <v>82</v>
      </c>
      <c r="N1518" s="5" t="s">
        <v>82</v>
      </c>
      <c r="O1518" s="83"/>
      <c r="P1518" s="20">
        <v>1</v>
      </c>
      <c r="Q1518" s="143">
        <f t="shared" si="865"/>
        <v>100</v>
      </c>
      <c r="R1518" s="21" t="s">
        <v>193</v>
      </c>
      <c r="S1518" s="8" t="s">
        <v>234</v>
      </c>
      <c r="T1518" s="7" t="s">
        <v>228</v>
      </c>
    </row>
    <row r="1519" spans="1:20" ht="28">
      <c r="A1519" s="10" t="s">
        <v>1493</v>
      </c>
      <c r="B1519" s="14" t="s">
        <v>1543</v>
      </c>
      <c r="C1519" s="5"/>
      <c r="D1519" s="5" t="s">
        <v>1513</v>
      </c>
      <c r="E1519" s="132">
        <f t="shared" si="867"/>
        <v>2500</v>
      </c>
      <c r="F1519" s="139">
        <f>$O$1511-P1519*($O$1511-$O$1509)</f>
        <v>2050</v>
      </c>
      <c r="G1519" s="149"/>
      <c r="H1519" s="82" t="str">
        <f t="shared" si="862"/>
        <v>0 percent up in Siderian international stage</v>
      </c>
      <c r="I1519" s="142" t="str">
        <f t="shared" si="863"/>
        <v>100 percent up in Rhyacian international stage</v>
      </c>
      <c r="J1519" s="7">
        <v>0</v>
      </c>
      <c r="K1519" s="129">
        <f t="shared" si="864"/>
        <v>0</v>
      </c>
      <c r="L1519" s="8" t="s">
        <v>197</v>
      </c>
      <c r="M1519" s="5" t="s">
        <v>82</v>
      </c>
      <c r="N1519" s="5" t="s">
        <v>82</v>
      </c>
      <c r="O1519" s="83"/>
      <c r="P1519" s="20">
        <v>1</v>
      </c>
      <c r="Q1519" s="143">
        <f t="shared" si="865"/>
        <v>100</v>
      </c>
      <c r="R1519" s="21" t="s">
        <v>194</v>
      </c>
      <c r="S1519" s="8" t="s">
        <v>234</v>
      </c>
      <c r="T1519" s="7" t="s">
        <v>228</v>
      </c>
    </row>
    <row r="1520" spans="1:20" ht="28">
      <c r="A1520" s="10" t="s">
        <v>1493</v>
      </c>
      <c r="B1520" s="14" t="s">
        <v>197</v>
      </c>
      <c r="C1520" s="135"/>
      <c r="D1520" s="135" t="s">
        <v>224</v>
      </c>
      <c r="E1520" s="132">
        <f t="shared" si="867"/>
        <v>2500</v>
      </c>
      <c r="F1520" s="139">
        <f>$O$1522-P1520*($O$1522-$O$1511)</f>
        <v>2300</v>
      </c>
      <c r="G1520" s="149"/>
      <c r="H1520" s="82" t="str">
        <f t="shared" si="862"/>
        <v>0 percent up in Siderian international stage</v>
      </c>
      <c r="I1520" s="142" t="str">
        <f t="shared" si="863"/>
        <v>100 percent up in Siderian international stage</v>
      </c>
      <c r="J1520" s="7">
        <v>0</v>
      </c>
      <c r="K1520" s="129">
        <f t="shared" si="864"/>
        <v>0</v>
      </c>
      <c r="L1520" s="8" t="s">
        <v>197</v>
      </c>
      <c r="M1520" s="5" t="s">
        <v>226</v>
      </c>
      <c r="N1520" s="5" t="s">
        <v>1544</v>
      </c>
      <c r="O1520" s="125">
        <f>Master_Chronostrat!I172</f>
        <v>2500</v>
      </c>
      <c r="P1520" s="20">
        <v>1</v>
      </c>
      <c r="Q1520" s="143">
        <f t="shared" si="865"/>
        <v>100</v>
      </c>
      <c r="R1520" s="21" t="s">
        <v>197</v>
      </c>
      <c r="S1520" s="8" t="s">
        <v>226</v>
      </c>
      <c r="T1520" s="7" t="s">
        <v>228</v>
      </c>
    </row>
    <row r="1521" spans="1:20" ht="28">
      <c r="A1521" s="11" t="s">
        <v>1493</v>
      </c>
      <c r="B1521" s="15" t="s">
        <v>196</v>
      </c>
      <c r="C1521" s="135"/>
      <c r="D1521" s="135" t="s">
        <v>224</v>
      </c>
      <c r="E1521" s="132">
        <f t="shared" si="867"/>
        <v>2500</v>
      </c>
      <c r="F1521" s="139">
        <f>$O$1506-P1521*($O$1506-$O$1503)</f>
        <v>1600</v>
      </c>
      <c r="G1521" s="149"/>
      <c r="H1521" s="82" t="str">
        <f t="shared" si="862"/>
        <v>0 percent up in Siderian international stage</v>
      </c>
      <c r="I1521" s="142" t="str">
        <f t="shared" si="863"/>
        <v>100 percent up in Statherian international stage</v>
      </c>
      <c r="J1521" s="7">
        <v>0</v>
      </c>
      <c r="K1521" s="129">
        <f t="shared" si="864"/>
        <v>0</v>
      </c>
      <c r="L1521" s="8" t="s">
        <v>197</v>
      </c>
      <c r="M1521" s="5" t="s">
        <v>226</v>
      </c>
      <c r="N1521" s="5" t="s">
        <v>1545</v>
      </c>
      <c r="O1521" s="125">
        <f>Master_Chronostrat!I172</f>
        <v>2500</v>
      </c>
      <c r="P1521" s="20">
        <v>1</v>
      </c>
      <c r="Q1521" s="143">
        <f t="shared" si="865"/>
        <v>100</v>
      </c>
      <c r="R1521" s="21" t="s">
        <v>192</v>
      </c>
      <c r="S1521" s="8" t="s">
        <v>241</v>
      </c>
      <c r="T1521" s="7" t="s">
        <v>228</v>
      </c>
    </row>
    <row r="1522" spans="1:20" ht="28">
      <c r="A1522" s="11" t="s">
        <v>1493</v>
      </c>
      <c r="B1522" s="15" t="s">
        <v>195</v>
      </c>
      <c r="C1522" s="135"/>
      <c r="D1522" s="135" t="s">
        <v>224</v>
      </c>
      <c r="E1522" s="132">
        <f t="shared" si="867"/>
        <v>2500</v>
      </c>
      <c r="F1522" s="139">
        <f>$O$1477-P1522*($O$1477-$O$1470)</f>
        <v>538.79999999999995</v>
      </c>
      <c r="G1522" s="149"/>
      <c r="H1522" s="82" t="str">
        <f t="shared" si="862"/>
        <v>0 percent up in Siderian international stage</v>
      </c>
      <c r="I1522" s="142" t="str">
        <f t="shared" si="863"/>
        <v>100 percent up in Ediacaran international stage</v>
      </c>
      <c r="J1522" s="7">
        <v>0</v>
      </c>
      <c r="K1522" s="129">
        <f t="shared" si="864"/>
        <v>0</v>
      </c>
      <c r="L1522" s="8" t="s">
        <v>197</v>
      </c>
      <c r="M1522" s="5" t="s">
        <v>226</v>
      </c>
      <c r="N1522" s="5" t="s">
        <v>1546</v>
      </c>
      <c r="O1522" s="125">
        <f>Master_Chronostrat!I172</f>
        <v>2500</v>
      </c>
      <c r="P1522" s="20">
        <v>1</v>
      </c>
      <c r="Q1522" s="143">
        <f t="shared" si="865"/>
        <v>100</v>
      </c>
      <c r="R1522" s="21" t="s">
        <v>184</v>
      </c>
      <c r="S1522" s="8" t="s">
        <v>241</v>
      </c>
      <c r="T1522" s="7" t="s">
        <v>228</v>
      </c>
    </row>
    <row r="1523" spans="1:20" ht="28">
      <c r="A1523" s="10" t="s">
        <v>1493</v>
      </c>
      <c r="B1523" s="14" t="s">
        <v>1547</v>
      </c>
      <c r="C1523" s="5"/>
      <c r="D1523" s="5" t="s">
        <v>250</v>
      </c>
      <c r="E1523" s="132">
        <f>$O$1524-J1523*($O$1524-$O$1522)</f>
        <v>2600</v>
      </c>
      <c r="F1523" s="139">
        <f>$O$1522-P1523*($O$1522-$O$1511)</f>
        <v>2350</v>
      </c>
      <c r="G1523" s="149"/>
      <c r="H1523" s="82" t="str">
        <f t="shared" si="862"/>
        <v>66.7 percent up in Neoarchean international stage</v>
      </c>
      <c r="I1523" s="142" t="str">
        <f t="shared" si="863"/>
        <v>75 percent up in Siderian international stage</v>
      </c>
      <c r="J1523" s="7">
        <v>0.66666666666666674</v>
      </c>
      <c r="K1523" s="129">
        <f t="shared" si="864"/>
        <v>66.7</v>
      </c>
      <c r="L1523" s="8" t="s">
        <v>198</v>
      </c>
      <c r="M1523" s="5" t="s">
        <v>82</v>
      </c>
      <c r="N1523" s="5" t="s">
        <v>82</v>
      </c>
      <c r="O1523" s="83"/>
      <c r="P1523" s="20">
        <v>0.75</v>
      </c>
      <c r="Q1523" s="143">
        <f t="shared" si="865"/>
        <v>75</v>
      </c>
      <c r="R1523" s="21" t="s">
        <v>197</v>
      </c>
      <c r="S1523" s="8" t="s">
        <v>248</v>
      </c>
      <c r="T1523" s="7" t="s">
        <v>228</v>
      </c>
    </row>
    <row r="1524" spans="1:20" ht="28">
      <c r="A1524" s="10" t="s">
        <v>1548</v>
      </c>
      <c r="B1524" s="14" t="s">
        <v>198</v>
      </c>
      <c r="C1524" s="135"/>
      <c r="D1524" s="135" t="s">
        <v>224</v>
      </c>
      <c r="E1524" s="132">
        <f>$O$1524-J1524*($O$1524-$O$1522)</f>
        <v>2800</v>
      </c>
      <c r="F1524" s="139">
        <f>$O$1524-P1524*($O$1524-$O$1522)</f>
        <v>2500</v>
      </c>
      <c r="G1524" s="149"/>
      <c r="H1524" s="82" t="str">
        <f t="shared" si="862"/>
        <v>0 percent up in Neoarchean international stage</v>
      </c>
      <c r="I1524" s="142" t="str">
        <f t="shared" si="863"/>
        <v>100 percent up in Neoarchean international stage</v>
      </c>
      <c r="J1524" s="7">
        <v>0</v>
      </c>
      <c r="K1524" s="129">
        <f t="shared" si="864"/>
        <v>0</v>
      </c>
      <c r="L1524" s="8" t="s">
        <v>198</v>
      </c>
      <c r="M1524" s="5" t="s">
        <v>226</v>
      </c>
      <c r="N1524" s="5" t="s">
        <v>1549</v>
      </c>
      <c r="O1524" s="125">
        <f>Master_Chronostrat!I173</f>
        <v>2800</v>
      </c>
      <c r="P1524" s="20">
        <v>1</v>
      </c>
      <c r="Q1524" s="143">
        <f t="shared" si="865"/>
        <v>100</v>
      </c>
      <c r="R1524" s="21" t="s">
        <v>198</v>
      </c>
      <c r="S1524" s="8" t="s">
        <v>226</v>
      </c>
      <c r="T1524" s="7" t="s">
        <v>228</v>
      </c>
    </row>
    <row r="1525" spans="1:20" ht="28">
      <c r="A1525" s="10" t="s">
        <v>1548</v>
      </c>
      <c r="B1525" s="14" t="s">
        <v>1550</v>
      </c>
      <c r="C1525" s="5"/>
      <c r="D1525" s="5" t="s">
        <v>82</v>
      </c>
      <c r="E1525" s="132">
        <f>$O$1528-J1525*($O$1528-$O$1524)</f>
        <v>3000</v>
      </c>
      <c r="F1525" s="139">
        <f>$O$1524-P1525*($O$1524-$O$1522)</f>
        <v>2500</v>
      </c>
      <c r="G1525" s="149"/>
      <c r="H1525" s="82" t="str">
        <f t="shared" si="862"/>
        <v>50 percent up in Mesoarchean international stage</v>
      </c>
      <c r="I1525" s="142" t="str">
        <f t="shared" si="863"/>
        <v>100 percent up in Neoarchean international stage</v>
      </c>
      <c r="J1525" s="7">
        <v>0.5</v>
      </c>
      <c r="K1525" s="129">
        <f t="shared" si="864"/>
        <v>50</v>
      </c>
      <c r="L1525" s="8" t="s">
        <v>199</v>
      </c>
      <c r="M1525" s="5" t="s">
        <v>82</v>
      </c>
      <c r="N1525" s="5" t="s">
        <v>82</v>
      </c>
      <c r="O1525" s="83"/>
      <c r="P1525" s="20">
        <v>1</v>
      </c>
      <c r="Q1525" s="143">
        <f t="shared" si="865"/>
        <v>100</v>
      </c>
      <c r="R1525" s="21" t="s">
        <v>198</v>
      </c>
      <c r="S1525" s="8" t="s">
        <v>248</v>
      </c>
      <c r="T1525" s="7" t="s">
        <v>228</v>
      </c>
    </row>
    <row r="1526" spans="1:20" ht="28">
      <c r="A1526" s="10" t="s">
        <v>1548</v>
      </c>
      <c r="B1526" s="14" t="s">
        <v>1551</v>
      </c>
      <c r="C1526" s="5"/>
      <c r="D1526" s="5" t="s">
        <v>1513</v>
      </c>
      <c r="E1526" s="132">
        <f>$O$1528-J1526*($O$1528-$O$1524)</f>
        <v>3000</v>
      </c>
      <c r="F1526" s="139">
        <f>$O$1524-P1526*($O$1524-$O$1522)</f>
        <v>2500</v>
      </c>
      <c r="G1526" s="149"/>
      <c r="H1526" s="82" t="str">
        <f t="shared" si="862"/>
        <v>50 percent up in Mesoarchean international stage</v>
      </c>
      <c r="I1526" s="142" t="str">
        <f t="shared" si="863"/>
        <v>100 percent up in Neoarchean international stage</v>
      </c>
      <c r="J1526" s="7">
        <v>0.5</v>
      </c>
      <c r="K1526" s="129">
        <f t="shared" si="864"/>
        <v>50</v>
      </c>
      <c r="L1526" s="8" t="s">
        <v>199</v>
      </c>
      <c r="M1526" s="5" t="s">
        <v>82</v>
      </c>
      <c r="N1526" s="5" t="s">
        <v>82</v>
      </c>
      <c r="O1526" s="83"/>
      <c r="P1526" s="20">
        <v>1</v>
      </c>
      <c r="Q1526" s="143">
        <f t="shared" si="865"/>
        <v>100</v>
      </c>
      <c r="R1526" s="21" t="s">
        <v>198</v>
      </c>
      <c r="S1526" s="8" t="s">
        <v>248</v>
      </c>
      <c r="T1526" s="7" t="s">
        <v>228</v>
      </c>
    </row>
    <row r="1527" spans="1:20" ht="28">
      <c r="A1527" s="10" t="s">
        <v>1548</v>
      </c>
      <c r="B1527" s="14" t="s">
        <v>1552</v>
      </c>
      <c r="C1527" s="5"/>
      <c r="D1527" s="5" t="s">
        <v>250</v>
      </c>
      <c r="E1527" s="132">
        <f>$O$1528-J1527*($O$1528-$O$1524)</f>
        <v>3100</v>
      </c>
      <c r="F1527" s="139">
        <f>$O$1524-P1527*($O$1524-$O$1522)</f>
        <v>2600</v>
      </c>
      <c r="G1527" s="149"/>
      <c r="H1527" s="82" t="str">
        <f t="shared" si="862"/>
        <v>25 percent up in Mesoarchean international stage</v>
      </c>
      <c r="I1527" s="142" t="str">
        <f t="shared" si="863"/>
        <v>66.7 percent up in Neoarchean international stage</v>
      </c>
      <c r="J1527" s="7">
        <v>0.25</v>
      </c>
      <c r="K1527" s="129">
        <f t="shared" si="864"/>
        <v>25</v>
      </c>
      <c r="L1527" s="8" t="s">
        <v>199</v>
      </c>
      <c r="M1527" s="5" t="s">
        <v>82</v>
      </c>
      <c r="N1527" s="5" t="s">
        <v>82</v>
      </c>
      <c r="O1527" s="83"/>
      <c r="P1527" s="20">
        <v>0.66666666666666663</v>
      </c>
      <c r="Q1527" s="143">
        <f t="shared" si="865"/>
        <v>66.7</v>
      </c>
      <c r="R1527" s="21" t="s">
        <v>198</v>
      </c>
      <c r="S1527" s="8" t="s">
        <v>248</v>
      </c>
      <c r="T1527" s="7" t="s">
        <v>228</v>
      </c>
    </row>
    <row r="1528" spans="1:20" ht="28">
      <c r="A1528" s="10" t="s">
        <v>1548</v>
      </c>
      <c r="B1528" s="14" t="s">
        <v>199</v>
      </c>
      <c r="C1528" s="135"/>
      <c r="D1528" s="135" t="s">
        <v>224</v>
      </c>
      <c r="E1528" s="132">
        <f>$O$1528-J1528*($O$1528-$O$1524)</f>
        <v>3200</v>
      </c>
      <c r="F1528" s="139">
        <f>$O$1528-P1528*($O$1528-$O$1524)</f>
        <v>2800</v>
      </c>
      <c r="G1528" s="149"/>
      <c r="H1528" s="82" t="str">
        <f t="shared" si="862"/>
        <v>0 percent up in Mesoarchean international stage</v>
      </c>
      <c r="I1528" s="142" t="str">
        <f t="shared" si="863"/>
        <v>100 percent up in Mesoarchean international stage</v>
      </c>
      <c r="J1528" s="7">
        <v>0</v>
      </c>
      <c r="K1528" s="129">
        <f t="shared" si="864"/>
        <v>0</v>
      </c>
      <c r="L1528" s="8" t="s">
        <v>199</v>
      </c>
      <c r="M1528" s="5" t="s">
        <v>226</v>
      </c>
      <c r="N1528" s="5" t="s">
        <v>1553</v>
      </c>
      <c r="O1528" s="125">
        <f>Master_Chronostrat!I174</f>
        <v>3200</v>
      </c>
      <c r="P1528" s="20">
        <v>1</v>
      </c>
      <c r="Q1528" s="143">
        <f t="shared" si="865"/>
        <v>100</v>
      </c>
      <c r="R1528" s="21" t="s">
        <v>199</v>
      </c>
      <c r="S1528" s="8" t="s">
        <v>226</v>
      </c>
      <c r="T1528" s="7" t="s">
        <v>228</v>
      </c>
    </row>
    <row r="1529" spans="1:20" ht="28">
      <c r="A1529" s="10" t="s">
        <v>1548</v>
      </c>
      <c r="B1529" s="14" t="s">
        <v>200</v>
      </c>
      <c r="C1529" s="135"/>
      <c r="D1529" s="135" t="s">
        <v>224</v>
      </c>
      <c r="E1529" s="132">
        <f>$O$1529-J1529*($O$1529-$O$1528)</f>
        <v>3600</v>
      </c>
      <c r="F1529" s="139">
        <f>$O$1529-P1529*($O$1529-$O$1528)</f>
        <v>3200</v>
      </c>
      <c r="G1529" s="149"/>
      <c r="H1529" s="82" t="str">
        <f t="shared" si="862"/>
        <v>0 percent up in Paleoarchean international stage</v>
      </c>
      <c r="I1529" s="142" t="str">
        <f t="shared" si="863"/>
        <v>100 percent up in Paleoarchean international stage</v>
      </c>
      <c r="J1529" s="7">
        <v>0</v>
      </c>
      <c r="K1529" s="129">
        <f t="shared" si="864"/>
        <v>0</v>
      </c>
      <c r="L1529" s="8" t="s">
        <v>200</v>
      </c>
      <c r="M1529" s="5" t="s">
        <v>226</v>
      </c>
      <c r="N1529" s="5" t="s">
        <v>1554</v>
      </c>
      <c r="O1529" s="125">
        <f>Master_Chronostrat!I175</f>
        <v>3600</v>
      </c>
      <c r="P1529" s="20">
        <v>1</v>
      </c>
      <c r="Q1529" s="143">
        <f t="shared" si="865"/>
        <v>100</v>
      </c>
      <c r="R1529" s="21" t="s">
        <v>200</v>
      </c>
      <c r="S1529" s="8" t="s">
        <v>226</v>
      </c>
      <c r="T1529" s="7" t="s">
        <v>228</v>
      </c>
    </row>
    <row r="1530" spans="1:20" ht="28">
      <c r="A1530" s="10" t="s">
        <v>1548</v>
      </c>
      <c r="B1530" s="14" t="s">
        <v>1555</v>
      </c>
      <c r="C1530" s="5"/>
      <c r="D1530" s="5" t="s">
        <v>82</v>
      </c>
      <c r="E1530" s="132">
        <f>$O$1534-J1530*($O$1534-$O$1529)</f>
        <v>4000</v>
      </c>
      <c r="F1530" s="139">
        <f>$O$1524-P1530*($O$1524-$O$1522)</f>
        <v>2500</v>
      </c>
      <c r="G1530" s="149"/>
      <c r="H1530" s="82" t="str">
        <f t="shared" si="862"/>
        <v>0 percent up in Eoarchean international stage</v>
      </c>
      <c r="I1530" s="142" t="str">
        <f t="shared" si="863"/>
        <v>100 percent up in Neoarchean international stage</v>
      </c>
      <c r="J1530" s="7">
        <v>0</v>
      </c>
      <c r="K1530" s="129">
        <f t="shared" si="864"/>
        <v>0</v>
      </c>
      <c r="L1530" s="8" t="s">
        <v>202</v>
      </c>
      <c r="M1530" s="5" t="s">
        <v>82</v>
      </c>
      <c r="N1530" s="5" t="s">
        <v>82</v>
      </c>
      <c r="O1530" s="83"/>
      <c r="P1530" s="20">
        <v>1</v>
      </c>
      <c r="Q1530" s="143">
        <f t="shared" si="865"/>
        <v>100</v>
      </c>
      <c r="R1530" s="21" t="s">
        <v>198</v>
      </c>
      <c r="S1530" s="8" t="s">
        <v>234</v>
      </c>
      <c r="T1530" s="7" t="s">
        <v>228</v>
      </c>
    </row>
    <row r="1531" spans="1:20" ht="28">
      <c r="A1531" s="10" t="s">
        <v>1548</v>
      </c>
      <c r="B1531" s="14" t="s">
        <v>1556</v>
      </c>
      <c r="C1531" s="5"/>
      <c r="D1531" s="5" t="s">
        <v>82</v>
      </c>
      <c r="E1531" s="132">
        <f>$O$1534-J1531*($O$1534-$O$1529)</f>
        <v>4000</v>
      </c>
      <c r="F1531" s="139">
        <f>$O$1529-P1531*($O$1529-$O$1528)</f>
        <v>3500</v>
      </c>
      <c r="G1531" s="149"/>
      <c r="H1531" s="82" t="str">
        <f t="shared" si="862"/>
        <v>0 percent up in Eoarchean international stage</v>
      </c>
      <c r="I1531" s="142" t="str">
        <f t="shared" si="863"/>
        <v>25 percent up in Paleoarchean international stage</v>
      </c>
      <c r="J1531" s="7">
        <v>0</v>
      </c>
      <c r="K1531" s="129">
        <f t="shared" si="864"/>
        <v>0</v>
      </c>
      <c r="L1531" s="8" t="s">
        <v>202</v>
      </c>
      <c r="M1531" s="5" t="s">
        <v>82</v>
      </c>
      <c r="N1531" s="5" t="s">
        <v>82</v>
      </c>
      <c r="O1531" s="83"/>
      <c r="P1531" s="20">
        <v>0.25</v>
      </c>
      <c r="Q1531" s="143">
        <f t="shared" si="865"/>
        <v>25</v>
      </c>
      <c r="R1531" s="21" t="s">
        <v>200</v>
      </c>
      <c r="S1531" s="8" t="s">
        <v>248</v>
      </c>
      <c r="T1531" s="7" t="s">
        <v>228</v>
      </c>
    </row>
    <row r="1532" spans="1:20" ht="28">
      <c r="A1532" s="10" t="s">
        <v>1548</v>
      </c>
      <c r="B1532" s="14" t="s">
        <v>1557</v>
      </c>
      <c r="C1532" s="5"/>
      <c r="D1532" s="5" t="s">
        <v>250</v>
      </c>
      <c r="E1532" s="132">
        <f>$O$1534-J1532*($O$1534-$O$1529)</f>
        <v>4000</v>
      </c>
      <c r="F1532" s="139">
        <f>$O$1529-P1532*($O$1529-$O$1528)</f>
        <v>3400</v>
      </c>
      <c r="G1532" s="149"/>
      <c r="H1532" s="82" t="str">
        <f t="shared" si="862"/>
        <v>0 percent up in Eoarchean international stage</v>
      </c>
      <c r="I1532" s="142" t="str">
        <f t="shared" si="863"/>
        <v>50 percent up in Paleoarchean international stage</v>
      </c>
      <c r="J1532" s="7">
        <v>0</v>
      </c>
      <c r="K1532" s="129">
        <f t="shared" si="864"/>
        <v>0</v>
      </c>
      <c r="L1532" s="8" t="s">
        <v>202</v>
      </c>
      <c r="M1532" s="5" t="s">
        <v>82</v>
      </c>
      <c r="N1532" s="5" t="s">
        <v>82</v>
      </c>
      <c r="O1532" s="83"/>
      <c r="P1532" s="20">
        <v>0.5</v>
      </c>
      <c r="Q1532" s="143">
        <f t="shared" si="865"/>
        <v>50</v>
      </c>
      <c r="R1532" s="21" t="s">
        <v>200</v>
      </c>
      <c r="S1532" s="8" t="s">
        <v>248</v>
      </c>
      <c r="T1532" s="7" t="s">
        <v>228</v>
      </c>
    </row>
    <row r="1533" spans="1:20" ht="28">
      <c r="A1533" s="10" t="s">
        <v>1548</v>
      </c>
      <c r="B1533" s="14" t="s">
        <v>202</v>
      </c>
      <c r="C1533" s="135"/>
      <c r="D1533" s="135" t="s">
        <v>224</v>
      </c>
      <c r="E1533" s="132">
        <f>$O$1534-J1533*($O$1534-$O$1529)</f>
        <v>4000</v>
      </c>
      <c r="F1533" s="139">
        <f>$O$1534-P1533*($O$1534-$O$1529)</f>
        <v>3600</v>
      </c>
      <c r="G1533" s="149"/>
      <c r="H1533" s="82" t="str">
        <f t="shared" si="862"/>
        <v>0 percent up in Eoarchean international stage</v>
      </c>
      <c r="I1533" s="142" t="str">
        <f t="shared" si="863"/>
        <v>100 percent up in Eoarchean international stage</v>
      </c>
      <c r="J1533" s="7">
        <v>0</v>
      </c>
      <c r="K1533" s="129">
        <f t="shared" si="864"/>
        <v>0</v>
      </c>
      <c r="L1533" s="8" t="s">
        <v>202</v>
      </c>
      <c r="M1533" s="5" t="s">
        <v>226</v>
      </c>
      <c r="N1533" s="5" t="s">
        <v>1558</v>
      </c>
      <c r="O1533" s="125">
        <f>Master_Chronostrat!I176</f>
        <v>4000</v>
      </c>
      <c r="P1533" s="20">
        <v>1</v>
      </c>
      <c r="Q1533" s="143">
        <f t="shared" si="865"/>
        <v>100</v>
      </c>
      <c r="R1533" s="21" t="s">
        <v>202</v>
      </c>
      <c r="S1533" s="8" t="s">
        <v>226</v>
      </c>
      <c r="T1533" s="7" t="s">
        <v>228</v>
      </c>
    </row>
    <row r="1534" spans="1:20" ht="28">
      <c r="A1534" s="11" t="s">
        <v>1548</v>
      </c>
      <c r="B1534" s="15" t="s">
        <v>201</v>
      </c>
      <c r="C1534" s="135"/>
      <c r="D1534" s="135" t="s">
        <v>224</v>
      </c>
      <c r="E1534" s="132">
        <f>$O$1534-J1534*($O$1534-$O$1529)</f>
        <v>4000</v>
      </c>
      <c r="F1534" s="139">
        <f>$O$1524-P1534*($O$1524-$O$1522)</f>
        <v>2500</v>
      </c>
      <c r="G1534" s="149"/>
      <c r="H1534" s="82" t="str">
        <f t="shared" si="862"/>
        <v>0 percent up in Eoarchean international stage</v>
      </c>
      <c r="I1534" s="142" t="str">
        <f t="shared" si="863"/>
        <v>100 percent up in Neoarchean international stage</v>
      </c>
      <c r="J1534" s="7">
        <v>0</v>
      </c>
      <c r="K1534" s="129">
        <f t="shared" si="864"/>
        <v>0</v>
      </c>
      <c r="L1534" s="8" t="s">
        <v>202</v>
      </c>
      <c r="M1534" s="5" t="s">
        <v>226</v>
      </c>
      <c r="N1534" s="5" t="s">
        <v>1559</v>
      </c>
      <c r="O1534" s="125">
        <f>Master_Chronostrat!I176</f>
        <v>4000</v>
      </c>
      <c r="P1534" s="20">
        <v>1</v>
      </c>
      <c r="Q1534" s="143">
        <f t="shared" si="865"/>
        <v>100</v>
      </c>
      <c r="R1534" s="21" t="s">
        <v>198</v>
      </c>
      <c r="S1534" s="8" t="s">
        <v>241</v>
      </c>
      <c r="T1534" s="7" t="s">
        <v>228</v>
      </c>
    </row>
    <row r="1535" spans="1:20" ht="28">
      <c r="A1535" s="10" t="s">
        <v>1493</v>
      </c>
      <c r="B1535" s="14" t="s">
        <v>1560</v>
      </c>
      <c r="C1535" s="5"/>
      <c r="D1535" s="5" t="s">
        <v>82</v>
      </c>
      <c r="E1535" s="132">
        <f t="shared" ref="E1535:E1545" si="868">$O$1545-J1535*($O$1545-$O$1534)</f>
        <v>4073.9079995307429</v>
      </c>
      <c r="F1535" s="139">
        <f>$O$1529-P1535*($O$1529-$O$1528)</f>
        <v>3200</v>
      </c>
      <c r="G1535" s="149"/>
      <c r="H1535" s="82" t="str">
        <f t="shared" si="862"/>
        <v>87 percent up in Hadean international stage</v>
      </c>
      <c r="I1535" s="142" t="str">
        <f t="shared" si="863"/>
        <v>100 percent up in Paleoarchean international stage</v>
      </c>
      <c r="J1535" s="7">
        <v>0.86965079447840765</v>
      </c>
      <c r="K1535" s="129">
        <f t="shared" si="864"/>
        <v>87</v>
      </c>
      <c r="L1535" s="8" t="s">
        <v>203</v>
      </c>
      <c r="M1535" s="5" t="s">
        <v>82</v>
      </c>
      <c r="N1535" s="5" t="s">
        <v>82</v>
      </c>
      <c r="O1535" s="83"/>
      <c r="P1535" s="20">
        <v>1</v>
      </c>
      <c r="Q1535" s="143">
        <f t="shared" si="865"/>
        <v>100</v>
      </c>
      <c r="R1535" s="21" t="s">
        <v>200</v>
      </c>
      <c r="S1535" s="8" t="s">
        <v>248</v>
      </c>
      <c r="T1535" s="7" t="s">
        <v>228</v>
      </c>
    </row>
    <row r="1536" spans="1:20" ht="28">
      <c r="A1536" s="10" t="s">
        <v>1548</v>
      </c>
      <c r="B1536" s="14" t="s">
        <v>1561</v>
      </c>
      <c r="C1536" s="5"/>
      <c r="D1536" s="5" t="s">
        <v>82</v>
      </c>
      <c r="E1536" s="132">
        <f t="shared" si="868"/>
        <v>4129.3389991787999</v>
      </c>
      <c r="F1536" s="139">
        <f>$O$1545-P1536*($O$1545-$O$1534)</f>
        <v>4073.9079995307429</v>
      </c>
      <c r="G1536" s="149"/>
      <c r="H1536" s="82" t="str">
        <f t="shared" si="862"/>
        <v>77.2 percent up in Hadean international stage</v>
      </c>
      <c r="I1536" s="142" t="str">
        <f t="shared" si="863"/>
        <v>87 percent up in Hadean international stage</v>
      </c>
      <c r="J1536" s="7">
        <v>0.77188889033721342</v>
      </c>
      <c r="K1536" s="129">
        <f t="shared" si="864"/>
        <v>77.2</v>
      </c>
      <c r="L1536" s="8" t="s">
        <v>203</v>
      </c>
      <c r="M1536" s="5" t="s">
        <v>82</v>
      </c>
      <c r="N1536" s="5" t="s">
        <v>82</v>
      </c>
      <c r="O1536" s="83"/>
      <c r="P1536" s="20">
        <v>0.86965079447840765</v>
      </c>
      <c r="Q1536" s="143">
        <f t="shared" si="865"/>
        <v>87</v>
      </c>
      <c r="R1536" s="21" t="s">
        <v>203</v>
      </c>
      <c r="S1536" s="8" t="s">
        <v>261</v>
      </c>
      <c r="T1536" s="7">
        <v>9.7761904141194317E-2</v>
      </c>
    </row>
    <row r="1537" spans="1:20" ht="28">
      <c r="A1537" s="10" t="s">
        <v>1548</v>
      </c>
      <c r="B1537" s="14" t="s">
        <v>1562</v>
      </c>
      <c r="C1537" s="5"/>
      <c r="D1537" s="5" t="s">
        <v>1513</v>
      </c>
      <c r="E1537" s="132">
        <f t="shared" si="868"/>
        <v>4147.8159990614859</v>
      </c>
      <c r="F1537" s="139">
        <f>$O$1528-P1537*($O$1528-$O$1524)</f>
        <v>3000</v>
      </c>
      <c r="G1537" s="149"/>
      <c r="H1537" s="82" t="str">
        <f t="shared" si="862"/>
        <v>73.9 percent up in Hadean international stage</v>
      </c>
      <c r="I1537" s="142" t="str">
        <f t="shared" si="863"/>
        <v>50 percent up in Mesoarchean international stage</v>
      </c>
      <c r="J1537" s="7">
        <v>0.7393015889568153</v>
      </c>
      <c r="K1537" s="129">
        <f t="shared" si="864"/>
        <v>73.900000000000006</v>
      </c>
      <c r="L1537" s="8" t="s">
        <v>203</v>
      </c>
      <c r="M1537" s="5" t="s">
        <v>82</v>
      </c>
      <c r="N1537" s="5" t="s">
        <v>82</v>
      </c>
      <c r="O1537" s="83"/>
      <c r="P1537" s="20">
        <v>0.5</v>
      </c>
      <c r="Q1537" s="143">
        <f t="shared" si="865"/>
        <v>50</v>
      </c>
      <c r="R1537" s="21" t="s">
        <v>199</v>
      </c>
      <c r="S1537" s="8" t="s">
        <v>248</v>
      </c>
      <c r="T1537" s="7" t="s">
        <v>228</v>
      </c>
    </row>
    <row r="1538" spans="1:20" ht="28">
      <c r="A1538" s="10" t="s">
        <v>1548</v>
      </c>
      <c r="B1538" s="14" t="s">
        <v>1563</v>
      </c>
      <c r="C1538" s="5"/>
      <c r="D1538" s="5" t="s">
        <v>82</v>
      </c>
      <c r="E1538" s="132">
        <f t="shared" si="868"/>
        <v>4258.6779983575998</v>
      </c>
      <c r="F1538" s="139">
        <f>$O$1545-P1538*($O$1545-$O$1534)</f>
        <v>4129.3389991787999</v>
      </c>
      <c r="G1538" s="149"/>
      <c r="H1538" s="82" t="str">
        <f t="shared" si="862"/>
        <v>54.4 percent up in Hadean international stage</v>
      </c>
      <c r="I1538" s="142" t="str">
        <f t="shared" si="863"/>
        <v>77.2 percent up in Hadean international stage</v>
      </c>
      <c r="J1538" s="7">
        <v>0.54377778067442684</v>
      </c>
      <c r="K1538" s="129">
        <f t="shared" si="864"/>
        <v>54.4</v>
      </c>
      <c r="L1538" s="8" t="s">
        <v>203</v>
      </c>
      <c r="M1538" s="5" t="s">
        <v>82</v>
      </c>
      <c r="N1538" s="5" t="s">
        <v>82</v>
      </c>
      <c r="O1538" s="83"/>
      <c r="P1538" s="20">
        <v>0.77188889033721342</v>
      </c>
      <c r="Q1538" s="143">
        <f t="shared" si="865"/>
        <v>77.2</v>
      </c>
      <c r="R1538" s="21" t="s">
        <v>203</v>
      </c>
      <c r="S1538" s="8" t="s">
        <v>261</v>
      </c>
      <c r="T1538" s="7">
        <v>0.22811110966278647</v>
      </c>
    </row>
    <row r="1539" spans="1:20" ht="28">
      <c r="A1539" s="10" t="s">
        <v>1548</v>
      </c>
      <c r="B1539" s="14" t="s">
        <v>1564</v>
      </c>
      <c r="C1539" s="5"/>
      <c r="D1539" s="5" t="s">
        <v>82</v>
      </c>
      <c r="E1539" s="132">
        <f t="shared" si="868"/>
        <v>4567</v>
      </c>
      <c r="F1539" s="139">
        <f>$O$1545-P1539*($O$1545-$O$1534)</f>
        <v>4000</v>
      </c>
      <c r="G1539" s="149"/>
      <c r="H1539" s="82" t="str">
        <f t="shared" si="862"/>
        <v>0 percent up in Hadean international stage</v>
      </c>
      <c r="I1539" s="142" t="str">
        <f t="shared" si="863"/>
        <v>100 percent up in Hadean international stage</v>
      </c>
      <c r="J1539" s="7">
        <v>0</v>
      </c>
      <c r="K1539" s="129">
        <f t="shared" si="864"/>
        <v>0</v>
      </c>
      <c r="L1539" s="8" t="s">
        <v>203</v>
      </c>
      <c r="M1539" s="5" t="s">
        <v>82</v>
      </c>
      <c r="N1539" s="5" t="s">
        <v>82</v>
      </c>
      <c r="O1539" s="83"/>
      <c r="P1539" s="20">
        <v>1</v>
      </c>
      <c r="Q1539" s="143">
        <f t="shared" si="865"/>
        <v>100</v>
      </c>
      <c r="R1539" s="21" t="s">
        <v>203</v>
      </c>
      <c r="S1539" s="8" t="s">
        <v>234</v>
      </c>
      <c r="T1539" s="7" t="s">
        <v>228</v>
      </c>
    </row>
    <row r="1540" spans="1:20" ht="28">
      <c r="A1540" s="10" t="s">
        <v>1548</v>
      </c>
      <c r="B1540" s="14" t="s">
        <v>1565</v>
      </c>
      <c r="C1540" s="5"/>
      <c r="D1540" s="5" t="s">
        <v>82</v>
      </c>
      <c r="E1540" s="132">
        <f t="shared" si="868"/>
        <v>4567</v>
      </c>
      <c r="F1540" s="139">
        <f>$O$1545-P1540*($O$1545-$O$1534)</f>
        <v>4258.6779983575998</v>
      </c>
      <c r="G1540" s="149"/>
      <c r="H1540" s="82" t="str">
        <f t="shared" si="862"/>
        <v>0 percent up in Hadean international stage</v>
      </c>
      <c r="I1540" s="142" t="str">
        <f t="shared" si="863"/>
        <v>54.4 percent up in Hadean international stage</v>
      </c>
      <c r="J1540" s="7">
        <v>0</v>
      </c>
      <c r="K1540" s="129">
        <f t="shared" si="864"/>
        <v>0</v>
      </c>
      <c r="L1540" s="8" t="s">
        <v>203</v>
      </c>
      <c r="M1540" s="5" t="s">
        <v>82</v>
      </c>
      <c r="N1540" s="5" t="s">
        <v>82</v>
      </c>
      <c r="O1540" s="83"/>
      <c r="P1540" s="20">
        <v>0.54377778067442684</v>
      </c>
      <c r="Q1540" s="143">
        <f t="shared" si="865"/>
        <v>54.4</v>
      </c>
      <c r="R1540" s="21" t="s">
        <v>203</v>
      </c>
      <c r="S1540" s="8" t="s">
        <v>232</v>
      </c>
      <c r="T1540" s="7" t="s">
        <v>228</v>
      </c>
    </row>
    <row r="1541" spans="1:20" ht="28">
      <c r="A1541" s="10" t="s">
        <v>1548</v>
      </c>
      <c r="B1541" s="14" t="s">
        <v>1566</v>
      </c>
      <c r="C1541" s="5"/>
      <c r="D1541" s="5" t="s">
        <v>82</v>
      </c>
      <c r="E1541" s="132">
        <f t="shared" si="868"/>
        <v>4567</v>
      </c>
      <c r="F1541" s="139">
        <f>$O$1477-P1541*($O$1477-$O$1470)</f>
        <v>538.79999999999995</v>
      </c>
      <c r="G1541" s="149"/>
      <c r="H1541" s="82" t="str">
        <f t="shared" si="862"/>
        <v>0 percent up in Hadean international stage</v>
      </c>
      <c r="I1541" s="142" t="str">
        <f t="shared" si="863"/>
        <v>100 percent up in Ediacaran international stage</v>
      </c>
      <c r="J1541" s="7">
        <v>0</v>
      </c>
      <c r="K1541" s="129">
        <f t="shared" si="864"/>
        <v>0</v>
      </c>
      <c r="L1541" s="8" t="s">
        <v>203</v>
      </c>
      <c r="M1541" s="5" t="s">
        <v>82</v>
      </c>
      <c r="N1541" s="5" t="s">
        <v>82</v>
      </c>
      <c r="O1541" s="83"/>
      <c r="P1541" s="20">
        <v>1</v>
      </c>
      <c r="Q1541" s="143">
        <f t="shared" si="865"/>
        <v>100</v>
      </c>
      <c r="R1541" s="21" t="s">
        <v>184</v>
      </c>
      <c r="S1541" s="8" t="s">
        <v>234</v>
      </c>
      <c r="T1541" s="7" t="s">
        <v>228</v>
      </c>
    </row>
    <row r="1542" spans="1:20" ht="28">
      <c r="A1542" s="10" t="s">
        <v>1548</v>
      </c>
      <c r="B1542" s="14" t="s">
        <v>1567</v>
      </c>
      <c r="C1542" s="5"/>
      <c r="D1542" s="5" t="s">
        <v>82</v>
      </c>
      <c r="E1542" s="132">
        <f t="shared" si="868"/>
        <v>4567</v>
      </c>
      <c r="F1542" s="139">
        <f>$O$1477-P1542*($O$1477-$O$1470)</f>
        <v>538.79999999999995</v>
      </c>
      <c r="G1542" s="149"/>
      <c r="H1542" s="82" t="str">
        <f t="shared" si="862"/>
        <v>0 percent up in Hadean international stage</v>
      </c>
      <c r="I1542" s="142" t="str">
        <f t="shared" si="863"/>
        <v>100 percent up in Ediacaran international stage</v>
      </c>
      <c r="J1542" s="7">
        <v>0</v>
      </c>
      <c r="K1542" s="129">
        <f t="shared" si="864"/>
        <v>0</v>
      </c>
      <c r="L1542" s="8" t="s">
        <v>203</v>
      </c>
      <c r="M1542" s="5" t="s">
        <v>82</v>
      </c>
      <c r="N1542" s="5" t="s">
        <v>82</v>
      </c>
      <c r="O1542" s="83"/>
      <c r="P1542" s="20">
        <v>1</v>
      </c>
      <c r="Q1542" s="143">
        <f t="shared" si="865"/>
        <v>100</v>
      </c>
      <c r="R1542" s="21" t="s">
        <v>184</v>
      </c>
      <c r="S1542" s="8" t="s">
        <v>234</v>
      </c>
      <c r="T1542" s="7" t="s">
        <v>228</v>
      </c>
    </row>
    <row r="1543" spans="1:20" ht="28">
      <c r="A1543" s="10" t="s">
        <v>1548</v>
      </c>
      <c r="B1543" s="14" t="s">
        <v>1568</v>
      </c>
      <c r="C1543" s="5"/>
      <c r="D1543" s="5" t="s">
        <v>82</v>
      </c>
      <c r="E1543" s="132">
        <f t="shared" si="868"/>
        <v>4567</v>
      </c>
      <c r="F1543" s="139">
        <f>$O$1545-P1543*($O$1545-$O$1534)</f>
        <v>4000</v>
      </c>
      <c r="G1543" s="149"/>
      <c r="H1543" s="82" t="str">
        <f t="shared" si="862"/>
        <v>0 percent up in Hadean international stage</v>
      </c>
      <c r="I1543" s="142" t="str">
        <f t="shared" si="863"/>
        <v>100 percent up in Hadean international stage</v>
      </c>
      <c r="J1543" s="7">
        <v>0</v>
      </c>
      <c r="K1543" s="129">
        <f t="shared" si="864"/>
        <v>0</v>
      </c>
      <c r="L1543" s="8" t="s">
        <v>203</v>
      </c>
      <c r="M1543" s="5" t="s">
        <v>82</v>
      </c>
      <c r="N1543" s="5" t="s">
        <v>82</v>
      </c>
      <c r="O1543" s="83"/>
      <c r="P1543" s="20">
        <v>1</v>
      </c>
      <c r="Q1543" s="143">
        <f t="shared" si="865"/>
        <v>100</v>
      </c>
      <c r="R1543" s="21" t="s">
        <v>203</v>
      </c>
      <c r="S1543" s="8" t="s">
        <v>234</v>
      </c>
      <c r="T1543" s="7" t="s">
        <v>228</v>
      </c>
    </row>
    <row r="1544" spans="1:20" ht="28">
      <c r="A1544" s="11" t="s">
        <v>1548</v>
      </c>
      <c r="B1544" s="15" t="s">
        <v>1569</v>
      </c>
      <c r="C1544" s="135"/>
      <c r="D1544" s="135" t="s">
        <v>224</v>
      </c>
      <c r="E1544" s="132">
        <f t="shared" si="868"/>
        <v>4567</v>
      </c>
      <c r="F1544" s="139">
        <f>$O$1477-P1544*($O$1477-$O$1470)</f>
        <v>538.79999999999995</v>
      </c>
      <c r="G1544" s="149"/>
      <c r="H1544" s="82" t="str">
        <f t="shared" si="862"/>
        <v>0 percent up in Hadean international stage</v>
      </c>
      <c r="I1544" s="142" t="str">
        <f t="shared" si="863"/>
        <v>100 percent up in Ediacaran international stage</v>
      </c>
      <c r="J1544" s="7">
        <v>0</v>
      </c>
      <c r="K1544" s="129">
        <f t="shared" si="864"/>
        <v>0</v>
      </c>
      <c r="L1544" s="8" t="s">
        <v>203</v>
      </c>
      <c r="M1544" s="5" t="s">
        <v>226</v>
      </c>
      <c r="N1544" s="5" t="s">
        <v>1570</v>
      </c>
      <c r="O1544" s="83"/>
      <c r="P1544" s="20">
        <v>1</v>
      </c>
      <c r="Q1544" s="143">
        <f t="shared" si="865"/>
        <v>100</v>
      </c>
      <c r="R1544" s="21" t="s">
        <v>184</v>
      </c>
      <c r="S1544" s="8" t="s">
        <v>241</v>
      </c>
      <c r="T1544" s="7" t="s">
        <v>228</v>
      </c>
    </row>
    <row r="1545" spans="1:20" ht="28">
      <c r="A1545" s="10" t="s">
        <v>1548</v>
      </c>
      <c r="B1545" s="14" t="s">
        <v>203</v>
      </c>
      <c r="C1545" s="135"/>
      <c r="D1545" s="135" t="s">
        <v>224</v>
      </c>
      <c r="E1545" s="132">
        <f t="shared" si="868"/>
        <v>4567</v>
      </c>
      <c r="F1545" s="139">
        <f>$O$1545-P1545*($O$1545-$O$1534)</f>
        <v>4000</v>
      </c>
      <c r="G1545" s="149"/>
      <c r="H1545" s="82" t="str">
        <f t="shared" si="862"/>
        <v>0 percent up in Hadean international stage</v>
      </c>
      <c r="I1545" s="142" t="str">
        <f t="shared" si="863"/>
        <v>100 percent up in Hadean international stage</v>
      </c>
      <c r="J1545" s="7">
        <v>0</v>
      </c>
      <c r="K1545" s="129">
        <f t="shared" si="864"/>
        <v>0</v>
      </c>
      <c r="L1545" s="8" t="s">
        <v>203</v>
      </c>
      <c r="M1545" s="5" t="s">
        <v>226</v>
      </c>
      <c r="N1545" s="5" t="s">
        <v>1571</v>
      </c>
      <c r="O1545" s="125">
        <f>Master_Chronostrat!I177</f>
        <v>4567</v>
      </c>
      <c r="P1545" s="20">
        <v>1</v>
      </c>
      <c r="Q1545" s="143">
        <f t="shared" si="865"/>
        <v>100</v>
      </c>
      <c r="R1545" s="21" t="s">
        <v>203</v>
      </c>
      <c r="S1545" s="8" t="s">
        <v>226</v>
      </c>
      <c r="T1545" s="7" t="s">
        <v>228</v>
      </c>
    </row>
    <row r="1546" spans="1:20">
      <c r="C1546" s="5"/>
      <c r="D1546" s="5"/>
      <c r="E1546" s="132"/>
      <c r="F1546" s="139"/>
      <c r="G1546" s="149"/>
      <c r="L1546" s="8"/>
      <c r="M1546" s="5"/>
      <c r="O1546" s="83"/>
      <c r="S1546" s="8"/>
    </row>
    <row r="1547" spans="1:20">
      <c r="M1547" s="5"/>
    </row>
    <row r="1548" spans="1:20">
      <c r="M1548" s="5"/>
    </row>
    <row r="1549" spans="1:20">
      <c r="M1549" s="5"/>
    </row>
    <row r="1550" spans="1:20">
      <c r="M1550" s="5"/>
    </row>
    <row r="1551" spans="1:20">
      <c r="M1551" s="5"/>
    </row>
    <row r="1552" spans="1:20">
      <c r="M1552" s="5"/>
    </row>
    <row r="1553" spans="2:20">
      <c r="M1553" s="5"/>
    </row>
    <row r="1554" spans="2:20">
      <c r="M1554" s="5"/>
    </row>
    <row r="1555" spans="2:20">
      <c r="M1555" s="5"/>
    </row>
    <row r="1556" spans="2:20">
      <c r="M1556" s="5"/>
    </row>
    <row r="1557" spans="2:20">
      <c r="M1557" s="5"/>
    </row>
    <row r="1558" spans="2:20">
      <c r="M1558" s="5"/>
    </row>
    <row r="1559" spans="2:20">
      <c r="M1559" s="5"/>
    </row>
    <row r="1560" spans="2:20">
      <c r="M1560" s="5"/>
    </row>
    <row r="1561" spans="2:20" ht="13">
      <c r="B1561" s="8"/>
      <c r="C1561" s="8"/>
      <c r="D1561" s="8"/>
      <c r="E1561" s="132"/>
      <c r="F1561" s="139"/>
      <c r="G1561" s="149"/>
      <c r="J1561" s="8"/>
      <c r="L1561" s="8"/>
      <c r="M1561" s="5"/>
      <c r="N1561" s="8"/>
      <c r="O1561" s="8"/>
      <c r="P1561" s="8"/>
      <c r="R1561" s="8"/>
      <c r="S1561" s="8"/>
      <c r="T1561" s="8"/>
    </row>
    <row r="1562" spans="2:20" ht="13">
      <c r="B1562" s="8"/>
      <c r="C1562" s="8"/>
      <c r="D1562" s="8"/>
      <c r="E1562" s="132"/>
      <c r="F1562" s="139"/>
      <c r="G1562" s="149"/>
      <c r="J1562" s="8"/>
      <c r="L1562" s="8"/>
      <c r="M1562" s="5"/>
      <c r="N1562" s="8"/>
      <c r="O1562" s="8"/>
      <c r="P1562" s="8"/>
      <c r="R1562" s="8"/>
      <c r="S1562" s="8"/>
      <c r="T1562" s="8"/>
    </row>
    <row r="1563" spans="2:20" ht="13">
      <c r="B1563" s="8"/>
      <c r="C1563" s="8"/>
      <c r="D1563" s="8"/>
      <c r="E1563" s="132"/>
      <c r="F1563" s="139"/>
      <c r="G1563" s="149"/>
      <c r="J1563" s="8"/>
      <c r="L1563" s="8"/>
      <c r="M1563" s="5"/>
      <c r="N1563" s="8"/>
      <c r="O1563" s="8"/>
      <c r="P1563" s="8"/>
      <c r="R1563" s="8"/>
      <c r="S1563" s="8"/>
      <c r="T1563" s="8"/>
    </row>
    <row r="1564" spans="2:20" ht="13">
      <c r="B1564" s="8"/>
      <c r="C1564" s="8"/>
      <c r="D1564" s="8"/>
      <c r="E1564" s="132"/>
      <c r="F1564" s="139"/>
      <c r="G1564" s="149"/>
      <c r="J1564" s="8"/>
      <c r="L1564" s="8"/>
      <c r="M1564" s="5"/>
      <c r="N1564" s="8"/>
      <c r="O1564" s="8"/>
      <c r="P1564" s="8"/>
      <c r="R1564" s="8"/>
      <c r="S1564" s="8"/>
      <c r="T1564" s="8"/>
    </row>
    <row r="1565" spans="2:20" ht="13">
      <c r="B1565" s="8"/>
      <c r="C1565" s="8"/>
      <c r="D1565" s="8"/>
      <c r="E1565" s="132"/>
      <c r="F1565" s="139"/>
      <c r="G1565" s="149"/>
      <c r="J1565" s="8"/>
      <c r="L1565" s="8"/>
      <c r="M1565" s="5"/>
      <c r="N1565" s="8"/>
      <c r="O1565" s="8"/>
      <c r="P1565" s="8"/>
      <c r="R1565" s="8"/>
      <c r="S1565" s="8"/>
      <c r="T1565" s="8"/>
    </row>
    <row r="1566" spans="2:20" ht="13">
      <c r="B1566" s="8"/>
      <c r="C1566" s="8"/>
      <c r="D1566" s="8"/>
      <c r="E1566" s="132"/>
      <c r="F1566" s="139"/>
      <c r="G1566" s="149"/>
      <c r="J1566" s="8"/>
      <c r="L1566" s="8"/>
      <c r="M1566" s="5"/>
      <c r="N1566" s="8"/>
      <c r="O1566" s="8"/>
      <c r="P1566" s="8"/>
      <c r="R1566" s="8"/>
      <c r="S1566" s="8"/>
      <c r="T1566" s="8"/>
    </row>
    <row r="1567" spans="2:20" ht="13">
      <c r="B1567" s="8"/>
      <c r="C1567" s="8"/>
      <c r="D1567" s="8"/>
      <c r="E1567" s="132"/>
      <c r="F1567" s="139"/>
      <c r="G1567" s="149"/>
      <c r="J1567" s="8"/>
      <c r="L1567" s="8"/>
      <c r="M1567" s="5"/>
      <c r="N1567" s="8"/>
      <c r="O1567" s="8"/>
      <c r="P1567" s="8"/>
      <c r="R1567" s="8"/>
      <c r="S1567" s="8"/>
      <c r="T1567" s="8"/>
    </row>
    <row r="1568" spans="2:20" ht="13">
      <c r="B1568" s="8"/>
      <c r="C1568" s="8"/>
      <c r="D1568" s="8"/>
      <c r="E1568" s="132"/>
      <c r="F1568" s="139"/>
      <c r="G1568" s="149"/>
      <c r="J1568" s="8"/>
      <c r="L1568" s="8"/>
      <c r="M1568" s="5"/>
      <c r="N1568" s="8"/>
      <c r="O1568" s="8"/>
      <c r="P1568" s="8"/>
      <c r="R1568" s="8"/>
      <c r="S1568" s="8"/>
      <c r="T1568" s="8"/>
    </row>
    <row r="1569" spans="2:20" ht="13">
      <c r="B1569" s="8"/>
      <c r="C1569" s="8"/>
      <c r="D1569" s="8"/>
      <c r="E1569" s="132"/>
      <c r="F1569" s="139"/>
      <c r="G1569" s="149"/>
      <c r="J1569" s="8"/>
      <c r="L1569" s="8"/>
      <c r="M1569" s="5"/>
      <c r="N1569" s="8"/>
      <c r="O1569" s="8"/>
      <c r="P1569" s="8"/>
      <c r="R1569" s="8"/>
      <c r="S1569" s="8"/>
      <c r="T1569" s="8"/>
    </row>
    <row r="1570" spans="2:20" ht="13">
      <c r="B1570" s="8"/>
      <c r="C1570" s="8"/>
      <c r="D1570" s="8"/>
      <c r="E1570" s="132"/>
      <c r="F1570" s="139"/>
      <c r="G1570" s="149"/>
      <c r="J1570" s="8"/>
      <c r="L1570" s="8"/>
      <c r="M1570" s="5"/>
      <c r="N1570" s="8"/>
      <c r="O1570" s="8"/>
      <c r="P1570" s="8"/>
      <c r="R1570" s="8"/>
      <c r="S1570" s="8"/>
      <c r="T1570" s="8"/>
    </row>
    <row r="1571" spans="2:20" ht="13">
      <c r="B1571" s="8"/>
      <c r="C1571" s="8"/>
      <c r="D1571" s="8"/>
      <c r="E1571" s="132"/>
      <c r="F1571" s="139"/>
      <c r="G1571" s="149"/>
      <c r="J1571" s="8"/>
      <c r="L1571" s="8"/>
      <c r="M1571" s="5"/>
      <c r="N1571" s="8"/>
      <c r="O1571" s="8"/>
      <c r="P1571" s="8"/>
      <c r="R1571" s="8"/>
      <c r="S1571" s="8"/>
      <c r="T1571" s="8"/>
    </row>
    <row r="1572" spans="2:20" ht="13">
      <c r="B1572" s="8"/>
      <c r="C1572" s="8"/>
      <c r="D1572" s="8"/>
      <c r="E1572" s="132"/>
      <c r="F1572" s="139"/>
      <c r="G1572" s="149"/>
      <c r="J1572" s="8"/>
      <c r="L1572" s="8"/>
      <c r="M1572" s="5"/>
      <c r="N1572" s="8"/>
      <c r="O1572" s="8"/>
      <c r="P1572" s="8"/>
      <c r="R1572" s="8"/>
      <c r="S1572" s="8"/>
      <c r="T1572" s="8"/>
    </row>
    <row r="1573" spans="2:20" ht="13">
      <c r="B1573" s="8"/>
      <c r="C1573" s="8"/>
      <c r="D1573" s="8"/>
      <c r="E1573" s="132"/>
      <c r="F1573" s="139"/>
      <c r="G1573" s="149"/>
      <c r="J1573" s="8"/>
      <c r="L1573" s="8"/>
      <c r="M1573" s="5"/>
      <c r="N1573" s="8"/>
      <c r="O1573" s="8"/>
      <c r="P1573" s="8"/>
      <c r="R1573" s="8"/>
      <c r="S1573" s="8"/>
      <c r="T1573" s="8"/>
    </row>
    <row r="1574" spans="2:20" ht="13">
      <c r="B1574" s="8"/>
      <c r="C1574" s="8"/>
      <c r="D1574" s="8"/>
      <c r="E1574" s="132"/>
      <c r="F1574" s="139"/>
      <c r="G1574" s="149"/>
      <c r="J1574" s="8"/>
      <c r="L1574" s="8"/>
      <c r="M1574" s="5"/>
      <c r="N1574" s="8"/>
      <c r="O1574" s="8"/>
      <c r="P1574" s="8"/>
      <c r="R1574" s="8"/>
      <c r="S1574" s="8"/>
      <c r="T1574" s="8"/>
    </row>
    <row r="1575" spans="2:20" ht="13">
      <c r="B1575" s="8"/>
      <c r="C1575" s="8"/>
      <c r="D1575" s="8"/>
      <c r="E1575" s="132"/>
      <c r="F1575" s="139"/>
      <c r="G1575" s="149"/>
      <c r="J1575" s="8"/>
      <c r="L1575" s="8"/>
      <c r="M1575" s="5"/>
      <c r="N1575" s="8"/>
      <c r="O1575" s="8"/>
      <c r="P1575" s="8"/>
      <c r="R1575" s="8"/>
      <c r="S1575" s="8"/>
      <c r="T1575" s="8"/>
    </row>
    <row r="1576" spans="2:20" ht="13">
      <c r="B1576" s="8"/>
      <c r="C1576" s="8"/>
      <c r="D1576" s="8"/>
      <c r="E1576" s="132"/>
      <c r="F1576" s="139"/>
      <c r="G1576" s="149"/>
      <c r="J1576" s="8"/>
      <c r="L1576" s="8"/>
      <c r="M1576" s="5"/>
      <c r="N1576" s="8"/>
      <c r="O1576" s="8"/>
      <c r="P1576" s="8"/>
      <c r="R1576" s="8"/>
      <c r="S1576" s="8"/>
      <c r="T1576" s="8"/>
    </row>
    <row r="1577" spans="2:20" ht="13">
      <c r="B1577" s="8"/>
      <c r="C1577" s="8"/>
      <c r="D1577" s="8"/>
      <c r="E1577" s="132"/>
      <c r="F1577" s="139"/>
      <c r="G1577" s="149"/>
      <c r="J1577" s="8"/>
      <c r="L1577" s="8"/>
      <c r="M1577" s="5"/>
      <c r="N1577" s="8"/>
      <c r="O1577" s="8"/>
      <c r="P1577" s="8"/>
      <c r="R1577" s="8"/>
      <c r="S1577" s="8"/>
      <c r="T1577" s="8"/>
    </row>
    <row r="1578" spans="2:20" ht="13">
      <c r="B1578" s="8"/>
      <c r="C1578" s="8"/>
      <c r="D1578" s="8"/>
      <c r="E1578" s="132"/>
      <c r="F1578" s="139"/>
      <c r="G1578" s="149"/>
      <c r="J1578" s="8"/>
      <c r="L1578" s="8"/>
      <c r="M1578" s="5"/>
      <c r="N1578" s="8"/>
      <c r="O1578" s="8"/>
      <c r="P1578" s="8"/>
      <c r="R1578" s="8"/>
      <c r="S1578" s="8"/>
      <c r="T1578" s="8"/>
    </row>
    <row r="1579" spans="2:20" ht="13">
      <c r="B1579" s="8"/>
      <c r="C1579" s="8"/>
      <c r="D1579" s="8"/>
      <c r="E1579" s="132"/>
      <c r="F1579" s="139"/>
      <c r="G1579" s="149"/>
      <c r="J1579" s="8"/>
      <c r="L1579" s="8"/>
      <c r="M1579" s="5"/>
      <c r="N1579" s="8"/>
      <c r="O1579" s="8"/>
      <c r="P1579" s="8"/>
      <c r="R1579" s="8"/>
      <c r="S1579" s="8"/>
      <c r="T1579" s="8"/>
    </row>
    <row r="1580" spans="2:20" ht="13">
      <c r="B1580" s="8"/>
      <c r="C1580" s="8"/>
      <c r="D1580" s="8"/>
      <c r="E1580" s="132"/>
      <c r="F1580" s="139"/>
      <c r="G1580" s="149"/>
      <c r="J1580" s="8"/>
      <c r="L1580" s="8"/>
      <c r="M1580" s="5"/>
      <c r="N1580" s="8"/>
      <c r="O1580" s="8"/>
      <c r="P1580" s="8"/>
      <c r="R1580" s="8"/>
      <c r="S1580" s="8"/>
      <c r="T1580" s="8"/>
    </row>
    <row r="1581" spans="2:20" ht="13">
      <c r="B1581" s="8"/>
      <c r="C1581" s="8"/>
      <c r="D1581" s="8"/>
      <c r="E1581" s="132"/>
      <c r="F1581" s="139"/>
      <c r="G1581" s="149"/>
      <c r="J1581" s="8"/>
      <c r="L1581" s="8"/>
      <c r="M1581" s="5"/>
      <c r="N1581" s="8"/>
      <c r="O1581" s="8"/>
      <c r="P1581" s="8"/>
      <c r="R1581" s="8"/>
      <c r="S1581" s="8"/>
      <c r="T1581" s="8"/>
    </row>
    <row r="1582" spans="2:20" ht="13">
      <c r="B1582" s="8"/>
      <c r="C1582" s="8"/>
      <c r="D1582" s="8"/>
      <c r="E1582" s="132"/>
      <c r="F1582" s="139"/>
      <c r="G1582" s="149"/>
      <c r="J1582" s="8"/>
      <c r="L1582" s="8"/>
      <c r="M1582" s="5"/>
      <c r="N1582" s="8"/>
      <c r="O1582" s="8"/>
      <c r="P1582" s="8"/>
      <c r="R1582" s="8"/>
      <c r="S1582" s="8"/>
      <c r="T1582" s="8"/>
    </row>
    <row r="1583" spans="2:20" ht="13">
      <c r="B1583" s="8"/>
      <c r="C1583" s="8"/>
      <c r="D1583" s="8"/>
      <c r="E1583" s="132"/>
      <c r="F1583" s="139"/>
      <c r="G1583" s="149"/>
      <c r="J1583" s="8"/>
      <c r="L1583" s="8"/>
      <c r="M1583" s="5"/>
      <c r="N1583" s="8"/>
      <c r="O1583" s="8"/>
      <c r="P1583" s="8"/>
      <c r="R1583" s="8"/>
      <c r="S1583" s="8"/>
      <c r="T1583" s="8"/>
    </row>
    <row r="1584" spans="2:20" ht="13">
      <c r="B1584" s="8"/>
      <c r="C1584" s="8"/>
      <c r="D1584" s="8"/>
      <c r="E1584" s="132"/>
      <c r="F1584" s="139"/>
      <c r="G1584" s="149"/>
      <c r="J1584" s="8"/>
      <c r="L1584" s="8"/>
      <c r="M1584" s="5"/>
      <c r="N1584" s="8"/>
      <c r="O1584" s="8"/>
      <c r="P1584" s="8"/>
      <c r="R1584" s="8"/>
      <c r="S1584" s="8"/>
      <c r="T1584" s="8"/>
    </row>
    <row r="1585" spans="2:20" ht="13">
      <c r="B1585" s="8"/>
      <c r="C1585" s="8"/>
      <c r="D1585" s="8"/>
      <c r="E1585" s="132"/>
      <c r="F1585" s="139"/>
      <c r="G1585" s="149"/>
      <c r="J1585" s="8"/>
      <c r="L1585" s="8"/>
      <c r="M1585" s="5"/>
      <c r="N1585" s="8"/>
      <c r="O1585" s="8"/>
      <c r="P1585" s="8"/>
      <c r="R1585" s="8"/>
      <c r="S1585" s="8"/>
      <c r="T1585" s="8"/>
    </row>
    <row r="1586" spans="2:20" ht="13">
      <c r="B1586" s="8"/>
      <c r="C1586" s="8"/>
      <c r="D1586" s="8"/>
      <c r="E1586" s="132"/>
      <c r="F1586" s="139"/>
      <c r="G1586" s="149"/>
      <c r="J1586" s="8"/>
      <c r="L1586" s="8"/>
      <c r="M1586" s="5"/>
      <c r="N1586" s="8"/>
      <c r="O1586" s="8"/>
      <c r="P1586" s="8"/>
      <c r="R1586" s="8"/>
      <c r="S1586" s="8"/>
      <c r="T1586" s="8"/>
    </row>
    <row r="1587" spans="2:20" ht="13">
      <c r="B1587" s="8"/>
      <c r="C1587" s="8"/>
      <c r="D1587" s="8"/>
      <c r="E1587" s="132"/>
      <c r="F1587" s="139"/>
      <c r="G1587" s="149"/>
      <c r="J1587" s="8"/>
      <c r="L1587" s="8"/>
      <c r="M1587" s="5"/>
      <c r="N1587" s="8"/>
      <c r="O1587" s="8"/>
      <c r="P1587" s="8"/>
      <c r="R1587" s="8"/>
      <c r="S1587" s="8"/>
      <c r="T1587" s="8"/>
    </row>
    <row r="1588" spans="2:20" ht="13">
      <c r="B1588" s="8"/>
      <c r="C1588" s="8"/>
      <c r="D1588" s="8"/>
      <c r="E1588" s="132"/>
      <c r="F1588" s="139"/>
      <c r="G1588" s="149"/>
      <c r="J1588" s="8"/>
      <c r="L1588" s="8"/>
      <c r="M1588" s="5"/>
      <c r="N1588" s="8"/>
      <c r="O1588" s="8"/>
      <c r="P1588" s="8"/>
      <c r="R1588" s="8"/>
      <c r="S1588" s="8"/>
      <c r="T1588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James Ogg</cp:lastModifiedBy>
  <cp:revision/>
  <dcterms:created xsi:type="dcterms:W3CDTF">2005-06-09T08:35:08Z</dcterms:created>
  <dcterms:modified xsi:type="dcterms:W3CDTF">2025-04-11T09:12:04Z</dcterms:modified>
  <cp:category/>
  <cp:contentStatus/>
</cp:coreProperties>
</file>