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5BF688C0-B04A-4ABE-9726-C6FB44AC2E6F}" xr6:coauthVersionLast="47" xr6:coauthVersionMax="47" xr10:uidLastSave="{00000000-0000-0000-0000-000000000000}"/>
  <bookViews>
    <workbookView xWindow="195" yWindow="225" windowWidth="28050" windowHeight="15075" firstSheet="14" activeTab="19" xr2:uid="{57E6D664-9826-4086-8CEB-712EF4289A9D}"/>
  </bookViews>
  <sheets>
    <sheet name="Calculate Full and Bye" sheetId="1" r:id="rId1"/>
    <sheet name="8Px7B" sheetId="2" r:id="rId2"/>
    <sheet name="8Px7B - Move Match" sheetId="3" r:id="rId3"/>
    <sheet name="8Px7B Move Match 2" sheetId="7" r:id="rId4"/>
    <sheet name="8Px7B - Move Match 3" sheetId="8" r:id="rId5"/>
    <sheet name="8Px7B - Move Match testing" sheetId="9" r:id="rId6"/>
    <sheet name="8Px14B" sheetId="6" r:id="rId7"/>
    <sheet name="18PxRB - Testing" sheetId="10" r:id="rId8"/>
    <sheet name="18PxRB - Testing (2)" sheetId="11" r:id="rId9"/>
    <sheet name="18PxRB - Testing (3)" sheetId="12" r:id="rId10"/>
    <sheet name="18PxRB - Testing (4)" sheetId="15" r:id="rId11"/>
    <sheet name="18PxRB - Testing (5)" sheetId="16" r:id="rId12"/>
    <sheet name="18PxRB - Testing (6)" sheetId="17" r:id="rId13"/>
    <sheet name="18PxRB - Testing (7)" sheetId="18" r:id="rId14"/>
    <sheet name="18PxRB - Testing (8)" sheetId="19" r:id="rId15"/>
    <sheet name="18PxB 2at50" sheetId="21" r:id="rId16"/>
    <sheet name="19PxRB 1at50" sheetId="22" r:id="rId17"/>
    <sheet name="19PxRB 1at50 (2)" sheetId="24" r:id="rId18"/>
    <sheet name="18PxRB - Testing (9)" sheetId="26" r:id="rId19"/>
    <sheet name="19PxRB 2at50" sheetId="27" r:id="rId20"/>
    <sheet name="For Testing" sheetId="25" r:id="rId21"/>
  </sheets>
  <definedNames>
    <definedName name="Randomized" localSheetId="15">'18PxB 2at50'!$M$24:$AG$31</definedName>
    <definedName name="Randomized" localSheetId="8">'18PxRB - Testing (2)'!$M$24:$AD$31</definedName>
    <definedName name="Randomized" localSheetId="9">'18PxRB - Testing (3)'!$M$24:$AD$31</definedName>
    <definedName name="Randomized" localSheetId="10">'18PxRB - Testing (4)'!$M$24:$AG$31</definedName>
    <definedName name="Randomized" localSheetId="11">'18PxRB - Testing (5)'!$M$24:$AD$31</definedName>
    <definedName name="Randomized" localSheetId="12">'18PxRB - Testing (6)'!$M$24:$AD$31</definedName>
    <definedName name="Randomized" localSheetId="13">'18PxRB - Testing (7)'!$M$24:$AG$31</definedName>
    <definedName name="Randomized" localSheetId="14">'18PxRB - Testing (8)'!$M$24:$AD$31</definedName>
    <definedName name="Randomized" localSheetId="18">'18PxRB - Testing (9)'!$M$24:$AD$31</definedName>
    <definedName name="Randomized" localSheetId="16">'19PxRB 1at50'!$M$24:$AE$31</definedName>
    <definedName name="Randomized" localSheetId="17">'19PxRB 1at50 (2)'!$M$24:$AE$31</definedName>
    <definedName name="Randomized" localSheetId="19">'19PxRB 2at50'!$M$24:$AE$31</definedName>
    <definedName name="Randomized" localSheetId="20">'For Testing'!$M$27:$AE$34</definedName>
    <definedName name="Randomized">'18PxRB - Testing'!$M$24:$AD$31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27" l="1"/>
  <c r="K42" i="27" s="1"/>
  <c r="J41" i="27"/>
  <c r="K41" i="27" s="1"/>
  <c r="J40" i="27"/>
  <c r="K40" i="27" s="1"/>
  <c r="J39" i="27"/>
  <c r="K39" i="27" s="1"/>
  <c r="J38" i="27"/>
  <c r="K38" i="27" s="1"/>
  <c r="K37" i="27"/>
  <c r="J37" i="27"/>
  <c r="J36" i="27"/>
  <c r="K36" i="27" s="1"/>
  <c r="J35" i="27"/>
  <c r="K35" i="27" s="1"/>
  <c r="J34" i="27"/>
  <c r="K34" i="27" s="1"/>
  <c r="J33" i="27"/>
  <c r="K33" i="27" s="1"/>
  <c r="J32" i="27"/>
  <c r="K32" i="27" s="1"/>
  <c r="K31" i="27"/>
  <c r="J31" i="27"/>
  <c r="J30" i="27"/>
  <c r="K30" i="27" s="1"/>
  <c r="J29" i="27"/>
  <c r="K29" i="27" s="1"/>
  <c r="J28" i="27"/>
  <c r="K28" i="27" s="1"/>
  <c r="J27" i="27"/>
  <c r="K27" i="27" s="1"/>
  <c r="J26" i="27"/>
  <c r="K26" i="27" s="1"/>
  <c r="K25" i="27"/>
  <c r="J25" i="27"/>
  <c r="J24" i="27"/>
  <c r="J43" i="27" s="1"/>
  <c r="L22" i="27"/>
  <c r="B21" i="27"/>
  <c r="D3" i="27"/>
  <c r="F19" i="27" s="1"/>
  <c r="G19" i="27" s="1"/>
  <c r="AB116" i="26"/>
  <c r="AB115" i="26"/>
  <c r="AB114" i="26"/>
  <c r="AB113" i="26"/>
  <c r="AB112" i="26"/>
  <c r="AB111" i="26"/>
  <c r="AB110" i="26"/>
  <c r="AB109" i="26"/>
  <c r="AC109" i="26" s="1"/>
  <c r="AD109" i="26" s="1"/>
  <c r="AB108" i="26"/>
  <c r="AB107" i="26"/>
  <c r="AB106" i="26"/>
  <c r="AB105" i="26"/>
  <c r="AC105" i="26" s="1"/>
  <c r="AD105" i="26" s="1"/>
  <c r="AB104" i="26"/>
  <c r="AB103" i="26"/>
  <c r="AB102" i="26"/>
  <c r="AB117" i="26" s="1"/>
  <c r="AB99" i="26"/>
  <c r="AB98" i="26"/>
  <c r="AB97" i="26"/>
  <c r="AB96" i="26"/>
  <c r="AB95" i="26"/>
  <c r="AB94" i="26"/>
  <c r="AB93" i="26"/>
  <c r="AB92" i="26"/>
  <c r="AB91" i="26"/>
  <c r="AB90" i="26"/>
  <c r="AB89" i="26"/>
  <c r="AB88" i="26"/>
  <c r="AB87" i="26"/>
  <c r="AB86" i="26"/>
  <c r="AB85" i="26"/>
  <c r="AB84" i="26"/>
  <c r="AB81" i="26"/>
  <c r="AB80" i="26"/>
  <c r="AB79" i="26"/>
  <c r="AB78" i="26"/>
  <c r="AB77" i="26"/>
  <c r="AB76" i="26"/>
  <c r="AB75" i="26"/>
  <c r="AB74" i="26"/>
  <c r="AB73" i="26"/>
  <c r="AB72" i="26"/>
  <c r="AB71" i="26"/>
  <c r="AB70" i="26"/>
  <c r="AB69" i="26"/>
  <c r="AB68" i="26"/>
  <c r="AB67" i="26"/>
  <c r="AB66" i="26"/>
  <c r="AB65" i="26"/>
  <c r="AB82" i="26" s="1"/>
  <c r="AB62" i="26"/>
  <c r="AB61" i="26"/>
  <c r="AB60" i="26"/>
  <c r="AB59" i="26"/>
  <c r="AB58" i="26"/>
  <c r="AB57" i="26"/>
  <c r="AB56" i="26"/>
  <c r="AC56" i="26" s="1"/>
  <c r="AD56" i="26" s="1"/>
  <c r="AB55" i="26"/>
  <c r="AB54" i="26"/>
  <c r="AB53" i="26"/>
  <c r="AB52" i="26"/>
  <c r="AC52" i="26" s="1"/>
  <c r="AD52" i="26" s="1"/>
  <c r="AB51" i="26"/>
  <c r="AB50" i="26"/>
  <c r="AB49" i="26"/>
  <c r="AB48" i="26"/>
  <c r="AB47" i="26"/>
  <c r="AB46" i="26"/>
  <c r="AB45" i="26"/>
  <c r="AB63" i="26" s="1"/>
  <c r="J42" i="26"/>
  <c r="K42" i="26" s="1"/>
  <c r="J41" i="26"/>
  <c r="K41" i="26" s="1"/>
  <c r="J40" i="26"/>
  <c r="K40" i="26" s="1"/>
  <c r="J39" i="26"/>
  <c r="K39" i="26" s="1"/>
  <c r="J38" i="26"/>
  <c r="K38" i="26" s="1"/>
  <c r="J37" i="26"/>
  <c r="K37" i="26" s="1"/>
  <c r="J36" i="26"/>
  <c r="K36" i="26" s="1"/>
  <c r="J35" i="26"/>
  <c r="K35" i="26" s="1"/>
  <c r="J34" i="26"/>
  <c r="K34" i="26" s="1"/>
  <c r="J33" i="26"/>
  <c r="K33" i="26" s="1"/>
  <c r="J32" i="26"/>
  <c r="K32" i="26" s="1"/>
  <c r="J31" i="26"/>
  <c r="K31" i="26" s="1"/>
  <c r="J30" i="26"/>
  <c r="K30" i="26" s="1"/>
  <c r="J29" i="26"/>
  <c r="K29" i="26" s="1"/>
  <c r="J28" i="26"/>
  <c r="K28" i="26" s="1"/>
  <c r="J27" i="26"/>
  <c r="K27" i="26" s="1"/>
  <c r="J26" i="26"/>
  <c r="K26" i="26" s="1"/>
  <c r="J25" i="26"/>
  <c r="K25" i="26" s="1"/>
  <c r="J24" i="26"/>
  <c r="K24" i="26" s="1"/>
  <c r="L22" i="26"/>
  <c r="B21" i="26"/>
  <c r="U19" i="26"/>
  <c r="T19" i="26"/>
  <c r="S19" i="26" s="1"/>
  <c r="R19" i="26" s="1"/>
  <c r="Q19" i="26" s="1"/>
  <c r="P19" i="26" s="1"/>
  <c r="O19" i="26" s="1"/>
  <c r="N19" i="26" s="1"/>
  <c r="M19" i="26" s="1"/>
  <c r="D3" i="26"/>
  <c r="F15" i="26" s="1"/>
  <c r="G15" i="26" s="1"/>
  <c r="D3" i="25"/>
  <c r="F17" i="25" s="1"/>
  <c r="G17" i="25" s="1"/>
  <c r="B24" i="25"/>
  <c r="J45" i="25"/>
  <c r="K45" i="25" s="1"/>
  <c r="J44" i="25"/>
  <c r="K44" i="25" s="1"/>
  <c r="J43" i="25"/>
  <c r="K43" i="25" s="1"/>
  <c r="J42" i="25"/>
  <c r="K42" i="25" s="1"/>
  <c r="J41" i="25"/>
  <c r="K41" i="25" s="1"/>
  <c r="J40" i="25"/>
  <c r="K40" i="25" s="1"/>
  <c r="J39" i="25"/>
  <c r="K39" i="25" s="1"/>
  <c r="J38" i="25"/>
  <c r="K38" i="25" s="1"/>
  <c r="J37" i="25"/>
  <c r="K37" i="25" s="1"/>
  <c r="J36" i="25"/>
  <c r="K36" i="25" s="1"/>
  <c r="J35" i="25"/>
  <c r="K35" i="25" s="1"/>
  <c r="J34" i="25"/>
  <c r="K34" i="25" s="1"/>
  <c r="J33" i="25"/>
  <c r="K33" i="25" s="1"/>
  <c r="J32" i="25"/>
  <c r="K32" i="25" s="1"/>
  <c r="J31" i="25"/>
  <c r="K31" i="25" s="1"/>
  <c r="J30" i="25"/>
  <c r="K30" i="25" s="1"/>
  <c r="J29" i="25"/>
  <c r="K29" i="25" s="1"/>
  <c r="J28" i="25"/>
  <c r="K28" i="25" s="1"/>
  <c r="J27" i="25"/>
  <c r="L25" i="25"/>
  <c r="J42" i="24"/>
  <c r="K42" i="24" s="1"/>
  <c r="J41" i="24"/>
  <c r="K41" i="24" s="1"/>
  <c r="J40" i="24"/>
  <c r="K40" i="24" s="1"/>
  <c r="J39" i="24"/>
  <c r="K39" i="24" s="1"/>
  <c r="J38" i="24"/>
  <c r="K38" i="24" s="1"/>
  <c r="J37" i="24"/>
  <c r="K37" i="24" s="1"/>
  <c r="J36" i="24"/>
  <c r="K36" i="24" s="1"/>
  <c r="J35" i="24"/>
  <c r="K35" i="24" s="1"/>
  <c r="J34" i="24"/>
  <c r="K34" i="24" s="1"/>
  <c r="J33" i="24"/>
  <c r="K33" i="24" s="1"/>
  <c r="J32" i="24"/>
  <c r="K32" i="24" s="1"/>
  <c r="J31" i="24"/>
  <c r="K31" i="24" s="1"/>
  <c r="J30" i="24"/>
  <c r="K30" i="24" s="1"/>
  <c r="J29" i="24"/>
  <c r="K29" i="24" s="1"/>
  <c r="J28" i="24"/>
  <c r="K28" i="24" s="1"/>
  <c r="J27" i="24"/>
  <c r="K27" i="24" s="1"/>
  <c r="J26" i="24"/>
  <c r="K26" i="24" s="1"/>
  <c r="J25" i="24"/>
  <c r="K25" i="24" s="1"/>
  <c r="J24" i="24"/>
  <c r="L22" i="24"/>
  <c r="B21" i="24"/>
  <c r="F11" i="24"/>
  <c r="G11" i="24" s="1"/>
  <c r="F10" i="24"/>
  <c r="G10" i="24" s="1"/>
  <c r="F9" i="24"/>
  <c r="G9" i="24" s="1"/>
  <c r="F8" i="24"/>
  <c r="G8" i="24" s="1"/>
  <c r="F7" i="24"/>
  <c r="G7" i="24" s="1"/>
  <c r="F6" i="24"/>
  <c r="G6" i="24" s="1"/>
  <c r="D3" i="24"/>
  <c r="F18" i="24" s="1"/>
  <c r="G18" i="24" s="1"/>
  <c r="D3" i="22"/>
  <c r="F19" i="22" s="1"/>
  <c r="G19" i="22" s="1"/>
  <c r="J42" i="22"/>
  <c r="K42" i="22" s="1"/>
  <c r="J41" i="22"/>
  <c r="K41" i="22" s="1"/>
  <c r="J40" i="22"/>
  <c r="K40" i="22" s="1"/>
  <c r="J39" i="22"/>
  <c r="K39" i="22" s="1"/>
  <c r="J38" i="22"/>
  <c r="K38" i="22" s="1"/>
  <c r="J37" i="22"/>
  <c r="K37" i="22" s="1"/>
  <c r="J36" i="22"/>
  <c r="K36" i="22" s="1"/>
  <c r="J35" i="22"/>
  <c r="K35" i="22" s="1"/>
  <c r="J34" i="22"/>
  <c r="K34" i="22" s="1"/>
  <c r="J33" i="22"/>
  <c r="K33" i="22" s="1"/>
  <c r="J32" i="22"/>
  <c r="K32" i="22" s="1"/>
  <c r="J31" i="22"/>
  <c r="K31" i="22" s="1"/>
  <c r="J30" i="22"/>
  <c r="K30" i="22" s="1"/>
  <c r="J29" i="22"/>
  <c r="K29" i="22" s="1"/>
  <c r="J28" i="22"/>
  <c r="K28" i="22" s="1"/>
  <c r="J27" i="22"/>
  <c r="K27" i="22" s="1"/>
  <c r="J26" i="22"/>
  <c r="K26" i="22" s="1"/>
  <c r="J25" i="22"/>
  <c r="K25" i="22" s="1"/>
  <c r="J24" i="22"/>
  <c r="L22" i="22"/>
  <c r="B21" i="22"/>
  <c r="J24" i="2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D3" i="21"/>
  <c r="F10" i="21" s="1"/>
  <c r="G10" i="21" s="1"/>
  <c r="J42" i="21"/>
  <c r="L22" i="21"/>
  <c r="B21" i="21"/>
  <c r="J42" i="19"/>
  <c r="K42" i="19" s="1"/>
  <c r="J41" i="19"/>
  <c r="K41" i="19" s="1"/>
  <c r="J40" i="19"/>
  <c r="K40" i="19" s="1"/>
  <c r="J39" i="19"/>
  <c r="K39" i="19" s="1"/>
  <c r="J38" i="19"/>
  <c r="K38" i="19" s="1"/>
  <c r="J37" i="19"/>
  <c r="K37" i="19" s="1"/>
  <c r="J36" i="19"/>
  <c r="K36" i="19" s="1"/>
  <c r="J35" i="19"/>
  <c r="K35" i="19" s="1"/>
  <c r="J34" i="19"/>
  <c r="K34" i="19" s="1"/>
  <c r="J33" i="19"/>
  <c r="K33" i="19" s="1"/>
  <c r="J32" i="19"/>
  <c r="K32" i="19" s="1"/>
  <c r="J31" i="19"/>
  <c r="K31" i="19" s="1"/>
  <c r="J30" i="19"/>
  <c r="K30" i="19" s="1"/>
  <c r="J29" i="19"/>
  <c r="K29" i="19" s="1"/>
  <c r="J28" i="19"/>
  <c r="K28" i="19" s="1"/>
  <c r="J27" i="19"/>
  <c r="K27" i="19" s="1"/>
  <c r="J26" i="19"/>
  <c r="K26" i="19" s="1"/>
  <c r="J25" i="19"/>
  <c r="K25" i="19" s="1"/>
  <c r="J24" i="19"/>
  <c r="L22" i="19"/>
  <c r="B21" i="19"/>
  <c r="D3" i="19"/>
  <c r="F15" i="19" s="1"/>
  <c r="G15" i="19" s="1"/>
  <c r="J24" i="18"/>
  <c r="J25" i="18"/>
  <c r="K25" i="18" s="1"/>
  <c r="J26" i="18"/>
  <c r="K26" i="18" s="1"/>
  <c r="J27" i="18"/>
  <c r="K27" i="18" s="1"/>
  <c r="J28" i="18"/>
  <c r="K28" i="18" s="1"/>
  <c r="J29" i="18"/>
  <c r="K29" i="18" s="1"/>
  <c r="J30" i="18"/>
  <c r="K30" i="18" s="1"/>
  <c r="J31" i="18"/>
  <c r="K31" i="18" s="1"/>
  <c r="J32" i="18"/>
  <c r="K32" i="18" s="1"/>
  <c r="J33" i="18"/>
  <c r="K33" i="18" s="1"/>
  <c r="J34" i="18"/>
  <c r="K34" i="18" s="1"/>
  <c r="J35" i="18"/>
  <c r="K35" i="18" s="1"/>
  <c r="J36" i="18"/>
  <c r="K36" i="18" s="1"/>
  <c r="J37" i="18"/>
  <c r="K37" i="18" s="1"/>
  <c r="J38" i="18"/>
  <c r="K38" i="18" s="1"/>
  <c r="J39" i="18"/>
  <c r="K39" i="18" s="1"/>
  <c r="J40" i="18"/>
  <c r="K40" i="18" s="1"/>
  <c r="J41" i="18"/>
  <c r="K41" i="18" s="1"/>
  <c r="J42" i="18"/>
  <c r="K42" i="18" s="1"/>
  <c r="L22" i="18"/>
  <c r="B21" i="18"/>
  <c r="U19" i="18"/>
  <c r="T19" i="18"/>
  <c r="S19" i="18" s="1"/>
  <c r="R19" i="18" s="1"/>
  <c r="Q19" i="18" s="1"/>
  <c r="P19" i="18" s="1"/>
  <c r="O19" i="18" s="1"/>
  <c r="N19" i="18" s="1"/>
  <c r="M19" i="18" s="1"/>
  <c r="D3" i="18"/>
  <c r="F15" i="18" s="1"/>
  <c r="G15" i="18" s="1"/>
  <c r="J42" i="17"/>
  <c r="K42" i="17" s="1"/>
  <c r="J41" i="17"/>
  <c r="K41" i="17" s="1"/>
  <c r="J40" i="17"/>
  <c r="K40" i="17" s="1"/>
  <c r="J39" i="17"/>
  <c r="K39" i="17" s="1"/>
  <c r="J38" i="17"/>
  <c r="K38" i="17" s="1"/>
  <c r="J37" i="17"/>
  <c r="K37" i="17" s="1"/>
  <c r="J36" i="17"/>
  <c r="K36" i="17" s="1"/>
  <c r="J35" i="17"/>
  <c r="K35" i="17" s="1"/>
  <c r="J34" i="17"/>
  <c r="K34" i="17" s="1"/>
  <c r="J33" i="17"/>
  <c r="K33" i="17" s="1"/>
  <c r="J32" i="17"/>
  <c r="K32" i="17" s="1"/>
  <c r="J31" i="17"/>
  <c r="K31" i="17" s="1"/>
  <c r="J30" i="17"/>
  <c r="K30" i="17" s="1"/>
  <c r="J29" i="17"/>
  <c r="K29" i="17" s="1"/>
  <c r="J28" i="17"/>
  <c r="K28" i="17" s="1"/>
  <c r="J27" i="17"/>
  <c r="K27" i="17" s="1"/>
  <c r="J26" i="17"/>
  <c r="K26" i="17" s="1"/>
  <c r="J25" i="17"/>
  <c r="K25" i="17" s="1"/>
  <c r="J24" i="17"/>
  <c r="L22" i="17"/>
  <c r="B21" i="17"/>
  <c r="U19" i="17"/>
  <c r="T19" i="17"/>
  <c r="S19" i="17" s="1"/>
  <c r="R19" i="17" s="1"/>
  <c r="Q19" i="17" s="1"/>
  <c r="P19" i="17" s="1"/>
  <c r="O19" i="17" s="1"/>
  <c r="N19" i="17" s="1"/>
  <c r="M19" i="17" s="1"/>
  <c r="D3" i="17"/>
  <c r="F15" i="17" s="1"/>
  <c r="G15" i="17" s="1"/>
  <c r="F22" i="27" l="1"/>
  <c r="G22" i="27" s="1"/>
  <c r="F21" i="27"/>
  <c r="G21" i="27" s="1"/>
  <c r="F27" i="27"/>
  <c r="G27" i="27" s="1"/>
  <c r="F29" i="27"/>
  <c r="G29" i="27" s="1"/>
  <c r="F28" i="27"/>
  <c r="G28" i="27" s="1"/>
  <c r="F26" i="27"/>
  <c r="G26" i="27" s="1"/>
  <c r="F11" i="27"/>
  <c r="G11" i="27" s="1"/>
  <c r="F25" i="27"/>
  <c r="G25" i="27" s="1"/>
  <c r="F13" i="27"/>
  <c r="G13" i="27" s="1"/>
  <c r="F24" i="27"/>
  <c r="G24" i="27" s="1"/>
  <c r="F20" i="27"/>
  <c r="G20" i="27" s="1"/>
  <c r="F30" i="27"/>
  <c r="G30" i="27" s="1"/>
  <c r="F23" i="27"/>
  <c r="G23" i="27" s="1"/>
  <c r="F3" i="27"/>
  <c r="G3" i="27" s="1"/>
  <c r="F10" i="27"/>
  <c r="G10" i="27" s="1"/>
  <c r="F12" i="27"/>
  <c r="G12" i="27" s="1"/>
  <c r="F4" i="27"/>
  <c r="G4" i="27" s="1"/>
  <c r="F14" i="27"/>
  <c r="G14" i="27" s="1"/>
  <c r="F5" i="27"/>
  <c r="G5" i="27" s="1"/>
  <c r="F15" i="27"/>
  <c r="G15" i="27" s="1"/>
  <c r="F6" i="27"/>
  <c r="G6" i="27" s="1"/>
  <c r="F17" i="27"/>
  <c r="G17" i="27" s="1"/>
  <c r="F16" i="27"/>
  <c r="G16" i="27" s="1"/>
  <c r="F7" i="27"/>
  <c r="G7" i="27" s="1"/>
  <c r="F8" i="27"/>
  <c r="G8" i="27" s="1"/>
  <c r="F18" i="27"/>
  <c r="G18" i="27" s="1"/>
  <c r="F9" i="27"/>
  <c r="G9" i="27" s="1"/>
  <c r="K24" i="27"/>
  <c r="AA42" i="26"/>
  <c r="AC81" i="26"/>
  <c r="AD81" i="26" s="1"/>
  <c r="AC77" i="26"/>
  <c r="AD77" i="26" s="1"/>
  <c r="AC73" i="26"/>
  <c r="AD73" i="26" s="1"/>
  <c r="AC69" i="26"/>
  <c r="AD69" i="26" s="1"/>
  <c r="AC65" i="26"/>
  <c r="AD65" i="26" s="1"/>
  <c r="AC80" i="26"/>
  <c r="AD80" i="26" s="1"/>
  <c r="AC76" i="26"/>
  <c r="AD76" i="26" s="1"/>
  <c r="AC72" i="26"/>
  <c r="AD72" i="26" s="1"/>
  <c r="AC68" i="26"/>
  <c r="AD68" i="26" s="1"/>
  <c r="AC78" i="26"/>
  <c r="AD78" i="26" s="1"/>
  <c r="AC74" i="26"/>
  <c r="AD74" i="26" s="1"/>
  <c r="AC70" i="26"/>
  <c r="AD70" i="26" s="1"/>
  <c r="AC66" i="26"/>
  <c r="AD66" i="26" s="1"/>
  <c r="AC79" i="26"/>
  <c r="AD79" i="26" s="1"/>
  <c r="AC59" i="26"/>
  <c r="AD59" i="26" s="1"/>
  <c r="AC55" i="26"/>
  <c r="AD55" i="26" s="1"/>
  <c r="AC51" i="26"/>
  <c r="AD51" i="26" s="1"/>
  <c r="AC47" i="26"/>
  <c r="AD47" i="26" s="1"/>
  <c r="AC62" i="26"/>
  <c r="AD62" i="26" s="1"/>
  <c r="AC58" i="26"/>
  <c r="AD58" i="26" s="1"/>
  <c r="AC54" i="26"/>
  <c r="AD54" i="26" s="1"/>
  <c r="AC50" i="26"/>
  <c r="AD50" i="26" s="1"/>
  <c r="AC46" i="26"/>
  <c r="AD46" i="26" s="1"/>
  <c r="AC61" i="26"/>
  <c r="AD61" i="26" s="1"/>
  <c r="AC57" i="26"/>
  <c r="AD57" i="26" s="1"/>
  <c r="AC53" i="26"/>
  <c r="AD53" i="26" s="1"/>
  <c r="AC49" i="26"/>
  <c r="AD49" i="26" s="1"/>
  <c r="AC45" i="26"/>
  <c r="AD45" i="26" s="1"/>
  <c r="AC71" i="26"/>
  <c r="AD71" i="26" s="1"/>
  <c r="AC94" i="26"/>
  <c r="AD94" i="26" s="1"/>
  <c r="AC86" i="26"/>
  <c r="AD86" i="26" s="1"/>
  <c r="AC98" i="26"/>
  <c r="AD98" i="26" s="1"/>
  <c r="AC87" i="26"/>
  <c r="AD87" i="26" s="1"/>
  <c r="AC113" i="26"/>
  <c r="AD113" i="26" s="1"/>
  <c r="AC67" i="26"/>
  <c r="AD67" i="26" s="1"/>
  <c r="AC48" i="26"/>
  <c r="AD48" i="26" s="1"/>
  <c r="AC60" i="26"/>
  <c r="AD60" i="26" s="1"/>
  <c r="AC88" i="26"/>
  <c r="AD88" i="26" s="1"/>
  <c r="AC112" i="26"/>
  <c r="AD112" i="26" s="1"/>
  <c r="AC108" i="26"/>
  <c r="AD108" i="26" s="1"/>
  <c r="AC104" i="26"/>
  <c r="AD104" i="26" s="1"/>
  <c r="AC111" i="26"/>
  <c r="AD111" i="26" s="1"/>
  <c r="AC107" i="26"/>
  <c r="AD107" i="26" s="1"/>
  <c r="AC103" i="26"/>
  <c r="AD103" i="26" s="1"/>
  <c r="AC110" i="26"/>
  <c r="AD110" i="26" s="1"/>
  <c r="AC106" i="26"/>
  <c r="AD106" i="26" s="1"/>
  <c r="AC102" i="26"/>
  <c r="AD102" i="26" s="1"/>
  <c r="AC114" i="26"/>
  <c r="AD114" i="26" s="1"/>
  <c r="AC93" i="26"/>
  <c r="AD93" i="26" s="1"/>
  <c r="AC75" i="26"/>
  <c r="AD75" i="26" s="1"/>
  <c r="AC89" i="26"/>
  <c r="AD89" i="26" s="1"/>
  <c r="AC115" i="26"/>
  <c r="AD115" i="26" s="1"/>
  <c r="AC116" i="26"/>
  <c r="AD116" i="26" s="1"/>
  <c r="F4" i="26"/>
  <c r="G4" i="26" s="1"/>
  <c r="F10" i="26"/>
  <c r="G10" i="26" s="1"/>
  <c r="F16" i="26"/>
  <c r="G16" i="26" s="1"/>
  <c r="J43" i="26"/>
  <c r="AB100" i="26"/>
  <c r="AC99" i="26" s="1"/>
  <c r="AD99" i="26" s="1"/>
  <c r="F5" i="26"/>
  <c r="G5" i="26" s="1"/>
  <c r="F11" i="26"/>
  <c r="G11" i="26" s="1"/>
  <c r="F17" i="26"/>
  <c r="G17" i="26" s="1"/>
  <c r="F6" i="26"/>
  <c r="G6" i="26" s="1"/>
  <c r="F12" i="26"/>
  <c r="G12" i="26" s="1"/>
  <c r="F18" i="26"/>
  <c r="G18" i="26" s="1"/>
  <c r="F20" i="26"/>
  <c r="G20" i="26" s="1"/>
  <c r="F7" i="26"/>
  <c r="G7" i="26" s="1"/>
  <c r="F13" i="26"/>
  <c r="G13" i="26" s="1"/>
  <c r="F19" i="26"/>
  <c r="G19" i="26" s="1"/>
  <c r="F8" i="26"/>
  <c r="G8" i="26" s="1"/>
  <c r="F14" i="26"/>
  <c r="G14" i="26" s="1"/>
  <c r="AA43" i="26" s="1"/>
  <c r="F3" i="26"/>
  <c r="G3" i="26" s="1"/>
  <c r="F9" i="26"/>
  <c r="G9" i="26" s="1"/>
  <c r="F19" i="25"/>
  <c r="G19" i="25" s="1"/>
  <c r="F20" i="25"/>
  <c r="G20" i="25" s="1"/>
  <c r="F16" i="25"/>
  <c r="G16" i="25" s="1"/>
  <c r="F4" i="25"/>
  <c r="G4" i="25" s="1"/>
  <c r="F7" i="25"/>
  <c r="G7" i="25" s="1"/>
  <c r="F8" i="25"/>
  <c r="G8" i="25" s="1"/>
  <c r="F5" i="25"/>
  <c r="G5" i="25" s="1"/>
  <c r="F6" i="25"/>
  <c r="G6" i="25" s="1"/>
  <c r="F18" i="25"/>
  <c r="G18" i="25" s="1"/>
  <c r="F10" i="25"/>
  <c r="G10" i="25" s="1"/>
  <c r="F12" i="25"/>
  <c r="G12" i="25" s="1"/>
  <c r="F9" i="25"/>
  <c r="G9" i="25" s="1"/>
  <c r="F11" i="25"/>
  <c r="G11" i="25" s="1"/>
  <c r="F13" i="25"/>
  <c r="G13" i="25" s="1"/>
  <c r="F14" i="25"/>
  <c r="G14" i="25" s="1"/>
  <c r="F3" i="25"/>
  <c r="G3" i="25" s="1"/>
  <c r="F15" i="25"/>
  <c r="G15" i="25" s="1"/>
  <c r="J46" i="25"/>
  <c r="K27" i="25"/>
  <c r="F19" i="24"/>
  <c r="G19" i="24" s="1"/>
  <c r="F20" i="24"/>
  <c r="G20" i="24" s="1"/>
  <c r="F12" i="24"/>
  <c r="G12" i="24" s="1"/>
  <c r="F13" i="24"/>
  <c r="G13" i="24" s="1"/>
  <c r="F3" i="24"/>
  <c r="G3" i="24" s="1"/>
  <c r="F4" i="24"/>
  <c r="G4" i="24" s="1"/>
  <c r="F5" i="24"/>
  <c r="G5" i="24" s="1"/>
  <c r="F14" i="24"/>
  <c r="G14" i="24" s="1"/>
  <c r="F15" i="24"/>
  <c r="G15" i="24" s="1"/>
  <c r="F16" i="24"/>
  <c r="G16" i="24" s="1"/>
  <c r="F17" i="24"/>
  <c r="G17" i="24" s="1"/>
  <c r="J43" i="24"/>
  <c r="K24" i="24"/>
  <c r="J43" i="22"/>
  <c r="F10" i="22"/>
  <c r="G10" i="22" s="1"/>
  <c r="F20" i="22"/>
  <c r="G20" i="22" s="1"/>
  <c r="F11" i="22"/>
  <c r="G11" i="22" s="1"/>
  <c r="F12" i="22"/>
  <c r="G12" i="22" s="1"/>
  <c r="F5" i="22"/>
  <c r="G5" i="22" s="1"/>
  <c r="F6" i="22"/>
  <c r="G6" i="22" s="1"/>
  <c r="F7" i="22"/>
  <c r="G7" i="22" s="1"/>
  <c r="F3" i="22"/>
  <c r="G3" i="22" s="1"/>
  <c r="F13" i="22"/>
  <c r="G13" i="22" s="1"/>
  <c r="F8" i="22"/>
  <c r="G8" i="22" s="1"/>
  <c r="F4" i="22"/>
  <c r="G4" i="22" s="1"/>
  <c r="F14" i="22"/>
  <c r="G14" i="22" s="1"/>
  <c r="F15" i="22"/>
  <c r="G15" i="22" s="1"/>
  <c r="F16" i="22"/>
  <c r="G16" i="22" s="1"/>
  <c r="F17" i="22"/>
  <c r="G17" i="22" s="1"/>
  <c r="F18" i="22"/>
  <c r="G18" i="22" s="1"/>
  <c r="F9" i="22"/>
  <c r="G9" i="22" s="1"/>
  <c r="K24" i="22"/>
  <c r="J43" i="21"/>
  <c r="K42" i="21"/>
  <c r="F28" i="21"/>
  <c r="G28" i="21" s="1"/>
  <c r="F22" i="21"/>
  <c r="G22" i="21" s="1"/>
  <c r="F27" i="21"/>
  <c r="G27" i="21" s="1"/>
  <c r="F26" i="21"/>
  <c r="G26" i="21" s="1"/>
  <c r="F21" i="21"/>
  <c r="G21" i="21" s="1"/>
  <c r="F25" i="21"/>
  <c r="G25" i="21" s="1"/>
  <c r="F24" i="21"/>
  <c r="G24" i="21" s="1"/>
  <c r="F23" i="21"/>
  <c r="G23" i="21" s="1"/>
  <c r="F12" i="21"/>
  <c r="G12" i="21" s="1"/>
  <c r="F16" i="21"/>
  <c r="G16" i="21" s="1"/>
  <c r="F14" i="21"/>
  <c r="G14" i="21" s="1"/>
  <c r="F11" i="21"/>
  <c r="G11" i="21" s="1"/>
  <c r="F15" i="21"/>
  <c r="G15" i="21" s="1"/>
  <c r="F17" i="21"/>
  <c r="G17" i="21" s="1"/>
  <c r="F4" i="21"/>
  <c r="G4" i="21" s="1"/>
  <c r="F5" i="21"/>
  <c r="G5" i="21" s="1"/>
  <c r="F18" i="21"/>
  <c r="G18" i="21" s="1"/>
  <c r="F20" i="21"/>
  <c r="G20" i="21" s="1"/>
  <c r="F6" i="21"/>
  <c r="G6" i="21" s="1"/>
  <c r="F8" i="21"/>
  <c r="G8" i="21" s="1"/>
  <c r="F7" i="21"/>
  <c r="G7" i="21" s="1"/>
  <c r="F13" i="21"/>
  <c r="G13" i="21" s="1"/>
  <c r="F19" i="21"/>
  <c r="G19" i="21" s="1"/>
  <c r="F3" i="21"/>
  <c r="G3" i="21" s="1"/>
  <c r="F9" i="21"/>
  <c r="G9" i="21" s="1"/>
  <c r="K24" i="21"/>
  <c r="J43" i="19"/>
  <c r="F4" i="19"/>
  <c r="G4" i="19" s="1"/>
  <c r="F10" i="19"/>
  <c r="G10" i="19" s="1"/>
  <c r="F16" i="19"/>
  <c r="G16" i="19" s="1"/>
  <c r="F5" i="19"/>
  <c r="G5" i="19" s="1"/>
  <c r="F11" i="19"/>
  <c r="G11" i="19" s="1"/>
  <c r="F17" i="19"/>
  <c r="G17" i="19" s="1"/>
  <c r="F6" i="19"/>
  <c r="G6" i="19" s="1"/>
  <c r="F12" i="19"/>
  <c r="G12" i="19" s="1"/>
  <c r="F18" i="19"/>
  <c r="G18" i="19" s="1"/>
  <c r="F20" i="19"/>
  <c r="G20" i="19" s="1"/>
  <c r="F7" i="19"/>
  <c r="G7" i="19" s="1"/>
  <c r="F13" i="19"/>
  <c r="G13" i="19" s="1"/>
  <c r="F19" i="19"/>
  <c r="G19" i="19" s="1"/>
  <c r="F8" i="19"/>
  <c r="G8" i="19" s="1"/>
  <c r="F14" i="19"/>
  <c r="G14" i="19" s="1"/>
  <c r="F3" i="19"/>
  <c r="G3" i="19" s="1"/>
  <c r="F9" i="19"/>
  <c r="G9" i="19" s="1"/>
  <c r="K24" i="19"/>
  <c r="J43" i="18"/>
  <c r="F4" i="18"/>
  <c r="G4" i="18" s="1"/>
  <c r="F10" i="18"/>
  <c r="G10" i="18" s="1"/>
  <c r="F16" i="18"/>
  <c r="G16" i="18" s="1"/>
  <c r="F5" i="18"/>
  <c r="G5" i="18" s="1"/>
  <c r="F11" i="18"/>
  <c r="G11" i="18" s="1"/>
  <c r="F17" i="18"/>
  <c r="G17" i="18" s="1"/>
  <c r="F6" i="18"/>
  <c r="G6" i="18" s="1"/>
  <c r="F12" i="18"/>
  <c r="G12" i="18" s="1"/>
  <c r="F18" i="18"/>
  <c r="G18" i="18" s="1"/>
  <c r="F20" i="18"/>
  <c r="G20" i="18" s="1"/>
  <c r="F7" i="18"/>
  <c r="G7" i="18" s="1"/>
  <c r="F13" i="18"/>
  <c r="G13" i="18" s="1"/>
  <c r="F19" i="18"/>
  <c r="G19" i="18" s="1"/>
  <c r="F8" i="18"/>
  <c r="G8" i="18" s="1"/>
  <c r="F14" i="18"/>
  <c r="G14" i="18" s="1"/>
  <c r="F3" i="18"/>
  <c r="G3" i="18" s="1"/>
  <c r="F9" i="18"/>
  <c r="G9" i="18" s="1"/>
  <c r="K24" i="18"/>
  <c r="F20" i="17"/>
  <c r="G20" i="17" s="1"/>
  <c r="J43" i="17"/>
  <c r="F4" i="17"/>
  <c r="G4" i="17" s="1"/>
  <c r="F10" i="17"/>
  <c r="G10" i="17" s="1"/>
  <c r="F16" i="17"/>
  <c r="G16" i="17" s="1"/>
  <c r="F5" i="17"/>
  <c r="G5" i="17" s="1"/>
  <c r="F11" i="17"/>
  <c r="G11" i="17" s="1"/>
  <c r="F17" i="17"/>
  <c r="G17" i="17" s="1"/>
  <c r="F6" i="17"/>
  <c r="G6" i="17" s="1"/>
  <c r="F12" i="17"/>
  <c r="G12" i="17" s="1"/>
  <c r="F18" i="17"/>
  <c r="G18" i="17" s="1"/>
  <c r="F7" i="17"/>
  <c r="G7" i="17" s="1"/>
  <c r="F13" i="17"/>
  <c r="G13" i="17" s="1"/>
  <c r="F19" i="17"/>
  <c r="G19" i="17" s="1"/>
  <c r="F8" i="17"/>
  <c r="G8" i="17" s="1"/>
  <c r="F14" i="17"/>
  <c r="G14" i="17" s="1"/>
  <c r="F3" i="17"/>
  <c r="G3" i="17" s="1"/>
  <c r="F9" i="17"/>
  <c r="G9" i="17" s="1"/>
  <c r="K24" i="17"/>
  <c r="T37" i="6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S25" i="2"/>
  <c r="AB52" i="10"/>
  <c r="AB53" i="10"/>
  <c r="AB54" i="10"/>
  <c r="AB55" i="10"/>
  <c r="AB56" i="10"/>
  <c r="AB57" i="10"/>
  <c r="AB58" i="10"/>
  <c r="AB59" i="10"/>
  <c r="AB60" i="10"/>
  <c r="AB61" i="10"/>
  <c r="AB62" i="10"/>
  <c r="AB45" i="10"/>
  <c r="AB46" i="10"/>
  <c r="AB47" i="10"/>
  <c r="AB48" i="10"/>
  <c r="AB49" i="10"/>
  <c r="AB50" i="10"/>
  <c r="AB51" i="10"/>
  <c r="R35" i="6"/>
  <c r="R34" i="6"/>
  <c r="R76" i="6"/>
  <c r="R77" i="6" s="1"/>
  <c r="R73" i="6"/>
  <c r="R72" i="6"/>
  <c r="R69" i="6"/>
  <c r="R68" i="6"/>
  <c r="R67" i="6"/>
  <c r="R64" i="6"/>
  <c r="R63" i="6"/>
  <c r="R62" i="6"/>
  <c r="R61" i="6"/>
  <c r="R58" i="6"/>
  <c r="R57" i="6"/>
  <c r="R56" i="6"/>
  <c r="R55" i="6"/>
  <c r="R54" i="6"/>
  <c r="R51" i="6"/>
  <c r="R50" i="6"/>
  <c r="R49" i="6"/>
  <c r="R48" i="6"/>
  <c r="R47" i="6"/>
  <c r="R46" i="6"/>
  <c r="R43" i="6"/>
  <c r="R42" i="6"/>
  <c r="R41" i="6"/>
  <c r="R40" i="6"/>
  <c r="R39" i="6"/>
  <c r="R38" i="6"/>
  <c r="R37" i="6"/>
  <c r="R64" i="2"/>
  <c r="R61" i="2"/>
  <c r="R60" i="2"/>
  <c r="R55" i="2"/>
  <c r="R56" i="2"/>
  <c r="R57" i="2"/>
  <c r="R52" i="2"/>
  <c r="R51" i="2"/>
  <c r="R50" i="2"/>
  <c r="R49" i="2"/>
  <c r="R46" i="2"/>
  <c r="R47" i="2" s="1"/>
  <c r="R45" i="2"/>
  <c r="R44" i="2"/>
  <c r="R43" i="2"/>
  <c r="R42" i="2"/>
  <c r="R39" i="2"/>
  <c r="R38" i="2"/>
  <c r="R37" i="2"/>
  <c r="R36" i="2"/>
  <c r="R40" i="2" s="1"/>
  <c r="S36" i="2" s="1"/>
  <c r="T36" i="2" s="1"/>
  <c r="R35" i="2"/>
  <c r="R34" i="2"/>
  <c r="S31" i="2"/>
  <c r="T31" i="2" s="1"/>
  <c r="S30" i="2"/>
  <c r="T30" i="2" s="1"/>
  <c r="S29" i="2"/>
  <c r="T29" i="2" s="1"/>
  <c r="S28" i="2"/>
  <c r="T28" i="2" s="1"/>
  <c r="T26" i="2"/>
  <c r="T27" i="2"/>
  <c r="S27" i="2"/>
  <c r="S26" i="2"/>
  <c r="T25" i="2"/>
  <c r="R32" i="2"/>
  <c r="R26" i="2"/>
  <c r="R27" i="2"/>
  <c r="R28" i="2"/>
  <c r="R29" i="2"/>
  <c r="R30" i="2"/>
  <c r="R31" i="2"/>
  <c r="R25" i="2"/>
  <c r="R23" i="2"/>
  <c r="R22" i="2"/>
  <c r="J42" i="16"/>
  <c r="K42" i="16" s="1"/>
  <c r="J41" i="16"/>
  <c r="K41" i="16" s="1"/>
  <c r="J40" i="16"/>
  <c r="K40" i="16" s="1"/>
  <c r="J39" i="16"/>
  <c r="K39" i="16" s="1"/>
  <c r="J38" i="16"/>
  <c r="K38" i="16" s="1"/>
  <c r="J37" i="16"/>
  <c r="K37" i="16" s="1"/>
  <c r="J36" i="16"/>
  <c r="K36" i="16" s="1"/>
  <c r="J35" i="16"/>
  <c r="K35" i="16" s="1"/>
  <c r="J34" i="16"/>
  <c r="K34" i="16" s="1"/>
  <c r="J33" i="16"/>
  <c r="K33" i="16" s="1"/>
  <c r="J32" i="16"/>
  <c r="K32" i="16" s="1"/>
  <c r="J31" i="16"/>
  <c r="K31" i="16" s="1"/>
  <c r="J30" i="16"/>
  <c r="K30" i="16" s="1"/>
  <c r="J29" i="16"/>
  <c r="K29" i="16" s="1"/>
  <c r="J28" i="16"/>
  <c r="K28" i="16" s="1"/>
  <c r="J27" i="16"/>
  <c r="K27" i="16" s="1"/>
  <c r="J26" i="16"/>
  <c r="K26" i="16" s="1"/>
  <c r="J25" i="16"/>
  <c r="K25" i="16" s="1"/>
  <c r="J24" i="16"/>
  <c r="K24" i="16" s="1"/>
  <c r="L22" i="16"/>
  <c r="B21" i="16"/>
  <c r="U19" i="16"/>
  <c r="T19" i="16"/>
  <c r="S19" i="16" s="1"/>
  <c r="R19" i="16" s="1"/>
  <c r="Q19" i="16" s="1"/>
  <c r="P19" i="16" s="1"/>
  <c r="O19" i="16" s="1"/>
  <c r="N19" i="16" s="1"/>
  <c r="M19" i="16" s="1"/>
  <c r="D3" i="16"/>
  <c r="F15" i="16" s="1"/>
  <c r="G15" i="16" s="1"/>
  <c r="J24" i="15"/>
  <c r="AC97" i="26" l="1"/>
  <c r="AD97" i="26" s="1"/>
  <c r="AC84" i="26"/>
  <c r="AD84" i="26" s="1"/>
  <c r="AC85" i="26"/>
  <c r="AD85" i="26" s="1"/>
  <c r="AC95" i="26"/>
  <c r="AD95" i="26" s="1"/>
  <c r="AC92" i="26"/>
  <c r="AD92" i="26" s="1"/>
  <c r="AC91" i="26"/>
  <c r="AD91" i="26" s="1"/>
  <c r="AC96" i="26"/>
  <c r="AD96" i="26" s="1"/>
  <c r="AC90" i="26"/>
  <c r="AD90" i="26" s="1"/>
  <c r="AB117" i="10"/>
  <c r="AC108" i="10" s="1"/>
  <c r="AD108" i="10" s="1"/>
  <c r="AB100" i="10"/>
  <c r="AC86" i="10" s="1"/>
  <c r="AD86" i="10" s="1"/>
  <c r="AB82" i="10"/>
  <c r="AC73" i="10" s="1"/>
  <c r="AD73" i="10" s="1"/>
  <c r="AC51" i="10"/>
  <c r="AD51" i="10" s="1"/>
  <c r="AC53" i="10"/>
  <c r="AD53" i="10" s="1"/>
  <c r="AC45" i="10"/>
  <c r="AD45" i="10" s="1"/>
  <c r="AC58" i="10"/>
  <c r="AD58" i="10" s="1"/>
  <c r="AC50" i="10"/>
  <c r="AD50" i="10" s="1"/>
  <c r="AB63" i="10"/>
  <c r="AC62" i="10" s="1"/>
  <c r="AD62" i="10" s="1"/>
  <c r="S76" i="6"/>
  <c r="T76" i="6" s="1"/>
  <c r="R70" i="6"/>
  <c r="S67" i="6" s="1"/>
  <c r="T67" i="6" s="1"/>
  <c r="R65" i="6"/>
  <c r="S62" i="6" s="1"/>
  <c r="T62" i="6" s="1"/>
  <c r="R59" i="6"/>
  <c r="S55" i="6" s="1"/>
  <c r="T55" i="6" s="1"/>
  <c r="R52" i="6"/>
  <c r="S48" i="6" s="1"/>
  <c r="T48" i="6" s="1"/>
  <c r="R44" i="6"/>
  <c r="S38" i="6" s="1"/>
  <c r="T38" i="6" s="1"/>
  <c r="S47" i="6"/>
  <c r="T47" i="6" s="1"/>
  <c r="S51" i="6"/>
  <c r="T51" i="6" s="1"/>
  <c r="R74" i="6"/>
  <c r="S73" i="6" s="1"/>
  <c r="T73" i="6" s="1"/>
  <c r="R65" i="2"/>
  <c r="S64" i="2" s="1"/>
  <c r="T64" i="2" s="1"/>
  <c r="R62" i="2"/>
  <c r="R58" i="2"/>
  <c r="S57" i="2" s="1"/>
  <c r="T57" i="2" s="1"/>
  <c r="R53" i="2"/>
  <c r="S49" i="2" s="1"/>
  <c r="T49" i="2" s="1"/>
  <c r="S44" i="2"/>
  <c r="T44" i="2" s="1"/>
  <c r="S46" i="2"/>
  <c r="T46" i="2" s="1"/>
  <c r="S42" i="2"/>
  <c r="T42" i="2" s="1"/>
  <c r="S45" i="2"/>
  <c r="T45" i="2" s="1"/>
  <c r="S43" i="2"/>
  <c r="T43" i="2" s="1"/>
  <c r="S35" i="2"/>
  <c r="T35" i="2" s="1"/>
  <c r="S38" i="2"/>
  <c r="T38" i="2" s="1"/>
  <c r="S39" i="2"/>
  <c r="T39" i="2" s="1"/>
  <c r="S37" i="2"/>
  <c r="T37" i="2" s="1"/>
  <c r="S34" i="2"/>
  <c r="T34" i="2" s="1"/>
  <c r="F8" i="16"/>
  <c r="G8" i="16" s="1"/>
  <c r="F14" i="16"/>
  <c r="G14" i="16" s="1"/>
  <c r="F20" i="16"/>
  <c r="G20" i="16" s="1"/>
  <c r="F5" i="16"/>
  <c r="G5" i="16" s="1"/>
  <c r="F11" i="16"/>
  <c r="G11" i="16" s="1"/>
  <c r="F17" i="16"/>
  <c r="G17" i="16" s="1"/>
  <c r="J43" i="16"/>
  <c r="F4" i="16"/>
  <c r="G4" i="16" s="1"/>
  <c r="F10" i="16"/>
  <c r="G10" i="16" s="1"/>
  <c r="F16" i="16"/>
  <c r="G16" i="16" s="1"/>
  <c r="F6" i="16"/>
  <c r="G6" i="16" s="1"/>
  <c r="F12" i="16"/>
  <c r="G12" i="16" s="1"/>
  <c r="F18" i="16"/>
  <c r="G18" i="16" s="1"/>
  <c r="F7" i="16"/>
  <c r="G7" i="16" s="1"/>
  <c r="F13" i="16"/>
  <c r="G13" i="16" s="1"/>
  <c r="F19" i="16"/>
  <c r="G19" i="16" s="1"/>
  <c r="F3" i="16"/>
  <c r="G3" i="16" s="1"/>
  <c r="F9" i="16"/>
  <c r="G9" i="16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L22" i="15"/>
  <c r="B21" i="15"/>
  <c r="D3" i="15"/>
  <c r="F15" i="15" s="1"/>
  <c r="G15" i="15" s="1"/>
  <c r="J42" i="12"/>
  <c r="K42" i="12" s="1"/>
  <c r="J41" i="12"/>
  <c r="K41" i="12" s="1"/>
  <c r="J40" i="12"/>
  <c r="K40" i="12" s="1"/>
  <c r="J39" i="12"/>
  <c r="K39" i="12" s="1"/>
  <c r="J38" i="12"/>
  <c r="K38" i="12" s="1"/>
  <c r="J37" i="12"/>
  <c r="K37" i="12" s="1"/>
  <c r="J36" i="12"/>
  <c r="K36" i="12" s="1"/>
  <c r="J35" i="12"/>
  <c r="K35" i="12" s="1"/>
  <c r="J34" i="12"/>
  <c r="K34" i="12" s="1"/>
  <c r="J33" i="12"/>
  <c r="K33" i="12" s="1"/>
  <c r="J32" i="12"/>
  <c r="K32" i="12" s="1"/>
  <c r="J31" i="12"/>
  <c r="K31" i="12" s="1"/>
  <c r="J30" i="12"/>
  <c r="K30" i="12" s="1"/>
  <c r="J29" i="12"/>
  <c r="K29" i="12" s="1"/>
  <c r="J28" i="12"/>
  <c r="K28" i="12" s="1"/>
  <c r="J27" i="12"/>
  <c r="K27" i="12" s="1"/>
  <c r="J26" i="12"/>
  <c r="K26" i="12" s="1"/>
  <c r="J25" i="12"/>
  <c r="K25" i="12" s="1"/>
  <c r="J24" i="12"/>
  <c r="L22" i="12"/>
  <c r="B21" i="12"/>
  <c r="U19" i="12"/>
  <c r="T19" i="12"/>
  <c r="S19" i="12" s="1"/>
  <c r="R19" i="12" s="1"/>
  <c r="Q19" i="12" s="1"/>
  <c r="P19" i="12" s="1"/>
  <c r="O19" i="12" s="1"/>
  <c r="N19" i="12" s="1"/>
  <c r="M19" i="12" s="1"/>
  <c r="D3" i="12"/>
  <c r="F15" i="12" s="1"/>
  <c r="G15" i="12" s="1"/>
  <c r="J42" i="11"/>
  <c r="K42" i="11" s="1"/>
  <c r="J41" i="11"/>
  <c r="K41" i="11" s="1"/>
  <c r="J40" i="11"/>
  <c r="K40" i="11" s="1"/>
  <c r="J39" i="11"/>
  <c r="K39" i="11" s="1"/>
  <c r="J38" i="11"/>
  <c r="K38" i="11" s="1"/>
  <c r="J37" i="11"/>
  <c r="K37" i="11" s="1"/>
  <c r="J36" i="11"/>
  <c r="K36" i="11" s="1"/>
  <c r="J35" i="11"/>
  <c r="K35" i="11" s="1"/>
  <c r="J34" i="11"/>
  <c r="K34" i="11" s="1"/>
  <c r="J33" i="11"/>
  <c r="K33" i="11" s="1"/>
  <c r="J32" i="11"/>
  <c r="K32" i="11" s="1"/>
  <c r="J31" i="11"/>
  <c r="K31" i="11" s="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L22" i="11"/>
  <c r="B21" i="11"/>
  <c r="U19" i="11"/>
  <c r="T19" i="11"/>
  <c r="S19" i="11" s="1"/>
  <c r="R19" i="11" s="1"/>
  <c r="Q19" i="11" s="1"/>
  <c r="P19" i="11" s="1"/>
  <c r="O19" i="11" s="1"/>
  <c r="N19" i="11" s="1"/>
  <c r="M19" i="11" s="1"/>
  <c r="F16" i="11"/>
  <c r="G16" i="11" s="1"/>
  <c r="F10" i="11"/>
  <c r="G10" i="11" s="1"/>
  <c r="F4" i="11"/>
  <c r="G4" i="11" s="1"/>
  <c r="D3" i="11"/>
  <c r="F15" i="11" s="1"/>
  <c r="G15" i="11" s="1"/>
  <c r="J42" i="10"/>
  <c r="J41" i="10"/>
  <c r="K41" i="10" s="1"/>
  <c r="J40" i="10"/>
  <c r="K40" i="10" s="1"/>
  <c r="J39" i="10"/>
  <c r="K39" i="10" s="1"/>
  <c r="J38" i="10"/>
  <c r="K38" i="10" s="1"/>
  <c r="J37" i="10"/>
  <c r="K37" i="10" s="1"/>
  <c r="J36" i="10"/>
  <c r="K36" i="10" s="1"/>
  <c r="J35" i="10"/>
  <c r="K35" i="10" s="1"/>
  <c r="J34" i="10"/>
  <c r="K34" i="10" s="1"/>
  <c r="J33" i="10"/>
  <c r="K33" i="10" s="1"/>
  <c r="J32" i="10"/>
  <c r="K32" i="10" s="1"/>
  <c r="J31" i="10"/>
  <c r="K31" i="10" s="1"/>
  <c r="J30" i="10"/>
  <c r="K30" i="10" s="1"/>
  <c r="J29" i="10"/>
  <c r="K29" i="10" s="1"/>
  <c r="J28" i="10"/>
  <c r="K28" i="10" s="1"/>
  <c r="J27" i="10"/>
  <c r="K27" i="10" s="1"/>
  <c r="J26" i="10"/>
  <c r="K26" i="10" s="1"/>
  <c r="J25" i="10"/>
  <c r="K25" i="10" s="1"/>
  <c r="J24" i="10"/>
  <c r="K24" i="10" s="1"/>
  <c r="L22" i="10"/>
  <c r="B21" i="10"/>
  <c r="U19" i="10"/>
  <c r="T19" i="10" s="1"/>
  <c r="S19" i="10" s="1"/>
  <c r="R19" i="10" s="1"/>
  <c r="Q19" i="10" s="1"/>
  <c r="P19" i="10" s="1"/>
  <c r="O19" i="10" s="1"/>
  <c r="N19" i="10" s="1"/>
  <c r="M19" i="10" s="1"/>
  <c r="D3" i="10"/>
  <c r="F20" i="10" s="1"/>
  <c r="G20" i="10" s="1"/>
  <c r="L22" i="9"/>
  <c r="B21" i="9"/>
  <c r="U19" i="9"/>
  <c r="T19" i="9" s="1"/>
  <c r="S19" i="9" s="1"/>
  <c r="R19" i="9" s="1"/>
  <c r="Q19" i="9" s="1"/>
  <c r="P19" i="9" s="1"/>
  <c r="O19" i="9" s="1"/>
  <c r="N19" i="9" s="1"/>
  <c r="M19" i="9" s="1"/>
  <c r="F19" i="9"/>
  <c r="G19" i="9" s="1"/>
  <c r="F17" i="9"/>
  <c r="G17" i="9" s="1"/>
  <c r="F16" i="9"/>
  <c r="G16" i="9" s="1"/>
  <c r="F15" i="9"/>
  <c r="G15" i="9" s="1"/>
  <c r="F13" i="9"/>
  <c r="G13" i="9" s="1"/>
  <c r="F11" i="9"/>
  <c r="G11" i="9" s="1"/>
  <c r="G10" i="9"/>
  <c r="F10" i="9"/>
  <c r="F9" i="9"/>
  <c r="G9" i="9" s="1"/>
  <c r="F7" i="9"/>
  <c r="G7" i="9" s="1"/>
  <c r="F5" i="9"/>
  <c r="G5" i="9" s="1"/>
  <c r="F4" i="9"/>
  <c r="G4" i="9" s="1"/>
  <c r="F3" i="9"/>
  <c r="G3" i="9" s="1"/>
  <c r="D3" i="9"/>
  <c r="F14" i="9" s="1"/>
  <c r="G14" i="9" s="1"/>
  <c r="AC114" i="10" l="1"/>
  <c r="AD114" i="10" s="1"/>
  <c r="AC102" i="10"/>
  <c r="AD102" i="10" s="1"/>
  <c r="AC103" i="10"/>
  <c r="AD103" i="10" s="1"/>
  <c r="AC107" i="10"/>
  <c r="AD107" i="10" s="1"/>
  <c r="AC111" i="10"/>
  <c r="AD111" i="10" s="1"/>
  <c r="AC106" i="10"/>
  <c r="AD106" i="10" s="1"/>
  <c r="AC115" i="10"/>
  <c r="AD115" i="10" s="1"/>
  <c r="AC113" i="10"/>
  <c r="AD113" i="10" s="1"/>
  <c r="AC109" i="10"/>
  <c r="AD109" i="10" s="1"/>
  <c r="AC116" i="10"/>
  <c r="AD116" i="10" s="1"/>
  <c r="AC105" i="10"/>
  <c r="AD105" i="10" s="1"/>
  <c r="AC104" i="10"/>
  <c r="AD104" i="10" s="1"/>
  <c r="AC110" i="10"/>
  <c r="AD110" i="10" s="1"/>
  <c r="AC112" i="10"/>
  <c r="AD112" i="10" s="1"/>
  <c r="AC98" i="10"/>
  <c r="AD98" i="10" s="1"/>
  <c r="AC90" i="10"/>
  <c r="AD90" i="10" s="1"/>
  <c r="AC88" i="10"/>
  <c r="AD88" i="10" s="1"/>
  <c r="AC91" i="10"/>
  <c r="AD91" i="10" s="1"/>
  <c r="AC95" i="10"/>
  <c r="AD95" i="10" s="1"/>
  <c r="AC97" i="10"/>
  <c r="AD97" i="10" s="1"/>
  <c r="AC93" i="10"/>
  <c r="AD93" i="10" s="1"/>
  <c r="AC89" i="10"/>
  <c r="AD89" i="10" s="1"/>
  <c r="AC85" i="10"/>
  <c r="AD85" i="10" s="1"/>
  <c r="AC87" i="10"/>
  <c r="AD87" i="10" s="1"/>
  <c r="AC99" i="10"/>
  <c r="AD99" i="10" s="1"/>
  <c r="AC96" i="10"/>
  <c r="AD96" i="10" s="1"/>
  <c r="AC84" i="10"/>
  <c r="AD84" i="10" s="1"/>
  <c r="AC94" i="10"/>
  <c r="AD94" i="10" s="1"/>
  <c r="AC92" i="10"/>
  <c r="AD92" i="10" s="1"/>
  <c r="AC52" i="10"/>
  <c r="AD52" i="10" s="1"/>
  <c r="AC57" i="10"/>
  <c r="AD57" i="10" s="1"/>
  <c r="AC81" i="10"/>
  <c r="AD81" i="10" s="1"/>
  <c r="AC77" i="10"/>
  <c r="AD77" i="10" s="1"/>
  <c r="AC75" i="10"/>
  <c r="AD75" i="10" s="1"/>
  <c r="AC78" i="10"/>
  <c r="AD78" i="10" s="1"/>
  <c r="AC67" i="10"/>
  <c r="AD67" i="10" s="1"/>
  <c r="AC68" i="10"/>
  <c r="AD68" i="10" s="1"/>
  <c r="AC71" i="10"/>
  <c r="AD71" i="10" s="1"/>
  <c r="AC80" i="10"/>
  <c r="AD80" i="10" s="1"/>
  <c r="AC76" i="10"/>
  <c r="AD76" i="10" s="1"/>
  <c r="AC66" i="10"/>
  <c r="AD66" i="10" s="1"/>
  <c r="AC74" i="10"/>
  <c r="AD74" i="10" s="1"/>
  <c r="AC65" i="10"/>
  <c r="AD65" i="10" s="1"/>
  <c r="AC79" i="10"/>
  <c r="AD79" i="10" s="1"/>
  <c r="AC69" i="10"/>
  <c r="AD69" i="10" s="1"/>
  <c r="AC72" i="10"/>
  <c r="AD72" i="10" s="1"/>
  <c r="AC70" i="10"/>
  <c r="AD70" i="10" s="1"/>
  <c r="AC49" i="10"/>
  <c r="AD49" i="10" s="1"/>
  <c r="AC61" i="10"/>
  <c r="AD61" i="10" s="1"/>
  <c r="AC60" i="10"/>
  <c r="AD60" i="10" s="1"/>
  <c r="AC48" i="10"/>
  <c r="AD48" i="10" s="1"/>
  <c r="AC47" i="10"/>
  <c r="AD47" i="10" s="1"/>
  <c r="AC46" i="10"/>
  <c r="AD46" i="10" s="1"/>
  <c r="AC56" i="10"/>
  <c r="AD56" i="10" s="1"/>
  <c r="AC55" i="10"/>
  <c r="AD55" i="10" s="1"/>
  <c r="AC54" i="10"/>
  <c r="AD54" i="10" s="1"/>
  <c r="AC59" i="10"/>
  <c r="AD59" i="10" s="1"/>
  <c r="K42" i="10"/>
  <c r="AA42" i="10"/>
  <c r="S72" i="6"/>
  <c r="T72" i="6" s="1"/>
  <c r="S68" i="6"/>
  <c r="T68" i="6" s="1"/>
  <c r="S69" i="6"/>
  <c r="T69" i="6" s="1"/>
  <c r="S64" i="6"/>
  <c r="T64" i="6" s="1"/>
  <c r="S61" i="6"/>
  <c r="T61" i="6" s="1"/>
  <c r="S63" i="6"/>
  <c r="T63" i="6" s="1"/>
  <c r="S54" i="6"/>
  <c r="T54" i="6" s="1"/>
  <c r="S56" i="6"/>
  <c r="T56" i="6" s="1"/>
  <c r="S58" i="6"/>
  <c r="T58" i="6" s="1"/>
  <c r="S57" i="6"/>
  <c r="T57" i="6" s="1"/>
  <c r="S50" i="6"/>
  <c r="T50" i="6" s="1"/>
  <c r="S46" i="6"/>
  <c r="T46" i="6" s="1"/>
  <c r="S49" i="6"/>
  <c r="T49" i="6" s="1"/>
  <c r="S42" i="6"/>
  <c r="T42" i="6" s="1"/>
  <c r="S41" i="6"/>
  <c r="T41" i="6" s="1"/>
  <c r="S39" i="6"/>
  <c r="T39" i="6" s="1"/>
  <c r="S40" i="6"/>
  <c r="T40" i="6" s="1"/>
  <c r="S43" i="6"/>
  <c r="T43" i="6" s="1"/>
  <c r="S37" i="6"/>
  <c r="S61" i="2"/>
  <c r="T61" i="2" s="1"/>
  <c r="S60" i="2"/>
  <c r="T60" i="2" s="1"/>
  <c r="S55" i="2"/>
  <c r="T55" i="2" s="1"/>
  <c r="S56" i="2"/>
  <c r="T56" i="2" s="1"/>
  <c r="S52" i="2"/>
  <c r="T52" i="2" s="1"/>
  <c r="S51" i="2"/>
  <c r="T51" i="2" s="1"/>
  <c r="S50" i="2"/>
  <c r="T50" i="2" s="1"/>
  <c r="J43" i="15"/>
  <c r="F4" i="15"/>
  <c r="G4" i="15" s="1"/>
  <c r="F10" i="15"/>
  <c r="G10" i="15" s="1"/>
  <c r="F16" i="15"/>
  <c r="G16" i="15" s="1"/>
  <c r="F5" i="15"/>
  <c r="G5" i="15" s="1"/>
  <c r="F11" i="15"/>
  <c r="G11" i="15" s="1"/>
  <c r="F17" i="15"/>
  <c r="G17" i="15" s="1"/>
  <c r="F6" i="15"/>
  <c r="G6" i="15" s="1"/>
  <c r="F12" i="15"/>
  <c r="G12" i="15" s="1"/>
  <c r="F18" i="15"/>
  <c r="G18" i="15" s="1"/>
  <c r="F20" i="15"/>
  <c r="G20" i="15" s="1"/>
  <c r="F7" i="15"/>
  <c r="G7" i="15" s="1"/>
  <c r="F13" i="15"/>
  <c r="G13" i="15" s="1"/>
  <c r="F19" i="15"/>
  <c r="G19" i="15" s="1"/>
  <c r="F8" i="15"/>
  <c r="G8" i="15" s="1"/>
  <c r="F14" i="15"/>
  <c r="G14" i="15" s="1"/>
  <c r="F3" i="15"/>
  <c r="G3" i="15" s="1"/>
  <c r="F9" i="15"/>
  <c r="G9" i="15" s="1"/>
  <c r="K24" i="15"/>
  <c r="F20" i="12"/>
  <c r="G20" i="12" s="1"/>
  <c r="J43" i="12"/>
  <c r="F4" i="12"/>
  <c r="G4" i="12" s="1"/>
  <c r="F10" i="12"/>
  <c r="G10" i="12" s="1"/>
  <c r="F16" i="12"/>
  <c r="G16" i="12" s="1"/>
  <c r="F5" i="12"/>
  <c r="G5" i="12" s="1"/>
  <c r="F11" i="12"/>
  <c r="G11" i="12" s="1"/>
  <c r="F17" i="12"/>
  <c r="G17" i="12" s="1"/>
  <c r="F6" i="12"/>
  <c r="G6" i="12" s="1"/>
  <c r="F12" i="12"/>
  <c r="G12" i="12" s="1"/>
  <c r="F18" i="12"/>
  <c r="G18" i="12" s="1"/>
  <c r="F7" i="12"/>
  <c r="G7" i="12" s="1"/>
  <c r="F13" i="12"/>
  <c r="G13" i="12" s="1"/>
  <c r="F19" i="12"/>
  <c r="G19" i="12" s="1"/>
  <c r="F8" i="12"/>
  <c r="G8" i="12" s="1"/>
  <c r="F14" i="12"/>
  <c r="G14" i="12" s="1"/>
  <c r="F3" i="12"/>
  <c r="G3" i="12" s="1"/>
  <c r="F9" i="12"/>
  <c r="G9" i="12" s="1"/>
  <c r="K24" i="12"/>
  <c r="J43" i="11"/>
  <c r="F5" i="11"/>
  <c r="G5" i="11" s="1"/>
  <c r="F11" i="11"/>
  <c r="G11" i="11" s="1"/>
  <c r="F17" i="11"/>
  <c r="G17" i="11" s="1"/>
  <c r="F6" i="11"/>
  <c r="G6" i="11" s="1"/>
  <c r="F12" i="11"/>
  <c r="G12" i="11" s="1"/>
  <c r="F18" i="11"/>
  <c r="G18" i="11" s="1"/>
  <c r="F20" i="11"/>
  <c r="G20" i="11" s="1"/>
  <c r="F7" i="11"/>
  <c r="G7" i="11" s="1"/>
  <c r="F13" i="11"/>
  <c r="G13" i="11" s="1"/>
  <c r="F19" i="11"/>
  <c r="G19" i="11" s="1"/>
  <c r="F8" i="11"/>
  <c r="G8" i="11" s="1"/>
  <c r="F14" i="11"/>
  <c r="G14" i="11" s="1"/>
  <c r="F3" i="11"/>
  <c r="G3" i="11" s="1"/>
  <c r="F9" i="11"/>
  <c r="G9" i="11" s="1"/>
  <c r="K24" i="11"/>
  <c r="J43" i="10"/>
  <c r="F8" i="10"/>
  <c r="G8" i="10" s="1"/>
  <c r="F19" i="10"/>
  <c r="G19" i="10" s="1"/>
  <c r="F10" i="10"/>
  <c r="G10" i="10" s="1"/>
  <c r="F11" i="10"/>
  <c r="G11" i="10" s="1"/>
  <c r="F13" i="10"/>
  <c r="G13" i="10" s="1"/>
  <c r="F14" i="10"/>
  <c r="G14" i="10" s="1"/>
  <c r="AA43" i="10" s="1"/>
  <c r="F16" i="10"/>
  <c r="G16" i="10" s="1"/>
  <c r="F5" i="10"/>
  <c r="G5" i="10" s="1"/>
  <c r="F7" i="10"/>
  <c r="G7" i="10" s="1"/>
  <c r="F4" i="10"/>
  <c r="G4" i="10" s="1"/>
  <c r="F3" i="10"/>
  <c r="G3" i="10" s="1"/>
  <c r="F9" i="10"/>
  <c r="G9" i="10" s="1"/>
  <c r="F15" i="10"/>
  <c r="G15" i="10" s="1"/>
  <c r="F17" i="10"/>
  <c r="G17" i="10" s="1"/>
  <c r="F6" i="10"/>
  <c r="G6" i="10" s="1"/>
  <c r="F12" i="10"/>
  <c r="G12" i="10" s="1"/>
  <c r="F18" i="10"/>
  <c r="G18" i="10" s="1"/>
  <c r="F6" i="9"/>
  <c r="G6" i="9" s="1"/>
  <c r="F12" i="9"/>
  <c r="G12" i="9" s="1"/>
  <c r="F18" i="9"/>
  <c r="G18" i="9" s="1"/>
  <c r="F20" i="9"/>
  <c r="G20" i="9" s="1"/>
  <c r="F8" i="9"/>
  <c r="G8" i="9" s="1"/>
  <c r="L22" i="8" l="1"/>
  <c r="B21" i="8"/>
  <c r="U19" i="8"/>
  <c r="T19" i="8" s="1"/>
  <c r="S19" i="8" s="1"/>
  <c r="R19" i="8" s="1"/>
  <c r="Q19" i="8" s="1"/>
  <c r="P19" i="8" s="1"/>
  <c r="O19" i="8" s="1"/>
  <c r="N19" i="8" s="1"/>
  <c r="M19" i="8" s="1"/>
  <c r="F19" i="8"/>
  <c r="G19" i="8" s="1"/>
  <c r="F17" i="8"/>
  <c r="G17" i="8" s="1"/>
  <c r="G16" i="8"/>
  <c r="F16" i="8"/>
  <c r="F13" i="8"/>
  <c r="G13" i="8" s="1"/>
  <c r="F12" i="8"/>
  <c r="G12" i="8" s="1"/>
  <c r="F11" i="8"/>
  <c r="G11" i="8" s="1"/>
  <c r="G10" i="8"/>
  <c r="F10" i="8"/>
  <c r="F7" i="8"/>
  <c r="G7" i="8" s="1"/>
  <c r="F6" i="8"/>
  <c r="G6" i="8" s="1"/>
  <c r="F5" i="8"/>
  <c r="G5" i="8" s="1"/>
  <c r="G4" i="8"/>
  <c r="F4" i="8"/>
  <c r="D3" i="8"/>
  <c r="F14" i="8" s="1"/>
  <c r="G14" i="8" s="1"/>
  <c r="L22" i="7"/>
  <c r="B21" i="7"/>
  <c r="U19" i="7"/>
  <c r="T19" i="7" s="1"/>
  <c r="S19" i="7" s="1"/>
  <c r="R19" i="7" s="1"/>
  <c r="Q19" i="7" s="1"/>
  <c r="P19" i="7" s="1"/>
  <c r="O19" i="7" s="1"/>
  <c r="N19" i="7" s="1"/>
  <c r="M19" i="7" s="1"/>
  <c r="D3" i="7"/>
  <c r="F19" i="7" s="1"/>
  <c r="G19" i="7" s="1"/>
  <c r="L22" i="3"/>
  <c r="B21" i="6"/>
  <c r="D3" i="6"/>
  <c r="F19" i="6" s="1"/>
  <c r="G19" i="6" s="1"/>
  <c r="B21" i="3"/>
  <c r="U19" i="3"/>
  <c r="T19" i="3" s="1"/>
  <c r="S19" i="3" s="1"/>
  <c r="R19" i="3" s="1"/>
  <c r="Q19" i="3" s="1"/>
  <c r="P19" i="3" s="1"/>
  <c r="O19" i="3" s="1"/>
  <c r="N19" i="3" s="1"/>
  <c r="M19" i="3" s="1"/>
  <c r="D3" i="3"/>
  <c r="F14" i="3" s="1"/>
  <c r="G14" i="3" s="1"/>
  <c r="AG11" i="2"/>
  <c r="AA10" i="2"/>
  <c r="AA9" i="2"/>
  <c r="AA8" i="2"/>
  <c r="AA7" i="2"/>
  <c r="AA6" i="2"/>
  <c r="AA5" i="2"/>
  <c r="AA4" i="2"/>
  <c r="AG10" i="2"/>
  <c r="AG9" i="2"/>
  <c r="AG8" i="2"/>
  <c r="AG7" i="2"/>
  <c r="AG6" i="2"/>
  <c r="AG5" i="2"/>
  <c r="AG4" i="2"/>
  <c r="Z22" i="2"/>
  <c r="T19" i="2"/>
  <c r="S19" i="2" s="1"/>
  <c r="R19" i="2" s="1"/>
  <c r="Q19" i="2" s="1"/>
  <c r="P19" i="2" s="1"/>
  <c r="O19" i="2" s="1"/>
  <c r="N19" i="2" s="1"/>
  <c r="M19" i="2" s="1"/>
  <c r="U19" i="2"/>
  <c r="B21" i="2"/>
  <c r="D3" i="2"/>
  <c r="F19" i="2" s="1"/>
  <c r="G19" i="2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G22" i="1"/>
  <c r="AH9" i="1" s="1"/>
  <c r="B21" i="1"/>
  <c r="U19" i="1"/>
  <c r="T19" i="1" s="1"/>
  <c r="S19" i="1" s="1"/>
  <c r="R19" i="1" s="1"/>
  <c r="Q19" i="1" s="1"/>
  <c r="P19" i="1" s="1"/>
  <c r="O19" i="1" s="1"/>
  <c r="N19" i="1" s="1"/>
  <c r="M19" i="1" s="1"/>
  <c r="D3" i="1"/>
  <c r="F17" i="1" s="1"/>
  <c r="G17" i="1" s="1"/>
  <c r="F3" i="8" l="1"/>
  <c r="G3" i="8" s="1"/>
  <c r="F9" i="8"/>
  <c r="G9" i="8" s="1"/>
  <c r="F15" i="8"/>
  <c r="G15" i="8" s="1"/>
  <c r="F18" i="8"/>
  <c r="G18" i="8" s="1"/>
  <c r="F20" i="8"/>
  <c r="G20" i="8" s="1"/>
  <c r="F8" i="8"/>
  <c r="G8" i="8" s="1"/>
  <c r="F15" i="7"/>
  <c r="G15" i="7" s="1"/>
  <c r="F14" i="7"/>
  <c r="G14" i="7" s="1"/>
  <c r="F3" i="7"/>
  <c r="G3" i="7" s="1"/>
  <c r="F9" i="7"/>
  <c r="G9" i="7" s="1"/>
  <c r="F4" i="7"/>
  <c r="G4" i="7" s="1"/>
  <c r="F10" i="7"/>
  <c r="G10" i="7" s="1"/>
  <c r="F16" i="7"/>
  <c r="G16" i="7" s="1"/>
  <c r="F8" i="7"/>
  <c r="G8" i="7" s="1"/>
  <c r="F5" i="7"/>
  <c r="G5" i="7" s="1"/>
  <c r="F11" i="7"/>
  <c r="G11" i="7" s="1"/>
  <c r="F17" i="7"/>
  <c r="G17" i="7" s="1"/>
  <c r="F18" i="7"/>
  <c r="G18" i="7" s="1"/>
  <c r="F20" i="7"/>
  <c r="G20" i="7" s="1"/>
  <c r="F6" i="7"/>
  <c r="G6" i="7" s="1"/>
  <c r="F12" i="7"/>
  <c r="G12" i="7" s="1"/>
  <c r="F7" i="7"/>
  <c r="G7" i="7" s="1"/>
  <c r="F13" i="7"/>
  <c r="G13" i="7" s="1"/>
  <c r="F3" i="6"/>
  <c r="G3" i="6" s="1"/>
  <c r="F8" i="6"/>
  <c r="G8" i="6" s="1"/>
  <c r="F14" i="6"/>
  <c r="G14" i="6" s="1"/>
  <c r="F15" i="6"/>
  <c r="G15" i="6" s="1"/>
  <c r="F11" i="6"/>
  <c r="G11" i="6" s="1"/>
  <c r="F17" i="6"/>
  <c r="G17" i="6" s="1"/>
  <c r="F10" i="6"/>
  <c r="G10" i="6" s="1"/>
  <c r="F4" i="6"/>
  <c r="G4" i="6" s="1"/>
  <c r="F18" i="6"/>
  <c r="G18" i="6" s="1"/>
  <c r="F20" i="6"/>
  <c r="G20" i="6" s="1"/>
  <c r="F9" i="6"/>
  <c r="G9" i="6" s="1"/>
  <c r="F16" i="6"/>
  <c r="G16" i="6" s="1"/>
  <c r="F5" i="6"/>
  <c r="G5" i="6" s="1"/>
  <c r="F6" i="6"/>
  <c r="G6" i="6" s="1"/>
  <c r="F12" i="6"/>
  <c r="G12" i="6" s="1"/>
  <c r="F7" i="6"/>
  <c r="G7" i="6" s="1"/>
  <c r="F13" i="6"/>
  <c r="G13" i="6" s="1"/>
  <c r="F5" i="3"/>
  <c r="G5" i="3" s="1"/>
  <c r="F9" i="3"/>
  <c r="G9" i="3" s="1"/>
  <c r="F7" i="3"/>
  <c r="G7" i="3" s="1"/>
  <c r="F11" i="3"/>
  <c r="G11" i="3" s="1"/>
  <c r="F15" i="3"/>
  <c r="G15" i="3" s="1"/>
  <c r="F16" i="3"/>
  <c r="G16" i="3" s="1"/>
  <c r="F17" i="3"/>
  <c r="G17" i="3" s="1"/>
  <c r="F12" i="3"/>
  <c r="G12" i="3" s="1"/>
  <c r="F18" i="3"/>
  <c r="G18" i="3" s="1"/>
  <c r="F3" i="3"/>
  <c r="G3" i="3" s="1"/>
  <c r="F20" i="3"/>
  <c r="G20" i="3" s="1"/>
  <c r="F13" i="3"/>
  <c r="G13" i="3" s="1"/>
  <c r="F19" i="3"/>
  <c r="G19" i="3" s="1"/>
  <c r="F4" i="3"/>
  <c r="G4" i="3" s="1"/>
  <c r="F6" i="3"/>
  <c r="G6" i="3" s="1"/>
  <c r="F8" i="3"/>
  <c r="G8" i="3" s="1"/>
  <c r="F10" i="3"/>
  <c r="G10" i="3" s="1"/>
  <c r="F3" i="2"/>
  <c r="G3" i="2" s="1"/>
  <c r="F20" i="2"/>
  <c r="G20" i="2" s="1"/>
  <c r="F16" i="2"/>
  <c r="G16" i="2" s="1"/>
  <c r="F6" i="2"/>
  <c r="G6" i="2" s="1"/>
  <c r="F14" i="2"/>
  <c r="G14" i="2" s="1"/>
  <c r="F4" i="2"/>
  <c r="G4" i="2" s="1"/>
  <c r="F18" i="2"/>
  <c r="G18" i="2" s="1"/>
  <c r="F8" i="2"/>
  <c r="G8" i="2" s="1"/>
  <c r="F10" i="2"/>
  <c r="G10" i="2" s="1"/>
  <c r="F12" i="2"/>
  <c r="G12" i="2" s="1"/>
  <c r="F5" i="2"/>
  <c r="G5" i="2" s="1"/>
  <c r="F7" i="2"/>
  <c r="G7" i="2" s="1"/>
  <c r="F9" i="2"/>
  <c r="G9" i="2" s="1"/>
  <c r="F11" i="2"/>
  <c r="G11" i="2" s="1"/>
  <c r="F13" i="2"/>
  <c r="G13" i="2" s="1"/>
  <c r="F15" i="2"/>
  <c r="G15" i="2" s="1"/>
  <c r="F17" i="2"/>
  <c r="G17" i="2" s="1"/>
  <c r="AH21" i="1"/>
  <c r="AH10" i="1"/>
  <c r="AH14" i="1"/>
  <c r="AH8" i="1"/>
  <c r="AH7" i="1"/>
  <c r="AH17" i="1"/>
  <c r="AH15" i="1"/>
  <c r="AH3" i="1"/>
  <c r="AI3" i="1" s="1"/>
  <c r="AH19" i="1"/>
  <c r="AH18" i="1"/>
  <c r="AH4" i="1"/>
  <c r="AH20" i="1"/>
  <c r="AH5" i="1"/>
  <c r="AH16" i="1"/>
  <c r="AH6" i="1"/>
  <c r="AH11" i="1"/>
  <c r="AH12" i="1"/>
  <c r="AH13" i="1"/>
  <c r="F6" i="1"/>
  <c r="G6" i="1" s="1"/>
  <c r="F12" i="1"/>
  <c r="G12" i="1" s="1"/>
  <c r="F18" i="1"/>
  <c r="G18" i="1" s="1"/>
  <c r="F20" i="1"/>
  <c r="G20" i="1" s="1"/>
  <c r="F7" i="1"/>
  <c r="G7" i="1" s="1"/>
  <c r="F13" i="1"/>
  <c r="G13" i="1" s="1"/>
  <c r="F19" i="1"/>
  <c r="G19" i="1" s="1"/>
  <c r="F8" i="1"/>
  <c r="G8" i="1" s="1"/>
  <c r="F14" i="1"/>
  <c r="G14" i="1" s="1"/>
  <c r="F3" i="1"/>
  <c r="G3" i="1" s="1"/>
  <c r="F9" i="1"/>
  <c r="G9" i="1" s="1"/>
  <c r="F15" i="1"/>
  <c r="G15" i="1" s="1"/>
  <c r="F4" i="1"/>
  <c r="G4" i="1" s="1"/>
  <c r="F10" i="1"/>
  <c r="G10" i="1" s="1"/>
  <c r="F16" i="1"/>
  <c r="G16" i="1" s="1"/>
  <c r="F5" i="1"/>
  <c r="G5" i="1" s="1"/>
  <c r="F11" i="1"/>
  <c r="G11" i="1" s="1"/>
  <c r="AB4" i="2" l="1"/>
  <c r="AC4" i="2"/>
  <c r="AI4" i="1"/>
  <c r="AJ4" i="1"/>
  <c r="AJ3" i="1"/>
  <c r="AB5" i="2" l="1"/>
  <c r="AC5" i="2"/>
  <c r="AI5" i="1"/>
  <c r="AJ5" i="1"/>
  <c r="AB6" i="2" l="1"/>
  <c r="AI6" i="1"/>
  <c r="AJ6" i="1"/>
  <c r="AB7" i="2" l="1"/>
  <c r="AC6" i="2"/>
  <c r="AI7" i="1"/>
  <c r="AJ7" i="1" s="1"/>
  <c r="AB8" i="2" l="1"/>
  <c r="AC8" i="2"/>
  <c r="AC7" i="2"/>
  <c r="AI8" i="1"/>
  <c r="AJ8" i="1"/>
  <c r="AB9" i="2" l="1"/>
  <c r="AC9" i="2"/>
  <c r="AI9" i="1"/>
  <c r="AJ9" i="1"/>
  <c r="AB10" i="2" l="1"/>
  <c r="AC10" i="2"/>
  <c r="AI10" i="1"/>
  <c r="AJ10" i="1"/>
  <c r="AI11" i="1" l="1"/>
  <c r="AJ11" i="1"/>
  <c r="AI12" i="1" l="1"/>
  <c r="AJ12" i="1"/>
  <c r="AI13" i="1" l="1"/>
  <c r="AJ13" i="1"/>
  <c r="AI14" i="1" l="1"/>
  <c r="AJ14" i="1"/>
  <c r="AI15" i="1" l="1"/>
  <c r="AJ15" i="1"/>
  <c r="AI16" i="1" l="1"/>
  <c r="AJ16" i="1" s="1"/>
  <c r="AI17" i="1" l="1"/>
  <c r="AJ17" i="1"/>
  <c r="AI18" i="1" l="1"/>
  <c r="AJ18" i="1" s="1"/>
  <c r="AI19" i="1" l="1"/>
  <c r="AJ19" i="1"/>
  <c r="AI20" i="1" l="1"/>
  <c r="AI21" i="1" s="1"/>
  <c r="AJ21" i="1" s="1"/>
  <c r="AJ20" i="1"/>
</calcChain>
</file>

<file path=xl/sharedStrings.xml><?xml version="1.0" encoding="utf-8"?>
<sst xmlns="http://schemas.openxmlformats.org/spreadsheetml/2006/main" count="25509" uniqueCount="241">
  <si>
    <t>Step 1: Calculate # brackets</t>
  </si>
  <si>
    <t>Step 2: Sort Players by # Entries &amp; Time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</si>
  <si>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</si>
  <si>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Name</t>
  </si>
  <si>
    <t># Brkts</t>
  </si>
  <si>
    <t>Entries</t>
  </si>
  <si>
    <t>Full</t>
  </si>
  <si>
    <t>One Bye</t>
  </si>
  <si>
    <t>Total</t>
  </si>
  <si>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</si>
  <si>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</si>
  <si>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</si>
  <si>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</si>
  <si>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</si>
  <si>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</si>
  <si>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</si>
  <si>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</si>
  <si>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</si>
  <si>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</si>
  <si>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</si>
  <si>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</si>
  <si>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Brkt12</t>
  </si>
  <si>
    <t>Brkt13</t>
  </si>
  <si>
    <t>Brkt14</t>
  </si>
  <si>
    <t>Brkt15</t>
  </si>
  <si>
    <t>Brkt16</t>
  </si>
  <si>
    <t>Brkt17</t>
  </si>
  <si>
    <t>Brkt18</t>
  </si>
  <si>
    <t>Al</t>
  </si>
  <si>
    <t>Ed</t>
  </si>
  <si>
    <t>Bob</t>
  </si>
  <si>
    <t>Don</t>
  </si>
  <si>
    <t>Jim</t>
  </si>
  <si>
    <t>Chad</t>
  </si>
  <si>
    <t>Nate</t>
  </si>
  <si>
    <t>Rob</t>
  </si>
  <si>
    <t>Hal</t>
  </si>
  <si>
    <t>Ian</t>
  </si>
  <si>
    <t>Mike</t>
  </si>
  <si>
    <t>Fred</t>
  </si>
  <si>
    <t>Otto</t>
  </si>
  <si>
    <t>Greg</t>
  </si>
  <si>
    <t>Ken</t>
  </si>
  <si>
    <t>Lou</t>
  </si>
  <si>
    <t>Quin</t>
  </si>
  <si>
    <t>Paul</t>
  </si>
  <si>
    <t>Step 5: Create For Full and For One Bye Arrays</t>
  </si>
  <si>
    <t>Step 6: Create Bracket Column Titles Array</t>
  </si>
  <si>
    <t>Brackets</t>
  </si>
  <si>
    <t>To Fill</t>
  </si>
  <si>
    <t>% of Total</t>
  </si>
  <si>
    <t>Random Range</t>
  </si>
  <si>
    <t>Running total</t>
  </si>
  <si>
    <t>BYE</t>
  </si>
  <si>
    <t>Step 7: Calculate random Range (Include # of Byes in calculations</t>
  </si>
  <si>
    <t># Repeats</t>
  </si>
  <si>
    <t>possible opponents</t>
  </si>
  <si>
    <t>8) For Ed, calculate max # of 1st Round matches vs each opponent (Total brackets - # possible opponents) + 1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</si>
  <si>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7 (7 +06) brackets.</t>
  </si>
  <si>
    <t>Step 7: For Al, calculate random Range (Include # of Byes in calculations</t>
  </si>
  <si>
    <t>Oppoments Map</t>
  </si>
  <si>
    <t>&gt;=0.0000 AND &lt;0.1429</t>
  </si>
  <si>
    <t>&gt;=0.1429 AND &lt;0.2857</t>
  </si>
  <si>
    <t>&gt;=0.2857 AND &lt;0.4286</t>
  </si>
  <si>
    <t>&gt;=0.4286 AND &lt;0.5714</t>
  </si>
  <si>
    <t>&gt;=0.5714 AND &lt;0.7143</t>
  </si>
  <si>
    <t>&gt;=0.7143 AND &lt;0.8571</t>
  </si>
  <si>
    <t>&gt;=0.8571 AND &lt;1.0000</t>
  </si>
  <si>
    <t>Shuffled Array of entries</t>
  </si>
  <si>
    <t>Is Al?</t>
  </si>
  <si>
    <t xml:space="preserve">Prior </t>
  </si>
  <si>
    <t>Select B</t>
  </si>
  <si>
    <t>Select Pos</t>
  </si>
  <si>
    <t>Past</t>
  </si>
  <si>
    <t>Is Bob?</t>
  </si>
  <si>
    <t>Used</t>
  </si>
  <si>
    <t>Mark RS</t>
  </si>
  <si>
    <t>Is Chad?</t>
  </si>
  <si>
    <t>Is Don?</t>
  </si>
  <si>
    <t>Is Ed?</t>
  </si>
  <si>
    <t>Is Fred?</t>
  </si>
  <si>
    <t>Is Greg?</t>
  </si>
  <si>
    <t>Start for Greg</t>
  </si>
  <si>
    <t>Start for Fred</t>
  </si>
  <si>
    <t>Start For Ed</t>
  </si>
  <si>
    <t>Start for Don</t>
  </si>
  <si>
    <t>Start for Chad</t>
  </si>
  <si>
    <t>Start for Bob</t>
  </si>
  <si>
    <t>Start for Al</t>
  </si>
  <si>
    <t>Done</t>
  </si>
  <si>
    <t>Used?</t>
  </si>
  <si>
    <t>8) For Al, calculate max # of 1st Round matches vs each opponent (Total brackets - # possible opponents) + 1</t>
  </si>
  <si>
    <t xml:space="preserve">B9 </t>
  </si>
  <si>
    <t>B2</t>
  </si>
  <si>
    <t>B5</t>
  </si>
  <si>
    <t>B7</t>
  </si>
  <si>
    <t>B6</t>
  </si>
  <si>
    <t>B3</t>
  </si>
  <si>
    <t>B4</t>
  </si>
  <si>
    <t>B1</t>
  </si>
  <si>
    <t>B11</t>
  </si>
  <si>
    <t>B12</t>
  </si>
  <si>
    <t>B13</t>
  </si>
  <si>
    <t>B14</t>
  </si>
  <si>
    <t>B8</t>
  </si>
  <si>
    <t>B10</t>
  </si>
  <si>
    <t>B19</t>
  </si>
  <si>
    <t>B2-&gt;B4</t>
  </si>
  <si>
    <t>Avail</t>
  </si>
  <si>
    <t>Can Move</t>
  </si>
  <si>
    <t>Step 1</t>
  </si>
  <si>
    <t>Step 2</t>
  </si>
  <si>
    <t>Step 3</t>
  </si>
  <si>
    <t xml:space="preserve">  Get Available for Fred</t>
  </si>
  <si>
    <t>Step 4</t>
  </si>
  <si>
    <t xml:space="preserve">  Get intersection of</t>
  </si>
  <si>
    <t xml:space="preserve">  Get Can Move for Chad - Player</t>
  </si>
  <si>
    <t xml:space="preserve">    Can Move Chad AND</t>
  </si>
  <si>
    <t xml:space="preserve">    Avail for Greg</t>
  </si>
  <si>
    <t>Step 5</t>
  </si>
  <si>
    <t xml:space="preserve">  Chad vs Fred in Bracket 2</t>
  </si>
  <si>
    <t>Step 6</t>
  </si>
  <si>
    <t xml:space="preserve">  Get interection of</t>
  </si>
  <si>
    <t xml:space="preserve">  Avail Chad</t>
  </si>
  <si>
    <t xml:space="preserve">  Avail Fred</t>
  </si>
  <si>
    <t>Step 7</t>
  </si>
  <si>
    <t xml:space="preserve">  Add Chad vs Fred in Bracket 4</t>
  </si>
  <si>
    <t xml:space="preserve">  Remove Chad vs Fred in Bracket 2</t>
  </si>
  <si>
    <t xml:space="preserve">  Add Chad vs Greg in Bracket 2</t>
  </si>
  <si>
    <t xml:space="preserve">  Interserrtion is Bracket 4</t>
  </si>
  <si>
    <t>Match swap</t>
  </si>
  <si>
    <t>&lt;- Move Chad vs Fred</t>
  </si>
  <si>
    <t>&lt;- Put Chad vs Greg</t>
  </si>
  <si>
    <t xml:space="preserve">  Get Avail for Greg - Oppo</t>
  </si>
  <si>
    <t xml:space="preserve">  Get Avail for Chad - Player</t>
  </si>
  <si>
    <t>Step 8</t>
  </si>
  <si>
    <t xml:space="preserve">  Get Can Move for Ed - Player</t>
  </si>
  <si>
    <t xml:space="preserve">  Get Avail for Fred - Oppo</t>
  </si>
  <si>
    <t xml:space="preserve">    Can Move Ed AND</t>
  </si>
  <si>
    <t xml:space="preserve">    Avail for Fred</t>
  </si>
  <si>
    <t xml:space="preserve">  Get first oppo for Chad in intersection Step 3 - Fred</t>
  </si>
  <si>
    <t xml:space="preserve">    Get intesection of </t>
  </si>
  <si>
    <t xml:space="preserve">      Avail Ed</t>
  </si>
  <si>
    <t xml:space="preserve">      Avail Greg</t>
  </si>
  <si>
    <t xml:space="preserve">      NO Matches</t>
  </si>
  <si>
    <t xml:space="preserve">  Get next oppo for Ed in intersection Step 3 - Hal</t>
  </si>
  <si>
    <t xml:space="preserve">    Get Avail for Hal</t>
  </si>
  <si>
    <t>Avali</t>
  </si>
  <si>
    <t>&lt;-Move Ed vs Hal</t>
  </si>
  <si>
    <t>Column BA</t>
  </si>
  <si>
    <t>Column BR</t>
  </si>
  <si>
    <t xml:space="preserve">  Get Avail for Ed - Player</t>
  </si>
  <si>
    <t xml:space="preserve">  Avail Ed</t>
  </si>
  <si>
    <t xml:space="preserve">  Ed vs Hal in Bracket 7</t>
  </si>
  <si>
    <t xml:space="preserve">  Get first oppo for Ed in intersection Step 3 - Hal</t>
  </si>
  <si>
    <t xml:space="preserve">  Get Available for Hal</t>
  </si>
  <si>
    <t xml:space="preserve">  Avail Hal</t>
  </si>
  <si>
    <t>NONE</t>
  </si>
  <si>
    <t>Column BP</t>
  </si>
  <si>
    <t xml:space="preserve">  Get first oppo for Ed in intersection Step 3 - Fred</t>
  </si>
  <si>
    <t xml:space="preserve">  Ed vs Fred in Bracket 2</t>
  </si>
  <si>
    <t xml:space="preserve">    Get Avail for Fred</t>
  </si>
  <si>
    <t xml:space="preserve">      Avail Fred</t>
  </si>
  <si>
    <t>B5-&gt;B6</t>
  </si>
  <si>
    <t>`</t>
  </si>
  <si>
    <t>&lt;- Put Ed vs Gred</t>
  </si>
  <si>
    <t>Cant Do</t>
  </si>
  <si>
    <t>ReStart</t>
  </si>
  <si>
    <t>Start For Bob</t>
  </si>
  <si>
    <t>B2-&gt;B5</t>
  </si>
  <si>
    <t>B3-&gt;B7</t>
  </si>
  <si>
    <t>B1-&gt;B3</t>
  </si>
  <si>
    <t>Bye</t>
  </si>
  <si>
    <t>B17</t>
  </si>
  <si>
    <t>Start for Ed</t>
  </si>
  <si>
    <t>B16</t>
  </si>
  <si>
    <t>B15</t>
  </si>
  <si>
    <t>B9</t>
  </si>
  <si>
    <t>B18</t>
  </si>
  <si>
    <t>Start for Jim</t>
  </si>
  <si>
    <t>Is Jim?</t>
  </si>
  <si>
    <t>Start for Nate</t>
  </si>
  <si>
    <t>Is Nate?</t>
  </si>
  <si>
    <t>Start for Rob</t>
  </si>
  <si>
    <t>Is Rob?</t>
  </si>
  <si>
    <t>Start for Hal</t>
  </si>
  <si>
    <t>Is Hal?</t>
  </si>
  <si>
    <t>Start for Ian</t>
  </si>
  <si>
    <t>Is Ian?</t>
  </si>
  <si>
    <t>Start for Mike</t>
  </si>
  <si>
    <t>Is Mike?</t>
  </si>
  <si>
    <t>Is Ken?</t>
  </si>
  <si>
    <t>Start for Otto - needs 0, start for Fred</t>
  </si>
  <si>
    <t>Start for Freg - Need 0, Start for Ken</t>
  </si>
  <si>
    <t>Lmike</t>
  </si>
  <si>
    <t xml:space="preserve">  Get Can Move for Ken - Player</t>
  </si>
  <si>
    <t xml:space="preserve">  Get Avail for Lou - Oppo</t>
  </si>
  <si>
    <t xml:space="preserve">    Can Move Ken AND</t>
  </si>
  <si>
    <t xml:space="preserve">    Avail for Lou</t>
  </si>
  <si>
    <t xml:space="preserve">    (0 or Even index in code)</t>
  </si>
  <si>
    <t xml:space="preserve">  Get first oppo for Ken in intersection Step 3 - Quin</t>
  </si>
  <si>
    <t xml:space="preserve">  Ken vs Quin in Bracket 7</t>
  </si>
  <si>
    <t xml:space="preserve">    Player is in Odd posotion </t>
  </si>
  <si>
    <t xml:space="preserve">  Get Avail for Ken - Player</t>
  </si>
  <si>
    <t xml:space="preserve">  Avail Ken</t>
  </si>
  <si>
    <t>None</t>
  </si>
  <si>
    <t xml:space="preserve">  Back to Step 4</t>
  </si>
  <si>
    <t xml:space="preserve">  Ken vs Chad in Bracjet 10</t>
  </si>
  <si>
    <t xml:space="preserve">  Get Available for Quin - exclude full brackets</t>
  </si>
  <si>
    <t xml:space="preserve">  Get Available for Chad - exclude full brackets</t>
  </si>
  <si>
    <t>&lt;- Move Ken vs Chad</t>
  </si>
  <si>
    <t>&lt;- Put Ken vs Lou</t>
  </si>
  <si>
    <t xml:space="preserve">  Get Avail for Quin - Oppo</t>
  </si>
  <si>
    <t xml:space="preserve">    Avail for Quin</t>
  </si>
  <si>
    <t xml:space="preserve">  Ken vs Quin in Bracket 1</t>
  </si>
  <si>
    <t xml:space="preserve">  Avail Quin</t>
  </si>
  <si>
    <t>&lt;- Move Ken vs Quin</t>
  </si>
  <si>
    <t>Start for Otto</t>
  </si>
  <si>
    <t>Is Otto?</t>
  </si>
  <si>
    <t>Is Quin?</t>
  </si>
  <si>
    <t>Warning</t>
  </si>
  <si>
    <t>Start for Ken, Bye, Chad, Lou - Need 0, Start for Quin</t>
  </si>
  <si>
    <t>Brkt19</t>
  </si>
  <si>
    <t>Brkt20</t>
  </si>
  <si>
    <t>Brkt21</t>
  </si>
  <si>
    <t>Q vs P</t>
  </si>
  <si>
    <t xml:space="preserve">Total Matches = </t>
  </si>
  <si>
    <t>(Total Entries + Byes) / 2</t>
  </si>
  <si>
    <t>Number of Brackets * 4</t>
  </si>
  <si>
    <t>AL</t>
  </si>
  <si>
    <t>Entered</t>
  </si>
  <si>
    <t>Need</t>
  </si>
  <si>
    <t>Oppo</t>
  </si>
  <si>
    <t>%</t>
  </si>
  <si>
    <t>B21</t>
  </si>
  <si>
    <t>B20</t>
  </si>
  <si>
    <t>Step 3: Adjust #Brkys for player if needed (not needed here, see edge cases)     Step 4: Create # of Brackets where OneBye valid is an integer and &lt;= 7. In this example, create 18 (12 +6) brackets.</t>
  </si>
  <si>
    <t>Step 3: Adjust #Brkys for player if needed (not needed here, see edge cases)     Step 4: Create # of Brackets where OneBye valid is an integer and &lt;= 7. In this example, create 21 (15+6) brackets.</t>
  </si>
  <si>
    <t>Sam</t>
  </si>
  <si>
    <t>Tim</t>
  </si>
  <si>
    <t>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</si>
</sst>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692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9" borderId="4" xfId="0" applyFont="1" applyFill="1" applyBorder="1"/>
    <xf numFmtId="0" fontId="1" fillId="10" borderId="4" xfId="0" applyFont="1" applyFill="1" applyBorder="1"/>
    <xf numFmtId="0" fontId="0" fillId="7" borderId="4" xfId="0" applyFill="1" applyBorder="1" applyAlignment="1">
      <alignment horizontal="center"/>
    </xf>
    <xf numFmtId="0" fontId="0" fillId="11" borderId="4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12" borderId="4" xfId="0" applyFill="1" applyBorder="1"/>
    <xf numFmtId="0" fontId="1" fillId="13" borderId="4" xfId="0" applyFont="1" applyFill="1" applyBorder="1"/>
    <xf numFmtId="0" fontId="0" fillId="14" borderId="4" xfId="0" applyFill="1" applyBorder="1"/>
    <xf numFmtId="0" fontId="0" fillId="14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15" borderId="4" xfId="0" applyFont="1" applyFill="1" applyBorder="1"/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0" fontId="0" fillId="17" borderId="4" xfId="0" applyFill="1" applyBorder="1"/>
    <xf numFmtId="0" fontId="0" fillId="18" borderId="4" xfId="0" applyFill="1" applyBorder="1"/>
    <xf numFmtId="0" fontId="0" fillId="11" borderId="4" xfId="0" applyFill="1" applyBorder="1" applyAlignment="1">
      <alignment horizontal="center"/>
    </xf>
    <xf numFmtId="0" fontId="1" fillId="19" borderId="4" xfId="0" applyFont="1" applyFill="1" applyBorder="1"/>
    <xf numFmtId="0" fontId="1" fillId="20" borderId="4" xfId="0" applyFont="1" applyFill="1" applyBorder="1"/>
    <xf numFmtId="0" fontId="0" fillId="0" borderId="4" xfId="0" applyBorder="1"/>
    <xf numFmtId="0" fontId="0" fillId="12" borderId="4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2" fillId="0" borderId="0" xfId="0" applyFont="1"/>
    <xf numFmtId="0" fontId="0" fillId="21" borderId="4" xfId="0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23" borderId="4" xfId="0" applyFont="1" applyFill="1" applyBorder="1"/>
    <xf numFmtId="0" fontId="1" fillId="23" borderId="4" xfId="0" applyFont="1" applyFill="1" applyBorder="1" applyAlignment="1">
      <alignment horizontal="center"/>
    </xf>
    <xf numFmtId="0" fontId="0" fillId="22" borderId="0" xfId="0" applyFill="1"/>
    <xf numFmtId="0" fontId="2" fillId="0" borderId="0" xfId="0" applyFont="1" applyAlignment="1">
      <alignment horizontal="center"/>
    </xf>
    <xf numFmtId="0" fontId="3" fillId="0" borderId="4" xfId="0" applyFont="1" applyBorder="1"/>
    <xf numFmtId="0" fontId="0" fillId="22" borderId="3" xfId="0" applyFill="1" applyBorder="1" applyAlignment="1">
      <alignment horizontal="center"/>
    </xf>
    <xf numFmtId="0" fontId="1" fillId="24" borderId="0" xfId="0" applyFont="1" applyFill="1"/>
    <xf numFmtId="0" fontId="1" fillId="25" borderId="0" xfId="0" applyFont="1" applyFill="1"/>
    <xf numFmtId="0" fontId="0" fillId="2" borderId="4" xfId="0" applyFill="1" applyBorder="1"/>
    <xf numFmtId="0" fontId="2" fillId="26" borderId="0" xfId="0" applyFont="1" applyFill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23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0" fillId="34" borderId="0" xfId="0" applyFill="1"/>
    <xf numFmtId="0" fontId="0" fillId="19" borderId="0" xfId="0" applyFill="1"/>
    <xf numFmtId="0" fontId="0" fillId="33" borderId="0" xfId="0" applyFill="1"/>
    <xf numFmtId="0" fontId="5" fillId="0" borderId="0" xfId="0" applyFont="1"/>
    <xf numFmtId="0" fontId="6" fillId="0" borderId="0" xfId="0" applyFont="1"/>
    <xf numFmtId="0" fontId="1" fillId="19" borderId="0" xfId="0" applyFont="1" applyFill="1"/>
    <xf numFmtId="0" fontId="7" fillId="0" borderId="0" xfId="0" applyFont="1" applyAlignment="1">
      <alignment horizontal="center"/>
    </xf>
    <xf numFmtId="0" fontId="7" fillId="34" borderId="0" xfId="0" applyFont="1" applyFill="1" applyAlignment="1">
      <alignment horizontal="center"/>
    </xf>
    <xf numFmtId="0" fontId="7" fillId="19" borderId="0" xfId="0" applyFont="1" applyFill="1"/>
    <xf numFmtId="0" fontId="7" fillId="0" borderId="0" xfId="0" applyFont="1"/>
    <xf numFmtId="0" fontId="1" fillId="2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2" borderId="0" xfId="0" applyFont="1" applyFill="1"/>
    <xf numFmtId="0" fontId="0" fillId="35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6" borderId="4" xfId="0" applyFill="1" applyBorder="1"/>
    <xf numFmtId="0" fontId="3" fillId="0" borderId="0" xfId="0" applyFont="1"/>
    <xf numFmtId="0" fontId="3" fillId="33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0" fillId="17" borderId="4" xfId="0" applyFill="1" applyBorder="1" applyAlignment="1">
      <alignment horizontal="center"/>
    </xf>
    <xf numFmtId="0" fontId="8" fillId="37" borderId="8" xfId="0" applyFont="1" applyFill="1" applyBorder="1"/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7" borderId="4" xfId="0" applyFont="1" applyFill="1" applyBorder="1"/>
    <xf numFmtId="0" fontId="1" fillId="37" borderId="4" xfId="0" applyFont="1" applyFill="1" applyBorder="1" applyAlignment="1">
      <alignment horizontal="center"/>
    </xf>
    <xf numFmtId="0" fontId="1" fillId="38" borderId="4" xfId="0" applyFont="1" applyFill="1" applyBorder="1"/>
    <xf numFmtId="0" fontId="1" fillId="38" borderId="4" xfId="0" applyFont="1" applyFill="1" applyBorder="1" applyAlignment="1">
      <alignment horizontal="center"/>
    </xf>
    <xf numFmtId="0" fontId="3" fillId="39" borderId="4" xfId="0" applyFont="1" applyFill="1" applyBorder="1"/>
    <xf numFmtId="0" fontId="1" fillId="39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34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B5E6A2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FE9898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DAF2D0"/>
        </patternFill>
      </fill>
    </dxf>
    <dxf>
      <fill>
        <patternFill>
          <bgColor rgb="FFC0E6F5"/>
        </patternFill>
      </fill>
    </dxf>
    <dxf>
      <fill>
        <patternFill>
          <bgColor rgb="FFE49EDD"/>
        </patternFill>
      </fill>
    </dxf>
    <dxf>
      <fill>
        <patternFill>
          <bgColor rgb="FFFF7171"/>
        </patternFill>
      </fill>
    </dxf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717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E9898"/>
        </patternFill>
      </fill>
    </dxf>
    <dxf>
      <fill>
        <patternFill>
          <bgColor rgb="FFFFCC99"/>
        </patternFill>
      </fill>
    </dxf>
    <dxf>
      <fill>
        <patternFill>
          <bgColor rgb="FFD86DCD"/>
        </patternFill>
      </fill>
    </dxf>
    <dxf>
      <fill>
        <patternFill>
          <bgColor rgb="FFFFFF99"/>
        </patternFill>
      </fill>
    </dxf>
    <dxf>
      <fill>
        <patternFill>
          <bgColor rgb="FFDAF2D0"/>
        </patternFill>
      </fill>
    </dxf>
    <dxf>
      <fill>
        <patternFill>
          <bgColor rgb="FFC0E6F5"/>
        </patternFill>
      </fill>
    </dxf>
    <dxf>
      <fill>
        <patternFill>
          <bgColor rgb="FFE49EDD"/>
        </patternFill>
      </fill>
    </dxf>
    <dxf>
      <fill>
        <patternFill>
          <bgColor rgb="FFFF7171"/>
        </patternFill>
      </fill>
    </dxf>
    <dxf>
      <fill>
        <patternFill>
          <bgColor rgb="FFFF9966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FE9898"/>
        </patternFill>
      </fill>
    </dxf>
    <dxf>
      <fill>
        <patternFill>
          <bgColor rgb="FFC0E6F5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DAF2D0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FE9898"/>
        </patternFill>
      </fill>
    </dxf>
    <dxf>
      <fill>
        <patternFill>
          <bgColor rgb="FFDAF2D0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C0E6F5"/>
        </patternFill>
      </fill>
    </dxf>
    <dxf>
      <fill>
        <patternFill>
          <bgColor rgb="FFFF9966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7171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</dxfs>
  <tableStyles count="0" defaultTableStyle="TableStyleMedium2" defaultPivotStyle="PivotStyleLight16"/>
  <colors>
    <mruColors>
      <color rgb="FF969200"/>
      <color rgb="FFC9C400"/>
      <color rgb="FF7030A0"/>
      <color rgb="FF0070C0"/>
      <color rgb="FF3C7D22"/>
      <color rgb="FFEA7500"/>
      <color rgb="FFD60000"/>
      <color rgb="FFD86DCD"/>
      <color rgb="FF83CCEB"/>
      <color rgb="FFB5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326A-87E7-4E24-8B52-A2FE921743E6}">
  <dimension ref="A1:AN2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  <col min="32" max="33" width="9.28515625" style="1" customWidth="1"/>
    <col min="34" max="34" width="12" style="1" bestFit="1" customWidth="1"/>
    <col min="35" max="35" width="12.7109375" style="1" bestFit="1" customWidth="1"/>
    <col min="36" max="36" width="20.140625" style="1" bestFit="1" customWidth="1"/>
    <col min="37" max="37" width="4.7109375" customWidth="1"/>
    <col min="44" max="44" width="4.7109375" customWidth="1"/>
    <col min="57" max="57" width="4.7109375" customWidth="1"/>
  </cols>
  <sheetData>
    <row r="1" spans="1:40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2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AF1" s="105" t="s">
        <v>54</v>
      </c>
      <c r="AG1" s="105"/>
      <c r="AH1" s="105"/>
      <c r="AI1" s="105"/>
      <c r="AJ1" s="105"/>
      <c r="AL1" s="104" t="s">
        <v>57</v>
      </c>
      <c r="AM1" s="104"/>
      <c r="AN1" s="104"/>
    </row>
    <row r="2" spans="1:4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s="3" t="s">
        <v>3</v>
      </c>
      <c r="AG2" s="4" t="s">
        <v>4</v>
      </c>
      <c r="AH2" s="4" t="s">
        <v>50</v>
      </c>
      <c r="AI2" s="4" t="s">
        <v>52</v>
      </c>
      <c r="AJ2" s="4" t="s">
        <v>51</v>
      </c>
      <c r="AL2" s="3" t="s">
        <v>3</v>
      </c>
      <c r="AM2" s="4" t="s">
        <v>4</v>
      </c>
      <c r="AN2" s="4" t="s">
        <v>55</v>
      </c>
    </row>
    <row r="3" spans="1:40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7" t="s">
        <v>29</v>
      </c>
      <c r="AG3" s="8">
        <v>12</v>
      </c>
      <c r="AH3" s="8">
        <f t="shared" ref="AH3:AH21" si="0">AG3/AG$22</f>
        <v>8.3333333333333329E-2</v>
      </c>
      <c r="AI3" s="8">
        <f>AH3</f>
        <v>8.3333333333333329E-2</v>
      </c>
      <c r="AJ3" s="8" t="str">
        <f>_xlfn.CONCAT("&gt;=","0"," AND ","&lt;",TEXT(AI3,"0.0000"))</f>
        <v>&gt;=0 AND &lt;0.0833</v>
      </c>
      <c r="AL3" s="7" t="s">
        <v>29</v>
      </c>
      <c r="AM3" s="8">
        <v>12</v>
      </c>
      <c r="AN3" s="52"/>
    </row>
    <row r="4" spans="1:40" x14ac:dyDescent="0.25">
      <c r="A4" s="11" t="s">
        <v>30</v>
      </c>
      <c r="B4" s="12">
        <v>8</v>
      </c>
      <c r="E4" s="1">
        <v>2</v>
      </c>
      <c r="F4" s="1">
        <f t="shared" ref="F4:F20" si="1">($D$3-(8*E4))/7</f>
        <v>17.428571428571427</v>
      </c>
      <c r="G4" s="1">
        <f t="shared" ref="G4:G20" si="2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10" t="s">
        <v>28</v>
      </c>
      <c r="AG4" s="13">
        <v>10</v>
      </c>
      <c r="AH4" s="13">
        <f t="shared" si="0"/>
        <v>6.9444444444444448E-2</v>
      </c>
      <c r="AI4" s="13">
        <f>AI3+AH4</f>
        <v>0.15277777777777779</v>
      </c>
      <c r="AJ4" s="13" t="str">
        <f>_xlfn.CONCAT("&gt;=",TEXT(AI3,"0.0000")," AND ","&lt;",TEXT(AI4,"0.0000"))</f>
        <v>&gt;=0.0833 AND &lt;0.1528</v>
      </c>
      <c r="AL4" s="10" t="s">
        <v>28</v>
      </c>
      <c r="AM4" s="13">
        <v>10</v>
      </c>
      <c r="AN4" s="13">
        <f>($G$14-$AL$22)+1</f>
        <v>1</v>
      </c>
    </row>
    <row r="5" spans="1:40" x14ac:dyDescent="0.25">
      <c r="A5" s="17" t="s">
        <v>33</v>
      </c>
      <c r="B5" s="18">
        <v>5</v>
      </c>
      <c r="E5" s="1">
        <v>3</v>
      </c>
      <c r="F5" s="1">
        <f t="shared" si="1"/>
        <v>16.285714285714285</v>
      </c>
      <c r="G5" s="1">
        <f t="shared" si="2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15" t="s">
        <v>31</v>
      </c>
      <c r="AG5" s="19">
        <v>10</v>
      </c>
      <c r="AH5" s="19">
        <f t="shared" si="0"/>
        <v>6.9444444444444448E-2</v>
      </c>
      <c r="AI5" s="19">
        <f t="shared" ref="AI5:AI20" si="3">AI4+AH5</f>
        <v>0.22222222222222224</v>
      </c>
      <c r="AJ5" s="19" t="str">
        <f t="shared" ref="AJ5:AJ21" si="4">_xlfn.CONCAT("&gt;=",TEXT(AI4,"0.0000")," AND ","&lt;",TEXT(AI5,"0.0000"))</f>
        <v>&gt;=0.1528 AND &lt;0.2222</v>
      </c>
      <c r="AL5" s="15" t="s">
        <v>31</v>
      </c>
      <c r="AM5" s="19">
        <v>10</v>
      </c>
      <c r="AN5" s="19">
        <f t="shared" ref="AN5:AN21" si="5">($G$14-$AL$22)+1</f>
        <v>1</v>
      </c>
    </row>
    <row r="6" spans="1:40" x14ac:dyDescent="0.25">
      <c r="A6" s="15" t="s">
        <v>31</v>
      </c>
      <c r="B6" s="19">
        <v>10</v>
      </c>
      <c r="E6" s="1">
        <v>4</v>
      </c>
      <c r="F6" s="1">
        <f t="shared" si="1"/>
        <v>15.142857142857142</v>
      </c>
      <c r="G6" s="1">
        <f t="shared" si="2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16" t="s">
        <v>32</v>
      </c>
      <c r="AG6" s="22">
        <v>10</v>
      </c>
      <c r="AH6" s="22">
        <f t="shared" si="0"/>
        <v>6.9444444444444448E-2</v>
      </c>
      <c r="AI6" s="22">
        <f t="shared" si="3"/>
        <v>0.29166666666666669</v>
      </c>
      <c r="AJ6" s="22" t="str">
        <f t="shared" si="4"/>
        <v>&gt;=0.2222 AND &lt;0.2917</v>
      </c>
      <c r="AL6" s="16" t="s">
        <v>32</v>
      </c>
      <c r="AM6" s="22">
        <v>10</v>
      </c>
      <c r="AN6" s="22">
        <f t="shared" si="5"/>
        <v>1</v>
      </c>
    </row>
    <row r="7" spans="1:40" x14ac:dyDescent="0.25">
      <c r="A7" s="24" t="s">
        <v>29</v>
      </c>
      <c r="B7" s="25">
        <v>12</v>
      </c>
      <c r="E7" s="1">
        <v>5</v>
      </c>
      <c r="F7" s="1">
        <f t="shared" si="1"/>
        <v>14</v>
      </c>
      <c r="G7" s="1">
        <f t="shared" si="2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20" t="s">
        <v>34</v>
      </c>
      <c r="AG7" s="26">
        <v>10</v>
      </c>
      <c r="AH7" s="26">
        <f t="shared" si="0"/>
        <v>6.9444444444444448E-2</v>
      </c>
      <c r="AI7" s="26">
        <f t="shared" si="3"/>
        <v>0.36111111111111116</v>
      </c>
      <c r="AJ7" s="26" t="str">
        <f t="shared" si="4"/>
        <v>&gt;=0.2917 AND &lt;0.3611</v>
      </c>
      <c r="AL7" s="20" t="s">
        <v>34</v>
      </c>
      <c r="AM7" s="26">
        <v>10</v>
      </c>
      <c r="AN7" s="26">
        <f t="shared" si="5"/>
        <v>1</v>
      </c>
    </row>
    <row r="8" spans="1:40" x14ac:dyDescent="0.25">
      <c r="A8" s="29" t="s">
        <v>39</v>
      </c>
      <c r="B8" s="30">
        <v>6</v>
      </c>
      <c r="E8" s="1">
        <v>6</v>
      </c>
      <c r="F8" s="1">
        <f t="shared" si="1"/>
        <v>12.857142857142858</v>
      </c>
      <c r="G8" s="1">
        <f t="shared" si="2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21" t="s">
        <v>35</v>
      </c>
      <c r="AG8" s="31">
        <v>10</v>
      </c>
      <c r="AH8" s="31">
        <f t="shared" si="0"/>
        <v>6.9444444444444448E-2</v>
      </c>
      <c r="AI8" s="31">
        <f t="shared" si="3"/>
        <v>0.43055555555555558</v>
      </c>
      <c r="AJ8" s="31" t="str">
        <f t="shared" si="4"/>
        <v>&gt;=0.3611 AND &lt;0.4306</v>
      </c>
      <c r="AL8" s="21" t="s">
        <v>35</v>
      </c>
      <c r="AM8" s="31">
        <v>10</v>
      </c>
      <c r="AN8" s="31">
        <f t="shared" si="5"/>
        <v>1</v>
      </c>
    </row>
    <row r="9" spans="1:40" x14ac:dyDescent="0.25">
      <c r="A9" s="33" t="s">
        <v>41</v>
      </c>
      <c r="B9" s="34">
        <v>6</v>
      </c>
      <c r="E9" s="1">
        <v>7</v>
      </c>
      <c r="F9" s="1">
        <f t="shared" si="1"/>
        <v>11.714285714285714</v>
      </c>
      <c r="G9" s="1">
        <f t="shared" si="2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s="11" t="s">
        <v>30</v>
      </c>
      <c r="AG9" s="12">
        <v>8</v>
      </c>
      <c r="AH9" s="12">
        <f t="shared" si="0"/>
        <v>5.5555555555555552E-2</v>
      </c>
      <c r="AI9" s="12">
        <f t="shared" si="3"/>
        <v>0.48611111111111116</v>
      </c>
      <c r="AJ9" s="12" t="str">
        <f t="shared" si="4"/>
        <v>&gt;=0.4306 AND &lt;0.4861</v>
      </c>
      <c r="AL9" s="11" t="s">
        <v>30</v>
      </c>
      <c r="AM9" s="12">
        <v>8</v>
      </c>
      <c r="AN9" s="12">
        <f t="shared" si="5"/>
        <v>1</v>
      </c>
    </row>
    <row r="10" spans="1:40" x14ac:dyDescent="0.25">
      <c r="A10" s="23" t="s">
        <v>36</v>
      </c>
      <c r="B10" s="37">
        <v>8</v>
      </c>
      <c r="E10" s="1">
        <v>8</v>
      </c>
      <c r="F10" s="1">
        <f t="shared" si="1"/>
        <v>10.571428571428571</v>
      </c>
      <c r="G10" s="1">
        <f t="shared" si="2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s="23" t="s">
        <v>36</v>
      </c>
      <c r="AG10" s="37">
        <v>8</v>
      </c>
      <c r="AH10" s="37">
        <f t="shared" si="0"/>
        <v>5.5555555555555552E-2</v>
      </c>
      <c r="AI10" s="37">
        <f t="shared" si="3"/>
        <v>0.54166666666666674</v>
      </c>
      <c r="AJ10" s="37" t="str">
        <f t="shared" si="4"/>
        <v>&gt;=0.4861 AND &lt;0.5417</v>
      </c>
      <c r="AL10" s="23" t="s">
        <v>36</v>
      </c>
      <c r="AM10" s="37">
        <v>8</v>
      </c>
      <c r="AN10" s="37">
        <f t="shared" si="5"/>
        <v>1</v>
      </c>
    </row>
    <row r="11" spans="1:40" x14ac:dyDescent="0.25">
      <c r="A11" s="27" t="s">
        <v>37</v>
      </c>
      <c r="B11" s="41">
        <v>8</v>
      </c>
      <c r="E11" s="1">
        <v>9</v>
      </c>
      <c r="F11" s="1">
        <f t="shared" si="1"/>
        <v>9.4285714285714288</v>
      </c>
      <c r="G11" s="1">
        <f t="shared" si="2"/>
        <v>18.428571428571431</v>
      </c>
      <c r="I11" s="27" t="s">
        <v>37</v>
      </c>
      <c r="J11" s="41">
        <v>8</v>
      </c>
      <c r="AF11" s="27" t="s">
        <v>37</v>
      </c>
      <c r="AG11" s="41">
        <v>8</v>
      </c>
      <c r="AH11" s="41">
        <f t="shared" si="0"/>
        <v>5.5555555555555552E-2</v>
      </c>
      <c r="AI11" s="41">
        <f t="shared" si="3"/>
        <v>0.59722222222222232</v>
      </c>
      <c r="AJ11" s="41" t="str">
        <f t="shared" si="4"/>
        <v>&gt;=0.5417 AND &lt;0.5972</v>
      </c>
      <c r="AL11" s="27" t="s">
        <v>37</v>
      </c>
      <c r="AM11" s="41">
        <v>8</v>
      </c>
      <c r="AN11" s="41">
        <f t="shared" si="5"/>
        <v>1</v>
      </c>
    </row>
    <row r="12" spans="1:40" x14ac:dyDescent="0.25">
      <c r="A12" s="16" t="s">
        <v>32</v>
      </c>
      <c r="B12" s="22">
        <v>10</v>
      </c>
      <c r="E12" s="1">
        <v>10</v>
      </c>
      <c r="F12" s="1">
        <f t="shared" si="1"/>
        <v>8.2857142857142865</v>
      </c>
      <c r="G12" s="1">
        <f t="shared" si="2"/>
        <v>18.285714285714285</v>
      </c>
      <c r="I12" s="28" t="s">
        <v>38</v>
      </c>
      <c r="J12" s="42">
        <v>8</v>
      </c>
      <c r="L12" s="43" t="s">
        <v>46</v>
      </c>
      <c r="AF12" s="28" t="s">
        <v>38</v>
      </c>
      <c r="AG12" s="42">
        <v>8</v>
      </c>
      <c r="AH12" s="42">
        <f t="shared" si="0"/>
        <v>5.5555555555555552E-2</v>
      </c>
      <c r="AI12" s="42">
        <f t="shared" si="3"/>
        <v>0.6527777777777779</v>
      </c>
      <c r="AJ12" s="42" t="str">
        <f t="shared" si="4"/>
        <v>&gt;=0.5972 AND &lt;0.6528</v>
      </c>
      <c r="AL12" s="28" t="s">
        <v>38</v>
      </c>
      <c r="AM12" s="42">
        <v>8</v>
      </c>
      <c r="AN12" s="42">
        <f t="shared" si="5"/>
        <v>1</v>
      </c>
    </row>
    <row r="13" spans="1:40" x14ac:dyDescent="0.25">
      <c r="A13" s="35" t="s">
        <v>42</v>
      </c>
      <c r="B13" s="44">
        <v>6</v>
      </c>
      <c r="E13" s="1">
        <v>11</v>
      </c>
      <c r="F13" s="1">
        <f t="shared" si="1"/>
        <v>7.1428571428571432</v>
      </c>
      <c r="G13" s="1">
        <f t="shared" si="2"/>
        <v>18.142857142857142</v>
      </c>
      <c r="I13" s="32" t="s">
        <v>40</v>
      </c>
      <c r="J13" s="45">
        <v>7</v>
      </c>
      <c r="AF13" s="32" t="s">
        <v>40</v>
      </c>
      <c r="AG13" s="45">
        <v>7</v>
      </c>
      <c r="AH13" s="45">
        <f t="shared" si="0"/>
        <v>4.8611111111111112E-2</v>
      </c>
      <c r="AI13" s="45">
        <f t="shared" si="3"/>
        <v>0.70138888888888906</v>
      </c>
      <c r="AJ13" s="45" t="str">
        <f t="shared" si="4"/>
        <v>&gt;=0.6528 AND &lt;0.7014</v>
      </c>
      <c r="AL13" s="32" t="s">
        <v>40</v>
      </c>
      <c r="AM13" s="45">
        <v>7</v>
      </c>
      <c r="AN13" s="45">
        <f t="shared" si="5"/>
        <v>1</v>
      </c>
    </row>
    <row r="14" spans="1:40" x14ac:dyDescent="0.25">
      <c r="A14" s="36" t="s">
        <v>43</v>
      </c>
      <c r="B14" s="46">
        <v>5</v>
      </c>
      <c r="E14" s="47">
        <v>12</v>
      </c>
      <c r="F14" s="47">
        <f t="shared" si="1"/>
        <v>6</v>
      </c>
      <c r="G14" s="47">
        <f t="shared" si="2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F14" s="29" t="s">
        <v>39</v>
      </c>
      <c r="AG14" s="30">
        <v>6</v>
      </c>
      <c r="AH14" s="30">
        <f t="shared" si="0"/>
        <v>4.1666666666666664E-2</v>
      </c>
      <c r="AI14" s="30">
        <f t="shared" si="3"/>
        <v>0.74305555555555569</v>
      </c>
      <c r="AJ14" s="30" t="str">
        <f t="shared" si="4"/>
        <v>&gt;=0.7014 AND &lt;0.7431</v>
      </c>
      <c r="AL14" s="29" t="s">
        <v>39</v>
      </c>
      <c r="AM14" s="30">
        <v>6</v>
      </c>
      <c r="AN14" s="30">
        <f t="shared" si="5"/>
        <v>1</v>
      </c>
    </row>
    <row r="15" spans="1:40" x14ac:dyDescent="0.25">
      <c r="A15" s="28" t="s">
        <v>38</v>
      </c>
      <c r="B15" s="42">
        <v>8</v>
      </c>
      <c r="E15" s="1">
        <v>13</v>
      </c>
      <c r="F15" s="1">
        <f t="shared" si="1"/>
        <v>4.8571428571428568</v>
      </c>
      <c r="G15" s="1">
        <f t="shared" si="2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F15" s="33" t="s">
        <v>41</v>
      </c>
      <c r="AG15" s="34">
        <v>6</v>
      </c>
      <c r="AH15" s="34">
        <f t="shared" si="0"/>
        <v>4.1666666666666664E-2</v>
      </c>
      <c r="AI15" s="34">
        <f t="shared" si="3"/>
        <v>0.78472222222222232</v>
      </c>
      <c r="AJ15" s="34" t="str">
        <f t="shared" si="4"/>
        <v>&gt;=0.7431 AND &lt;0.7847</v>
      </c>
      <c r="AL15" s="33" t="s">
        <v>41</v>
      </c>
      <c r="AM15" s="34">
        <v>6</v>
      </c>
      <c r="AN15" s="34">
        <f t="shared" si="5"/>
        <v>1</v>
      </c>
    </row>
    <row r="16" spans="1:40" x14ac:dyDescent="0.25">
      <c r="A16" s="20" t="s">
        <v>34</v>
      </c>
      <c r="B16" s="26">
        <v>10</v>
      </c>
      <c r="E16" s="1">
        <v>14</v>
      </c>
      <c r="F16" s="1">
        <f t="shared" si="1"/>
        <v>3.7142857142857144</v>
      </c>
      <c r="G16" s="1">
        <f t="shared" si="2"/>
        <v>17.714285714285715</v>
      </c>
      <c r="I16" s="35" t="s">
        <v>42</v>
      </c>
      <c r="J16" s="44">
        <v>6</v>
      </c>
      <c r="AF16" s="35" t="s">
        <v>42</v>
      </c>
      <c r="AG16" s="44">
        <v>6</v>
      </c>
      <c r="AH16" s="44">
        <f t="shared" si="0"/>
        <v>4.1666666666666664E-2</v>
      </c>
      <c r="AI16" s="44">
        <f t="shared" si="3"/>
        <v>0.82638888888888895</v>
      </c>
      <c r="AJ16" s="44" t="str">
        <f t="shared" si="4"/>
        <v>&gt;=0.7847 AND &lt;0.8264</v>
      </c>
      <c r="AL16" s="35" t="s">
        <v>42</v>
      </c>
      <c r="AM16" s="44">
        <v>6</v>
      </c>
      <c r="AN16" s="44">
        <f t="shared" si="5"/>
        <v>1</v>
      </c>
    </row>
    <row r="17" spans="1:40" x14ac:dyDescent="0.25">
      <c r="A17" s="32" t="s">
        <v>40</v>
      </c>
      <c r="B17" s="45">
        <v>7</v>
      </c>
      <c r="E17" s="1">
        <v>15</v>
      </c>
      <c r="F17" s="1">
        <f t="shared" si="1"/>
        <v>2.5714285714285716</v>
      </c>
      <c r="G17" s="1">
        <f t="shared" si="2"/>
        <v>17.571428571428573</v>
      </c>
      <c r="I17" s="17" t="s">
        <v>33</v>
      </c>
      <c r="J17" s="18">
        <v>5</v>
      </c>
      <c r="L17" s="43" t="s">
        <v>47</v>
      </c>
      <c r="AF17" s="17" t="s">
        <v>33</v>
      </c>
      <c r="AG17" s="18">
        <v>5</v>
      </c>
      <c r="AH17" s="18">
        <f t="shared" si="0"/>
        <v>3.4722222222222224E-2</v>
      </c>
      <c r="AI17" s="18">
        <f t="shared" si="3"/>
        <v>0.86111111111111116</v>
      </c>
      <c r="AJ17" s="18" t="str">
        <f t="shared" si="4"/>
        <v>&gt;=0.8264 AND &lt;0.8611</v>
      </c>
      <c r="AL17" s="17" t="s">
        <v>33</v>
      </c>
      <c r="AM17" s="18">
        <v>5</v>
      </c>
      <c r="AN17" s="18">
        <f t="shared" si="5"/>
        <v>1</v>
      </c>
    </row>
    <row r="18" spans="1:40" x14ac:dyDescent="0.25">
      <c r="A18" s="39" t="s">
        <v>45</v>
      </c>
      <c r="B18" s="48">
        <v>4</v>
      </c>
      <c r="E18" s="1">
        <v>16</v>
      </c>
      <c r="F18" s="1">
        <f t="shared" si="1"/>
        <v>1.4285714285714286</v>
      </c>
      <c r="G18" s="1">
        <f t="shared" si="2"/>
        <v>17.428571428571427</v>
      </c>
      <c r="I18" s="36" t="s">
        <v>43</v>
      </c>
      <c r="J18" s="46">
        <v>5</v>
      </c>
      <c r="AF18" s="36" t="s">
        <v>43</v>
      </c>
      <c r="AG18" s="46">
        <v>5</v>
      </c>
      <c r="AH18" s="46">
        <f t="shared" si="0"/>
        <v>3.4722222222222224E-2</v>
      </c>
      <c r="AI18" s="46">
        <f t="shared" si="3"/>
        <v>0.89583333333333337</v>
      </c>
      <c r="AJ18" s="46" t="str">
        <f t="shared" si="4"/>
        <v>&gt;=0.8611 AND &lt;0.8958</v>
      </c>
      <c r="AL18" s="36" t="s">
        <v>43</v>
      </c>
      <c r="AM18" s="46">
        <v>5</v>
      </c>
      <c r="AN18" s="46">
        <f t="shared" si="5"/>
        <v>1</v>
      </c>
    </row>
    <row r="19" spans="1:40" x14ac:dyDescent="0.25">
      <c r="A19" s="38" t="s">
        <v>44</v>
      </c>
      <c r="B19" s="49">
        <v>5</v>
      </c>
      <c r="E19" s="1">
        <v>17</v>
      </c>
      <c r="F19" s="1">
        <f t="shared" si="1"/>
        <v>0.2857142857142857</v>
      </c>
      <c r="G19" s="1">
        <f t="shared" si="2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6">N19-1</f>
        <v>9</v>
      </c>
      <c r="N19" s="14">
        <f t="shared" si="6"/>
        <v>10</v>
      </c>
      <c r="O19" s="14">
        <f t="shared" si="6"/>
        <v>11</v>
      </c>
      <c r="P19" s="14">
        <f t="shared" si="6"/>
        <v>12</v>
      </c>
      <c r="Q19" s="14">
        <f t="shared" si="6"/>
        <v>13</v>
      </c>
      <c r="R19" s="14">
        <f t="shared" si="6"/>
        <v>14</v>
      </c>
      <c r="S19" s="14">
        <f t="shared" si="6"/>
        <v>15</v>
      </c>
      <c r="T19" s="14">
        <f t="shared" si="6"/>
        <v>16</v>
      </c>
      <c r="U19" s="14">
        <f>V19-1</f>
        <v>17</v>
      </c>
      <c r="V19" s="14">
        <v>18</v>
      </c>
      <c r="W19" s="14" t="s">
        <v>49</v>
      </c>
      <c r="AF19" s="38" t="s">
        <v>44</v>
      </c>
      <c r="AG19" s="49">
        <v>5</v>
      </c>
      <c r="AH19" s="49">
        <f t="shared" si="0"/>
        <v>3.4722222222222224E-2</v>
      </c>
      <c r="AI19" s="49">
        <f t="shared" si="3"/>
        <v>0.93055555555555558</v>
      </c>
      <c r="AJ19" s="49" t="str">
        <f t="shared" si="4"/>
        <v>&gt;=0.8958 AND &lt;0.9306</v>
      </c>
      <c r="AL19" s="38" t="s">
        <v>44</v>
      </c>
      <c r="AM19" s="49">
        <v>5</v>
      </c>
      <c r="AN19" s="49">
        <f t="shared" si="5"/>
        <v>1</v>
      </c>
    </row>
    <row r="20" spans="1:40" x14ac:dyDescent="0.25">
      <c r="A20" s="21" t="s">
        <v>35</v>
      </c>
      <c r="B20" s="31">
        <v>10</v>
      </c>
      <c r="E20" s="1">
        <v>18</v>
      </c>
      <c r="F20" s="1">
        <f t="shared" si="1"/>
        <v>-0.8571428571428571</v>
      </c>
      <c r="G20" s="1">
        <f t="shared" si="2"/>
        <v>17.142857142857142</v>
      </c>
      <c r="I20" s="39" t="s">
        <v>45</v>
      </c>
      <c r="J20" s="48">
        <v>4</v>
      </c>
      <c r="AF20" s="39" t="s">
        <v>45</v>
      </c>
      <c r="AG20" s="48">
        <v>4</v>
      </c>
      <c r="AH20" s="48">
        <f t="shared" si="0"/>
        <v>2.7777777777777776E-2</v>
      </c>
      <c r="AI20" s="48">
        <f t="shared" si="3"/>
        <v>0.95833333333333337</v>
      </c>
      <c r="AJ20" s="48" t="str">
        <f t="shared" si="4"/>
        <v>&gt;=0.9306 AND &lt;0.9583</v>
      </c>
      <c r="AL20" s="39" t="s">
        <v>45</v>
      </c>
      <c r="AM20" s="48">
        <v>4</v>
      </c>
      <c r="AN20" s="48">
        <f t="shared" si="5"/>
        <v>1</v>
      </c>
    </row>
    <row r="21" spans="1:40" x14ac:dyDescent="0.25">
      <c r="B21" s="1">
        <f>SUM(B3:B20)</f>
        <v>138</v>
      </c>
      <c r="AF21" s="50" t="s">
        <v>53</v>
      </c>
      <c r="AG21" s="51">
        <v>6</v>
      </c>
      <c r="AH21" s="51">
        <f t="shared" si="0"/>
        <v>4.1666666666666664E-2</v>
      </c>
      <c r="AI21" s="51">
        <f t="shared" ref="AI21" si="7">AI20+AH21</f>
        <v>1</v>
      </c>
      <c r="AJ21" s="51" t="str">
        <f t="shared" si="4"/>
        <v>&gt;=0.9583 AND &lt;1.0000</v>
      </c>
      <c r="AL21" s="50" t="s">
        <v>53</v>
      </c>
      <c r="AM21" s="51">
        <v>6</v>
      </c>
      <c r="AN21" s="51">
        <f t="shared" si="5"/>
        <v>1</v>
      </c>
    </row>
    <row r="22" spans="1:40" x14ac:dyDescent="0.25">
      <c r="AG22" s="1">
        <f>SUM(AG3:AG21)</f>
        <v>144</v>
      </c>
      <c r="AL22">
        <v>18</v>
      </c>
      <c r="AM22" t="s">
        <v>56</v>
      </c>
    </row>
  </sheetData>
  <mergeCells count="5">
    <mergeCell ref="D1:F1"/>
    <mergeCell ref="I1:J1"/>
    <mergeCell ref="L1:W1"/>
    <mergeCell ref="AF1:AJ1"/>
    <mergeCell ref="AL1:A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0604-463D-498A-AA2A-92480CAE5AAB}">
  <dimension ref="A1:FT11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M2" t="s">
        <v>88</v>
      </c>
      <c r="AX2" t="s">
        <v>85</v>
      </c>
      <c r="BE2" t="s">
        <v>179</v>
      </c>
      <c r="BQ2" t="s">
        <v>181</v>
      </c>
      <c r="CI2" t="s">
        <v>183</v>
      </c>
      <c r="CV2" t="s">
        <v>87</v>
      </c>
      <c r="DD2" t="s">
        <v>185</v>
      </c>
      <c r="DO2" t="s">
        <v>187</v>
      </c>
      <c r="EK2" t="s">
        <v>189</v>
      </c>
      <c r="EO2" t="s">
        <v>217</v>
      </c>
      <c r="EP2" t="s">
        <v>83</v>
      </c>
      <c r="EW2" t="s">
        <v>82</v>
      </c>
      <c r="FA2" t="s">
        <v>221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60" t="s">
        <v>28</v>
      </c>
      <c r="AN4" s="58" t="s">
        <v>29</v>
      </c>
      <c r="AO4" s="58" t="s">
        <v>29</v>
      </c>
      <c r="AP4" s="58" t="s">
        <v>29</v>
      </c>
      <c r="AQ4" s="58" t="s">
        <v>29</v>
      </c>
      <c r="AR4" s="60" t="s">
        <v>28</v>
      </c>
      <c r="AS4" s="58" t="s">
        <v>29</v>
      </c>
      <c r="AT4" s="60" t="s">
        <v>28</v>
      </c>
      <c r="AU4" s="60" t="s">
        <v>28</v>
      </c>
      <c r="AV4" s="58" t="s">
        <v>29</v>
      </c>
      <c r="AW4" s="60" t="s">
        <v>28</v>
      </c>
      <c r="AX4" s="61" t="s">
        <v>31</v>
      </c>
      <c r="AY4" s="61" t="s">
        <v>31</v>
      </c>
      <c r="AZ4" s="60" t="s">
        <v>28</v>
      </c>
      <c r="BA4" s="58" t="s">
        <v>29</v>
      </c>
      <c r="BB4" s="60" t="s">
        <v>28</v>
      </c>
      <c r="BC4" s="60" t="s">
        <v>28</v>
      </c>
      <c r="BD4" s="60" t="s">
        <v>28</v>
      </c>
      <c r="BE4" s="58" t="s">
        <v>32</v>
      </c>
      <c r="BF4" s="60" t="s">
        <v>28</v>
      </c>
      <c r="BG4" s="60" t="s">
        <v>28</v>
      </c>
      <c r="BH4" s="58" t="s">
        <v>32</v>
      </c>
      <c r="BI4" s="60" t="s">
        <v>28</v>
      </c>
      <c r="BJ4" s="61" t="s">
        <v>31</v>
      </c>
      <c r="BK4" s="61" t="s">
        <v>31</v>
      </c>
      <c r="BL4" s="61" t="s">
        <v>31</v>
      </c>
      <c r="BM4" s="58" t="s">
        <v>32</v>
      </c>
      <c r="BN4" s="61" t="s">
        <v>31</v>
      </c>
      <c r="BO4" s="61" t="s">
        <v>31</v>
      </c>
      <c r="BP4" s="58" t="s">
        <v>32</v>
      </c>
      <c r="BQ4" s="60" t="s">
        <v>34</v>
      </c>
      <c r="BR4" s="61" t="s">
        <v>31</v>
      </c>
      <c r="BS4" s="61" t="s">
        <v>31</v>
      </c>
      <c r="BT4" s="58" t="s">
        <v>32</v>
      </c>
      <c r="BU4" s="60" t="s">
        <v>34</v>
      </c>
      <c r="BV4" s="58" t="s">
        <v>32</v>
      </c>
      <c r="BW4" s="61" t="s">
        <v>31</v>
      </c>
      <c r="BX4" s="58" t="s">
        <v>32</v>
      </c>
      <c r="BY4" s="58" t="s">
        <v>32</v>
      </c>
      <c r="BZ4" s="58" t="s">
        <v>32</v>
      </c>
      <c r="CA4" s="58" t="s">
        <v>32</v>
      </c>
      <c r="CB4" s="60" t="s">
        <v>34</v>
      </c>
      <c r="CC4" s="58" t="s">
        <v>32</v>
      </c>
      <c r="CD4" s="60" t="s">
        <v>34</v>
      </c>
      <c r="CE4" s="60" t="s">
        <v>34</v>
      </c>
      <c r="CF4" s="60" t="s">
        <v>34</v>
      </c>
      <c r="CG4" s="60" t="s">
        <v>34</v>
      </c>
      <c r="CH4" s="60" t="s">
        <v>34</v>
      </c>
      <c r="CI4" s="61" t="s">
        <v>35</v>
      </c>
      <c r="CJ4" s="60" t="s">
        <v>34</v>
      </c>
      <c r="CK4" s="60" t="s">
        <v>34</v>
      </c>
      <c r="CL4" s="60" t="s">
        <v>34</v>
      </c>
      <c r="CM4" s="60" t="s">
        <v>34</v>
      </c>
      <c r="CN4" s="60" t="s">
        <v>34</v>
      </c>
      <c r="CO4" s="61" t="s">
        <v>35</v>
      </c>
      <c r="CP4" s="61" t="s">
        <v>35</v>
      </c>
      <c r="CQ4" s="60" t="s">
        <v>34</v>
      </c>
      <c r="CR4" s="60" t="s">
        <v>34</v>
      </c>
      <c r="CS4" s="61" t="s">
        <v>35</v>
      </c>
      <c r="CT4" s="61" t="s">
        <v>35</v>
      </c>
      <c r="CU4" s="61" t="s">
        <v>35</v>
      </c>
      <c r="CV4" s="58" t="s">
        <v>30</v>
      </c>
      <c r="CW4" s="61" t="s">
        <v>35</v>
      </c>
      <c r="CX4" s="61" t="s">
        <v>35</v>
      </c>
      <c r="CY4" s="61" t="s">
        <v>35</v>
      </c>
      <c r="CZ4" s="58" t="s">
        <v>30</v>
      </c>
      <c r="DA4" s="58" t="s">
        <v>30</v>
      </c>
      <c r="DB4" s="58" t="s">
        <v>30</v>
      </c>
      <c r="DC4" s="58" t="s">
        <v>30</v>
      </c>
      <c r="DD4" s="60" t="s">
        <v>36</v>
      </c>
      <c r="DE4" s="58" t="s">
        <v>30</v>
      </c>
      <c r="DF4" s="58" t="s">
        <v>30</v>
      </c>
      <c r="DG4" s="58" t="s">
        <v>30</v>
      </c>
      <c r="DH4" s="58" t="s">
        <v>30</v>
      </c>
      <c r="DI4" s="60" t="s">
        <v>36</v>
      </c>
      <c r="DJ4" s="60" t="s">
        <v>36</v>
      </c>
      <c r="DK4" s="58" t="s">
        <v>30</v>
      </c>
      <c r="DL4" s="58" t="s">
        <v>30</v>
      </c>
      <c r="DM4" s="60" t="s">
        <v>36</v>
      </c>
      <c r="DN4" s="60" t="s">
        <v>36</v>
      </c>
      <c r="DO4" s="61" t="s">
        <v>37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1" t="s">
        <v>37</v>
      </c>
      <c r="DV4" s="61" t="s">
        <v>37</v>
      </c>
      <c r="DW4" s="61" t="s">
        <v>37</v>
      </c>
      <c r="DX4" s="61" t="s">
        <v>37</v>
      </c>
      <c r="DY4" s="61" t="s">
        <v>37</v>
      </c>
      <c r="DZ4" s="61" t="s">
        <v>37</v>
      </c>
      <c r="EA4" s="61" t="s">
        <v>37</v>
      </c>
      <c r="EB4" s="61" t="s">
        <v>37</v>
      </c>
      <c r="EC4" s="61" t="s">
        <v>37</v>
      </c>
      <c r="ED4" s="61" t="s">
        <v>37</v>
      </c>
      <c r="EE4" s="61" t="s">
        <v>37</v>
      </c>
      <c r="EF4" s="61" t="s">
        <v>37</v>
      </c>
      <c r="EG4" s="61" t="s">
        <v>37</v>
      </c>
      <c r="EH4" s="61" t="s">
        <v>37</v>
      </c>
      <c r="EI4" s="61" t="s">
        <v>37</v>
      </c>
      <c r="EJ4" s="61" t="s">
        <v>37</v>
      </c>
      <c r="EK4" s="58" t="s">
        <v>38</v>
      </c>
      <c r="EL4" s="61" t="s">
        <v>37</v>
      </c>
      <c r="EM4" s="58" t="s">
        <v>38</v>
      </c>
      <c r="EN4" s="58" t="s">
        <v>38</v>
      </c>
      <c r="EO4" s="61" t="s">
        <v>40</v>
      </c>
      <c r="EP4" s="58" t="s">
        <v>39</v>
      </c>
      <c r="EQ4" s="58" t="s">
        <v>39</v>
      </c>
      <c r="ER4" s="58" t="s">
        <v>39</v>
      </c>
      <c r="ES4" s="58" t="s">
        <v>39</v>
      </c>
      <c r="ET4" s="58" t="s">
        <v>39</v>
      </c>
      <c r="EU4" s="58" t="s">
        <v>39</v>
      </c>
      <c r="EV4" s="58" t="s">
        <v>39</v>
      </c>
      <c r="EW4" s="60" t="s">
        <v>41</v>
      </c>
      <c r="EX4" s="60" t="s">
        <v>41</v>
      </c>
      <c r="EY4" s="60" t="s">
        <v>41</v>
      </c>
      <c r="EZ4" s="60" t="s">
        <v>41</v>
      </c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6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7" t="s">
        <v>79</v>
      </c>
      <c r="AL6" s="57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56" t="s">
        <v>73</v>
      </c>
      <c r="AG7" s="56" t="s">
        <v>73</v>
      </c>
      <c r="AH7" s="56" t="s">
        <v>73</v>
      </c>
      <c r="AI7" s="56" t="s">
        <v>73</v>
      </c>
      <c r="AJ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56" t="s">
        <v>70</v>
      </c>
      <c r="AG8" s="56" t="s">
        <v>70</v>
      </c>
      <c r="AH8" s="56" t="s">
        <v>70</v>
      </c>
      <c r="AI8" s="56" t="s">
        <v>70</v>
      </c>
      <c r="AJ8" s="56" t="s">
        <v>70</v>
      </c>
      <c r="AM8" s="57" t="s">
        <v>70</v>
      </c>
      <c r="AN8" s="56" t="s">
        <v>70</v>
      </c>
      <c r="AO8" s="56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W8" s="57" t="s">
        <v>70</v>
      </c>
      <c r="AX8" s="57" t="s">
        <v>70</v>
      </c>
      <c r="AY8" s="57" t="s">
        <v>70</v>
      </c>
      <c r="AZ8" s="57" t="s">
        <v>70</v>
      </c>
      <c r="BA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t="s">
        <v>71</v>
      </c>
      <c r="AG9" t="s">
        <v>71</v>
      </c>
      <c r="AH9" t="s">
        <v>71</v>
      </c>
      <c r="AI9" t="s">
        <v>71</v>
      </c>
      <c r="AJ9" t="s">
        <v>71</v>
      </c>
      <c r="AN9" t="s">
        <v>71</v>
      </c>
      <c r="AO9" t="s">
        <v>71</v>
      </c>
      <c r="AP9" t="s">
        <v>71</v>
      </c>
      <c r="AQ9" t="s">
        <v>71</v>
      </c>
      <c r="AS9" t="s">
        <v>71</v>
      </c>
      <c r="AV9" t="s">
        <v>71</v>
      </c>
      <c r="BA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s="59" t="s">
        <v>76</v>
      </c>
      <c r="AN10" t="s">
        <v>75</v>
      </c>
      <c r="AO10" t="s">
        <v>75</v>
      </c>
      <c r="AP10" t="s">
        <v>75</v>
      </c>
      <c r="AQ10" t="s">
        <v>75</v>
      </c>
      <c r="AS10" t="s">
        <v>75</v>
      </c>
      <c r="AV10" t="s">
        <v>75</v>
      </c>
      <c r="BA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 t="s">
        <v>176</v>
      </c>
      <c r="AG11" s="43" t="s">
        <v>175</v>
      </c>
      <c r="AH11" s="43" t="s">
        <v>104</v>
      </c>
      <c r="AI11" s="43" t="s">
        <v>105</v>
      </c>
      <c r="AJ11" s="43" t="s">
        <v>177</v>
      </c>
      <c r="AK11" s="43"/>
      <c r="AL11" s="43"/>
      <c r="AM11" s="43"/>
      <c r="AN11" s="43" t="s">
        <v>97</v>
      </c>
      <c r="AO11" s="43" t="s">
        <v>99</v>
      </c>
      <c r="AP11" s="43" t="s">
        <v>95</v>
      </c>
      <c r="AQ11" s="43" t="s">
        <v>98</v>
      </c>
      <c r="AR11" s="43"/>
      <c r="AS11" s="43" t="s">
        <v>102</v>
      </c>
      <c r="AT11" s="43"/>
      <c r="AU11" s="43"/>
      <c r="AV11" s="43" t="s">
        <v>96</v>
      </c>
      <c r="AW11" s="43"/>
      <c r="AX11" s="43"/>
      <c r="AY11" s="43"/>
      <c r="AZ11" s="43"/>
      <c r="BA11" s="43" t="s">
        <v>101</v>
      </c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>
        <v>7</v>
      </c>
      <c r="AO12" s="1"/>
      <c r="AY12" s="1"/>
      <c r="BF12" s="1"/>
      <c r="BI12" s="1">
        <v>29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M13" s="56" t="s">
        <v>90</v>
      </c>
      <c r="AN13" s="57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  <c r="BI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M14" s="56" t="s">
        <v>69</v>
      </c>
      <c r="AR14" s="56" t="s">
        <v>69</v>
      </c>
      <c r="AT14" s="56" t="s">
        <v>69</v>
      </c>
      <c r="AU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7" t="s">
        <v>69</v>
      </c>
      <c r="BB14" s="57" t="s">
        <v>69</v>
      </c>
      <c r="BC14" s="57" t="s">
        <v>69</v>
      </c>
      <c r="BD14" s="56" t="s">
        <v>69</v>
      </c>
      <c r="BE14" s="56" t="s">
        <v>69</v>
      </c>
      <c r="BF14" s="56" t="s">
        <v>69</v>
      </c>
      <c r="BG14" s="57" t="s">
        <v>69</v>
      </c>
      <c r="BH14" s="56" t="s">
        <v>69</v>
      </c>
      <c r="BI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M15" s="56" t="s">
        <v>73</v>
      </c>
      <c r="AR15" s="56" t="s">
        <v>73</v>
      </c>
      <c r="AT15" s="56" t="s">
        <v>73</v>
      </c>
      <c r="AU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D15" s="56" t="s">
        <v>73</v>
      </c>
      <c r="BE15" s="56" t="s">
        <v>73</v>
      </c>
      <c r="BF15" s="56" t="s">
        <v>73</v>
      </c>
      <c r="BH15" s="56" t="s">
        <v>73</v>
      </c>
      <c r="BI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M16" s="56" t="s">
        <v>70</v>
      </c>
      <c r="AR16" s="56" t="s">
        <v>70</v>
      </c>
      <c r="AT16" s="56" t="s">
        <v>70</v>
      </c>
      <c r="AU16" s="56" t="s">
        <v>70</v>
      </c>
      <c r="AW16" s="56" t="s">
        <v>70</v>
      </c>
      <c r="AX16" s="57" t="s">
        <v>70</v>
      </c>
      <c r="AY16" s="57" t="s">
        <v>70</v>
      </c>
      <c r="AZ16" s="56" t="s">
        <v>70</v>
      </c>
      <c r="BD16" s="56" t="s">
        <v>70</v>
      </c>
      <c r="BE16" s="57" t="s">
        <v>70</v>
      </c>
      <c r="BF16" s="56" t="s">
        <v>70</v>
      </c>
      <c r="BH16" s="57" t="s">
        <v>70</v>
      </c>
      <c r="BI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M17" t="s">
        <v>71</v>
      </c>
      <c r="AR17" t="s">
        <v>71</v>
      </c>
      <c r="AT17" t="s">
        <v>71</v>
      </c>
      <c r="AU17" t="s">
        <v>71</v>
      </c>
      <c r="AW17" t="s">
        <v>71</v>
      </c>
      <c r="AZ17" t="s">
        <v>71</v>
      </c>
      <c r="BD17" t="s">
        <v>71</v>
      </c>
      <c r="BF17" t="s">
        <v>71</v>
      </c>
      <c r="BI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M18" t="s">
        <v>75</v>
      </c>
      <c r="AR18" t="s">
        <v>75</v>
      </c>
      <c r="AT18" t="s">
        <v>75</v>
      </c>
      <c r="AU18" t="s">
        <v>75</v>
      </c>
      <c r="AW18" t="s">
        <v>75</v>
      </c>
      <c r="AX18" s="59" t="s">
        <v>76</v>
      </c>
      <c r="AZ18" t="s">
        <v>75</v>
      </c>
      <c r="BA18" t="s">
        <v>75</v>
      </c>
      <c r="BB18" t="s">
        <v>75</v>
      </c>
      <c r="BC18" t="s">
        <v>75</v>
      </c>
      <c r="BD18" t="s">
        <v>75</v>
      </c>
      <c r="BF18" t="s">
        <v>75</v>
      </c>
      <c r="BI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M19" s="43" t="s">
        <v>100</v>
      </c>
      <c r="AN19" s="43"/>
      <c r="AO19" s="43"/>
      <c r="AP19" s="43"/>
      <c r="AQ19" s="43"/>
      <c r="AR19" s="43" t="s">
        <v>177</v>
      </c>
      <c r="AS19" s="43"/>
      <c r="AT19" s="43" t="s">
        <v>175</v>
      </c>
      <c r="AU19" s="43" t="s">
        <v>97</v>
      </c>
      <c r="AV19" s="43"/>
      <c r="AW19" s="43" t="s">
        <v>98</v>
      </c>
      <c r="AX19" s="43"/>
      <c r="AY19" s="43"/>
      <c r="AZ19" s="43" t="s">
        <v>102</v>
      </c>
      <c r="BA19" s="43"/>
      <c r="BB19" s="43"/>
      <c r="BC19" s="43"/>
      <c r="BD19" s="43" t="s">
        <v>95</v>
      </c>
      <c r="BE19" s="43"/>
      <c r="BF19" s="43" t="s">
        <v>99</v>
      </c>
      <c r="BI19" s="43" t="s">
        <v>98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>
        <v>18</v>
      </c>
      <c r="AY20" s="1"/>
      <c r="BH20" s="1"/>
      <c r="BU20" s="1"/>
      <c r="BW20" s="1">
        <v>43</v>
      </c>
      <c r="BZ20" s="1"/>
    </row>
    <row r="21" spans="1:95" x14ac:dyDescent="0.25">
      <c r="B21" s="1">
        <f>SUM(B3:B20)</f>
        <v>138</v>
      </c>
      <c r="AX21" s="56" t="s">
        <v>90</v>
      </c>
      <c r="AY21" s="56" t="s">
        <v>90</v>
      </c>
      <c r="AZ21" s="57" t="s">
        <v>90</v>
      </c>
      <c r="BA21" s="57" t="s">
        <v>90</v>
      </c>
      <c r="BB21" s="57" t="s">
        <v>90</v>
      </c>
      <c r="BC21" s="57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6" t="s">
        <v>90</v>
      </c>
      <c r="BI21" s="57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</row>
    <row r="22" spans="1:95" x14ac:dyDescent="0.25">
      <c r="L22">
        <f ca="1">INT(RAND()*18)+1</f>
        <v>3</v>
      </c>
      <c r="AX22" s="56" t="s">
        <v>78</v>
      </c>
      <c r="AY22" s="56" t="s">
        <v>78</v>
      </c>
      <c r="BE22" s="56" t="s">
        <v>78</v>
      </c>
      <c r="BH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7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X23" s="56" t="s">
        <v>73</v>
      </c>
      <c r="AY23" s="56" t="s">
        <v>73</v>
      </c>
      <c r="BE23" s="56" t="s">
        <v>73</v>
      </c>
      <c r="BH23" s="56" t="s">
        <v>73</v>
      </c>
      <c r="BJ23" s="56" t="s">
        <v>73</v>
      </c>
      <c r="BK23" s="56" t="s">
        <v>73</v>
      </c>
      <c r="BL23" s="56" t="s">
        <v>73</v>
      </c>
      <c r="BM23" s="56" t="s">
        <v>73</v>
      </c>
      <c r="BN23" s="56" t="s">
        <v>73</v>
      </c>
      <c r="BO23" s="56" t="s">
        <v>73</v>
      </c>
      <c r="BP23" s="56" t="s">
        <v>73</v>
      </c>
      <c r="BQ23" s="56" t="s">
        <v>73</v>
      </c>
      <c r="BS23" s="57" t="s">
        <v>70</v>
      </c>
      <c r="BT23" s="56" t="s">
        <v>73</v>
      </c>
      <c r="BU23" s="56" t="s">
        <v>73</v>
      </c>
      <c r="BV23" s="56" t="s">
        <v>73</v>
      </c>
      <c r="BW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32</v>
      </c>
      <c r="O24" s="40" t="s">
        <v>29</v>
      </c>
      <c r="P24" s="40" t="s">
        <v>29</v>
      </c>
      <c r="Q24" s="40" t="s">
        <v>28</v>
      </c>
      <c r="R24" s="40" t="s">
        <v>29</v>
      </c>
      <c r="S24" s="40" t="s">
        <v>29</v>
      </c>
      <c r="T24" s="40" t="s">
        <v>29</v>
      </c>
      <c r="U24" s="40" t="s">
        <v>29</v>
      </c>
      <c r="V24" s="40" t="s">
        <v>29</v>
      </c>
      <c r="W24" s="40" t="s">
        <v>28</v>
      </c>
      <c r="X24" s="40" t="s">
        <v>29</v>
      </c>
      <c r="Y24" s="40" t="s">
        <v>29</v>
      </c>
      <c r="Z24" s="40" t="s">
        <v>36</v>
      </c>
      <c r="AA24" s="40" t="s">
        <v>29</v>
      </c>
      <c r="AB24" s="40" t="s">
        <v>29</v>
      </c>
      <c r="AC24" s="40" t="s">
        <v>31</v>
      </c>
      <c r="AD24" s="40" t="s">
        <v>34</v>
      </c>
      <c r="AX24" s="56" t="s">
        <v>70</v>
      </c>
      <c r="AY24" s="56" t="s">
        <v>70</v>
      </c>
      <c r="BE24" s="57" t="s">
        <v>70</v>
      </c>
      <c r="BH24" s="57" t="s">
        <v>70</v>
      </c>
      <c r="BJ24" s="56" t="s">
        <v>70</v>
      </c>
      <c r="BK24" s="56" t="s">
        <v>70</v>
      </c>
      <c r="BL24" s="56" t="s">
        <v>70</v>
      </c>
      <c r="BM24" s="57" t="s">
        <v>70</v>
      </c>
      <c r="BN24" s="56" t="s">
        <v>70</v>
      </c>
      <c r="BO24" s="56" t="s">
        <v>70</v>
      </c>
      <c r="BP24" s="57" t="s">
        <v>70</v>
      </c>
      <c r="BQ24" s="57" t="s">
        <v>70</v>
      </c>
      <c r="BT24" s="57" t="s">
        <v>70</v>
      </c>
      <c r="BU24" s="57" t="s">
        <v>70</v>
      </c>
      <c r="BV24" s="57" t="s">
        <v>70</v>
      </c>
      <c r="BW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39</v>
      </c>
      <c r="N25" s="40" t="s">
        <v>42</v>
      </c>
      <c r="O25" s="40" t="s">
        <v>36</v>
      </c>
      <c r="P25" s="40" t="s">
        <v>33</v>
      </c>
      <c r="Q25" s="40" t="s">
        <v>38</v>
      </c>
      <c r="R25" s="40" t="s">
        <v>43</v>
      </c>
      <c r="S25" s="40" t="s">
        <v>31</v>
      </c>
      <c r="T25" s="40" t="s">
        <v>35</v>
      </c>
      <c r="U25" s="40" t="s">
        <v>34</v>
      </c>
      <c r="V25" s="40" t="s">
        <v>172</v>
      </c>
      <c r="W25" s="40" t="s">
        <v>34</v>
      </c>
      <c r="X25" s="40" t="s">
        <v>28</v>
      </c>
      <c r="Y25" s="40" t="s">
        <v>30</v>
      </c>
      <c r="Z25" s="40" t="s">
        <v>172</v>
      </c>
      <c r="AA25" s="40" t="s">
        <v>32</v>
      </c>
      <c r="AB25" s="40" t="s">
        <v>45</v>
      </c>
      <c r="AC25" s="40" t="s">
        <v>40</v>
      </c>
      <c r="AD25" s="40" t="s">
        <v>40</v>
      </c>
      <c r="AX25" t="s">
        <v>71</v>
      </c>
      <c r="AY25" t="s">
        <v>71</v>
      </c>
      <c r="BJ25" t="s">
        <v>71</v>
      </c>
      <c r="BK25" t="s">
        <v>71</v>
      </c>
      <c r="BL25" t="s">
        <v>71</v>
      </c>
      <c r="BN25" t="s">
        <v>71</v>
      </c>
      <c r="BO25" t="s">
        <v>71</v>
      </c>
      <c r="BW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28</v>
      </c>
      <c r="N26" s="40" t="s">
        <v>30</v>
      </c>
      <c r="O26" s="40" t="s">
        <v>28</v>
      </c>
      <c r="P26" s="40" t="s">
        <v>28</v>
      </c>
      <c r="Q26" s="40" t="s">
        <v>34</v>
      </c>
      <c r="R26" s="40" t="s">
        <v>32</v>
      </c>
      <c r="S26" s="40" t="s">
        <v>28</v>
      </c>
      <c r="T26" s="40" t="s">
        <v>31</v>
      </c>
      <c r="U26" s="40" t="s">
        <v>28</v>
      </c>
      <c r="V26" s="40" t="s">
        <v>31</v>
      </c>
      <c r="W26" s="40" t="s">
        <v>36</v>
      </c>
      <c r="X26" s="40" t="s">
        <v>32</v>
      </c>
      <c r="Y26" s="40" t="s">
        <v>28</v>
      </c>
      <c r="Z26" s="40" t="s">
        <v>37</v>
      </c>
      <c r="AA26" s="40" t="s">
        <v>31</v>
      </c>
      <c r="AB26" s="40" t="s">
        <v>28</v>
      </c>
      <c r="AC26" s="40" t="s">
        <v>32</v>
      </c>
      <c r="AD26" s="40" t="s">
        <v>37</v>
      </c>
      <c r="AX26" t="s">
        <v>75</v>
      </c>
      <c r="AY26" t="s">
        <v>75</v>
      </c>
      <c r="BE26" s="59" t="s">
        <v>76</v>
      </c>
      <c r="BJ26" t="s">
        <v>75</v>
      </c>
      <c r="BK26" t="s">
        <v>75</v>
      </c>
      <c r="BL26" t="s">
        <v>75</v>
      </c>
      <c r="BN26" t="s">
        <v>75</v>
      </c>
      <c r="BO26" t="s">
        <v>75</v>
      </c>
      <c r="BR26" t="s">
        <v>75</v>
      </c>
      <c r="BS26" t="s">
        <v>75</v>
      </c>
      <c r="BW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37</v>
      </c>
      <c r="N27" s="40" t="s">
        <v>44</v>
      </c>
      <c r="O27" s="40" t="s">
        <v>31</v>
      </c>
      <c r="P27" s="40" t="s">
        <v>45</v>
      </c>
      <c r="Q27" s="40" t="s">
        <v>39</v>
      </c>
      <c r="R27" s="40" t="s">
        <v>35</v>
      </c>
      <c r="S27" s="40" t="s">
        <v>42</v>
      </c>
      <c r="T27" s="40" t="s">
        <v>45</v>
      </c>
      <c r="U27" s="40" t="s">
        <v>35</v>
      </c>
      <c r="V27" s="40" t="s">
        <v>36</v>
      </c>
      <c r="W27" s="40" t="s">
        <v>41</v>
      </c>
      <c r="X27" s="40" t="s">
        <v>38</v>
      </c>
      <c r="Y27" s="40" t="s">
        <v>43</v>
      </c>
      <c r="Z27" s="40" t="s">
        <v>41</v>
      </c>
      <c r="AA27" s="40" t="s">
        <v>33</v>
      </c>
      <c r="AB27" s="40" t="s">
        <v>32</v>
      </c>
      <c r="AC27" s="40" t="s">
        <v>43</v>
      </c>
      <c r="AD27" s="40" t="s">
        <v>172</v>
      </c>
      <c r="AT27" s="43"/>
      <c r="AU27" s="43"/>
      <c r="AV27" s="43"/>
      <c r="AW27" s="43"/>
      <c r="AX27" s="43" t="s">
        <v>99</v>
      </c>
      <c r="AY27" s="43" t="s">
        <v>177</v>
      </c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 t="s">
        <v>176</v>
      </c>
      <c r="BK27" s="43" t="s">
        <v>105</v>
      </c>
      <c r="BL27" s="43" t="s">
        <v>175</v>
      </c>
      <c r="BM27" s="43"/>
      <c r="BN27" s="43" t="s">
        <v>102</v>
      </c>
      <c r="BO27" s="43" t="s">
        <v>173</v>
      </c>
      <c r="BP27" s="43"/>
      <c r="BQ27" s="43"/>
      <c r="BR27" s="43"/>
      <c r="BT27" s="43"/>
      <c r="BU27" s="43"/>
      <c r="BW27" s="43" t="s">
        <v>104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31</v>
      </c>
      <c r="N28" s="40" t="s">
        <v>36</v>
      </c>
      <c r="O28" s="40" t="s">
        <v>35</v>
      </c>
      <c r="P28" s="40" t="s">
        <v>32</v>
      </c>
      <c r="Q28" s="40" t="s">
        <v>35</v>
      </c>
      <c r="R28" s="40" t="s">
        <v>34</v>
      </c>
      <c r="S28" s="40" t="s">
        <v>34</v>
      </c>
      <c r="T28" s="40" t="s">
        <v>32</v>
      </c>
      <c r="U28" s="40" t="s">
        <v>31</v>
      </c>
      <c r="V28" s="40" t="s">
        <v>32</v>
      </c>
      <c r="W28" s="40" t="s">
        <v>37</v>
      </c>
      <c r="X28" s="40" t="s">
        <v>35</v>
      </c>
      <c r="Y28" s="40" t="s">
        <v>31</v>
      </c>
      <c r="Z28" s="40" t="s">
        <v>38</v>
      </c>
      <c r="AA28" s="40" t="s">
        <v>30</v>
      </c>
      <c r="AB28" s="40" t="s">
        <v>31</v>
      </c>
      <c r="AC28" s="40" t="s">
        <v>35</v>
      </c>
      <c r="AD28" s="40" t="s">
        <v>39</v>
      </c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34</v>
      </c>
      <c r="N29" s="40" t="s">
        <v>37</v>
      </c>
      <c r="O29" s="40" t="s">
        <v>44</v>
      </c>
      <c r="P29" s="40" t="s">
        <v>39</v>
      </c>
      <c r="Q29" s="40" t="s">
        <v>172</v>
      </c>
      <c r="R29" s="40" t="s">
        <v>38</v>
      </c>
      <c r="S29" s="40" t="s">
        <v>35</v>
      </c>
      <c r="T29" s="40" t="s">
        <v>33</v>
      </c>
      <c r="U29" s="40" t="s">
        <v>32</v>
      </c>
      <c r="V29" s="40" t="s">
        <v>34</v>
      </c>
      <c r="W29" s="40" t="s">
        <v>33</v>
      </c>
      <c r="X29" s="40" t="s">
        <v>39</v>
      </c>
      <c r="Y29" s="40" t="s">
        <v>42</v>
      </c>
      <c r="Z29" s="40" t="s">
        <v>33</v>
      </c>
      <c r="AA29" s="40" t="s">
        <v>38</v>
      </c>
      <c r="AB29" s="40" t="s">
        <v>38</v>
      </c>
      <c r="AC29" s="40" t="s">
        <v>41</v>
      </c>
      <c r="AD29" s="40" t="s">
        <v>43</v>
      </c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35</v>
      </c>
      <c r="N30" s="40"/>
      <c r="O30" s="40" t="s">
        <v>37</v>
      </c>
      <c r="P30" s="40" t="s">
        <v>34</v>
      </c>
      <c r="Q30" s="40" t="s">
        <v>36</v>
      </c>
      <c r="R30" s="40" t="s">
        <v>30</v>
      </c>
      <c r="S30" s="40" t="s">
        <v>36</v>
      </c>
      <c r="T30" s="40" t="s">
        <v>30</v>
      </c>
      <c r="U30" s="40" t="s">
        <v>30</v>
      </c>
      <c r="V30" s="40" t="s">
        <v>35</v>
      </c>
      <c r="W30" s="40" t="s">
        <v>38</v>
      </c>
      <c r="X30" s="40" t="s">
        <v>30</v>
      </c>
      <c r="Y30" s="40" t="s">
        <v>34</v>
      </c>
      <c r="Z30" s="40" t="s">
        <v>40</v>
      </c>
      <c r="AA30" s="40" t="s">
        <v>36</v>
      </c>
      <c r="AB30" s="40" t="s">
        <v>37</v>
      </c>
      <c r="AC30" s="40" t="s">
        <v>30</v>
      </c>
      <c r="AD30" s="40" t="s">
        <v>41</v>
      </c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38</v>
      </c>
      <c r="N31" s="40"/>
      <c r="O31" s="40" t="s">
        <v>40</v>
      </c>
      <c r="P31" s="40" t="s">
        <v>172</v>
      </c>
      <c r="Q31" s="40" t="s">
        <v>42</v>
      </c>
      <c r="R31" s="40" t="s">
        <v>42</v>
      </c>
      <c r="S31" s="40" t="s">
        <v>44</v>
      </c>
      <c r="T31" s="40" t="s">
        <v>41</v>
      </c>
      <c r="U31" s="40" t="s">
        <v>37</v>
      </c>
      <c r="V31" s="40" t="s">
        <v>42</v>
      </c>
      <c r="W31" s="40" t="s">
        <v>40</v>
      </c>
      <c r="X31" s="40" t="s">
        <v>40</v>
      </c>
      <c r="Y31" s="40" t="s">
        <v>41</v>
      </c>
      <c r="Z31" s="40" t="s">
        <v>43</v>
      </c>
      <c r="AA31" s="40" t="s">
        <v>40</v>
      </c>
      <c r="AB31" s="40" t="s">
        <v>39</v>
      </c>
      <c r="AC31" s="40" t="s">
        <v>172</v>
      </c>
      <c r="AD31" s="40" t="s">
        <v>45</v>
      </c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35" t="s">
        <v>42</v>
      </c>
      <c r="J37" s="44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3</v>
      </c>
      <c r="K40" s="1">
        <f t="shared" si="4"/>
        <v>2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71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mergeCells count="4">
    <mergeCell ref="D1:F1"/>
    <mergeCell ref="I1:J1"/>
    <mergeCell ref="L1:AD1"/>
    <mergeCell ref="T34:V34"/>
  </mergeCells>
  <phoneticPr fontId="4" type="noConversion"/>
  <conditionalFormatting sqref="M24:AD31">
    <cfRule type="expression" dxfId="305" priority="19" stopIfTrue="1">
      <formula>(M24=$A$3)</formula>
    </cfRule>
    <cfRule type="expression" dxfId="304" priority="36" stopIfTrue="1">
      <formula>(M24=$A$20)</formula>
    </cfRule>
    <cfRule type="expression" dxfId="303" priority="20" stopIfTrue="1">
      <formula>(M24=$A$4)</formula>
    </cfRule>
    <cfRule type="expression" dxfId="302" priority="21" stopIfTrue="1">
      <formula>(M24=$A$5)</formula>
    </cfRule>
    <cfRule type="expression" dxfId="301" priority="22" stopIfTrue="1">
      <formula>(M24=$A$6)</formula>
    </cfRule>
    <cfRule type="expression" dxfId="300" priority="23" stopIfTrue="1">
      <formula>(M24=$A$7)</formula>
    </cfRule>
    <cfRule type="expression" dxfId="299" priority="24" stopIfTrue="1">
      <formula>(M24=$A$8)</formula>
    </cfRule>
    <cfRule type="expression" dxfId="298" priority="25" stopIfTrue="1">
      <formula>(M24=$A$9)</formula>
    </cfRule>
    <cfRule type="expression" dxfId="297" priority="26" stopIfTrue="1">
      <formula>(M24=$A$10)</formula>
    </cfRule>
    <cfRule type="expression" dxfId="296" priority="27" stopIfTrue="1">
      <formula>(M24=$A$11)</formula>
    </cfRule>
    <cfRule type="expression" dxfId="295" priority="28" stopIfTrue="1">
      <formula>(M24=$A$12)</formula>
    </cfRule>
    <cfRule type="expression" dxfId="294" priority="29" stopIfTrue="1">
      <formula>(M24=$A$13)</formula>
    </cfRule>
    <cfRule type="expression" dxfId="293" priority="30" stopIfTrue="1">
      <formula>(M24=$A$14)</formula>
    </cfRule>
    <cfRule type="expression" dxfId="292" priority="31" stopIfTrue="1">
      <formula>(M24=$A$15)</formula>
    </cfRule>
    <cfRule type="expression" dxfId="291" priority="32" stopIfTrue="1">
      <formula>(M24=$A$16)</formula>
    </cfRule>
    <cfRule type="expression" dxfId="290" priority="33" stopIfTrue="1">
      <formula>(M24=$A$17)</formula>
    </cfRule>
    <cfRule type="expression" dxfId="289" priority="34" stopIfTrue="1">
      <formula>(M24=$A$18)</formula>
    </cfRule>
    <cfRule type="expression" dxfId="288" priority="35" stopIfTrue="1">
      <formula>(M24=$A$19)</formula>
    </cfRule>
  </conditionalFormatting>
  <conditionalFormatting sqref="AF3:FS3">
    <cfRule type="expression" dxfId="287" priority="2" stopIfTrue="1">
      <formula>(AF3=$A$4)</formula>
    </cfRule>
    <cfRule type="expression" dxfId="286" priority="3" stopIfTrue="1">
      <formula>(AF3=$A$5)</formula>
    </cfRule>
    <cfRule type="expression" dxfId="285" priority="4" stopIfTrue="1">
      <formula>(AF3=$A$6)</formula>
    </cfRule>
    <cfRule type="expression" dxfId="284" priority="5" stopIfTrue="1">
      <formula>(AF3=$A$7)</formula>
    </cfRule>
    <cfRule type="expression" dxfId="283" priority="6" stopIfTrue="1">
      <formula>(AF3=$A$8)</formula>
    </cfRule>
    <cfRule type="expression" dxfId="282" priority="7" stopIfTrue="1">
      <formula>(AF3=$A$9)</formula>
    </cfRule>
    <cfRule type="expression" dxfId="281" priority="8" stopIfTrue="1">
      <formula>(AF3=$A$10)</formula>
    </cfRule>
    <cfRule type="expression" dxfId="280" priority="9" stopIfTrue="1">
      <formula>(AF3=$A$11)</formula>
    </cfRule>
    <cfRule type="expression" dxfId="279" priority="10" stopIfTrue="1">
      <formula>(AF3=$A$12)</formula>
    </cfRule>
    <cfRule type="expression" dxfId="278" priority="11" stopIfTrue="1">
      <formula>(AF3=$A$13)</formula>
    </cfRule>
    <cfRule type="expression" dxfId="277" priority="12" stopIfTrue="1">
      <formula>(AF3=$A$14)</formula>
    </cfRule>
    <cfRule type="expression" dxfId="276" priority="13" stopIfTrue="1">
      <formula>(AF3=$A$15)</formula>
    </cfRule>
    <cfRule type="expression" dxfId="275" priority="14" stopIfTrue="1">
      <formula>(AF3=$A$16)</formula>
    </cfRule>
    <cfRule type="expression" dxfId="274" priority="15" stopIfTrue="1">
      <formula>(AF3=$A$17)</formula>
    </cfRule>
    <cfRule type="expression" dxfId="273" priority="16" stopIfTrue="1">
      <formula>(AF3=$A$18)</formula>
    </cfRule>
    <cfRule type="expression" dxfId="272" priority="17" stopIfTrue="1">
      <formula>(AF3=$A$19)</formula>
    </cfRule>
    <cfRule type="expression" dxfId="271" priority="18" stopIfTrue="1">
      <formula>(AF3=$A$20)</formula>
    </cfRule>
    <cfRule type="expression" dxfId="270" priority="1" stopIfTrue="1">
      <formula>(AF3=$A$3)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A1-E184-4BF1-B0CE-B782D17DB07B}">
  <dimension ref="A1:FW11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178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I1" t="s">
        <v>68</v>
      </c>
    </row>
    <row r="2" spans="1:178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  <c r="AI2" t="s">
        <v>174</v>
      </c>
      <c r="AO2" t="s">
        <v>88</v>
      </c>
      <c r="BC2" t="s">
        <v>87</v>
      </c>
      <c r="BH2" t="s">
        <v>179</v>
      </c>
      <c r="BT2" t="s">
        <v>181</v>
      </c>
      <c r="CL2" t="s">
        <v>183</v>
      </c>
      <c r="CY2" t="s">
        <v>87</v>
      </c>
      <c r="DG2" t="s">
        <v>185</v>
      </c>
      <c r="DR2" t="s">
        <v>187</v>
      </c>
      <c r="EN2" t="s">
        <v>189</v>
      </c>
      <c r="ER2" t="s">
        <v>217</v>
      </c>
      <c r="ES2" t="s">
        <v>83</v>
      </c>
      <c r="EZ2" t="s">
        <v>82</v>
      </c>
      <c r="FD2" t="s">
        <v>221</v>
      </c>
    </row>
    <row r="3" spans="1:178" x14ac:dyDescent="0.25">
      <c r="A3" s="5" t="s">
        <v>28</v>
      </c>
      <c r="B3" s="6">
        <v>21</v>
      </c>
      <c r="D3" s="1">
        <f>SUM(B3:B20)</f>
        <v>162</v>
      </c>
      <c r="E3" s="1">
        <v>1</v>
      </c>
      <c r="F3" s="1">
        <f>($D$3-(8*E3))/7</f>
        <v>22</v>
      </c>
      <c r="G3" s="1">
        <f>E3+F3</f>
        <v>23</v>
      </c>
      <c r="I3" s="7" t="s">
        <v>29</v>
      </c>
      <c r="J3" s="8">
        <v>12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  <c r="AB3" s="5" t="s">
        <v>28</v>
      </c>
      <c r="AC3" s="5" t="s">
        <v>28</v>
      </c>
      <c r="AD3" s="5" t="s">
        <v>28</v>
      </c>
      <c r="AE3" s="5" t="s">
        <v>28</v>
      </c>
      <c r="AF3" s="5" t="s">
        <v>28</v>
      </c>
      <c r="AG3" s="5" t="s">
        <v>28</v>
      </c>
      <c r="AI3" s="40" t="s">
        <v>40</v>
      </c>
      <c r="AJ3" s="40" t="s">
        <v>39</v>
      </c>
      <c r="AK3" s="40" t="s">
        <v>42</v>
      </c>
      <c r="AL3" s="40" t="s">
        <v>32</v>
      </c>
      <c r="AM3" s="40" t="s">
        <v>43</v>
      </c>
      <c r="AN3" s="40" t="s">
        <v>172</v>
      </c>
      <c r="AO3" s="40" t="s">
        <v>40</v>
      </c>
      <c r="AP3" s="40" t="s">
        <v>36</v>
      </c>
      <c r="AQ3" s="40" t="s">
        <v>29</v>
      </c>
      <c r="AR3" s="40" t="s">
        <v>31</v>
      </c>
      <c r="AS3" s="40" t="s">
        <v>28</v>
      </c>
      <c r="AT3" s="40" t="s">
        <v>35</v>
      </c>
      <c r="AU3" s="40" t="s">
        <v>32</v>
      </c>
      <c r="AV3" s="40" t="s">
        <v>29</v>
      </c>
      <c r="AW3" s="40" t="s">
        <v>42</v>
      </c>
      <c r="AX3" s="40" t="s">
        <v>41</v>
      </c>
      <c r="AY3" s="40" t="s">
        <v>28</v>
      </c>
      <c r="AZ3" s="40" t="s">
        <v>41</v>
      </c>
      <c r="BA3" s="40" t="s">
        <v>43</v>
      </c>
      <c r="BB3" s="40" t="s">
        <v>30</v>
      </c>
      <c r="BC3" s="40" t="s">
        <v>42</v>
      </c>
      <c r="BD3" s="40" t="s">
        <v>172</v>
      </c>
      <c r="BE3" s="40" t="s">
        <v>41</v>
      </c>
      <c r="BF3" s="40" t="s">
        <v>35</v>
      </c>
      <c r="BG3" s="40" t="s">
        <v>38</v>
      </c>
      <c r="BH3" s="40" t="s">
        <v>36</v>
      </c>
      <c r="BI3" s="40" t="s">
        <v>31</v>
      </c>
      <c r="BJ3" s="40" t="s">
        <v>29</v>
      </c>
      <c r="BK3" s="40" t="s">
        <v>29</v>
      </c>
      <c r="BL3" s="40" t="s">
        <v>33</v>
      </c>
      <c r="BM3" s="40" t="s">
        <v>172</v>
      </c>
      <c r="BN3" s="40" t="s">
        <v>38</v>
      </c>
      <c r="BO3" s="40" t="s">
        <v>28</v>
      </c>
      <c r="BP3" s="40" t="s">
        <v>32</v>
      </c>
      <c r="BQ3" s="40" t="s">
        <v>29</v>
      </c>
      <c r="BR3" s="40" t="s">
        <v>29</v>
      </c>
      <c r="BS3" s="40" t="s">
        <v>33</v>
      </c>
      <c r="BT3" s="40" t="s">
        <v>42</v>
      </c>
      <c r="BU3" s="40" t="s">
        <v>33</v>
      </c>
      <c r="BV3" s="40" t="s">
        <v>29</v>
      </c>
      <c r="BW3" s="40" t="s">
        <v>36</v>
      </c>
      <c r="BX3" s="40" t="s">
        <v>34</v>
      </c>
      <c r="BY3" s="40" t="s">
        <v>28</v>
      </c>
      <c r="BZ3" s="40" t="s">
        <v>39</v>
      </c>
      <c r="CA3" s="40" t="s">
        <v>35</v>
      </c>
      <c r="CB3" s="40" t="s">
        <v>38</v>
      </c>
      <c r="CC3" s="40" t="s">
        <v>32</v>
      </c>
      <c r="CD3" s="40" t="s">
        <v>32</v>
      </c>
      <c r="CE3" s="40" t="s">
        <v>44</v>
      </c>
      <c r="CF3" s="40" t="s">
        <v>42</v>
      </c>
      <c r="CG3" s="40" t="s">
        <v>29</v>
      </c>
      <c r="CH3" s="40" t="s">
        <v>37</v>
      </c>
      <c r="CI3" s="40" t="s">
        <v>39</v>
      </c>
      <c r="CJ3" s="40" t="s">
        <v>33</v>
      </c>
      <c r="CK3" s="40" t="s">
        <v>37</v>
      </c>
      <c r="CL3" s="40" t="s">
        <v>44</v>
      </c>
      <c r="CM3" s="40" t="s">
        <v>31</v>
      </c>
      <c r="CN3" s="40" t="s">
        <v>44</v>
      </c>
      <c r="CO3" s="40" t="s">
        <v>39</v>
      </c>
      <c r="CP3" s="40" t="s">
        <v>28</v>
      </c>
      <c r="CQ3" s="40" t="s">
        <v>38</v>
      </c>
      <c r="CR3" s="40" t="s">
        <v>34</v>
      </c>
      <c r="CS3" s="40" t="s">
        <v>37</v>
      </c>
      <c r="CT3" s="40" t="s">
        <v>36</v>
      </c>
      <c r="CU3" s="40" t="s">
        <v>40</v>
      </c>
      <c r="CV3" s="40" t="s">
        <v>30</v>
      </c>
      <c r="CW3" s="40" t="s">
        <v>30</v>
      </c>
      <c r="CX3" s="40" t="s">
        <v>35</v>
      </c>
      <c r="CY3" s="40" t="s">
        <v>32</v>
      </c>
      <c r="CZ3" s="40" t="s">
        <v>33</v>
      </c>
      <c r="DA3" s="40" t="s">
        <v>32</v>
      </c>
      <c r="DB3" s="40" t="s">
        <v>28</v>
      </c>
      <c r="DC3" s="40" t="s">
        <v>29</v>
      </c>
      <c r="DD3" s="40" t="s">
        <v>45</v>
      </c>
      <c r="DE3" s="40" t="s">
        <v>42</v>
      </c>
      <c r="DF3" s="40" t="s">
        <v>39</v>
      </c>
      <c r="DG3" s="40" t="s">
        <v>32</v>
      </c>
      <c r="DH3" s="40" t="s">
        <v>40</v>
      </c>
      <c r="DI3" s="40" t="s">
        <v>28</v>
      </c>
      <c r="DJ3" s="40" t="s">
        <v>43</v>
      </c>
      <c r="DK3" s="40" t="s">
        <v>31</v>
      </c>
      <c r="DL3" s="40" t="s">
        <v>36</v>
      </c>
      <c r="DM3" s="40" t="s">
        <v>28</v>
      </c>
      <c r="DN3" s="40" t="s">
        <v>34</v>
      </c>
      <c r="DO3" s="40" t="s">
        <v>32</v>
      </c>
      <c r="DP3" s="40" t="s">
        <v>172</v>
      </c>
      <c r="DQ3" s="40" t="s">
        <v>30</v>
      </c>
      <c r="DR3" s="40" t="s">
        <v>40</v>
      </c>
      <c r="DS3" s="40" t="s">
        <v>29</v>
      </c>
      <c r="DT3" s="40" t="s">
        <v>35</v>
      </c>
      <c r="DU3" s="40" t="s">
        <v>37</v>
      </c>
      <c r="DV3" s="40" t="s">
        <v>34</v>
      </c>
      <c r="DW3" s="40" t="s">
        <v>31</v>
      </c>
      <c r="DX3" s="40" t="s">
        <v>38</v>
      </c>
      <c r="DY3" s="40" t="s">
        <v>35</v>
      </c>
      <c r="DZ3" s="40" t="s">
        <v>29</v>
      </c>
      <c r="EA3" s="40" t="s">
        <v>31</v>
      </c>
      <c r="EB3" s="40" t="s">
        <v>36</v>
      </c>
      <c r="EC3" s="40" t="s">
        <v>31</v>
      </c>
      <c r="ED3" s="40" t="s">
        <v>32</v>
      </c>
      <c r="EE3" s="40" t="s">
        <v>40</v>
      </c>
      <c r="EF3" s="40" t="s">
        <v>41</v>
      </c>
      <c r="EG3" s="40" t="s">
        <v>35</v>
      </c>
      <c r="EH3" s="40" t="s">
        <v>45</v>
      </c>
      <c r="EI3" s="40" t="s">
        <v>41</v>
      </c>
      <c r="EJ3" s="40" t="s">
        <v>31</v>
      </c>
      <c r="EK3" s="40" t="s">
        <v>30</v>
      </c>
      <c r="EL3" s="40" t="s">
        <v>43</v>
      </c>
      <c r="EM3" s="40" t="s">
        <v>43</v>
      </c>
      <c r="EN3" s="40" t="s">
        <v>172</v>
      </c>
      <c r="EO3" s="40" t="s">
        <v>172</v>
      </c>
      <c r="EP3" s="40" t="s">
        <v>38</v>
      </c>
      <c r="EQ3" s="40" t="s">
        <v>41</v>
      </c>
      <c r="ER3" s="40" t="s">
        <v>34</v>
      </c>
      <c r="ES3" s="40" t="s">
        <v>44</v>
      </c>
      <c r="ET3" s="40" t="s">
        <v>30</v>
      </c>
      <c r="EU3" s="40" t="s">
        <v>35</v>
      </c>
      <c r="EV3" s="40" t="s">
        <v>45</v>
      </c>
      <c r="EW3" s="40" t="s">
        <v>31</v>
      </c>
      <c r="EX3" s="40" t="s">
        <v>36</v>
      </c>
      <c r="EY3" s="40" t="s">
        <v>37</v>
      </c>
      <c r="EZ3" s="40" t="s">
        <v>30</v>
      </c>
      <c r="FA3" s="40" t="s">
        <v>45</v>
      </c>
      <c r="FB3" s="40" t="s">
        <v>44</v>
      </c>
      <c r="FC3" s="40" t="s">
        <v>37</v>
      </c>
      <c r="FD3" s="40" t="s">
        <v>37</v>
      </c>
      <c r="FE3" s="40" t="s">
        <v>35</v>
      </c>
      <c r="FF3" s="40" t="s">
        <v>29</v>
      </c>
      <c r="FG3" s="40" t="s">
        <v>28</v>
      </c>
      <c r="FH3" s="40" t="s">
        <v>30</v>
      </c>
      <c r="FI3" s="40" t="s">
        <v>38</v>
      </c>
      <c r="FJ3" s="40" t="s">
        <v>39</v>
      </c>
      <c r="FK3" s="40" t="s">
        <v>34</v>
      </c>
      <c r="FL3" s="40" t="s">
        <v>28</v>
      </c>
      <c r="FM3" s="40" t="s">
        <v>36</v>
      </c>
      <c r="FN3" s="40" t="s">
        <v>37</v>
      </c>
      <c r="FO3" s="40" t="s">
        <v>38</v>
      </c>
      <c r="FP3" s="40" t="s">
        <v>34</v>
      </c>
      <c r="FQ3" s="40" t="s">
        <v>31</v>
      </c>
      <c r="FR3" s="40" t="s">
        <v>34</v>
      </c>
      <c r="FS3" s="40" t="s">
        <v>34</v>
      </c>
      <c r="FT3" s="40" t="s">
        <v>40</v>
      </c>
      <c r="FU3" s="40" t="s">
        <v>35</v>
      </c>
      <c r="FV3" s="40" t="s">
        <v>34</v>
      </c>
    </row>
    <row r="4" spans="1:178" x14ac:dyDescent="0.25">
      <c r="A4" s="11" t="s">
        <v>30</v>
      </c>
      <c r="B4" s="12">
        <v>21</v>
      </c>
      <c r="E4" s="1">
        <v>2</v>
      </c>
      <c r="F4" s="1">
        <f t="shared" ref="F4:F20" si="0">($D$3-(8*E4))/7</f>
        <v>20.857142857142858</v>
      </c>
      <c r="G4" s="1">
        <f t="shared" ref="G4:G20" si="1">E4+F4</f>
        <v>22.857142857142858</v>
      </c>
      <c r="I4" s="10" t="s">
        <v>28</v>
      </c>
      <c r="J4" s="13">
        <v>10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A4" s="11" t="s">
        <v>30</v>
      </c>
      <c r="AB4" s="11" t="s">
        <v>30</v>
      </c>
      <c r="AC4" s="11" t="s">
        <v>30</v>
      </c>
      <c r="AD4" s="11" t="s">
        <v>30</v>
      </c>
      <c r="AE4" s="11" t="s">
        <v>30</v>
      </c>
      <c r="AF4" s="11" t="s">
        <v>30</v>
      </c>
      <c r="AG4" s="11" t="s">
        <v>30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58" t="s">
        <v>29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58" t="s">
        <v>29</v>
      </c>
      <c r="AW4" s="60" t="s">
        <v>28</v>
      </c>
      <c r="AX4" s="58" t="s">
        <v>29</v>
      </c>
      <c r="AY4" s="60" t="s">
        <v>28</v>
      </c>
      <c r="AZ4" s="60" t="s">
        <v>28</v>
      </c>
      <c r="BA4" s="60" t="s">
        <v>28</v>
      </c>
      <c r="BB4" s="58" t="s">
        <v>29</v>
      </c>
      <c r="BC4" s="40"/>
      <c r="BD4" s="60" t="s">
        <v>28</v>
      </c>
      <c r="BE4" s="40"/>
      <c r="BF4" s="60" t="s">
        <v>28</v>
      </c>
      <c r="BG4" s="60" t="s">
        <v>28</v>
      </c>
      <c r="BH4" s="60" t="s">
        <v>28</v>
      </c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</row>
    <row r="5" spans="1:178" x14ac:dyDescent="0.25">
      <c r="A5" s="17" t="s">
        <v>33</v>
      </c>
      <c r="B5" s="18">
        <v>5</v>
      </c>
      <c r="E5" s="1">
        <v>3</v>
      </c>
      <c r="F5" s="1">
        <f t="shared" si="0"/>
        <v>19.714285714285715</v>
      </c>
      <c r="G5" s="1">
        <f t="shared" si="1"/>
        <v>22.714285714285715</v>
      </c>
      <c r="I5" s="15" t="s">
        <v>31</v>
      </c>
      <c r="J5" s="19">
        <v>10</v>
      </c>
      <c r="L5" s="14">
        <v>3</v>
      </c>
      <c r="M5" s="24" t="s">
        <v>29</v>
      </c>
      <c r="N5" s="24" t="s">
        <v>29</v>
      </c>
      <c r="O5" s="24" t="s">
        <v>29</v>
      </c>
      <c r="P5" s="24" t="s">
        <v>29</v>
      </c>
      <c r="Q5" s="24" t="s">
        <v>29</v>
      </c>
      <c r="R5" s="24" t="s">
        <v>29</v>
      </c>
      <c r="S5" s="24" t="s">
        <v>29</v>
      </c>
      <c r="T5" s="24" t="s">
        <v>29</v>
      </c>
      <c r="U5" s="24" t="s">
        <v>29</v>
      </c>
      <c r="V5" s="24" t="s">
        <v>29</v>
      </c>
      <c r="W5" s="24" t="s">
        <v>29</v>
      </c>
      <c r="X5" s="24" t="s">
        <v>29</v>
      </c>
      <c r="Y5" s="15" t="s">
        <v>31</v>
      </c>
      <c r="Z5" s="15" t="s">
        <v>31</v>
      </c>
      <c r="AA5" s="15" t="s">
        <v>31</v>
      </c>
      <c r="AB5" s="15" t="s">
        <v>31</v>
      </c>
      <c r="AC5" s="15" t="s">
        <v>31</v>
      </c>
      <c r="AD5" s="15" t="s">
        <v>31</v>
      </c>
      <c r="AE5" s="15" t="s">
        <v>31</v>
      </c>
      <c r="AF5" s="15" t="s">
        <v>31</v>
      </c>
      <c r="AG5" s="15" t="s">
        <v>31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</row>
    <row r="6" spans="1:178" x14ac:dyDescent="0.25">
      <c r="A6" s="15" t="s">
        <v>31</v>
      </c>
      <c r="B6" s="19">
        <v>10</v>
      </c>
      <c r="E6" s="1">
        <v>4</v>
      </c>
      <c r="F6" s="1">
        <f t="shared" si="0"/>
        <v>18.571428571428573</v>
      </c>
      <c r="G6" s="1">
        <f t="shared" si="1"/>
        <v>22.571428571428573</v>
      </c>
      <c r="I6" s="16" t="s">
        <v>32</v>
      </c>
      <c r="J6" s="22">
        <v>10</v>
      </c>
      <c r="L6" s="14">
        <v>4</v>
      </c>
      <c r="M6" s="15" t="s">
        <v>31</v>
      </c>
      <c r="N6" s="16" t="s">
        <v>32</v>
      </c>
      <c r="O6" s="16" t="s">
        <v>32</v>
      </c>
      <c r="P6" s="16" t="s">
        <v>32</v>
      </c>
      <c r="Q6" s="16" t="s">
        <v>32</v>
      </c>
      <c r="R6" s="16" t="s">
        <v>32</v>
      </c>
      <c r="S6" s="16" t="s">
        <v>32</v>
      </c>
      <c r="T6" s="16" t="s">
        <v>32</v>
      </c>
      <c r="U6" s="16" t="s">
        <v>32</v>
      </c>
      <c r="V6" s="16" t="s">
        <v>32</v>
      </c>
      <c r="W6" s="16" t="s">
        <v>32</v>
      </c>
      <c r="X6" s="20" t="s">
        <v>34</v>
      </c>
      <c r="Y6" s="20" t="s">
        <v>34</v>
      </c>
      <c r="Z6" s="20" t="s">
        <v>34</v>
      </c>
      <c r="AA6" s="20" t="s">
        <v>34</v>
      </c>
      <c r="AB6" s="20" t="s">
        <v>34</v>
      </c>
      <c r="AC6" s="20" t="s">
        <v>34</v>
      </c>
      <c r="AD6" s="20" t="s">
        <v>34</v>
      </c>
      <c r="AE6" s="20" t="s">
        <v>34</v>
      </c>
      <c r="AF6" s="20" t="s">
        <v>34</v>
      </c>
      <c r="AG6" s="20" t="s">
        <v>34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7" t="s">
        <v>79</v>
      </c>
      <c r="AR6" s="56" t="s">
        <v>79</v>
      </c>
      <c r="AS6" s="56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  <c r="BB6" s="56" t="s">
        <v>79</v>
      </c>
    </row>
    <row r="7" spans="1:178" x14ac:dyDescent="0.25">
      <c r="A7" s="24" t="s">
        <v>29</v>
      </c>
      <c r="B7" s="25">
        <v>12</v>
      </c>
      <c r="E7" s="1">
        <v>5</v>
      </c>
      <c r="F7" s="1">
        <f t="shared" si="0"/>
        <v>17.428571428571427</v>
      </c>
      <c r="G7" s="1">
        <f t="shared" si="1"/>
        <v>22.428571428571427</v>
      </c>
      <c r="I7" s="20" t="s">
        <v>34</v>
      </c>
      <c r="J7" s="26">
        <v>10</v>
      </c>
      <c r="L7" s="14">
        <v>5</v>
      </c>
      <c r="M7" s="21" t="s">
        <v>35</v>
      </c>
      <c r="N7" s="21" t="s">
        <v>35</v>
      </c>
      <c r="O7" s="21" t="s">
        <v>35</v>
      </c>
      <c r="P7" s="21" t="s">
        <v>35</v>
      </c>
      <c r="Q7" s="21" t="s">
        <v>35</v>
      </c>
      <c r="R7" s="21" t="s">
        <v>35</v>
      </c>
      <c r="S7" s="21" t="s">
        <v>35</v>
      </c>
      <c r="T7" s="21" t="s">
        <v>35</v>
      </c>
      <c r="U7" s="21" t="s">
        <v>35</v>
      </c>
      <c r="V7" s="21" t="s">
        <v>35</v>
      </c>
      <c r="W7" s="23" t="s">
        <v>36</v>
      </c>
      <c r="X7" s="23" t="s">
        <v>36</v>
      </c>
      <c r="Y7" s="23" t="s">
        <v>36</v>
      </c>
      <c r="Z7" s="23" t="s">
        <v>36</v>
      </c>
      <c r="AA7" s="23" t="s">
        <v>36</v>
      </c>
      <c r="AB7" s="23" t="s">
        <v>36</v>
      </c>
      <c r="AC7" s="23" t="s">
        <v>36</v>
      </c>
      <c r="AD7" s="23" t="s">
        <v>36</v>
      </c>
      <c r="AE7" s="27" t="s">
        <v>37</v>
      </c>
      <c r="AF7" s="27" t="s">
        <v>37</v>
      </c>
      <c r="AG7" s="27" t="s">
        <v>37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</row>
    <row r="8" spans="1:178" x14ac:dyDescent="0.25">
      <c r="A8" s="29" t="s">
        <v>39</v>
      </c>
      <c r="B8" s="30">
        <v>6</v>
      </c>
      <c r="E8" s="1">
        <v>6</v>
      </c>
      <c r="F8" s="1">
        <f t="shared" si="0"/>
        <v>16.285714285714285</v>
      </c>
      <c r="G8" s="1">
        <f t="shared" si="1"/>
        <v>22.285714285714285</v>
      </c>
      <c r="I8" s="21" t="s">
        <v>35</v>
      </c>
      <c r="J8" s="31">
        <v>10</v>
      </c>
      <c r="L8" s="14">
        <v>6</v>
      </c>
      <c r="M8" s="27" t="s">
        <v>37</v>
      </c>
      <c r="N8" s="27" t="s">
        <v>37</v>
      </c>
      <c r="O8" s="27" t="s">
        <v>37</v>
      </c>
      <c r="P8" s="27" t="s">
        <v>37</v>
      </c>
      <c r="Q8" s="27" t="s">
        <v>37</v>
      </c>
      <c r="R8" s="28" t="s">
        <v>38</v>
      </c>
      <c r="S8" s="28" t="s">
        <v>38</v>
      </c>
      <c r="T8" s="28" t="s">
        <v>38</v>
      </c>
      <c r="U8" s="28" t="s">
        <v>38</v>
      </c>
      <c r="V8" s="28" t="s">
        <v>38</v>
      </c>
      <c r="W8" s="28" t="s">
        <v>38</v>
      </c>
      <c r="X8" s="28" t="s">
        <v>38</v>
      </c>
      <c r="Y8" s="28" t="s">
        <v>38</v>
      </c>
      <c r="Z8" s="32" t="s">
        <v>40</v>
      </c>
      <c r="AA8" s="32" t="s">
        <v>40</v>
      </c>
      <c r="AB8" s="32" t="s">
        <v>40</v>
      </c>
      <c r="AC8" s="32" t="s">
        <v>40</v>
      </c>
      <c r="AD8" s="32" t="s">
        <v>40</v>
      </c>
      <c r="AE8" s="32" t="s">
        <v>40</v>
      </c>
      <c r="AF8" s="32" t="s">
        <v>40</v>
      </c>
      <c r="AG8" s="29" t="s">
        <v>39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6" t="s">
        <v>70</v>
      </c>
      <c r="AR8" s="56" t="s">
        <v>70</v>
      </c>
      <c r="AS8" s="56" t="s">
        <v>70</v>
      </c>
      <c r="AT8" s="56" t="s">
        <v>70</v>
      </c>
      <c r="AU8" s="57" t="s">
        <v>70</v>
      </c>
      <c r="AV8" s="56" t="s">
        <v>70</v>
      </c>
      <c r="AW8" s="57" t="s">
        <v>70</v>
      </c>
      <c r="AX8" s="56" t="s">
        <v>70</v>
      </c>
      <c r="AY8" s="57" t="s">
        <v>70</v>
      </c>
      <c r="AZ8" s="57" t="s">
        <v>70</v>
      </c>
      <c r="BA8" s="57" t="s">
        <v>70</v>
      </c>
      <c r="BB8" s="56" t="s">
        <v>70</v>
      </c>
    </row>
    <row r="9" spans="1:178" x14ac:dyDescent="0.25">
      <c r="A9" s="33" t="s">
        <v>41</v>
      </c>
      <c r="B9" s="34">
        <v>6</v>
      </c>
      <c r="E9" s="1">
        <v>7</v>
      </c>
      <c r="F9" s="1">
        <f t="shared" si="0"/>
        <v>15.142857142857142</v>
      </c>
      <c r="G9" s="1">
        <f t="shared" si="1"/>
        <v>22.142857142857142</v>
      </c>
      <c r="I9" s="11" t="s">
        <v>30</v>
      </c>
      <c r="J9" s="12">
        <v>8</v>
      </c>
      <c r="L9" s="14">
        <v>7</v>
      </c>
      <c r="M9" s="29" t="s">
        <v>39</v>
      </c>
      <c r="N9" s="29" t="s">
        <v>39</v>
      </c>
      <c r="O9" s="29" t="s">
        <v>39</v>
      </c>
      <c r="P9" s="29" t="s">
        <v>39</v>
      </c>
      <c r="Q9" s="29" t="s">
        <v>39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5" t="s">
        <v>42</v>
      </c>
      <c r="Y9" s="35" t="s">
        <v>42</v>
      </c>
      <c r="Z9" s="35" t="s">
        <v>42</v>
      </c>
      <c r="AA9" s="35" t="s">
        <v>42</v>
      </c>
      <c r="AB9" s="35" t="s">
        <v>42</v>
      </c>
      <c r="AC9" s="35" t="s">
        <v>42</v>
      </c>
      <c r="AD9" s="17" t="s">
        <v>33</v>
      </c>
      <c r="AE9" s="17" t="s">
        <v>33</v>
      </c>
      <c r="AF9" s="17" t="s">
        <v>33</v>
      </c>
      <c r="AG9" s="17" t="s">
        <v>33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P9" t="s">
        <v>71</v>
      </c>
      <c r="AR9" t="s">
        <v>71</v>
      </c>
      <c r="AS9" t="s">
        <v>71</v>
      </c>
      <c r="AT9" t="s">
        <v>71</v>
      </c>
      <c r="AX9" t="s">
        <v>71</v>
      </c>
      <c r="BB9" t="s">
        <v>71</v>
      </c>
    </row>
    <row r="10" spans="1:178" x14ac:dyDescent="0.25">
      <c r="A10" s="23" t="s">
        <v>36</v>
      </c>
      <c r="B10" s="37">
        <v>8</v>
      </c>
      <c r="E10" s="1">
        <v>8</v>
      </c>
      <c r="F10" s="1">
        <f t="shared" si="0"/>
        <v>14</v>
      </c>
      <c r="G10" s="1">
        <f t="shared" si="1"/>
        <v>22</v>
      </c>
      <c r="I10" s="23" t="s">
        <v>36</v>
      </c>
      <c r="J10" s="37">
        <v>8</v>
      </c>
      <c r="L10" s="14">
        <v>8</v>
      </c>
      <c r="M10" s="17" t="s">
        <v>33</v>
      </c>
      <c r="N10" s="36" t="s">
        <v>43</v>
      </c>
      <c r="O10" s="36" t="s">
        <v>43</v>
      </c>
      <c r="P10" s="36" t="s">
        <v>43</v>
      </c>
      <c r="Q10" s="36" t="s">
        <v>43</v>
      </c>
      <c r="R10" s="36" t="s">
        <v>43</v>
      </c>
      <c r="S10" s="38" t="s">
        <v>44</v>
      </c>
      <c r="T10" s="38" t="s">
        <v>44</v>
      </c>
      <c r="U10" s="38" t="s">
        <v>44</v>
      </c>
      <c r="V10" s="38" t="s">
        <v>44</v>
      </c>
      <c r="W10" s="38" t="s">
        <v>44</v>
      </c>
      <c r="X10" s="39" t="s">
        <v>45</v>
      </c>
      <c r="Y10" s="39" t="s">
        <v>45</v>
      </c>
      <c r="Z10" s="39" t="s">
        <v>45</v>
      </c>
      <c r="AA10" s="39" t="s">
        <v>45</v>
      </c>
      <c r="AB10" s="40"/>
      <c r="AC10" s="40"/>
      <c r="AD10" s="40"/>
      <c r="AE10" s="40"/>
      <c r="AF10" s="40"/>
      <c r="AG10" s="40"/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P10" t="s">
        <v>75</v>
      </c>
      <c r="AQ10" t="s">
        <v>75</v>
      </c>
      <c r="AR10" t="s">
        <v>75</v>
      </c>
      <c r="AS10" t="s">
        <v>75</v>
      </c>
      <c r="AT10" t="s">
        <v>75</v>
      </c>
      <c r="AV10" t="s">
        <v>75</v>
      </c>
      <c r="AX10" t="s">
        <v>75</v>
      </c>
      <c r="BB10" t="s">
        <v>75</v>
      </c>
    </row>
    <row r="11" spans="1:178" x14ac:dyDescent="0.25">
      <c r="A11" s="27" t="s">
        <v>37</v>
      </c>
      <c r="B11" s="41">
        <v>8</v>
      </c>
      <c r="E11" s="1">
        <v>9</v>
      </c>
      <c r="F11" s="1">
        <f t="shared" si="0"/>
        <v>12.857142857142858</v>
      </c>
      <c r="G11" s="1">
        <f t="shared" si="1"/>
        <v>21.857142857142858</v>
      </c>
      <c r="I11" s="27" t="s">
        <v>37</v>
      </c>
      <c r="J11" s="41">
        <v>8</v>
      </c>
      <c r="AI11" s="43" t="s">
        <v>99</v>
      </c>
      <c r="AJ11" s="43" t="s">
        <v>102</v>
      </c>
      <c r="AK11" s="43" t="s">
        <v>176</v>
      </c>
      <c r="AL11" s="43" t="s">
        <v>175</v>
      </c>
      <c r="AM11" s="43" t="s">
        <v>98</v>
      </c>
      <c r="AN11" s="43" t="s">
        <v>173</v>
      </c>
      <c r="AO11" s="43"/>
      <c r="AP11" s="43" t="s">
        <v>103</v>
      </c>
      <c r="AQ11" s="43"/>
      <c r="AR11" s="43" t="s">
        <v>96</v>
      </c>
      <c r="AS11" s="43" t="s">
        <v>93</v>
      </c>
      <c r="AT11" s="43" t="s">
        <v>101</v>
      </c>
      <c r="AU11" s="43"/>
      <c r="AV11" s="43"/>
      <c r="AW11" s="43"/>
      <c r="AX11" s="43" t="s">
        <v>104</v>
      </c>
      <c r="AY11" s="43"/>
      <c r="AZ11" s="43"/>
      <c r="BA11" s="43"/>
      <c r="BB11" s="43" t="s">
        <v>95</v>
      </c>
    </row>
    <row r="12" spans="1:178" x14ac:dyDescent="0.25">
      <c r="A12" s="16" t="s">
        <v>32</v>
      </c>
      <c r="B12" s="22">
        <v>10</v>
      </c>
      <c r="E12" s="1">
        <v>10</v>
      </c>
      <c r="F12" s="1">
        <f t="shared" si="0"/>
        <v>11.714285714285714</v>
      </c>
      <c r="G12" s="1">
        <f t="shared" si="1"/>
        <v>21.714285714285715</v>
      </c>
      <c r="I12" s="28" t="s">
        <v>38</v>
      </c>
      <c r="J12" s="42">
        <v>8</v>
      </c>
      <c r="L12" s="43" t="s">
        <v>46</v>
      </c>
      <c r="AM12" s="1"/>
      <c r="AO12" s="1">
        <v>6</v>
      </c>
      <c r="AP12" s="1"/>
      <c r="AR12" s="1"/>
      <c r="BB12" s="1"/>
      <c r="BI12" s="1"/>
      <c r="BL12" s="1"/>
      <c r="BM12" s="1"/>
      <c r="BN12" s="1"/>
    </row>
    <row r="13" spans="1:178" x14ac:dyDescent="0.25">
      <c r="A13" s="35" t="s">
        <v>42</v>
      </c>
      <c r="B13" s="44">
        <v>6</v>
      </c>
      <c r="E13" s="1">
        <v>11</v>
      </c>
      <c r="F13" s="1">
        <f t="shared" si="0"/>
        <v>10.571428571428571</v>
      </c>
      <c r="G13" s="1">
        <f t="shared" si="1"/>
        <v>21.571428571428569</v>
      </c>
      <c r="I13" s="32" t="s">
        <v>40</v>
      </c>
      <c r="J13" s="45">
        <v>7</v>
      </c>
      <c r="AO13" s="56" t="s">
        <v>90</v>
      </c>
      <c r="AP13" s="57" t="s">
        <v>90</v>
      </c>
      <c r="AQ13" s="56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7" t="s">
        <v>90</v>
      </c>
      <c r="AW13" s="56" t="s">
        <v>90</v>
      </c>
      <c r="AX13" s="57" t="s">
        <v>90</v>
      </c>
      <c r="AY13" s="56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</row>
    <row r="14" spans="1:178" x14ac:dyDescent="0.25">
      <c r="A14" s="36" t="s">
        <v>43</v>
      </c>
      <c r="B14" s="46">
        <v>5</v>
      </c>
      <c r="E14" s="53">
        <v>12</v>
      </c>
      <c r="F14" s="53">
        <f t="shared" si="0"/>
        <v>9.4285714285714288</v>
      </c>
      <c r="G14" s="53">
        <f t="shared" si="1"/>
        <v>21.428571428571431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O14" s="56" t="s">
        <v>69</v>
      </c>
      <c r="AQ14" s="56" t="s">
        <v>69</v>
      </c>
      <c r="AU14" s="56" t="s">
        <v>69</v>
      </c>
      <c r="AW14" s="56" t="s">
        <v>69</v>
      </c>
      <c r="AY14" s="57" t="s">
        <v>69</v>
      </c>
      <c r="AZ14" s="56" t="s">
        <v>69</v>
      </c>
      <c r="BA14" s="56" t="s">
        <v>69</v>
      </c>
      <c r="BC14" s="56" t="s">
        <v>69</v>
      </c>
      <c r="BD14" s="56" t="s">
        <v>69</v>
      </c>
      <c r="BE14" s="56" t="s">
        <v>79</v>
      </c>
      <c r="BF14" s="56" t="s">
        <v>69</v>
      </c>
      <c r="BG14" s="56" t="s">
        <v>69</v>
      </c>
      <c r="BH14" s="56" t="s">
        <v>69</v>
      </c>
    </row>
    <row r="15" spans="1:178" x14ac:dyDescent="0.25">
      <c r="A15" s="28" t="s">
        <v>38</v>
      </c>
      <c r="B15" s="42">
        <v>8</v>
      </c>
      <c r="E15" s="1">
        <v>13</v>
      </c>
      <c r="F15" s="1">
        <f t="shared" si="0"/>
        <v>8.2857142857142865</v>
      </c>
      <c r="G15" s="1">
        <f t="shared" si="1"/>
        <v>21.285714285714285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O15" s="56" t="s">
        <v>73</v>
      </c>
      <c r="AQ15" s="57" t="s">
        <v>73</v>
      </c>
      <c r="AU15" s="56" t="s">
        <v>73</v>
      </c>
      <c r="AW15" s="56" t="s">
        <v>73</v>
      </c>
      <c r="AZ15" s="56" t="s">
        <v>73</v>
      </c>
      <c r="BA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H15" s="56" t="s">
        <v>73</v>
      </c>
    </row>
    <row r="16" spans="1:178" x14ac:dyDescent="0.25">
      <c r="A16" s="20" t="s">
        <v>34</v>
      </c>
      <c r="B16" s="26">
        <v>10</v>
      </c>
      <c r="E16" s="1">
        <v>14</v>
      </c>
      <c r="F16" s="1">
        <f t="shared" si="0"/>
        <v>7.1428571428571432</v>
      </c>
      <c r="G16" s="1">
        <f t="shared" si="1"/>
        <v>21.142857142857142</v>
      </c>
      <c r="I16" s="35" t="s">
        <v>42</v>
      </c>
      <c r="J16" s="44">
        <v>6</v>
      </c>
      <c r="AO16" s="56" t="s">
        <v>70</v>
      </c>
      <c r="AU16" s="56" t="s">
        <v>70</v>
      </c>
      <c r="AW16" s="56" t="s">
        <v>70</v>
      </c>
      <c r="AZ16" s="56" t="s">
        <v>70</v>
      </c>
      <c r="BA16" s="56" t="s">
        <v>70</v>
      </c>
      <c r="BC16" s="57" t="s">
        <v>70</v>
      </c>
      <c r="BD16" s="56" t="s">
        <v>70</v>
      </c>
      <c r="BE16" s="57" t="s">
        <v>70</v>
      </c>
      <c r="BF16" s="56" t="s">
        <v>70</v>
      </c>
      <c r="BG16" s="56" t="s">
        <v>70</v>
      </c>
      <c r="BH16" s="56" t="s">
        <v>70</v>
      </c>
    </row>
    <row r="17" spans="1:98" x14ac:dyDescent="0.25">
      <c r="A17" s="32" t="s">
        <v>40</v>
      </c>
      <c r="B17" s="45">
        <v>7</v>
      </c>
      <c r="E17" s="1">
        <v>15</v>
      </c>
      <c r="F17" s="1">
        <f t="shared" si="0"/>
        <v>6</v>
      </c>
      <c r="G17" s="1">
        <f t="shared" si="1"/>
        <v>21</v>
      </c>
      <c r="I17" s="17" t="s">
        <v>33</v>
      </c>
      <c r="J17" s="18">
        <v>5</v>
      </c>
      <c r="L17" s="43" t="s">
        <v>47</v>
      </c>
      <c r="AO17" t="s">
        <v>71</v>
      </c>
      <c r="AU17" t="s">
        <v>71</v>
      </c>
      <c r="AW17" t="s">
        <v>71</v>
      </c>
      <c r="AZ17" t="s">
        <v>71</v>
      </c>
      <c r="BA17" t="s">
        <v>71</v>
      </c>
      <c r="BD17" t="s">
        <v>71</v>
      </c>
      <c r="BF17" t="s">
        <v>71</v>
      </c>
      <c r="BG17" t="s">
        <v>71</v>
      </c>
      <c r="BH17" t="s">
        <v>71</v>
      </c>
    </row>
    <row r="18" spans="1:98" x14ac:dyDescent="0.25">
      <c r="A18" s="39" t="s">
        <v>45</v>
      </c>
      <c r="B18" s="48">
        <v>4</v>
      </c>
      <c r="E18" s="1">
        <v>16</v>
      </c>
      <c r="F18" s="1">
        <f t="shared" si="0"/>
        <v>4.8571428571428568</v>
      </c>
      <c r="G18" s="1">
        <f t="shared" si="1"/>
        <v>20.857142857142858</v>
      </c>
      <c r="I18" s="36" t="s">
        <v>43</v>
      </c>
      <c r="J18" s="46">
        <v>5</v>
      </c>
      <c r="AO18" t="s">
        <v>75</v>
      </c>
      <c r="AU18" t="s">
        <v>75</v>
      </c>
      <c r="AW18" t="s">
        <v>75</v>
      </c>
      <c r="AY18" t="s">
        <v>75</v>
      </c>
      <c r="AZ18" t="s">
        <v>75</v>
      </c>
      <c r="BA18" t="s">
        <v>75</v>
      </c>
      <c r="BC18" s="59" t="s">
        <v>76</v>
      </c>
      <c r="BD18" t="s">
        <v>75</v>
      </c>
      <c r="BF18" t="s">
        <v>75</v>
      </c>
      <c r="BG18" t="s">
        <v>75</v>
      </c>
      <c r="BH18" t="s">
        <v>75</v>
      </c>
    </row>
    <row r="19" spans="1:98" x14ac:dyDescent="0.25">
      <c r="A19" s="38" t="s">
        <v>44</v>
      </c>
      <c r="B19" s="49">
        <v>5</v>
      </c>
      <c r="E19" s="1">
        <v>17</v>
      </c>
      <c r="F19" s="1">
        <f t="shared" si="0"/>
        <v>3.7142857142857144</v>
      </c>
      <c r="G19" s="1">
        <f t="shared" si="1"/>
        <v>20.714285714285715</v>
      </c>
      <c r="I19" s="38" t="s">
        <v>44</v>
      </c>
      <c r="J19" s="49">
        <v>5</v>
      </c>
      <c r="L19" s="14" t="s">
        <v>48</v>
      </c>
      <c r="M19" s="14">
        <v>1</v>
      </c>
      <c r="N19" s="14">
        <v>2</v>
      </c>
      <c r="O19" s="14">
        <v>3</v>
      </c>
      <c r="P19" s="14">
        <v>4</v>
      </c>
      <c r="Q19" s="14">
        <v>5</v>
      </c>
      <c r="R19" s="14">
        <v>6</v>
      </c>
      <c r="S19" s="14">
        <v>7</v>
      </c>
      <c r="T19" s="14">
        <v>8</v>
      </c>
      <c r="U19" s="14">
        <v>9</v>
      </c>
      <c r="V19" s="14">
        <v>10</v>
      </c>
      <c r="W19" s="14">
        <v>11</v>
      </c>
      <c r="X19" s="14">
        <v>12</v>
      </c>
      <c r="Y19" s="14">
        <v>13</v>
      </c>
      <c r="Z19" s="14">
        <v>14</v>
      </c>
      <c r="AA19" s="14">
        <v>15</v>
      </c>
      <c r="AB19" s="14">
        <v>16</v>
      </c>
      <c r="AC19" s="14">
        <v>17</v>
      </c>
      <c r="AD19" s="14">
        <v>18</v>
      </c>
      <c r="AE19" s="14">
        <v>19</v>
      </c>
      <c r="AF19" s="14">
        <v>20</v>
      </c>
      <c r="AG19" s="14">
        <v>21</v>
      </c>
      <c r="AM19" s="43"/>
      <c r="AN19" s="43"/>
      <c r="AO19" s="43" t="s">
        <v>175</v>
      </c>
      <c r="AP19" s="43"/>
      <c r="AQ19" s="43"/>
      <c r="AR19" s="43"/>
      <c r="AS19" s="43"/>
      <c r="AT19" s="43"/>
      <c r="AU19" s="43" t="s">
        <v>97</v>
      </c>
      <c r="AV19" s="43"/>
      <c r="AW19" s="43" t="s">
        <v>102</v>
      </c>
      <c r="AX19" s="43"/>
      <c r="AY19" s="43"/>
      <c r="AZ19" s="43" t="s">
        <v>101</v>
      </c>
      <c r="BA19" s="43" t="s">
        <v>176</v>
      </c>
      <c r="BB19" s="43"/>
      <c r="BC19" s="43"/>
      <c r="BD19" s="43" t="s">
        <v>98</v>
      </c>
      <c r="BE19" s="43"/>
      <c r="BF19" s="43" t="s">
        <v>178</v>
      </c>
      <c r="BG19" s="43" t="s">
        <v>95</v>
      </c>
      <c r="BH19" s="43" t="s">
        <v>96</v>
      </c>
      <c r="BI19" s="43"/>
      <c r="BJ19" s="43"/>
      <c r="BK19" s="43"/>
      <c r="BL19" s="43"/>
      <c r="BM19" s="43"/>
      <c r="BN19" s="43"/>
    </row>
    <row r="20" spans="1:98" x14ac:dyDescent="0.25">
      <c r="A20" s="21" t="s">
        <v>35</v>
      </c>
      <c r="B20" s="31">
        <v>10</v>
      </c>
      <c r="E20" s="1">
        <v>18</v>
      </c>
      <c r="F20" s="1">
        <f t="shared" si="0"/>
        <v>2.5714285714285716</v>
      </c>
      <c r="G20" s="1">
        <f t="shared" si="1"/>
        <v>20.571428571428573</v>
      </c>
      <c r="I20" s="39" t="s">
        <v>45</v>
      </c>
      <c r="J20" s="48">
        <v>4</v>
      </c>
      <c r="AP20" s="1"/>
      <c r="AW20" s="1"/>
      <c r="BA20" s="1"/>
      <c r="BB20" s="1"/>
      <c r="BC20" s="1">
        <v>20</v>
      </c>
      <c r="BK20" s="1"/>
      <c r="CC20" s="1"/>
    </row>
    <row r="21" spans="1:98" x14ac:dyDescent="0.25">
      <c r="B21" s="1">
        <f>SUM(B3:B20)</f>
        <v>162</v>
      </c>
      <c r="BC21" s="56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98" x14ac:dyDescent="0.25">
      <c r="L22">
        <f ca="1">INT(RAND()*18)+1</f>
        <v>11</v>
      </c>
      <c r="BC22" s="56" t="s">
        <v>78</v>
      </c>
      <c r="BE22" s="56" t="s">
        <v>78</v>
      </c>
      <c r="BI22" s="57" t="s">
        <v>78</v>
      </c>
      <c r="BJ22" s="56" t="s">
        <v>79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  <c r="BY22" s="56" t="s">
        <v>78</v>
      </c>
      <c r="BZ22" s="56" t="s">
        <v>78</v>
      </c>
    </row>
    <row r="23" spans="1:98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C23" s="56" t="s">
        <v>73</v>
      </c>
      <c r="BE23" s="56" t="s">
        <v>73</v>
      </c>
      <c r="BJ23" s="57" t="s">
        <v>73</v>
      </c>
      <c r="BK23" s="57" t="s">
        <v>73</v>
      </c>
      <c r="BL23" s="56" t="s">
        <v>73</v>
      </c>
      <c r="BM23" s="56" t="s">
        <v>73</v>
      </c>
      <c r="BN23" s="56" t="s">
        <v>73</v>
      </c>
      <c r="BO23" s="57" t="s">
        <v>73</v>
      </c>
      <c r="BP23" s="56" t="s">
        <v>73</v>
      </c>
      <c r="BQ23" s="57" t="s">
        <v>73</v>
      </c>
      <c r="BR23" s="57" t="s">
        <v>73</v>
      </c>
      <c r="BS23" s="56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  <c r="BX23" s="56" t="s">
        <v>73</v>
      </c>
      <c r="BY23" s="57" t="s">
        <v>73</v>
      </c>
      <c r="BZ23" s="56" t="s">
        <v>73</v>
      </c>
    </row>
    <row r="24" spans="1:98" x14ac:dyDescent="0.25">
      <c r="I24" s="7" t="s">
        <v>29</v>
      </c>
      <c r="J24" s="8">
        <f t="shared" ref="J24" si="2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29</v>
      </c>
      <c r="O24" s="40" t="s">
        <v>28</v>
      </c>
      <c r="P24" s="40" t="s">
        <v>29</v>
      </c>
      <c r="Q24" s="40" t="s">
        <v>31</v>
      </c>
      <c r="R24" s="40" t="s">
        <v>29</v>
      </c>
      <c r="S24" s="40" t="s">
        <v>29</v>
      </c>
      <c r="T24" s="40" t="s">
        <v>29</v>
      </c>
      <c r="U24" s="40" t="s">
        <v>35</v>
      </c>
      <c r="V24" s="40" t="s">
        <v>32</v>
      </c>
      <c r="W24" s="40" t="s">
        <v>32</v>
      </c>
      <c r="X24" s="40" t="s">
        <v>29</v>
      </c>
      <c r="Y24" s="40" t="s">
        <v>29</v>
      </c>
      <c r="Z24" s="40" t="s">
        <v>29</v>
      </c>
      <c r="AA24" s="40" t="s">
        <v>29</v>
      </c>
      <c r="AB24" s="40" t="s">
        <v>29</v>
      </c>
      <c r="AC24" s="40" t="s">
        <v>29</v>
      </c>
      <c r="AD24" s="40" t="s">
        <v>28</v>
      </c>
      <c r="AE24" s="40"/>
      <c r="AF24" s="40"/>
      <c r="AG24" s="40"/>
      <c r="BC24" s="56" t="s">
        <v>70</v>
      </c>
      <c r="BE24" s="56" t="s">
        <v>70</v>
      </c>
      <c r="BL24" s="56" t="s">
        <v>70</v>
      </c>
      <c r="BM24" s="56" t="s">
        <v>70</v>
      </c>
      <c r="BN24" s="56" t="s">
        <v>70</v>
      </c>
      <c r="BP24" s="56" t="s">
        <v>70</v>
      </c>
      <c r="BS24" s="57" t="s">
        <v>70</v>
      </c>
      <c r="BT24" s="57" t="s">
        <v>70</v>
      </c>
      <c r="BU24" s="57" t="s">
        <v>70</v>
      </c>
      <c r="BW24" s="56" t="s">
        <v>70</v>
      </c>
      <c r="BX24" s="56" t="s">
        <v>70</v>
      </c>
      <c r="BZ24" s="56" t="s">
        <v>70</v>
      </c>
    </row>
    <row r="25" spans="1:98" x14ac:dyDescent="0.25">
      <c r="I25" s="10" t="s">
        <v>28</v>
      </c>
      <c r="J25" s="13">
        <f t="shared" ref="J25:J42" si="3">COUNTIF(Randomized,I25)</f>
        <v>10</v>
      </c>
      <c r="K25" s="1">
        <f t="shared" ref="K25:K41" si="4">J4-J25</f>
        <v>0</v>
      </c>
      <c r="L25" s="14">
        <v>2</v>
      </c>
      <c r="M25" s="40" t="s">
        <v>40</v>
      </c>
      <c r="N25" s="40" t="s">
        <v>28</v>
      </c>
      <c r="O25" s="40" t="s">
        <v>32</v>
      </c>
      <c r="P25" s="40" t="s">
        <v>43</v>
      </c>
      <c r="Q25" s="40" t="s">
        <v>39</v>
      </c>
      <c r="R25" s="40" t="s">
        <v>31</v>
      </c>
      <c r="S25" s="40" t="s">
        <v>30</v>
      </c>
      <c r="T25" s="40" t="s">
        <v>41</v>
      </c>
      <c r="U25" s="40" t="s">
        <v>33</v>
      </c>
      <c r="V25" s="40" t="s">
        <v>42</v>
      </c>
      <c r="W25" s="40" t="s">
        <v>37</v>
      </c>
      <c r="X25" s="40" t="s">
        <v>35</v>
      </c>
      <c r="Y25" s="40" t="s">
        <v>39</v>
      </c>
      <c r="Z25" s="40" t="s">
        <v>36</v>
      </c>
      <c r="AA25" s="40" t="s">
        <v>42</v>
      </c>
      <c r="AB25" s="40" t="s">
        <v>32</v>
      </c>
      <c r="AC25" s="40" t="s">
        <v>172</v>
      </c>
      <c r="AD25" s="40" t="s">
        <v>35</v>
      </c>
      <c r="AE25" s="40"/>
      <c r="AF25" s="40"/>
      <c r="AG25" s="40"/>
      <c r="BC25" t="s">
        <v>71</v>
      </c>
      <c r="BE25" t="s">
        <v>71</v>
      </c>
      <c r="BL25" t="s">
        <v>71</v>
      </c>
      <c r="BM25" t="s">
        <v>71</v>
      </c>
      <c r="BN25" t="s">
        <v>71</v>
      </c>
      <c r="BP25" t="s">
        <v>71</v>
      </c>
      <c r="BW25" t="s">
        <v>71</v>
      </c>
      <c r="BX25" t="s">
        <v>71</v>
      </c>
      <c r="BZ25" t="s">
        <v>71</v>
      </c>
    </row>
    <row r="26" spans="1:98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34</v>
      </c>
      <c r="N26" s="40" t="s">
        <v>31</v>
      </c>
      <c r="O26" s="40" t="s">
        <v>35</v>
      </c>
      <c r="P26" s="40" t="s">
        <v>28</v>
      </c>
      <c r="Q26" s="40" t="s">
        <v>35</v>
      </c>
      <c r="R26" s="40" t="s">
        <v>28</v>
      </c>
      <c r="S26" s="40" t="s">
        <v>28</v>
      </c>
      <c r="T26" s="40" t="s">
        <v>32</v>
      </c>
      <c r="U26" s="40" t="s">
        <v>30</v>
      </c>
      <c r="V26" s="40" t="s">
        <v>34</v>
      </c>
      <c r="W26" s="40" t="s">
        <v>34</v>
      </c>
      <c r="X26" s="40" t="s">
        <v>28</v>
      </c>
      <c r="Y26" s="40" t="s">
        <v>28</v>
      </c>
      <c r="Z26" s="40" t="s">
        <v>34</v>
      </c>
      <c r="AA26" s="40" t="s">
        <v>28</v>
      </c>
      <c r="AB26" s="40" t="s">
        <v>28</v>
      </c>
      <c r="AC26" s="40" t="s">
        <v>31</v>
      </c>
      <c r="AD26" s="40" t="s">
        <v>31</v>
      </c>
      <c r="AE26" s="40"/>
      <c r="AF26" s="40"/>
      <c r="AG26" s="40"/>
      <c r="BC26" t="s">
        <v>75</v>
      </c>
      <c r="BE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t="s">
        <v>75</v>
      </c>
      <c r="BR26" t="s">
        <v>75</v>
      </c>
      <c r="BS26" s="59" t="s">
        <v>76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98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42</v>
      </c>
      <c r="N27" s="40" t="s">
        <v>33</v>
      </c>
      <c r="O27" s="40" t="s">
        <v>45</v>
      </c>
      <c r="P27" s="40" t="s">
        <v>172</v>
      </c>
      <c r="Q27" s="40" t="s">
        <v>42</v>
      </c>
      <c r="R27" s="40" t="s">
        <v>36</v>
      </c>
      <c r="S27" s="40" t="s">
        <v>38</v>
      </c>
      <c r="T27" s="40" t="s">
        <v>33</v>
      </c>
      <c r="U27" s="40" t="s">
        <v>36</v>
      </c>
      <c r="V27" s="40" t="s">
        <v>40</v>
      </c>
      <c r="W27" s="40" t="s">
        <v>38</v>
      </c>
      <c r="X27" s="40" t="s">
        <v>41</v>
      </c>
      <c r="Y27" s="40" t="s">
        <v>42</v>
      </c>
      <c r="Z27" s="40" t="s">
        <v>37</v>
      </c>
      <c r="AA27" s="40" t="s">
        <v>43</v>
      </c>
      <c r="AB27" s="40" t="s">
        <v>40</v>
      </c>
      <c r="AC27" s="40" t="s">
        <v>41</v>
      </c>
      <c r="AD27" s="40" t="s">
        <v>32</v>
      </c>
      <c r="AE27" s="40"/>
      <c r="AF27" s="40"/>
      <c r="AG27" s="40"/>
      <c r="AP27" s="43"/>
      <c r="AR27" s="43"/>
      <c r="AW27" s="43"/>
      <c r="AX27" s="43"/>
      <c r="AY27" s="43"/>
      <c r="AZ27" s="43"/>
      <c r="BA27" s="43"/>
      <c r="BB27" s="43"/>
      <c r="BC27" s="43"/>
      <c r="BD27" s="43"/>
      <c r="BF27" s="43"/>
      <c r="BH27" s="43"/>
      <c r="BI27" s="43"/>
      <c r="BK27" s="43"/>
      <c r="BL27" s="43"/>
      <c r="BM27" s="43"/>
      <c r="BN27" s="43"/>
      <c r="BO27" s="43"/>
      <c r="BP27" s="43"/>
      <c r="BW27" s="43"/>
      <c r="BX27" s="43"/>
      <c r="BZ27" s="43"/>
    </row>
    <row r="28" spans="1:98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30</v>
      </c>
      <c r="N28" s="40" t="s">
        <v>35</v>
      </c>
      <c r="O28" s="40" t="s">
        <v>37</v>
      </c>
      <c r="P28" s="40" t="s">
        <v>31</v>
      </c>
      <c r="Q28" s="40" t="s">
        <v>30</v>
      </c>
      <c r="R28" s="40" t="s">
        <v>32</v>
      </c>
      <c r="S28" s="40" t="s">
        <v>31</v>
      </c>
      <c r="T28" s="40" t="s">
        <v>34</v>
      </c>
      <c r="U28" s="40" t="s">
        <v>37</v>
      </c>
      <c r="V28" s="40" t="s">
        <v>35</v>
      </c>
      <c r="W28" s="40" t="s">
        <v>39</v>
      </c>
      <c r="X28" s="40" t="s">
        <v>31</v>
      </c>
      <c r="Y28" s="40" t="s">
        <v>31</v>
      </c>
      <c r="Z28" s="40" t="s">
        <v>38</v>
      </c>
      <c r="AA28" s="40" t="s">
        <v>31</v>
      </c>
      <c r="AB28" s="40" t="s">
        <v>34</v>
      </c>
      <c r="AC28" s="40" t="s">
        <v>34</v>
      </c>
      <c r="AD28" s="40" t="s">
        <v>30</v>
      </c>
      <c r="AE28" s="40"/>
      <c r="AF28" s="40"/>
      <c r="AG28" s="40"/>
      <c r="BE28" s="1"/>
      <c r="BH28" s="1">
        <v>25</v>
      </c>
      <c r="BL28" s="1"/>
      <c r="BQ28" s="1">
        <v>34</v>
      </c>
      <c r="BR28" s="1"/>
      <c r="BT28" s="1"/>
      <c r="CF28" s="1">
        <v>49</v>
      </c>
      <c r="CT28" s="1"/>
    </row>
    <row r="29" spans="1:98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33</v>
      </c>
      <c r="N29" s="40" t="s">
        <v>30</v>
      </c>
      <c r="O29" s="40" t="s">
        <v>40</v>
      </c>
      <c r="P29" s="40" t="s">
        <v>38</v>
      </c>
      <c r="Q29" s="40" t="s">
        <v>40</v>
      </c>
      <c r="R29" s="40" t="s">
        <v>39</v>
      </c>
      <c r="S29" s="40" t="s">
        <v>42</v>
      </c>
      <c r="T29" s="40" t="s">
        <v>39</v>
      </c>
      <c r="U29" s="40" t="s">
        <v>43</v>
      </c>
      <c r="V29" s="40" t="s">
        <v>39</v>
      </c>
      <c r="W29" s="40" t="s">
        <v>41</v>
      </c>
      <c r="X29" s="40" t="s">
        <v>36</v>
      </c>
      <c r="Y29" s="40" t="s">
        <v>34</v>
      </c>
      <c r="Z29" s="40" t="s">
        <v>41</v>
      </c>
      <c r="AA29" s="40" t="s">
        <v>172</v>
      </c>
      <c r="AB29" s="40" t="s">
        <v>36</v>
      </c>
      <c r="AC29" s="40" t="s">
        <v>33</v>
      </c>
      <c r="AD29" s="40" t="s">
        <v>43</v>
      </c>
      <c r="AE29" s="40"/>
      <c r="AF29" s="40"/>
      <c r="AG29" s="40"/>
      <c r="BH29" s="56" t="s">
        <v>90</v>
      </c>
      <c r="BI29" s="57" t="s">
        <v>90</v>
      </c>
      <c r="BJ29" s="57" t="s">
        <v>90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6" t="s">
        <v>90</v>
      </c>
      <c r="BU29" s="57" t="s">
        <v>90</v>
      </c>
      <c r="BV29" s="57" t="s">
        <v>90</v>
      </c>
      <c r="BW29" s="56" t="s">
        <v>90</v>
      </c>
      <c r="BX29" s="56" t="s">
        <v>90</v>
      </c>
      <c r="BY29" s="56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98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37</v>
      </c>
      <c r="N30" s="40" t="s">
        <v>36</v>
      </c>
      <c r="O30" s="40" t="s">
        <v>38</v>
      </c>
      <c r="P30" s="40" t="s">
        <v>34</v>
      </c>
      <c r="Q30" s="40" t="s">
        <v>36</v>
      </c>
      <c r="R30" s="40" t="s">
        <v>30</v>
      </c>
      <c r="S30" s="40" t="s">
        <v>32</v>
      </c>
      <c r="T30" s="40" t="s">
        <v>35</v>
      </c>
      <c r="U30" s="40" t="s">
        <v>40</v>
      </c>
      <c r="V30" s="40" t="s">
        <v>37</v>
      </c>
      <c r="W30" s="40" t="s">
        <v>44</v>
      </c>
      <c r="X30" s="40" t="s">
        <v>34</v>
      </c>
      <c r="Y30" s="40" t="s">
        <v>32</v>
      </c>
      <c r="Z30" s="40" t="s">
        <v>44</v>
      </c>
      <c r="AA30" s="40" t="s">
        <v>32</v>
      </c>
      <c r="AB30" s="40" t="s">
        <v>38</v>
      </c>
      <c r="AC30" s="40" t="s">
        <v>35</v>
      </c>
      <c r="AD30" s="40" t="s">
        <v>36</v>
      </c>
      <c r="AE30" s="40"/>
      <c r="AF30" s="40"/>
      <c r="AG30" s="40"/>
      <c r="BH30" s="57" t="s">
        <v>180</v>
      </c>
      <c r="BK30" s="57" t="s">
        <v>180</v>
      </c>
      <c r="BP30" s="56" t="s">
        <v>180</v>
      </c>
      <c r="BS30" s="56" t="s">
        <v>180</v>
      </c>
      <c r="BT30" s="56" t="s">
        <v>180</v>
      </c>
      <c r="BW30" s="57" t="s">
        <v>180</v>
      </c>
      <c r="BX30" s="56" t="s">
        <v>180</v>
      </c>
      <c r="BY30" s="56" t="s">
        <v>180</v>
      </c>
      <c r="CA30" s="56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98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41</v>
      </c>
      <c r="N31" s="40" t="s">
        <v>37</v>
      </c>
      <c r="O31" s="40" t="s">
        <v>43</v>
      </c>
      <c r="P31" s="40" t="s">
        <v>44</v>
      </c>
      <c r="Q31" s="40" t="s">
        <v>38</v>
      </c>
      <c r="R31" s="40" t="s">
        <v>172</v>
      </c>
      <c r="S31" s="40" t="s">
        <v>44</v>
      </c>
      <c r="T31" s="40" t="s">
        <v>37</v>
      </c>
      <c r="U31" s="40" t="s">
        <v>172</v>
      </c>
      <c r="V31" s="40" t="s">
        <v>45</v>
      </c>
      <c r="W31" s="40" t="s">
        <v>45</v>
      </c>
      <c r="X31" s="40" t="s">
        <v>30</v>
      </c>
      <c r="Y31" s="40" t="s">
        <v>38</v>
      </c>
      <c r="Z31" s="40" t="s">
        <v>45</v>
      </c>
      <c r="AA31" s="40" t="s">
        <v>35</v>
      </c>
      <c r="AB31" s="40" t="s">
        <v>172</v>
      </c>
      <c r="AC31" s="40" t="s">
        <v>44</v>
      </c>
      <c r="AD31" s="40" t="s">
        <v>40</v>
      </c>
      <c r="AE31" s="40"/>
      <c r="AF31" s="40"/>
      <c r="AG31" s="40"/>
      <c r="BP31" s="56" t="s">
        <v>73</v>
      </c>
      <c r="BS31" s="56" t="s">
        <v>73</v>
      </c>
      <c r="BT31" s="56" t="s">
        <v>73</v>
      </c>
      <c r="BX31" s="56" t="s">
        <v>73</v>
      </c>
      <c r="BY31" s="56" t="s">
        <v>73</v>
      </c>
      <c r="CA31" s="56" t="s">
        <v>73</v>
      </c>
      <c r="CB31" s="57" t="s">
        <v>73</v>
      </c>
      <c r="CC31" s="56" t="s">
        <v>73</v>
      </c>
      <c r="CD31" s="56" t="s">
        <v>73</v>
      </c>
      <c r="CE31" s="56" t="s">
        <v>73</v>
      </c>
      <c r="CF31" s="56" t="s">
        <v>73</v>
      </c>
    </row>
    <row r="32" spans="1:98" x14ac:dyDescent="0.25">
      <c r="I32" s="27" t="s">
        <v>37</v>
      </c>
      <c r="J32" s="41">
        <f t="shared" si="3"/>
        <v>8</v>
      </c>
      <c r="K32" s="1">
        <f t="shared" si="4"/>
        <v>0</v>
      </c>
      <c r="W32" s="91" t="s">
        <v>225</v>
      </c>
      <c r="Z32" s="91" t="s">
        <v>225</v>
      </c>
      <c r="BP32" s="56" t="s">
        <v>70</v>
      </c>
      <c r="BS32" s="56" t="s">
        <v>70</v>
      </c>
      <c r="BT32" s="57" t="s">
        <v>70</v>
      </c>
      <c r="BX32" s="57" t="s">
        <v>70</v>
      </c>
      <c r="BY32" s="56" t="s">
        <v>70</v>
      </c>
      <c r="CA32" s="56" t="s">
        <v>70</v>
      </c>
      <c r="CC32" s="56" t="s">
        <v>70</v>
      </c>
      <c r="CD32" s="56" t="s">
        <v>70</v>
      </c>
      <c r="CE32" s="57" t="s">
        <v>70</v>
      </c>
      <c r="CF32" s="56" t="s">
        <v>70</v>
      </c>
    </row>
    <row r="33" spans="9:112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S33" t="s">
        <v>71</v>
      </c>
      <c r="BY33" t="s">
        <v>71</v>
      </c>
      <c r="CA33" t="s">
        <v>71</v>
      </c>
      <c r="CC33" t="s">
        <v>71</v>
      </c>
      <c r="CD33" t="s">
        <v>71</v>
      </c>
      <c r="CF33" t="s">
        <v>71</v>
      </c>
    </row>
    <row r="34" spans="9:112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H34" t="s">
        <v>75</v>
      </c>
      <c r="BK34" t="s">
        <v>75</v>
      </c>
      <c r="BP34" t="s">
        <v>75</v>
      </c>
      <c r="BS34" t="s">
        <v>75</v>
      </c>
      <c r="BT34" s="59" t="s">
        <v>76</v>
      </c>
      <c r="BY34" t="s">
        <v>75</v>
      </c>
      <c r="CA34" t="s">
        <v>75</v>
      </c>
      <c r="CB34" t="s">
        <v>75</v>
      </c>
      <c r="CC34" t="s">
        <v>75</v>
      </c>
      <c r="CD34" t="s">
        <v>75</v>
      </c>
      <c r="CF34" t="s">
        <v>75</v>
      </c>
    </row>
    <row r="35" spans="9:112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L35" s="43"/>
      <c r="BM35" s="43"/>
      <c r="BN35" s="43"/>
      <c r="BO35" s="43"/>
      <c r="BP35" s="43" t="s">
        <v>101</v>
      </c>
      <c r="BQ35" s="43"/>
      <c r="BR35" s="43"/>
      <c r="BS35" s="43" t="s">
        <v>105</v>
      </c>
      <c r="BT35" s="43"/>
      <c r="BU35" s="43"/>
      <c r="BV35" s="43"/>
      <c r="BW35" s="43"/>
      <c r="BX35" s="43"/>
      <c r="BY35" s="43" t="s">
        <v>104</v>
      </c>
      <c r="BZ35" s="43"/>
      <c r="CA35" s="43" t="s">
        <v>93</v>
      </c>
      <c r="CB35" s="43"/>
      <c r="CC35" s="43" t="s">
        <v>96</v>
      </c>
      <c r="CD35" s="43" t="s">
        <v>98</v>
      </c>
      <c r="CE35" s="43"/>
      <c r="CF35" s="43" t="s">
        <v>173</v>
      </c>
    </row>
    <row r="36" spans="9:112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>
        <v>37</v>
      </c>
      <c r="BY36" s="1"/>
      <c r="BZ36" s="1"/>
      <c r="CT36" s="1"/>
      <c r="CU36" s="1">
        <v>64</v>
      </c>
      <c r="CW36" s="1"/>
    </row>
    <row r="37" spans="9:112" x14ac:dyDescent="0.25">
      <c r="I37" s="35" t="s">
        <v>42</v>
      </c>
      <c r="J37" s="90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T37" s="56" t="s">
        <v>90</v>
      </c>
      <c r="BU37" s="57" t="s">
        <v>90</v>
      </c>
      <c r="BV37" s="57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6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</row>
    <row r="38" spans="9:112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T38" s="56" t="s">
        <v>182</v>
      </c>
      <c r="BX38" s="57" t="s">
        <v>182</v>
      </c>
      <c r="CE38" s="56" t="s">
        <v>182</v>
      </c>
      <c r="CG38" s="56" t="s">
        <v>182</v>
      </c>
      <c r="CH38" s="56" t="s">
        <v>182</v>
      </c>
      <c r="CI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6" t="s">
        <v>182</v>
      </c>
      <c r="CS38" s="57" t="s">
        <v>182</v>
      </c>
      <c r="CT38" s="56" t="s">
        <v>182</v>
      </c>
      <c r="CU38" s="56" t="s">
        <v>182</v>
      </c>
    </row>
    <row r="39" spans="9:112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T39" s="56" t="s">
        <v>73</v>
      </c>
      <c r="CE39" s="56" t="s">
        <v>73</v>
      </c>
      <c r="CG39" s="57" t="s">
        <v>73</v>
      </c>
      <c r="CH39" s="57" t="s">
        <v>73</v>
      </c>
      <c r="CJ39" s="57" t="s">
        <v>73</v>
      </c>
      <c r="CK39" s="56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7" t="s">
        <v>73</v>
      </c>
      <c r="CQ39" s="57" t="s">
        <v>73</v>
      </c>
      <c r="CR39" s="56" t="s">
        <v>73</v>
      </c>
      <c r="CT39" s="57" t="s">
        <v>73</v>
      </c>
      <c r="CU39" s="56" t="s">
        <v>73</v>
      </c>
    </row>
    <row r="40" spans="9:112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77">
        <v>6</v>
      </c>
      <c r="BT40" s="56" t="s">
        <v>70</v>
      </c>
      <c r="CE40" s="56" t="s">
        <v>70</v>
      </c>
      <c r="CK40" s="56" t="s">
        <v>70</v>
      </c>
      <c r="CL40" s="57" t="s">
        <v>70</v>
      </c>
      <c r="CM40" s="56" t="s">
        <v>70</v>
      </c>
      <c r="CN40" s="56" t="s">
        <v>70</v>
      </c>
      <c r="CR40" s="57" t="s">
        <v>70</v>
      </c>
      <c r="CU40" s="56" t="s">
        <v>70</v>
      </c>
    </row>
    <row r="41" spans="9:112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T41" t="s">
        <v>71</v>
      </c>
      <c r="CE41" t="s">
        <v>71</v>
      </c>
      <c r="CK41" t="s">
        <v>71</v>
      </c>
      <c r="CM41" t="s">
        <v>71</v>
      </c>
      <c r="CN41" t="s">
        <v>71</v>
      </c>
      <c r="CU41" t="s">
        <v>71</v>
      </c>
    </row>
    <row r="42" spans="9:112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77">
        <v>10</v>
      </c>
      <c r="BT42" t="s">
        <v>75</v>
      </c>
      <c r="BX42" t="s">
        <v>75</v>
      </c>
      <c r="CE42" t="s">
        <v>75</v>
      </c>
      <c r="CG42" t="s">
        <v>75</v>
      </c>
      <c r="CH42" t="s">
        <v>75</v>
      </c>
      <c r="CI42" t="s">
        <v>75</v>
      </c>
      <c r="CJ42" t="s">
        <v>75</v>
      </c>
      <c r="CK42" t="s">
        <v>75</v>
      </c>
      <c r="CL42" s="59" t="s">
        <v>76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  <c r="CS42" t="s">
        <v>75</v>
      </c>
      <c r="CT42" t="s">
        <v>75</v>
      </c>
      <c r="CU42" t="s">
        <v>75</v>
      </c>
    </row>
    <row r="43" spans="9:112" x14ac:dyDescent="0.25">
      <c r="J43" s="1">
        <f>SUM(J24:J42)/2</f>
        <v>72</v>
      </c>
      <c r="M43" t="s">
        <v>195</v>
      </c>
      <c r="Q43" s="77">
        <v>11</v>
      </c>
      <c r="BT43" s="43" t="s">
        <v>96</v>
      </c>
      <c r="BX43" s="43"/>
      <c r="CB43" s="43"/>
      <c r="CC43" s="43"/>
      <c r="CD43" s="43"/>
      <c r="CE43" s="43" t="s">
        <v>95</v>
      </c>
      <c r="CF43" s="43"/>
      <c r="CG43" s="43"/>
      <c r="CH43" s="43"/>
      <c r="CI43" s="43"/>
      <c r="CJ43" s="43"/>
      <c r="CK43" s="43" t="s">
        <v>178</v>
      </c>
      <c r="CL43" s="43"/>
      <c r="CM43" s="43" t="s">
        <v>96</v>
      </c>
      <c r="CN43" s="43" t="s">
        <v>173</v>
      </c>
      <c r="CO43" s="43"/>
      <c r="CP43" s="43"/>
      <c r="CQ43" s="43"/>
      <c r="CR43" s="43"/>
      <c r="CS43" s="43"/>
      <c r="CT43" s="43"/>
      <c r="CU43" s="43" t="s">
        <v>98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>
        <v>71</v>
      </c>
      <c r="DC44" s="1"/>
    </row>
    <row r="45" spans="9:112" x14ac:dyDescent="0.25">
      <c r="M45" t="s">
        <v>199</v>
      </c>
      <c r="Q45" s="69">
        <v>13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7" t="s">
        <v>90</v>
      </c>
      <c r="CT45" s="57" t="s">
        <v>90</v>
      </c>
      <c r="CU45" s="57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H45" s="1"/>
    </row>
    <row r="46" spans="9:112" x14ac:dyDescent="0.25">
      <c r="M46" s="43" t="s">
        <v>111</v>
      </c>
      <c r="Q46" s="77">
        <v>14</v>
      </c>
      <c r="CL46" s="56" t="s">
        <v>184</v>
      </c>
      <c r="CR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</row>
    <row r="47" spans="9:112" x14ac:dyDescent="0.25">
      <c r="M47" t="s">
        <v>212</v>
      </c>
      <c r="Q47" s="77">
        <v>16</v>
      </c>
      <c r="CL47" s="56" t="s">
        <v>73</v>
      </c>
      <c r="CR47" s="56" t="s">
        <v>73</v>
      </c>
      <c r="CV47" s="56" t="s">
        <v>73</v>
      </c>
      <c r="CW47" s="57" t="s">
        <v>73</v>
      </c>
      <c r="CX47" s="57" t="s">
        <v>73</v>
      </c>
      <c r="CY47" s="56" t="s">
        <v>73</v>
      </c>
      <c r="CZ47" s="56" t="s">
        <v>73</v>
      </c>
      <c r="DA47" s="56" t="s">
        <v>73</v>
      </c>
      <c r="DB47" s="56" t="s">
        <v>73</v>
      </c>
    </row>
    <row r="48" spans="9:112" x14ac:dyDescent="0.25">
      <c r="M48" s="43" t="s">
        <v>112</v>
      </c>
      <c r="Q48" s="77">
        <v>17</v>
      </c>
      <c r="CL48" s="56" t="s">
        <v>70</v>
      </c>
      <c r="CR48" s="56" t="s">
        <v>70</v>
      </c>
      <c r="CV48" s="56" t="s">
        <v>70</v>
      </c>
      <c r="CY48" s="57" t="s">
        <v>70</v>
      </c>
      <c r="CZ48" s="56" t="s">
        <v>70</v>
      </c>
      <c r="DA48" s="56" t="s">
        <v>70</v>
      </c>
      <c r="DB48" s="56" t="s">
        <v>70</v>
      </c>
    </row>
    <row r="49" spans="13:141" x14ac:dyDescent="0.25">
      <c r="M49" s="70" t="s">
        <v>115</v>
      </c>
      <c r="N49" s="70"/>
      <c r="O49" s="70"/>
      <c r="CL49" t="s">
        <v>71</v>
      </c>
      <c r="CR49" t="s">
        <v>71</v>
      </c>
      <c r="CV49" t="s">
        <v>71</v>
      </c>
      <c r="CZ49" t="s">
        <v>71</v>
      </c>
      <c r="DA49" t="s">
        <v>71</v>
      </c>
      <c r="DB49" t="s">
        <v>71</v>
      </c>
    </row>
    <row r="50" spans="13:141" x14ac:dyDescent="0.25">
      <c r="M50" s="70" t="s">
        <v>197</v>
      </c>
      <c r="N50" s="70"/>
      <c r="O50" s="70"/>
      <c r="P50" s="79"/>
      <c r="CL50" t="s">
        <v>75</v>
      </c>
      <c r="CR50" t="s">
        <v>75</v>
      </c>
      <c r="CU50" t="s">
        <v>75</v>
      </c>
      <c r="CV50" t="s">
        <v>75</v>
      </c>
      <c r="CY50" s="59" t="s">
        <v>76</v>
      </c>
      <c r="CZ50" t="s">
        <v>75</v>
      </c>
      <c r="DA50" t="s">
        <v>75</v>
      </c>
      <c r="DB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 t="s">
        <v>99</v>
      </c>
      <c r="CM51" s="43"/>
      <c r="CN51" s="43"/>
      <c r="CO51" s="43"/>
      <c r="CP51" s="43"/>
      <c r="CQ51" s="43"/>
      <c r="CR51" s="43" t="s">
        <v>101</v>
      </c>
      <c r="CS51" s="43"/>
      <c r="CT51" s="43"/>
      <c r="CU51" s="43"/>
      <c r="CV51" s="43" t="s">
        <v>97</v>
      </c>
      <c r="CW51" s="43"/>
      <c r="CX51" s="43"/>
      <c r="CY51" s="43"/>
      <c r="CZ51" s="43" t="s">
        <v>94</v>
      </c>
      <c r="DA51" s="43" t="s">
        <v>105</v>
      </c>
      <c r="DB51" s="43" t="s">
        <v>173</v>
      </c>
    </row>
    <row r="52" spans="13:141" x14ac:dyDescent="0.25">
      <c r="M52" s="43" t="s">
        <v>114</v>
      </c>
      <c r="CV52" s="1"/>
      <c r="CY52" s="1">
        <v>68</v>
      </c>
      <c r="DJ52" s="1"/>
      <c r="DO52" s="1">
        <v>84</v>
      </c>
    </row>
    <row r="53" spans="13:141" x14ac:dyDescent="0.25">
      <c r="M53" t="s">
        <v>200</v>
      </c>
      <c r="CY53" s="56" t="s">
        <v>90</v>
      </c>
      <c r="CZ53" s="57" t="s">
        <v>90</v>
      </c>
      <c r="DA53" s="57" t="s">
        <v>90</v>
      </c>
      <c r="DB53" s="57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</row>
    <row r="54" spans="13:141" x14ac:dyDescent="0.25">
      <c r="M54" s="75" t="s">
        <v>214</v>
      </c>
      <c r="N54" s="78"/>
      <c r="O54" s="78"/>
      <c r="CY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</row>
    <row r="55" spans="13:141" x14ac:dyDescent="0.25">
      <c r="M55" s="75"/>
      <c r="N55" s="78"/>
      <c r="O55" s="78"/>
      <c r="CY55" s="56" t="s">
        <v>73</v>
      </c>
      <c r="DC55" s="57" t="s">
        <v>73</v>
      </c>
      <c r="DD55" s="56" t="s">
        <v>73</v>
      </c>
      <c r="DE55" s="56" t="s">
        <v>73</v>
      </c>
      <c r="DF55" s="56" t="s">
        <v>73</v>
      </c>
      <c r="DG55" s="56" t="s">
        <v>73</v>
      </c>
      <c r="DH55" s="56" t="s">
        <v>73</v>
      </c>
      <c r="DI55" s="57" t="s">
        <v>73</v>
      </c>
      <c r="DJ55" s="57" t="s">
        <v>73</v>
      </c>
      <c r="DK55" s="57" t="s">
        <v>73</v>
      </c>
      <c r="DL55" s="56" t="s">
        <v>73</v>
      </c>
      <c r="DM55" s="56" t="s">
        <v>73</v>
      </c>
      <c r="DN55" s="56" t="s">
        <v>73</v>
      </c>
      <c r="DO55" s="56" t="s">
        <v>73</v>
      </c>
    </row>
    <row r="56" spans="13:141" x14ac:dyDescent="0.25">
      <c r="M56" s="43" t="s">
        <v>119</v>
      </c>
      <c r="CY56" s="56" t="s">
        <v>70</v>
      </c>
      <c r="DD56" s="56" t="s">
        <v>70</v>
      </c>
      <c r="DE56" s="56" t="s">
        <v>70</v>
      </c>
      <c r="DF56" s="56" t="s">
        <v>70</v>
      </c>
      <c r="DG56" s="57" t="s">
        <v>70</v>
      </c>
      <c r="DH56" s="56" t="s">
        <v>70</v>
      </c>
      <c r="DL56" s="57" t="s">
        <v>70</v>
      </c>
      <c r="DM56" s="57" t="s">
        <v>70</v>
      </c>
      <c r="DN56" s="56" t="s">
        <v>70</v>
      </c>
      <c r="DO56" s="56" t="s">
        <v>70</v>
      </c>
    </row>
    <row r="57" spans="13:141" x14ac:dyDescent="0.25">
      <c r="M57" t="s">
        <v>208</v>
      </c>
      <c r="CY57" t="s">
        <v>71</v>
      </c>
      <c r="DD57" t="s">
        <v>71</v>
      </c>
      <c r="DE57" t="s">
        <v>71</v>
      </c>
      <c r="DF57" t="s">
        <v>71</v>
      </c>
      <c r="DH57" t="s">
        <v>71</v>
      </c>
      <c r="DN57" t="s">
        <v>71</v>
      </c>
      <c r="DO57" t="s">
        <v>71</v>
      </c>
    </row>
    <row r="58" spans="13:141" x14ac:dyDescent="0.25">
      <c r="CY58" t="s">
        <v>75</v>
      </c>
      <c r="DC58" t="s">
        <v>75</v>
      </c>
      <c r="DD58" t="s">
        <v>75</v>
      </c>
      <c r="DE58" t="s">
        <v>75</v>
      </c>
      <c r="DF58" t="s">
        <v>75</v>
      </c>
      <c r="DG58" s="59" t="s">
        <v>76</v>
      </c>
      <c r="DH58" t="s">
        <v>75</v>
      </c>
      <c r="DI58" t="s">
        <v>75</v>
      </c>
      <c r="DJ58" t="s">
        <v>75</v>
      </c>
      <c r="DK58" t="s">
        <v>75</v>
      </c>
      <c r="DN58" t="s">
        <v>75</v>
      </c>
      <c r="DO58" t="s">
        <v>75</v>
      </c>
    </row>
    <row r="59" spans="13:141" x14ac:dyDescent="0.25">
      <c r="CY59" s="43" t="s">
        <v>93</v>
      </c>
      <c r="DC59" s="43"/>
      <c r="DD59" s="43" t="s">
        <v>176</v>
      </c>
      <c r="DE59" s="43" t="s">
        <v>101</v>
      </c>
      <c r="DF59" s="43" t="s">
        <v>177</v>
      </c>
      <c r="DH59" s="43" t="s">
        <v>96</v>
      </c>
      <c r="DN59" s="43" t="s">
        <v>104</v>
      </c>
      <c r="DO59" s="43" t="s">
        <v>173</v>
      </c>
    </row>
    <row r="60" spans="13:141" x14ac:dyDescent="0.25">
      <c r="M60" s="43" t="s">
        <v>121</v>
      </c>
      <c r="DE60" s="1"/>
      <c r="DF60" s="1"/>
      <c r="DG60" s="1">
        <v>76</v>
      </c>
      <c r="DS60" s="1"/>
      <c r="DV60" s="1"/>
      <c r="DW60" s="1">
        <v>92</v>
      </c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G61" s="56" t="s">
        <v>90</v>
      </c>
      <c r="DH61" s="57" t="s">
        <v>90</v>
      </c>
      <c r="DI61" s="57" t="s">
        <v>90</v>
      </c>
      <c r="DJ61" s="57" t="s">
        <v>90</v>
      </c>
      <c r="DK61" s="57" t="s">
        <v>90</v>
      </c>
      <c r="DL61" s="56" t="s">
        <v>90</v>
      </c>
      <c r="DM61" s="56" t="s">
        <v>90</v>
      </c>
      <c r="DN61" s="57" t="s">
        <v>90</v>
      </c>
      <c r="DO61" s="57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</row>
    <row r="62" spans="13:141" x14ac:dyDescent="0.25">
      <c r="M62" s="43" t="s">
        <v>125</v>
      </c>
      <c r="DG62" s="56" t="s">
        <v>186</v>
      </c>
      <c r="DL62" s="56" t="s">
        <v>186</v>
      </c>
      <c r="DM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</row>
    <row r="63" spans="13:141" x14ac:dyDescent="0.25">
      <c r="M63" t="s">
        <v>122</v>
      </c>
      <c r="DG63" s="56" t="s">
        <v>73</v>
      </c>
      <c r="DL63" s="56" t="s">
        <v>73</v>
      </c>
      <c r="DM63" s="56" t="s">
        <v>73</v>
      </c>
      <c r="DP63" s="56" t="s">
        <v>73</v>
      </c>
      <c r="DQ63" s="57" t="s">
        <v>73</v>
      </c>
      <c r="DR63" s="56" t="s">
        <v>73</v>
      </c>
      <c r="DS63" s="56" t="s">
        <v>73</v>
      </c>
      <c r="DT63" s="57" t="s">
        <v>73</v>
      </c>
      <c r="DU63" s="57" t="s">
        <v>73</v>
      </c>
      <c r="DV63" s="57" t="s">
        <v>73</v>
      </c>
      <c r="DW63" s="56" t="s">
        <v>73</v>
      </c>
    </row>
    <row r="64" spans="13:141" x14ac:dyDescent="0.25">
      <c r="M64" t="s">
        <v>204</v>
      </c>
      <c r="DG64" s="56" t="s">
        <v>70</v>
      </c>
      <c r="DL64" s="56" t="s">
        <v>70</v>
      </c>
      <c r="DM64" s="56" t="s">
        <v>70</v>
      </c>
      <c r="DP64" s="56" t="s">
        <v>70</v>
      </c>
      <c r="DR64" s="57" t="s">
        <v>70</v>
      </c>
      <c r="DS64" s="56" t="s">
        <v>70</v>
      </c>
      <c r="DW64" s="56" t="s">
        <v>70</v>
      </c>
    </row>
    <row r="65" spans="13:158" x14ac:dyDescent="0.25">
      <c r="M65" t="s">
        <v>215</v>
      </c>
      <c r="DG65" t="s">
        <v>71</v>
      </c>
      <c r="DL65" t="s">
        <v>71</v>
      </c>
      <c r="DM65" t="s">
        <v>71</v>
      </c>
      <c r="DP65" t="s">
        <v>71</v>
      </c>
      <c r="DS65" t="s">
        <v>71</v>
      </c>
      <c r="DW65" t="s">
        <v>71</v>
      </c>
    </row>
    <row r="66" spans="13:158" x14ac:dyDescent="0.25">
      <c r="M66" s="43" t="s">
        <v>135</v>
      </c>
      <c r="DG66" t="s">
        <v>75</v>
      </c>
      <c r="DL66" t="s">
        <v>75</v>
      </c>
      <c r="DM66" t="s">
        <v>75</v>
      </c>
      <c r="DP66" t="s">
        <v>75</v>
      </c>
      <c r="DQ66" t="s">
        <v>75</v>
      </c>
      <c r="DR66" s="59" t="s">
        <v>76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</row>
    <row r="67" spans="13:158" x14ac:dyDescent="0.25">
      <c r="DG67" s="43" t="s">
        <v>95</v>
      </c>
      <c r="DJ67" s="43"/>
      <c r="DL67" s="43" t="s">
        <v>93</v>
      </c>
      <c r="DM67" s="43" t="s">
        <v>98</v>
      </c>
      <c r="DN67" s="43"/>
      <c r="DP67" s="43" t="s">
        <v>103</v>
      </c>
      <c r="DQ67" s="43"/>
      <c r="DR67" s="43"/>
      <c r="DS67" s="43" t="s">
        <v>176</v>
      </c>
      <c r="DW67" s="43" t="s">
        <v>100</v>
      </c>
      <c r="EG67" s="43"/>
      <c r="EH67" s="43"/>
      <c r="EI67" s="43"/>
      <c r="EJ67" s="43"/>
      <c r="EK67" s="43"/>
      <c r="EL67" s="43"/>
    </row>
    <row r="68" spans="13:158" x14ac:dyDescent="0.25">
      <c r="DR68" s="1">
        <v>87</v>
      </c>
      <c r="DU68" s="1"/>
      <c r="DX68" s="1"/>
      <c r="DZ68" s="43"/>
      <c r="EB68" s="43"/>
      <c r="EE68" s="1"/>
      <c r="EG68" s="43"/>
      <c r="EJ68" s="1"/>
      <c r="EK68" s="1"/>
      <c r="EM68" s="1"/>
      <c r="EN68" s="1"/>
      <c r="EO68" s="1">
        <v>110</v>
      </c>
    </row>
    <row r="69" spans="13:158" x14ac:dyDescent="0.25">
      <c r="DR69" s="56" t="s">
        <v>90</v>
      </c>
      <c r="DS69" s="57" t="s">
        <v>90</v>
      </c>
      <c r="DT69" s="57" t="s">
        <v>90</v>
      </c>
      <c r="DU69" s="57" t="s">
        <v>90</v>
      </c>
      <c r="DV69" s="57" t="s">
        <v>90</v>
      </c>
      <c r="DW69" s="57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  <c r="EM69" s="56" t="s">
        <v>90</v>
      </c>
      <c r="EN69" s="56" t="s">
        <v>90</v>
      </c>
      <c r="EO69" s="56" t="s">
        <v>90</v>
      </c>
    </row>
    <row r="70" spans="13:158" x14ac:dyDescent="0.25">
      <c r="DR70" s="57" t="s">
        <v>188</v>
      </c>
      <c r="DX70" s="57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7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7" t="s">
        <v>188</v>
      </c>
      <c r="EM70" s="56" t="s">
        <v>188</v>
      </c>
      <c r="EN70" s="56" t="s">
        <v>188</v>
      </c>
      <c r="EO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G71" s="57" t="s">
        <v>73</v>
      </c>
      <c r="EH71" s="57" t="s">
        <v>73</v>
      </c>
      <c r="EI71" s="56" t="s">
        <v>73</v>
      </c>
      <c r="EJ71" s="56" t="s">
        <v>73</v>
      </c>
      <c r="EK71" s="57" t="s">
        <v>73</v>
      </c>
      <c r="EM71" s="57" t="s">
        <v>73</v>
      </c>
      <c r="EN71" s="56" t="s">
        <v>73</v>
      </c>
      <c r="EO71" s="56" t="s">
        <v>73</v>
      </c>
    </row>
    <row r="72" spans="13:158" x14ac:dyDescent="0.25">
      <c r="EC72" s="56" t="s">
        <v>70</v>
      </c>
      <c r="ED72" s="56" t="s">
        <v>70</v>
      </c>
      <c r="EI72" s="56" t="s">
        <v>70</v>
      </c>
      <c r="EJ72" s="56" t="s">
        <v>70</v>
      </c>
      <c r="EN72" s="57" t="s">
        <v>70</v>
      </c>
      <c r="EO72" s="56" t="s">
        <v>70</v>
      </c>
    </row>
    <row r="73" spans="13:158" x14ac:dyDescent="0.25">
      <c r="EC73" t="s">
        <v>71</v>
      </c>
      <c r="ED73" t="s">
        <v>71</v>
      </c>
      <c r="EI73" t="s">
        <v>71</v>
      </c>
      <c r="EJ73" t="s">
        <v>71</v>
      </c>
      <c r="EO73" t="s">
        <v>71</v>
      </c>
    </row>
    <row r="74" spans="13:158" x14ac:dyDescent="0.25">
      <c r="DR74" t="s">
        <v>75</v>
      </c>
      <c r="DT74" t="s">
        <v>75</v>
      </c>
      <c r="DU74" t="s">
        <v>75</v>
      </c>
      <c r="DV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t="s">
        <v>75</v>
      </c>
      <c r="EL74" t="s">
        <v>75</v>
      </c>
      <c r="EM74" t="s">
        <v>75</v>
      </c>
      <c r="EN74" s="59" t="s">
        <v>76</v>
      </c>
      <c r="EO74" t="s">
        <v>75</v>
      </c>
    </row>
    <row r="75" spans="13:158" x14ac:dyDescent="0.25">
      <c r="DU75" s="43"/>
      <c r="DW75" s="43"/>
      <c r="DX75" s="43"/>
      <c r="EB75" s="43"/>
      <c r="EC75" s="43" t="s">
        <v>178</v>
      </c>
      <c r="ED75" s="43" t="s">
        <v>175</v>
      </c>
      <c r="EE75" s="43"/>
      <c r="EI75" s="43" t="s">
        <v>97</v>
      </c>
      <c r="EJ75" s="43" t="s">
        <v>100</v>
      </c>
      <c r="EK75" s="43"/>
      <c r="EO75" s="43" t="s">
        <v>103</v>
      </c>
    </row>
    <row r="76" spans="13:158" x14ac:dyDescent="0.25">
      <c r="EF76" s="1"/>
      <c r="EN76" s="1">
        <v>109</v>
      </c>
      <c r="EO76" s="1"/>
      <c r="EQ76" s="1">
        <v>112</v>
      </c>
      <c r="ET76" s="1"/>
      <c r="FB76" s="1"/>
    </row>
    <row r="77" spans="13:158" x14ac:dyDescent="0.25">
      <c r="EN77" s="56" t="s">
        <v>90</v>
      </c>
      <c r="EO77" s="57" t="s">
        <v>75</v>
      </c>
      <c r="EP77" s="56" t="s">
        <v>90</v>
      </c>
      <c r="EQ77" s="56" t="s">
        <v>90</v>
      </c>
    </row>
    <row r="78" spans="13:158" x14ac:dyDescent="0.25">
      <c r="EN78" s="56" t="s">
        <v>190</v>
      </c>
      <c r="EP78" s="56" t="s">
        <v>190</v>
      </c>
      <c r="EQ78" s="56" t="s">
        <v>190</v>
      </c>
    </row>
    <row r="79" spans="13:158" x14ac:dyDescent="0.25">
      <c r="EN79" s="56" t="s">
        <v>73</v>
      </c>
      <c r="EP79" s="57" t="s">
        <v>73</v>
      </c>
      <c r="EQ79" s="56" t="s">
        <v>73</v>
      </c>
    </row>
    <row r="80" spans="13:158" x14ac:dyDescent="0.25">
      <c r="EN80" s="56" t="s">
        <v>70</v>
      </c>
      <c r="EQ80" s="56" t="s">
        <v>70</v>
      </c>
    </row>
    <row r="81" spans="144:163" x14ac:dyDescent="0.25">
      <c r="EN81" t="s">
        <v>71</v>
      </c>
      <c r="EQ81" t="s">
        <v>71</v>
      </c>
    </row>
    <row r="82" spans="144:163" x14ac:dyDescent="0.25">
      <c r="EN82" t="s">
        <v>75</v>
      </c>
      <c r="EO82" t="s">
        <v>75</v>
      </c>
      <c r="EP82" t="s">
        <v>75</v>
      </c>
      <c r="EQ82" t="s">
        <v>75</v>
      </c>
    </row>
    <row r="83" spans="144:163" x14ac:dyDescent="0.25">
      <c r="EN83" s="43" t="s">
        <v>103</v>
      </c>
      <c r="EQ83" s="43" t="s">
        <v>100</v>
      </c>
      <c r="FB83" s="43"/>
    </row>
    <row r="84" spans="144:163" x14ac:dyDescent="0.25">
      <c r="EN84" s="1"/>
      <c r="ER84" s="1">
        <v>113</v>
      </c>
      <c r="EU84" s="1"/>
      <c r="FE84" s="1"/>
      <c r="FG84" s="1"/>
    </row>
    <row r="85" spans="144:163" x14ac:dyDescent="0.25">
      <c r="ER85" s="56" t="s">
        <v>90</v>
      </c>
    </row>
    <row r="86" spans="144:163" x14ac:dyDescent="0.25">
      <c r="ER86" s="56" t="s">
        <v>218</v>
      </c>
    </row>
    <row r="87" spans="144:163" x14ac:dyDescent="0.25">
      <c r="ER87" s="56" t="s">
        <v>73</v>
      </c>
    </row>
    <row r="88" spans="144:163" x14ac:dyDescent="0.25">
      <c r="ER88" s="56" t="s">
        <v>70</v>
      </c>
    </row>
    <row r="89" spans="144:163" x14ac:dyDescent="0.25">
      <c r="ER89" t="s">
        <v>71</v>
      </c>
    </row>
    <row r="90" spans="144:163" x14ac:dyDescent="0.25">
      <c r="ER90" t="s">
        <v>75</v>
      </c>
    </row>
    <row r="91" spans="144:163" x14ac:dyDescent="0.25">
      <c r="ER91" s="43" t="s">
        <v>103</v>
      </c>
    </row>
    <row r="92" spans="144:163" x14ac:dyDescent="0.25">
      <c r="EN92" s="43"/>
      <c r="ES92" s="1">
        <v>114</v>
      </c>
      <c r="EX92" s="1"/>
      <c r="EY92" s="1">
        <v>120</v>
      </c>
    </row>
    <row r="93" spans="144:163" x14ac:dyDescent="0.25">
      <c r="ES93" s="56" t="s">
        <v>90</v>
      </c>
      <c r="ET93" s="56" t="s">
        <v>90</v>
      </c>
      <c r="EU93" s="56" t="s">
        <v>90</v>
      </c>
      <c r="EV93" s="56" t="s">
        <v>90</v>
      </c>
      <c r="EW93" s="56" t="s">
        <v>90</v>
      </c>
      <c r="EX93" s="56" t="s">
        <v>90</v>
      </c>
      <c r="EY93" s="56" t="s">
        <v>90</v>
      </c>
    </row>
    <row r="94" spans="144:163" x14ac:dyDescent="0.25">
      <c r="ES94" s="56" t="s">
        <v>80</v>
      </c>
      <c r="ET94" s="56" t="s">
        <v>80</v>
      </c>
      <c r="EU94" s="56" t="s">
        <v>80</v>
      </c>
      <c r="EV94" s="56" t="s">
        <v>80</v>
      </c>
      <c r="EW94" s="56" t="s">
        <v>80</v>
      </c>
      <c r="EX94" s="56" t="s">
        <v>80</v>
      </c>
      <c r="EY94" s="56" t="s">
        <v>80</v>
      </c>
    </row>
    <row r="95" spans="144:163" x14ac:dyDescent="0.25">
      <c r="ES95" s="57" t="s">
        <v>73</v>
      </c>
      <c r="ET95" s="57" t="s">
        <v>73</v>
      </c>
      <c r="EU95" s="57" t="s">
        <v>73</v>
      </c>
      <c r="EV95" s="57" t="s">
        <v>73</v>
      </c>
      <c r="EW95" s="57" t="s">
        <v>73</v>
      </c>
      <c r="EX95" s="57" t="s">
        <v>73</v>
      </c>
      <c r="EY95" s="56" t="s">
        <v>73</v>
      </c>
    </row>
    <row r="96" spans="144:163" x14ac:dyDescent="0.25">
      <c r="EY96" s="56" t="s">
        <v>70</v>
      </c>
    </row>
    <row r="97" spans="149:179" x14ac:dyDescent="0.25">
      <c r="EY97" t="s">
        <v>71</v>
      </c>
    </row>
    <row r="98" spans="149:179" x14ac:dyDescent="0.25">
      <c r="ES98" t="s">
        <v>75</v>
      </c>
      <c r="ET98" t="s">
        <v>75</v>
      </c>
      <c r="EU98" t="s">
        <v>75</v>
      </c>
      <c r="EV98" t="s">
        <v>75</v>
      </c>
      <c r="EW98" t="s">
        <v>75</v>
      </c>
      <c r="EX98" t="s">
        <v>75</v>
      </c>
      <c r="EY98" t="s">
        <v>75</v>
      </c>
    </row>
    <row r="99" spans="149:179" x14ac:dyDescent="0.25">
      <c r="EX99" s="43"/>
      <c r="EY99" s="43" t="s">
        <v>178</v>
      </c>
    </row>
    <row r="100" spans="149:179" x14ac:dyDescent="0.25">
      <c r="EZ100" s="1">
        <v>121</v>
      </c>
      <c r="FC100" s="1">
        <v>124</v>
      </c>
    </row>
    <row r="101" spans="149:179" x14ac:dyDescent="0.25">
      <c r="EZ101" s="56" t="s">
        <v>90</v>
      </c>
      <c r="FA101" s="56" t="s">
        <v>90</v>
      </c>
      <c r="FB101" s="56" t="s">
        <v>90</v>
      </c>
      <c r="FC101" s="56" t="s">
        <v>90</v>
      </c>
    </row>
    <row r="102" spans="149:179" x14ac:dyDescent="0.25">
      <c r="EZ102" s="56" t="s">
        <v>81</v>
      </c>
      <c r="FA102" s="56" t="s">
        <v>81</v>
      </c>
      <c r="FB102" s="57" t="s">
        <v>81</v>
      </c>
      <c r="FC102" s="56" t="s">
        <v>81</v>
      </c>
    </row>
    <row r="103" spans="149:179" x14ac:dyDescent="0.25">
      <c r="EZ103" s="57" t="s">
        <v>73</v>
      </c>
      <c r="FA103" s="57" t="s">
        <v>73</v>
      </c>
      <c r="FC103" s="56" t="s">
        <v>73</v>
      </c>
    </row>
    <row r="104" spans="149:179" x14ac:dyDescent="0.25">
      <c r="FC104" s="56" t="s">
        <v>70</v>
      </c>
    </row>
    <row r="105" spans="149:179" x14ac:dyDescent="0.25">
      <c r="EZ105" t="s">
        <v>75</v>
      </c>
      <c r="FA105" t="s">
        <v>75</v>
      </c>
      <c r="FB105" t="s">
        <v>75</v>
      </c>
      <c r="FC105" t="s">
        <v>71</v>
      </c>
    </row>
    <row r="106" spans="149:179" x14ac:dyDescent="0.25">
      <c r="FC106" t="s">
        <v>75</v>
      </c>
    </row>
    <row r="107" spans="149:179" x14ac:dyDescent="0.25">
      <c r="FC107" s="43" t="s">
        <v>178</v>
      </c>
    </row>
    <row r="108" spans="149:179" x14ac:dyDescent="0.25">
      <c r="FD108" s="1">
        <v>125</v>
      </c>
    </row>
    <row r="109" spans="149:179" x14ac:dyDescent="0.25"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56" t="s">
        <v>90</v>
      </c>
      <c r="FU109" s="56" t="s">
        <v>90</v>
      </c>
      <c r="FV109" s="56" t="s">
        <v>90</v>
      </c>
      <c r="FW109" s="89" t="s">
        <v>220</v>
      </c>
    </row>
    <row r="110" spans="149:179" x14ac:dyDescent="0.25">
      <c r="FD110" s="56" t="s">
        <v>219</v>
      </c>
      <c r="FE110" s="56" t="s">
        <v>219</v>
      </c>
      <c r="FF110" s="56" t="s">
        <v>219</v>
      </c>
      <c r="FG110" s="56" t="s">
        <v>219</v>
      </c>
      <c r="FH110" s="56" t="s">
        <v>219</v>
      </c>
      <c r="FI110" s="56" t="s">
        <v>219</v>
      </c>
      <c r="FJ110" s="56" t="s">
        <v>219</v>
      </c>
      <c r="FK110" s="57" t="s">
        <v>219</v>
      </c>
      <c r="FL110" s="56" t="s">
        <v>219</v>
      </c>
      <c r="FM110" s="56" t="s">
        <v>219</v>
      </c>
      <c r="FN110" s="56" t="s">
        <v>219</v>
      </c>
      <c r="FO110" s="56" t="s">
        <v>219</v>
      </c>
      <c r="FP110" s="56" t="s">
        <v>219</v>
      </c>
      <c r="FQ110" s="57" t="s">
        <v>219</v>
      </c>
      <c r="FR110" s="56" t="s">
        <v>219</v>
      </c>
      <c r="FS110" s="56" t="s">
        <v>219</v>
      </c>
      <c r="FT110" s="56" t="s">
        <v>219</v>
      </c>
      <c r="FU110" s="56" t="s">
        <v>219</v>
      </c>
      <c r="FV110" s="56" t="s">
        <v>219</v>
      </c>
      <c r="FW110" s="89" t="s">
        <v>220</v>
      </c>
    </row>
    <row r="111" spans="149:179" x14ac:dyDescent="0.25">
      <c r="FD111" s="57" t="s">
        <v>73</v>
      </c>
      <c r="FE111" s="57" t="s">
        <v>73</v>
      </c>
      <c r="FF111" s="57" t="s">
        <v>73</v>
      </c>
      <c r="FG111" s="57" t="s">
        <v>73</v>
      </c>
      <c r="FH111" s="57" t="s">
        <v>73</v>
      </c>
      <c r="FI111" s="57" t="s">
        <v>73</v>
      </c>
      <c r="FJ111" s="57" t="s">
        <v>73</v>
      </c>
      <c r="FL111" s="57" t="s">
        <v>73</v>
      </c>
      <c r="FM111" s="57" t="s">
        <v>73</v>
      </c>
      <c r="FN111" s="57" t="s">
        <v>73</v>
      </c>
      <c r="FO111" s="57" t="s">
        <v>73</v>
      </c>
      <c r="FP111" s="57" t="s">
        <v>73</v>
      </c>
      <c r="FR111" s="57" t="s">
        <v>73</v>
      </c>
      <c r="FS111" s="57" t="s">
        <v>73</v>
      </c>
      <c r="FT111" s="57" t="s">
        <v>73</v>
      </c>
      <c r="FU111" s="57" t="s">
        <v>73</v>
      </c>
      <c r="FV111" s="57" t="s">
        <v>73</v>
      </c>
      <c r="FW111" s="89" t="s">
        <v>220</v>
      </c>
    </row>
    <row r="112" spans="149:179" x14ac:dyDescent="0.25">
      <c r="FW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M24:AG31 W32">
    <cfRule type="expression" dxfId="269" priority="44" stopIfTrue="1">
      <formula>(M24=$A$10)</formula>
    </cfRule>
    <cfRule type="expression" dxfId="268" priority="43" stopIfTrue="1">
      <formula>(M24=$A$9)</formula>
    </cfRule>
    <cfRule type="expression" dxfId="267" priority="42" stopIfTrue="1">
      <formula>(M24=$A$8)</formula>
    </cfRule>
    <cfRule type="expression" dxfId="266" priority="41" stopIfTrue="1">
      <formula>(M24=$A$7)</formula>
    </cfRule>
    <cfRule type="expression" dxfId="265" priority="40" stopIfTrue="1">
      <formula>(M24=$A$6)</formula>
    </cfRule>
    <cfRule type="expression" dxfId="264" priority="39" stopIfTrue="1">
      <formula>(M24=$A$5)</formula>
    </cfRule>
    <cfRule type="expression" dxfId="263" priority="48" stopIfTrue="1">
      <formula>(M24=$A$14)</formula>
    </cfRule>
    <cfRule type="expression" dxfId="262" priority="38" stopIfTrue="1">
      <formula>(M24=$A$4)</formula>
    </cfRule>
    <cfRule type="expression" dxfId="261" priority="37" stopIfTrue="1">
      <formula>(M24=$A$3)</formula>
    </cfRule>
    <cfRule type="expression" dxfId="260" priority="45" stopIfTrue="1">
      <formula>(M24=$A$11)</formula>
    </cfRule>
    <cfRule type="expression" dxfId="259" priority="46" stopIfTrue="1">
      <formula>(M24=$A$12)</formula>
    </cfRule>
    <cfRule type="expression" dxfId="258" priority="47" stopIfTrue="1">
      <formula>(M24=$A$13)</formula>
    </cfRule>
    <cfRule type="expression" dxfId="257" priority="49" stopIfTrue="1">
      <formula>(M24=$A$15)</formula>
    </cfRule>
    <cfRule type="expression" dxfId="256" priority="50" stopIfTrue="1">
      <formula>(M24=$A$16)</formula>
    </cfRule>
    <cfRule type="expression" dxfId="255" priority="51" stopIfTrue="1">
      <formula>(M24=$A$17)</formula>
    </cfRule>
    <cfRule type="expression" dxfId="254" priority="52" stopIfTrue="1">
      <formula>(M24=$A$18)</formula>
    </cfRule>
    <cfRule type="expression" dxfId="253" priority="53" stopIfTrue="1">
      <formula>(M24=$A$19)</formula>
    </cfRule>
    <cfRule type="expression" dxfId="252" priority="54" stopIfTrue="1">
      <formula>(M24=$A$20)</formula>
    </cfRule>
  </conditionalFormatting>
  <conditionalFormatting sqref="Z32">
    <cfRule type="expression" dxfId="251" priority="10" stopIfTrue="1">
      <formula>(Z32=$A$12)</formula>
    </cfRule>
    <cfRule type="expression" dxfId="250" priority="11" stopIfTrue="1">
      <formula>(Z32=$A$13)</formula>
    </cfRule>
    <cfRule type="expression" dxfId="249" priority="12" stopIfTrue="1">
      <formula>(Z32=$A$14)</formula>
    </cfRule>
    <cfRule type="expression" dxfId="248" priority="13" stopIfTrue="1">
      <formula>(Z32=$A$15)</formula>
    </cfRule>
    <cfRule type="expression" dxfId="247" priority="14" stopIfTrue="1">
      <formula>(Z32=$A$16)</formula>
    </cfRule>
    <cfRule type="expression" dxfId="246" priority="15" stopIfTrue="1">
      <formula>(Z32=$A$17)</formula>
    </cfRule>
    <cfRule type="expression" dxfId="245" priority="16" stopIfTrue="1">
      <formula>(Z32=$A$18)</formula>
    </cfRule>
    <cfRule type="expression" dxfId="244" priority="17" stopIfTrue="1">
      <formula>(Z32=$A$19)</formula>
    </cfRule>
    <cfRule type="expression" dxfId="243" priority="18" stopIfTrue="1">
      <formula>(Z32=$A$20)</formula>
    </cfRule>
    <cfRule type="expression" dxfId="242" priority="7" stopIfTrue="1">
      <formula>(Z32=$A$9)</formula>
    </cfRule>
    <cfRule type="expression" dxfId="241" priority="1" stopIfTrue="1">
      <formula>(Z32=$A$3)</formula>
    </cfRule>
    <cfRule type="expression" dxfId="240" priority="2" stopIfTrue="1">
      <formula>(Z32=$A$4)</formula>
    </cfRule>
    <cfRule type="expression" dxfId="239" priority="3" stopIfTrue="1">
      <formula>(Z32=$A$5)</formula>
    </cfRule>
    <cfRule type="expression" dxfId="238" priority="4" stopIfTrue="1">
      <formula>(Z32=$A$6)</formula>
    </cfRule>
    <cfRule type="expression" dxfId="237" priority="5" stopIfTrue="1">
      <formula>(Z32=$A$7)</formula>
    </cfRule>
    <cfRule type="expression" dxfId="236" priority="6" stopIfTrue="1">
      <formula>(Z32=$A$8)</formula>
    </cfRule>
    <cfRule type="expression" dxfId="235" priority="8" stopIfTrue="1">
      <formula>(Z32=$A$10)</formula>
    </cfRule>
    <cfRule type="expression" dxfId="234" priority="9" stopIfTrue="1">
      <formula>(Z32=$A$11)</formula>
    </cfRule>
  </conditionalFormatting>
  <conditionalFormatting sqref="AI3:FV3">
    <cfRule type="expression" dxfId="233" priority="27" stopIfTrue="1">
      <formula>(AI3=$A$11)</formula>
    </cfRule>
    <cfRule type="expression" dxfId="232" priority="26" stopIfTrue="1">
      <formula>(AI3=$A$10)</formula>
    </cfRule>
    <cfRule type="expression" dxfId="231" priority="25" stopIfTrue="1">
      <formula>(AI3=$A$9)</formula>
    </cfRule>
    <cfRule type="expression" dxfId="230" priority="24" stopIfTrue="1">
      <formula>(AI3=$A$8)</formula>
    </cfRule>
    <cfRule type="expression" dxfId="229" priority="23" stopIfTrue="1">
      <formula>(AI3=$A$7)</formula>
    </cfRule>
    <cfRule type="expression" dxfId="228" priority="22" stopIfTrue="1">
      <formula>(AI3=$A$6)</formula>
    </cfRule>
    <cfRule type="expression" dxfId="227" priority="21" stopIfTrue="1">
      <formula>(AI3=$A$5)</formula>
    </cfRule>
    <cfRule type="expression" dxfId="226" priority="20" stopIfTrue="1">
      <formula>(AI3=$A$4)</formula>
    </cfRule>
    <cfRule type="expression" dxfId="225" priority="19" stopIfTrue="1">
      <formula>(AI3=$A$3)</formula>
    </cfRule>
    <cfRule type="expression" dxfId="224" priority="29" stopIfTrue="1">
      <formula>(AI3=$A$13)</formula>
    </cfRule>
    <cfRule type="expression" dxfId="223" priority="30" stopIfTrue="1">
      <formula>(AI3=$A$14)</formula>
    </cfRule>
    <cfRule type="expression" dxfId="222" priority="28" stopIfTrue="1">
      <formula>(AI3=$A$12)</formula>
    </cfRule>
    <cfRule type="expression" dxfId="221" priority="31" stopIfTrue="1">
      <formula>(AI3=$A$15)</formula>
    </cfRule>
    <cfRule type="expression" dxfId="220" priority="32" stopIfTrue="1">
      <formula>(AI3=$A$16)</formula>
    </cfRule>
    <cfRule type="expression" dxfId="219" priority="33" stopIfTrue="1">
      <formula>(AI3=$A$17)</formula>
    </cfRule>
    <cfRule type="expression" dxfId="218" priority="34" stopIfTrue="1">
      <formula>(AI3=$A$18)</formula>
    </cfRule>
    <cfRule type="expression" dxfId="217" priority="35" stopIfTrue="1">
      <formula>(AI3=$A$19)</formula>
    </cfRule>
    <cfRule type="expression" dxfId="216" priority="36" stopIfTrue="1">
      <formula>(AI3=$A$20)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A7A2-5E22-4693-BD91-6E01367E6A24}">
  <dimension ref="A1:FT11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88</v>
      </c>
      <c r="AN2" t="s">
        <v>87</v>
      </c>
      <c r="BC2" t="s">
        <v>86</v>
      </c>
      <c r="BQ2" t="s">
        <v>181</v>
      </c>
      <c r="CI2" t="s">
        <v>183</v>
      </c>
      <c r="CV2" t="s">
        <v>87</v>
      </c>
      <c r="DD2" t="s">
        <v>185</v>
      </c>
      <c r="DO2" t="s">
        <v>187</v>
      </c>
      <c r="EK2" t="s">
        <v>189</v>
      </c>
      <c r="EO2" t="s">
        <v>217</v>
      </c>
      <c r="EP2" t="s">
        <v>83</v>
      </c>
      <c r="EW2" t="s">
        <v>82</v>
      </c>
      <c r="FA2" t="s">
        <v>221</v>
      </c>
    </row>
    <row r="3" spans="1:175" x14ac:dyDescent="0.25">
      <c r="A3" s="5" t="s">
        <v>28</v>
      </c>
      <c r="B3" s="6">
        <v>14</v>
      </c>
      <c r="D3" s="1">
        <f>SUM(B3:B20)</f>
        <v>112</v>
      </c>
      <c r="E3" s="1">
        <v>1</v>
      </c>
      <c r="F3" s="1">
        <f>($D$3-(8*E3))/7</f>
        <v>14.857142857142858</v>
      </c>
      <c r="G3" s="1">
        <f>E3+F3</f>
        <v>15.857142857142858</v>
      </c>
      <c r="I3" s="5" t="s">
        <v>28</v>
      </c>
      <c r="J3" s="6">
        <v>14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28</v>
      </c>
      <c r="AG3" s="40" t="s">
        <v>30</v>
      </c>
      <c r="AH3" s="40" t="s">
        <v>31</v>
      </c>
      <c r="AI3" s="40" t="s">
        <v>28</v>
      </c>
      <c r="AJ3" s="40" t="s">
        <v>31</v>
      </c>
      <c r="AK3" s="40" t="s">
        <v>28</v>
      </c>
      <c r="AL3" s="40" t="s">
        <v>36</v>
      </c>
      <c r="AM3" s="40" t="s">
        <v>33</v>
      </c>
      <c r="AN3" s="40" t="s">
        <v>31</v>
      </c>
      <c r="AO3" s="40" t="s">
        <v>28</v>
      </c>
      <c r="AP3" s="40" t="s">
        <v>36</v>
      </c>
      <c r="AQ3" s="40" t="s">
        <v>41</v>
      </c>
      <c r="AR3" s="40" t="s">
        <v>31</v>
      </c>
      <c r="AS3" s="40" t="s">
        <v>29</v>
      </c>
      <c r="AT3" s="40" t="s">
        <v>30</v>
      </c>
      <c r="AU3" s="40" t="s">
        <v>39</v>
      </c>
      <c r="AV3" s="40" t="s">
        <v>29</v>
      </c>
      <c r="AW3" s="40" t="s">
        <v>33</v>
      </c>
      <c r="AX3" s="40" t="s">
        <v>29</v>
      </c>
      <c r="AY3" s="40" t="s">
        <v>28</v>
      </c>
      <c r="AZ3" s="40" t="s">
        <v>33</v>
      </c>
      <c r="BA3" s="40" t="s">
        <v>33</v>
      </c>
      <c r="BB3" s="40" t="s">
        <v>29</v>
      </c>
      <c r="BC3" s="40" t="s">
        <v>31</v>
      </c>
      <c r="BD3" s="40" t="s">
        <v>39</v>
      </c>
      <c r="BE3" s="40" t="s">
        <v>33</v>
      </c>
      <c r="BF3" s="40" t="s">
        <v>28</v>
      </c>
      <c r="BG3" s="40" t="s">
        <v>41</v>
      </c>
      <c r="BH3" s="40" t="s">
        <v>36</v>
      </c>
      <c r="BI3" s="40" t="s">
        <v>28</v>
      </c>
      <c r="BJ3" s="40" t="s">
        <v>30</v>
      </c>
      <c r="BK3" s="40" t="s">
        <v>30</v>
      </c>
      <c r="BL3" s="40" t="s">
        <v>41</v>
      </c>
      <c r="BM3" s="40" t="s">
        <v>36</v>
      </c>
      <c r="BN3" s="40" t="s">
        <v>41</v>
      </c>
      <c r="BO3" s="40" t="s">
        <v>28</v>
      </c>
      <c r="BP3" s="40" t="s">
        <v>30</v>
      </c>
      <c r="BQ3" s="40" t="s">
        <v>36</v>
      </c>
      <c r="BR3" s="40" t="s">
        <v>31</v>
      </c>
      <c r="BS3" s="40" t="s">
        <v>41</v>
      </c>
      <c r="BT3" s="40" t="s">
        <v>29</v>
      </c>
      <c r="BU3" s="40" t="s">
        <v>41</v>
      </c>
      <c r="BV3" s="40" t="s">
        <v>29</v>
      </c>
      <c r="BW3" s="40" t="s">
        <v>33</v>
      </c>
      <c r="BX3" s="40" t="s">
        <v>28</v>
      </c>
      <c r="BY3" s="40" t="s">
        <v>36</v>
      </c>
      <c r="BZ3" s="40" t="s">
        <v>36</v>
      </c>
      <c r="CA3" s="40" t="s">
        <v>29</v>
      </c>
      <c r="CB3" s="40" t="s">
        <v>39</v>
      </c>
      <c r="CC3" s="40" t="s">
        <v>33</v>
      </c>
      <c r="CD3" s="40" t="s">
        <v>39</v>
      </c>
      <c r="CE3" s="40" t="s">
        <v>31</v>
      </c>
      <c r="CF3" s="40" t="s">
        <v>41</v>
      </c>
      <c r="CG3" s="40" t="s">
        <v>30</v>
      </c>
      <c r="CH3" s="40" t="s">
        <v>33</v>
      </c>
      <c r="CI3" s="40" t="s">
        <v>29</v>
      </c>
      <c r="CJ3" s="40" t="s">
        <v>30</v>
      </c>
      <c r="CK3" s="40" t="s">
        <v>29</v>
      </c>
      <c r="CL3" s="40" t="s">
        <v>31</v>
      </c>
      <c r="CM3" s="40" t="s">
        <v>41</v>
      </c>
      <c r="CN3" s="40" t="s">
        <v>33</v>
      </c>
      <c r="CO3" s="40" t="s">
        <v>36</v>
      </c>
      <c r="CP3" s="40" t="s">
        <v>41</v>
      </c>
      <c r="CQ3" s="40" t="s">
        <v>36</v>
      </c>
      <c r="CR3" s="40" t="s">
        <v>29</v>
      </c>
      <c r="CS3" s="40" t="s">
        <v>33</v>
      </c>
      <c r="CT3" s="40" t="s">
        <v>31</v>
      </c>
      <c r="CU3" s="40" t="s">
        <v>39</v>
      </c>
      <c r="CV3" s="40" t="s">
        <v>29</v>
      </c>
      <c r="CW3" s="40" t="s">
        <v>29</v>
      </c>
      <c r="CX3" s="40" t="s">
        <v>31</v>
      </c>
      <c r="CY3" s="40" t="s">
        <v>39</v>
      </c>
      <c r="CZ3" s="40" t="s">
        <v>41</v>
      </c>
      <c r="DA3" s="40" t="s">
        <v>29</v>
      </c>
      <c r="DB3" s="40" t="s">
        <v>30</v>
      </c>
      <c r="DC3" s="40" t="s">
        <v>31</v>
      </c>
      <c r="DD3" s="40" t="s">
        <v>30</v>
      </c>
      <c r="DE3" s="40" t="s">
        <v>39</v>
      </c>
      <c r="DF3" s="40" t="s">
        <v>36</v>
      </c>
      <c r="DG3" s="40" t="s">
        <v>33</v>
      </c>
      <c r="DH3" s="40" t="s">
        <v>28</v>
      </c>
      <c r="DI3" s="40" t="s">
        <v>41</v>
      </c>
      <c r="DJ3" s="40" t="s">
        <v>39</v>
      </c>
      <c r="DK3" s="40" t="s">
        <v>30</v>
      </c>
      <c r="DL3" s="40" t="s">
        <v>28</v>
      </c>
      <c r="DM3" s="40" t="s">
        <v>39</v>
      </c>
      <c r="DN3" s="40" t="s">
        <v>30</v>
      </c>
      <c r="DO3" s="40" t="s">
        <v>39</v>
      </c>
      <c r="DP3" s="40" t="s">
        <v>28</v>
      </c>
      <c r="DQ3" s="40" t="s">
        <v>33</v>
      </c>
      <c r="DR3" s="40" t="s">
        <v>31</v>
      </c>
      <c r="DS3" s="40" t="s">
        <v>41</v>
      </c>
      <c r="DT3" s="40" t="s">
        <v>31</v>
      </c>
      <c r="DU3" s="40" t="s">
        <v>28</v>
      </c>
      <c r="DV3" s="40" t="s">
        <v>33</v>
      </c>
      <c r="DW3" s="40" t="s">
        <v>31</v>
      </c>
      <c r="DX3" s="40" t="s">
        <v>39</v>
      </c>
      <c r="DY3" s="40" t="s">
        <v>36</v>
      </c>
      <c r="DZ3" s="40" t="s">
        <v>33</v>
      </c>
      <c r="EA3" s="40" t="s">
        <v>29</v>
      </c>
      <c r="EB3" s="40" t="s">
        <v>39</v>
      </c>
      <c r="EC3" s="40" t="s">
        <v>30</v>
      </c>
      <c r="ED3" s="40" t="s">
        <v>28</v>
      </c>
      <c r="EE3" s="40" t="s">
        <v>41</v>
      </c>
      <c r="EF3" s="40" t="s">
        <v>30</v>
      </c>
      <c r="EG3" s="40" t="s">
        <v>39</v>
      </c>
      <c r="EH3" s="40" t="s">
        <v>36</v>
      </c>
      <c r="EI3" s="40" t="s">
        <v>39</v>
      </c>
      <c r="EJ3" s="40" t="s">
        <v>41</v>
      </c>
      <c r="EK3" s="40" t="s">
        <v>36</v>
      </c>
      <c r="EL3" s="40" t="s">
        <v>30</v>
      </c>
      <c r="EM3" s="40" t="s">
        <v>36</v>
      </c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</row>
    <row r="4" spans="1:175" x14ac:dyDescent="0.25">
      <c r="A4" s="11" t="s">
        <v>30</v>
      </c>
      <c r="B4" s="12">
        <v>14</v>
      </c>
      <c r="E4" s="1">
        <v>2</v>
      </c>
      <c r="F4" s="1">
        <f t="shared" ref="F4:F20" si="0">($D$3-(8*E4))/7</f>
        <v>13.714285714285714</v>
      </c>
      <c r="G4" s="1">
        <f t="shared" ref="G4:G20" si="1">E4+F4</f>
        <v>15.714285714285714</v>
      </c>
      <c r="I4" s="11" t="s">
        <v>30</v>
      </c>
      <c r="J4" s="12">
        <v>14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28</v>
      </c>
      <c r="AG4" s="58" t="s">
        <v>28</v>
      </c>
      <c r="AH4" s="58" t="s">
        <v>28</v>
      </c>
      <c r="AI4" s="58" t="s">
        <v>28</v>
      </c>
      <c r="AJ4" s="58" t="s">
        <v>28</v>
      </c>
      <c r="AK4" s="58" t="s">
        <v>28</v>
      </c>
      <c r="AL4" s="58" t="s">
        <v>28</v>
      </c>
      <c r="AM4" s="58" t="s">
        <v>28</v>
      </c>
      <c r="AN4" s="60" t="s">
        <v>30</v>
      </c>
      <c r="AO4" s="58" t="s">
        <v>28</v>
      </c>
      <c r="AP4" s="58" t="s">
        <v>28</v>
      </c>
      <c r="AQ4" s="58" t="s">
        <v>28</v>
      </c>
      <c r="AR4" s="60" t="s">
        <v>30</v>
      </c>
      <c r="AS4" s="58" t="s">
        <v>28</v>
      </c>
      <c r="AT4" s="58" t="s">
        <v>28</v>
      </c>
      <c r="AU4" s="58" t="s">
        <v>28</v>
      </c>
      <c r="AV4" s="58" t="s">
        <v>28</v>
      </c>
      <c r="AW4" s="58" t="s">
        <v>28</v>
      </c>
      <c r="AX4" s="60" t="s">
        <v>30</v>
      </c>
      <c r="AY4" s="58" t="s">
        <v>28</v>
      </c>
      <c r="AZ4" s="60" t="s">
        <v>30</v>
      </c>
      <c r="BA4" s="60" t="s">
        <v>30</v>
      </c>
      <c r="BB4" s="60" t="s">
        <v>30</v>
      </c>
      <c r="BC4" s="40"/>
      <c r="BD4" s="58" t="s">
        <v>28</v>
      </c>
      <c r="BE4" s="60" t="s">
        <v>30</v>
      </c>
      <c r="BF4" s="58" t="s">
        <v>28</v>
      </c>
      <c r="BG4" s="58" t="s">
        <v>28</v>
      </c>
      <c r="BH4" s="60" t="s">
        <v>30</v>
      </c>
      <c r="BI4" s="60" t="s">
        <v>30</v>
      </c>
      <c r="BJ4" s="60" t="s">
        <v>30</v>
      </c>
      <c r="BK4" s="60" t="s">
        <v>30</v>
      </c>
      <c r="BL4" s="60" t="s">
        <v>30</v>
      </c>
      <c r="BM4" s="60" t="s">
        <v>30</v>
      </c>
      <c r="BN4" s="60" t="s">
        <v>30</v>
      </c>
      <c r="BO4" s="60" t="s">
        <v>30</v>
      </c>
      <c r="BP4" s="60" t="s">
        <v>30</v>
      </c>
      <c r="BQ4" s="40"/>
      <c r="BR4" s="40"/>
      <c r="BS4" s="40"/>
      <c r="BT4" s="40"/>
      <c r="BU4" s="40"/>
      <c r="BV4" s="40"/>
      <c r="BW4" s="40"/>
      <c r="BX4" s="60" t="s">
        <v>30</v>
      </c>
      <c r="BY4" s="40"/>
      <c r="BZ4" s="40"/>
      <c r="CA4" s="40"/>
      <c r="CB4" s="60" t="s">
        <v>30</v>
      </c>
      <c r="CC4" s="40"/>
      <c r="CD4" s="60" t="s">
        <v>30</v>
      </c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14</v>
      </c>
      <c r="E5" s="1">
        <v>3</v>
      </c>
      <c r="F5" s="1">
        <f t="shared" si="0"/>
        <v>12.571428571428571</v>
      </c>
      <c r="G5" s="1">
        <f t="shared" si="1"/>
        <v>15.571428571428571</v>
      </c>
      <c r="I5" s="17" t="s">
        <v>33</v>
      </c>
      <c r="J5" s="18">
        <v>14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</row>
    <row r="6" spans="1:175" x14ac:dyDescent="0.25">
      <c r="A6" s="15" t="s">
        <v>31</v>
      </c>
      <c r="B6" s="19">
        <v>14</v>
      </c>
      <c r="E6" s="1">
        <v>4</v>
      </c>
      <c r="F6" s="1">
        <f t="shared" si="0"/>
        <v>11.428571428571429</v>
      </c>
      <c r="G6" s="1">
        <f t="shared" si="1"/>
        <v>15.428571428571429</v>
      </c>
      <c r="I6" s="15" t="s">
        <v>31</v>
      </c>
      <c r="J6" s="19">
        <v>14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69</v>
      </c>
      <c r="AG6" s="56" t="s">
        <v>69</v>
      </c>
      <c r="AH6" s="56" t="s">
        <v>69</v>
      </c>
      <c r="AI6" s="57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79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7" t="s">
        <v>69</v>
      </c>
      <c r="BG6" s="56" t="s">
        <v>69</v>
      </c>
    </row>
    <row r="7" spans="1:175" x14ac:dyDescent="0.25">
      <c r="A7" s="24" t="s">
        <v>29</v>
      </c>
      <c r="B7" s="25">
        <v>14</v>
      </c>
      <c r="E7" s="1">
        <v>5</v>
      </c>
      <c r="F7" s="1">
        <f t="shared" si="0"/>
        <v>10.285714285714286</v>
      </c>
      <c r="G7" s="1">
        <f t="shared" si="1"/>
        <v>15.285714285714286</v>
      </c>
      <c r="I7" s="24" t="s">
        <v>29</v>
      </c>
      <c r="J7" s="25">
        <v>14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</row>
    <row r="8" spans="1:175" x14ac:dyDescent="0.25">
      <c r="A8" s="29" t="s">
        <v>39</v>
      </c>
      <c r="B8" s="30">
        <v>14</v>
      </c>
      <c r="E8" s="1">
        <v>6</v>
      </c>
      <c r="F8" s="1">
        <f t="shared" si="0"/>
        <v>9.1428571428571423</v>
      </c>
      <c r="G8" s="1">
        <f t="shared" si="1"/>
        <v>15.142857142857142</v>
      </c>
      <c r="I8" s="29" t="s">
        <v>39</v>
      </c>
      <c r="J8" s="30">
        <v>14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J8" s="56" t="s">
        <v>70</v>
      </c>
      <c r="AL8" s="56" t="s">
        <v>70</v>
      </c>
      <c r="AM8" s="56" t="s">
        <v>70</v>
      </c>
      <c r="AN8" s="57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6" t="s">
        <v>70</v>
      </c>
      <c r="AU8" s="56" t="s">
        <v>70</v>
      </c>
      <c r="AV8" s="56" t="s">
        <v>70</v>
      </c>
      <c r="AW8" s="56" t="s">
        <v>70</v>
      </c>
      <c r="AX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6" t="s">
        <v>70</v>
      </c>
      <c r="BE8" s="57" t="s">
        <v>70</v>
      </c>
      <c r="BG8" s="56" t="s">
        <v>70</v>
      </c>
    </row>
    <row r="9" spans="1:175" x14ac:dyDescent="0.25">
      <c r="A9" s="33" t="s">
        <v>41</v>
      </c>
      <c r="B9" s="34">
        <v>14</v>
      </c>
      <c r="E9" s="1">
        <v>7</v>
      </c>
      <c r="F9" s="1">
        <f t="shared" si="0"/>
        <v>8</v>
      </c>
      <c r="G9" s="1">
        <f t="shared" si="1"/>
        <v>15</v>
      </c>
      <c r="I9" s="33" t="s">
        <v>41</v>
      </c>
      <c r="J9" s="34">
        <v>14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J9" t="s">
        <v>71</v>
      </c>
      <c r="AL9" t="s">
        <v>71</v>
      </c>
      <c r="AM9" t="s">
        <v>71</v>
      </c>
      <c r="AP9" t="s">
        <v>71</v>
      </c>
      <c r="AQ9" t="s">
        <v>71</v>
      </c>
      <c r="AS9" t="s">
        <v>71</v>
      </c>
      <c r="AT9" t="s">
        <v>71</v>
      </c>
      <c r="AU9" t="s">
        <v>71</v>
      </c>
      <c r="AV9" t="s">
        <v>71</v>
      </c>
      <c r="AW9" t="s">
        <v>71</v>
      </c>
      <c r="BD9" t="s">
        <v>71</v>
      </c>
      <c r="BG9" t="s">
        <v>71</v>
      </c>
    </row>
    <row r="10" spans="1:175" x14ac:dyDescent="0.25">
      <c r="A10" s="23" t="s">
        <v>36</v>
      </c>
      <c r="B10" s="37">
        <v>14</v>
      </c>
      <c r="E10" s="1">
        <v>8</v>
      </c>
      <c r="F10" s="1">
        <f t="shared" si="0"/>
        <v>6.8571428571428568</v>
      </c>
      <c r="G10" s="1">
        <f t="shared" si="1"/>
        <v>14.857142857142858</v>
      </c>
      <c r="I10" s="23" t="s">
        <v>36</v>
      </c>
      <c r="J10" s="37">
        <v>14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s="59" t="s">
        <v>76</v>
      </c>
      <c r="AO10" t="s">
        <v>75</v>
      </c>
      <c r="AP10" t="s">
        <v>75</v>
      </c>
      <c r="AQ10" t="s">
        <v>75</v>
      </c>
      <c r="AS10" t="s">
        <v>75</v>
      </c>
      <c r="AT10" t="s">
        <v>75</v>
      </c>
      <c r="AU10" t="s">
        <v>75</v>
      </c>
      <c r="AV10" t="s">
        <v>75</v>
      </c>
      <c r="AW10" t="s">
        <v>75</v>
      </c>
      <c r="AY10" t="s">
        <v>75</v>
      </c>
      <c r="BD10" t="s">
        <v>75</v>
      </c>
      <c r="BF10" t="s">
        <v>75</v>
      </c>
      <c r="BG10" t="s">
        <v>75</v>
      </c>
    </row>
    <row r="11" spans="1:175" x14ac:dyDescent="0.25">
      <c r="A11" s="27" t="s">
        <v>37</v>
      </c>
      <c r="B11" s="41">
        <v>0</v>
      </c>
      <c r="E11" s="1">
        <v>9</v>
      </c>
      <c r="F11" s="1">
        <f t="shared" si="0"/>
        <v>5.7142857142857144</v>
      </c>
      <c r="G11" s="1">
        <f t="shared" si="1"/>
        <v>14.714285714285715</v>
      </c>
      <c r="I11" s="27" t="s">
        <v>37</v>
      </c>
      <c r="J11" s="41">
        <v>0</v>
      </c>
      <c r="AF11" s="43"/>
      <c r="AG11" s="43" t="s">
        <v>104</v>
      </c>
      <c r="AH11" s="43" t="s">
        <v>93</v>
      </c>
      <c r="AI11" s="43"/>
      <c r="AJ11" s="43" t="s">
        <v>177</v>
      </c>
      <c r="AK11" s="43"/>
      <c r="AL11" s="43" t="s">
        <v>95</v>
      </c>
      <c r="AM11" s="43" t="s">
        <v>98</v>
      </c>
      <c r="AN11" s="43"/>
      <c r="AO11" s="43"/>
      <c r="AP11" s="43" t="s">
        <v>101</v>
      </c>
      <c r="AQ11" s="43" t="s">
        <v>97</v>
      </c>
      <c r="AR11" s="43"/>
      <c r="AS11" s="43" t="s">
        <v>99</v>
      </c>
      <c r="AT11" s="43" t="s">
        <v>102</v>
      </c>
      <c r="AU11" s="43" t="s">
        <v>96</v>
      </c>
      <c r="AV11" s="43" t="s">
        <v>94</v>
      </c>
      <c r="AW11" s="43" t="s">
        <v>106</v>
      </c>
      <c r="AX11" s="43"/>
      <c r="AY11" s="43"/>
      <c r="AZ11" s="43"/>
      <c r="BA11" s="43"/>
      <c r="BB11" s="43"/>
      <c r="BC11" s="43"/>
      <c r="BD11" s="43" t="s">
        <v>100</v>
      </c>
      <c r="BE11" s="43"/>
      <c r="BF11" s="43"/>
      <c r="BG11" s="43" t="s">
        <v>103</v>
      </c>
    </row>
    <row r="12" spans="1:175" x14ac:dyDescent="0.25">
      <c r="A12" s="16" t="s">
        <v>32</v>
      </c>
      <c r="B12" s="22">
        <v>0</v>
      </c>
      <c r="E12" s="1">
        <v>10</v>
      </c>
      <c r="F12" s="1">
        <f t="shared" si="0"/>
        <v>4.5714285714285712</v>
      </c>
      <c r="G12" s="1">
        <f t="shared" si="1"/>
        <v>14.571428571428571</v>
      </c>
      <c r="I12" s="16" t="s">
        <v>32</v>
      </c>
      <c r="J12" s="22">
        <v>0</v>
      </c>
      <c r="L12" s="43" t="s">
        <v>46</v>
      </c>
      <c r="AM12" s="1"/>
      <c r="AN12" s="1">
        <v>8</v>
      </c>
      <c r="AO12" s="1"/>
      <c r="AY12" s="1"/>
      <c r="BF12" s="1"/>
      <c r="BI12" s="1"/>
      <c r="BJ12" s="1"/>
      <c r="CD12" s="1">
        <v>50</v>
      </c>
    </row>
    <row r="13" spans="1:175" x14ac:dyDescent="0.25">
      <c r="A13" s="35" t="s">
        <v>42</v>
      </c>
      <c r="B13" s="44">
        <v>0</v>
      </c>
      <c r="E13" s="1">
        <v>11</v>
      </c>
      <c r="F13" s="1">
        <f t="shared" si="0"/>
        <v>3.4285714285714284</v>
      </c>
      <c r="G13" s="1">
        <f t="shared" si="1"/>
        <v>14.428571428571429</v>
      </c>
      <c r="I13" s="35" t="s">
        <v>42</v>
      </c>
      <c r="J13" s="44">
        <v>0</v>
      </c>
      <c r="AN13" s="56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7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7" t="s">
        <v>90</v>
      </c>
      <c r="BE13" s="56" t="s">
        <v>90</v>
      </c>
      <c r="BF13" s="57" t="s">
        <v>90</v>
      </c>
      <c r="BG13" s="57" t="s">
        <v>90</v>
      </c>
      <c r="BH13" s="56" t="s">
        <v>90</v>
      </c>
      <c r="BI13" s="56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6" t="s">
        <v>90</v>
      </c>
      <c r="BO13" s="56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6" t="s">
        <v>90</v>
      </c>
      <c r="BU13" s="56" t="s">
        <v>90</v>
      </c>
      <c r="BV13" s="56" t="s">
        <v>90</v>
      </c>
      <c r="BW13" s="56" t="s">
        <v>90</v>
      </c>
      <c r="BX13" s="56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6" t="s">
        <v>90</v>
      </c>
    </row>
    <row r="14" spans="1:175" x14ac:dyDescent="0.25">
      <c r="A14" s="36" t="s">
        <v>43</v>
      </c>
      <c r="B14" s="46">
        <v>0</v>
      </c>
      <c r="E14" s="53">
        <v>12</v>
      </c>
      <c r="F14" s="53">
        <f t="shared" si="0"/>
        <v>2.2857142857142856</v>
      </c>
      <c r="G14" s="53">
        <f t="shared" si="1"/>
        <v>14.285714285714285</v>
      </c>
      <c r="I14" s="36" t="s">
        <v>43</v>
      </c>
      <c r="J14" s="46">
        <v>0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N14" s="56" t="s">
        <v>74</v>
      </c>
      <c r="AR14" s="56" t="s">
        <v>74</v>
      </c>
      <c r="AX14" s="56" t="s">
        <v>74</v>
      </c>
      <c r="AZ14" s="56" t="s">
        <v>74</v>
      </c>
      <c r="BA14" s="56" t="s">
        <v>74</v>
      </c>
      <c r="BB14" s="56" t="s">
        <v>74</v>
      </c>
      <c r="BC14" s="56" t="s">
        <v>74</v>
      </c>
      <c r="BE14" s="56" t="s">
        <v>74</v>
      </c>
      <c r="BH14" s="56" t="s">
        <v>74</v>
      </c>
      <c r="BI14" s="56" t="s">
        <v>74</v>
      </c>
      <c r="BJ14" s="57" t="s">
        <v>74</v>
      </c>
      <c r="BK14" s="57" t="s">
        <v>74</v>
      </c>
      <c r="BL14" s="56" t="s">
        <v>74</v>
      </c>
      <c r="BM14" s="56" t="s">
        <v>74</v>
      </c>
      <c r="BN14" s="56" t="s">
        <v>74</v>
      </c>
      <c r="BO14" s="56" t="s">
        <v>74</v>
      </c>
      <c r="BP14" s="57" t="s">
        <v>74</v>
      </c>
      <c r="BQ14" s="56" t="s">
        <v>74</v>
      </c>
      <c r="BR14" s="56" t="s">
        <v>74</v>
      </c>
      <c r="BS14" s="56" t="s">
        <v>74</v>
      </c>
      <c r="BT14" s="56" t="s">
        <v>74</v>
      </c>
      <c r="BU14" s="56" t="s">
        <v>74</v>
      </c>
      <c r="BV14" s="56" t="s">
        <v>74</v>
      </c>
      <c r="BW14" s="56" t="s">
        <v>74</v>
      </c>
      <c r="BX14" s="56" t="s">
        <v>74</v>
      </c>
      <c r="BY14" s="56" t="s">
        <v>74</v>
      </c>
      <c r="BZ14" s="56" t="s">
        <v>74</v>
      </c>
      <c r="CA14" s="56" t="s">
        <v>74</v>
      </c>
      <c r="CB14" s="56" t="s">
        <v>74</v>
      </c>
      <c r="CC14" s="56" t="s">
        <v>74</v>
      </c>
      <c r="CD14" s="56" t="s">
        <v>74</v>
      </c>
    </row>
    <row r="15" spans="1:175" x14ac:dyDescent="0.25">
      <c r="A15" s="28" t="s">
        <v>38</v>
      </c>
      <c r="B15" s="42">
        <v>0</v>
      </c>
      <c r="E15" s="1">
        <v>13</v>
      </c>
      <c r="F15" s="1">
        <f t="shared" si="0"/>
        <v>1.1428571428571428</v>
      </c>
      <c r="G15" s="1">
        <f t="shared" si="1"/>
        <v>14.142857142857142</v>
      </c>
      <c r="I15" s="28" t="s">
        <v>38</v>
      </c>
      <c r="J15" s="42">
        <v>0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N15" s="56" t="s">
        <v>73</v>
      </c>
      <c r="AR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E15" s="56" t="s">
        <v>73</v>
      </c>
      <c r="BH15" s="56" t="s">
        <v>73</v>
      </c>
      <c r="BI15" s="57" t="s">
        <v>73</v>
      </c>
      <c r="BL15" s="56" t="s">
        <v>73</v>
      </c>
      <c r="BM15" s="56" t="s">
        <v>73</v>
      </c>
      <c r="BN15" s="56" t="s">
        <v>73</v>
      </c>
      <c r="BO15" s="57" t="s">
        <v>73</v>
      </c>
      <c r="BQ15" s="56" t="s">
        <v>73</v>
      </c>
      <c r="BR15" s="56" t="s">
        <v>73</v>
      </c>
      <c r="BS15" s="56" t="s">
        <v>73</v>
      </c>
      <c r="BT15" s="56" t="s">
        <v>73</v>
      </c>
      <c r="BU15" s="56" t="s">
        <v>73</v>
      </c>
      <c r="BV15" s="56" t="s">
        <v>73</v>
      </c>
      <c r="BW15" s="56" t="s">
        <v>73</v>
      </c>
      <c r="BX15" s="57" t="s">
        <v>73</v>
      </c>
      <c r="BY15" s="56" t="s">
        <v>73</v>
      </c>
      <c r="BZ15" s="56" t="s">
        <v>73</v>
      </c>
      <c r="CA15" s="56" t="s">
        <v>73</v>
      </c>
      <c r="CB15" s="56" t="s">
        <v>73</v>
      </c>
      <c r="CC15" s="56" t="s">
        <v>73</v>
      </c>
      <c r="CD15" s="56" t="s">
        <v>73</v>
      </c>
    </row>
    <row r="16" spans="1:175" x14ac:dyDescent="0.25">
      <c r="A16" s="20" t="s">
        <v>34</v>
      </c>
      <c r="B16" s="26">
        <v>0</v>
      </c>
      <c r="E16" s="1">
        <v>14</v>
      </c>
      <c r="F16" s="1">
        <f t="shared" si="0"/>
        <v>0</v>
      </c>
      <c r="G16" s="1">
        <f t="shared" si="1"/>
        <v>14</v>
      </c>
      <c r="I16" s="20" t="s">
        <v>34</v>
      </c>
      <c r="J16" s="26">
        <v>0</v>
      </c>
      <c r="AN16" s="56" t="s">
        <v>70</v>
      </c>
      <c r="AR16" s="56" t="s">
        <v>70</v>
      </c>
      <c r="AX16" s="56" t="s">
        <v>70</v>
      </c>
      <c r="AZ16" s="56" t="s">
        <v>70</v>
      </c>
      <c r="BA16" s="56" t="s">
        <v>70</v>
      </c>
      <c r="BB16" s="56" t="s">
        <v>70</v>
      </c>
      <c r="BC16" s="57" t="s">
        <v>70</v>
      </c>
      <c r="BE16" s="57" t="s">
        <v>70</v>
      </c>
      <c r="BH16" s="56" t="s">
        <v>70</v>
      </c>
      <c r="BL16" s="56" t="s">
        <v>70</v>
      </c>
      <c r="BM16" s="56" t="s">
        <v>70</v>
      </c>
      <c r="BN16" s="56" t="s">
        <v>70</v>
      </c>
      <c r="BQ16" s="57" t="s">
        <v>70</v>
      </c>
      <c r="BR16" s="57" t="s">
        <v>70</v>
      </c>
      <c r="BS16" s="57" t="s">
        <v>70</v>
      </c>
      <c r="BT16" s="57" t="s">
        <v>70</v>
      </c>
      <c r="BU16" s="57" t="s">
        <v>70</v>
      </c>
      <c r="BV16" s="57" t="s">
        <v>70</v>
      </c>
      <c r="BW16" s="57" t="s">
        <v>70</v>
      </c>
      <c r="BY16" s="57" t="s">
        <v>70</v>
      </c>
      <c r="BZ16" s="57" t="s">
        <v>70</v>
      </c>
      <c r="CA16" s="57" t="s">
        <v>70</v>
      </c>
      <c r="CB16" s="56" t="s">
        <v>70</v>
      </c>
      <c r="CC16" s="57" t="s">
        <v>70</v>
      </c>
      <c r="CD16" s="56" t="s">
        <v>70</v>
      </c>
    </row>
    <row r="17" spans="1:103" x14ac:dyDescent="0.25">
      <c r="A17" s="32" t="s">
        <v>40</v>
      </c>
      <c r="B17" s="45">
        <v>0</v>
      </c>
      <c r="E17" s="1">
        <v>15</v>
      </c>
      <c r="F17" s="1">
        <f t="shared" si="0"/>
        <v>-1.1428571428571428</v>
      </c>
      <c r="G17" s="1">
        <f t="shared" si="1"/>
        <v>13.857142857142858</v>
      </c>
      <c r="I17" s="32" t="s">
        <v>40</v>
      </c>
      <c r="J17" s="45">
        <v>0</v>
      </c>
      <c r="L17" s="43" t="s">
        <v>47</v>
      </c>
      <c r="AN17" t="s">
        <v>71</v>
      </c>
      <c r="AR17" t="s">
        <v>71</v>
      </c>
      <c r="AX17" t="s">
        <v>71</v>
      </c>
      <c r="AZ17" t="s">
        <v>71</v>
      </c>
      <c r="BA17" t="s">
        <v>71</v>
      </c>
      <c r="BB17" t="s">
        <v>71</v>
      </c>
      <c r="BH17" t="s">
        <v>71</v>
      </c>
      <c r="BL17" t="s">
        <v>71</v>
      </c>
      <c r="BM17" t="s">
        <v>71</v>
      </c>
      <c r="BN17" t="s">
        <v>71</v>
      </c>
      <c r="CB17" t="s">
        <v>71</v>
      </c>
      <c r="CD17" t="s">
        <v>71</v>
      </c>
    </row>
    <row r="18" spans="1:103" x14ac:dyDescent="0.25">
      <c r="A18" s="39" t="s">
        <v>45</v>
      </c>
      <c r="B18" s="48">
        <v>0</v>
      </c>
      <c r="E18" s="1">
        <v>16</v>
      </c>
      <c r="F18" s="1">
        <f t="shared" si="0"/>
        <v>-2.2857142857142856</v>
      </c>
      <c r="G18" s="1">
        <f t="shared" si="1"/>
        <v>13.714285714285715</v>
      </c>
      <c r="I18" s="39" t="s">
        <v>45</v>
      </c>
      <c r="J18" s="48">
        <v>0</v>
      </c>
      <c r="AN18" t="s">
        <v>75</v>
      </c>
      <c r="AR18" t="s">
        <v>75</v>
      </c>
      <c r="AX18" t="s">
        <v>75</v>
      </c>
      <c r="AZ18" t="s">
        <v>75</v>
      </c>
      <c r="BA18" t="s">
        <v>75</v>
      </c>
      <c r="BB18" t="s">
        <v>75</v>
      </c>
      <c r="BC18" s="59" t="s">
        <v>76</v>
      </c>
      <c r="BH18" t="s">
        <v>75</v>
      </c>
      <c r="BI18" t="s">
        <v>75</v>
      </c>
      <c r="BL18" t="s">
        <v>75</v>
      </c>
      <c r="BM18" t="s">
        <v>75</v>
      </c>
      <c r="BN18" t="s">
        <v>75</v>
      </c>
      <c r="BO18" t="s">
        <v>75</v>
      </c>
      <c r="BP18" t="s">
        <v>75</v>
      </c>
      <c r="BX18" t="s">
        <v>75</v>
      </c>
      <c r="CB18" t="s">
        <v>75</v>
      </c>
      <c r="CD18" t="s">
        <v>75</v>
      </c>
    </row>
    <row r="19" spans="1:103" x14ac:dyDescent="0.25">
      <c r="A19" s="38" t="s">
        <v>44</v>
      </c>
      <c r="B19" s="49">
        <v>0</v>
      </c>
      <c r="E19" s="1">
        <v>17</v>
      </c>
      <c r="F19" s="1">
        <f t="shared" si="0"/>
        <v>-3.4285714285714284</v>
      </c>
      <c r="G19" s="1">
        <f t="shared" si="1"/>
        <v>13.571428571428571</v>
      </c>
      <c r="I19" s="38" t="s">
        <v>44</v>
      </c>
      <c r="J19" s="49">
        <v>0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N19" s="43" t="s">
        <v>94</v>
      </c>
      <c r="AO19" s="43"/>
      <c r="AP19" s="43"/>
      <c r="AQ19" s="43"/>
      <c r="AR19" s="43" t="s">
        <v>95</v>
      </c>
      <c r="AS19" s="43"/>
      <c r="AT19" s="43"/>
      <c r="AU19" s="43"/>
      <c r="AV19" s="43"/>
      <c r="AW19" s="43"/>
      <c r="AX19" s="43" t="s">
        <v>98</v>
      </c>
      <c r="AY19" s="43"/>
      <c r="AZ19" s="43" t="s">
        <v>96</v>
      </c>
      <c r="BA19" s="43" t="s">
        <v>103</v>
      </c>
      <c r="BB19" s="43" t="s">
        <v>105</v>
      </c>
      <c r="BC19" s="43"/>
      <c r="BD19" s="43"/>
      <c r="BE19" s="43"/>
      <c r="BF19" s="43"/>
      <c r="BH19" s="43" t="s">
        <v>98</v>
      </c>
      <c r="BI19" s="43"/>
      <c r="BL19" s="43" t="s">
        <v>93</v>
      </c>
      <c r="BM19" s="43" t="s">
        <v>100</v>
      </c>
      <c r="BN19" s="43" t="s">
        <v>101</v>
      </c>
      <c r="CB19" s="43" t="s">
        <v>99</v>
      </c>
      <c r="CD19" s="43" t="s">
        <v>177</v>
      </c>
    </row>
    <row r="20" spans="1:103" x14ac:dyDescent="0.25">
      <c r="A20" s="21" t="s">
        <v>35</v>
      </c>
      <c r="B20" s="31">
        <v>0</v>
      </c>
      <c r="E20" s="1">
        <v>18</v>
      </c>
      <c r="F20" s="1">
        <f t="shared" si="0"/>
        <v>-4.5714285714285712</v>
      </c>
      <c r="G20" s="1">
        <f t="shared" si="1"/>
        <v>13.428571428571429</v>
      </c>
      <c r="I20" s="21" t="s">
        <v>35</v>
      </c>
      <c r="J20" s="31">
        <v>0</v>
      </c>
      <c r="AT20" s="1"/>
      <c r="AX20" s="1"/>
      <c r="AY20" s="1"/>
      <c r="BC20" s="1">
        <v>23</v>
      </c>
      <c r="BH20" s="1"/>
      <c r="BU20" s="1"/>
      <c r="BW20" s="1"/>
      <c r="BZ20" s="1"/>
      <c r="CY20" s="1">
        <v>71</v>
      </c>
    </row>
    <row r="21" spans="1:103" x14ac:dyDescent="0.25">
      <c r="B21" s="1">
        <f>SUM(B3:B20)</f>
        <v>112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7" t="s">
        <v>90</v>
      </c>
      <c r="BK21" s="57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7" t="s">
        <v>90</v>
      </c>
      <c r="BY21" s="56" t="s">
        <v>90</v>
      </c>
      <c r="BZ21" s="56" t="s">
        <v>90</v>
      </c>
      <c r="CA21" s="56" t="s">
        <v>90</v>
      </c>
      <c r="CB21" s="57" t="s">
        <v>90</v>
      </c>
      <c r="CC21" s="56" t="s">
        <v>90</v>
      </c>
      <c r="CD21" s="57" t="s">
        <v>90</v>
      </c>
      <c r="CE21" s="56" t="s">
        <v>90</v>
      </c>
      <c r="CF21" s="56" t="s">
        <v>90</v>
      </c>
      <c r="CG21" s="56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</row>
    <row r="22" spans="1:103" x14ac:dyDescent="0.25">
      <c r="L22">
        <f ca="1">INT(RAND()*18)+1</f>
        <v>7</v>
      </c>
      <c r="BC22" s="56" t="s">
        <v>77</v>
      </c>
      <c r="BI22" s="56" t="s">
        <v>77</v>
      </c>
      <c r="BQ22" s="56" t="s">
        <v>77</v>
      </c>
      <c r="BR22" s="56" t="s">
        <v>77</v>
      </c>
      <c r="BS22" s="56" t="s">
        <v>77</v>
      </c>
      <c r="BT22" s="56" t="s">
        <v>77</v>
      </c>
      <c r="BU22" s="56" t="s">
        <v>77</v>
      </c>
      <c r="BV22" s="56" t="s">
        <v>77</v>
      </c>
      <c r="BW22" s="57" t="s">
        <v>77</v>
      </c>
      <c r="BY22" s="56" t="s">
        <v>77</v>
      </c>
      <c r="BZ22" s="56" t="s">
        <v>77</v>
      </c>
      <c r="CA22" s="56" t="s">
        <v>77</v>
      </c>
      <c r="CC22" s="57" t="s">
        <v>77</v>
      </c>
      <c r="CE22" s="56" t="s">
        <v>77</v>
      </c>
      <c r="CF22" s="56" t="s">
        <v>77</v>
      </c>
      <c r="CG22" s="56" t="s">
        <v>77</v>
      </c>
      <c r="CH22" s="57" t="s">
        <v>77</v>
      </c>
      <c r="CI22" s="56" t="s">
        <v>77</v>
      </c>
      <c r="CJ22" s="56" t="s">
        <v>77</v>
      </c>
      <c r="CK22" s="56" t="s">
        <v>77</v>
      </c>
      <c r="CL22" s="56" t="s">
        <v>77</v>
      </c>
      <c r="CM22" s="56" t="s">
        <v>77</v>
      </c>
      <c r="CN22" s="57" t="s">
        <v>77</v>
      </c>
      <c r="CO22" s="56" t="s">
        <v>77</v>
      </c>
      <c r="CP22" s="56" t="s">
        <v>77</v>
      </c>
      <c r="CQ22" s="56" t="s">
        <v>77</v>
      </c>
      <c r="CR22" s="56" t="s">
        <v>77</v>
      </c>
      <c r="CS22" s="57" t="s">
        <v>77</v>
      </c>
      <c r="CT22" s="56" t="s">
        <v>77</v>
      </c>
      <c r="CU22" s="56" t="s">
        <v>77</v>
      </c>
      <c r="CV22" s="56" t="s">
        <v>77</v>
      </c>
      <c r="CW22" s="56" t="s">
        <v>77</v>
      </c>
      <c r="CX22" s="56" t="s">
        <v>77</v>
      </c>
      <c r="CY22" s="56" t="s">
        <v>77</v>
      </c>
    </row>
    <row r="23" spans="1:103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C23" s="56" t="s">
        <v>73</v>
      </c>
      <c r="BI23" s="57" t="s">
        <v>73</v>
      </c>
      <c r="BQ23" s="56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  <c r="BV23" s="56" t="s">
        <v>73</v>
      </c>
      <c r="BY23" s="56" t="s">
        <v>73</v>
      </c>
      <c r="BZ23" s="56" t="s">
        <v>73</v>
      </c>
      <c r="CA23" s="56" t="s">
        <v>73</v>
      </c>
      <c r="CE23" s="56" t="s">
        <v>73</v>
      </c>
      <c r="CF23" s="56" t="s">
        <v>73</v>
      </c>
      <c r="CG23" s="57" t="s">
        <v>73</v>
      </c>
      <c r="CI23" s="56" t="s">
        <v>73</v>
      </c>
      <c r="CJ23" s="57" t="s">
        <v>73</v>
      </c>
      <c r="CK23" s="56" t="s">
        <v>73</v>
      </c>
      <c r="CL23" s="56" t="s">
        <v>73</v>
      </c>
      <c r="CM23" s="56" t="s">
        <v>73</v>
      </c>
      <c r="CO23" s="56" t="s">
        <v>73</v>
      </c>
      <c r="CP23" s="56" t="s">
        <v>73</v>
      </c>
      <c r="CQ23" s="56" t="s">
        <v>73</v>
      </c>
      <c r="CR23" s="56" t="s">
        <v>73</v>
      </c>
      <c r="CT23" s="56" t="s">
        <v>73</v>
      </c>
      <c r="CU23" s="56" t="s">
        <v>73</v>
      </c>
      <c r="CV23" s="56" t="s">
        <v>73</v>
      </c>
      <c r="CW23" s="56" t="s">
        <v>73</v>
      </c>
      <c r="CX23" s="56" t="s">
        <v>73</v>
      </c>
      <c r="CY23" s="56" t="s">
        <v>73</v>
      </c>
    </row>
    <row r="24" spans="1:103" x14ac:dyDescent="0.25">
      <c r="I24" s="5" t="s">
        <v>28</v>
      </c>
      <c r="J24" s="6">
        <f t="shared" ref="J24:J42" si="3">COUNTIF(Randomized,I24)</f>
        <v>14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/>
      <c r="AB24" s="40"/>
      <c r="AC24" s="40"/>
      <c r="AD24" s="40"/>
      <c r="BC24" s="56" t="s">
        <v>70</v>
      </c>
      <c r="BQ24" s="56" t="s">
        <v>70</v>
      </c>
      <c r="BR24" s="56" t="s">
        <v>70</v>
      </c>
      <c r="BS24" s="56" t="s">
        <v>70</v>
      </c>
      <c r="BT24" s="56" t="s">
        <v>70</v>
      </c>
      <c r="BU24" s="56" t="s">
        <v>70</v>
      </c>
      <c r="BV24" s="56" t="s">
        <v>70</v>
      </c>
      <c r="BY24" s="56" t="s">
        <v>70</v>
      </c>
      <c r="BZ24" s="57" t="s">
        <v>70</v>
      </c>
      <c r="CA24" s="57" t="s">
        <v>70</v>
      </c>
      <c r="CE24" s="57" t="s">
        <v>70</v>
      </c>
      <c r="CF24" s="57" t="s">
        <v>70</v>
      </c>
      <c r="CI24" s="57" t="s">
        <v>70</v>
      </c>
      <c r="CK24" s="57" t="s">
        <v>70</v>
      </c>
      <c r="CL24" s="57" t="s">
        <v>70</v>
      </c>
      <c r="CM24" s="57" t="s">
        <v>70</v>
      </c>
      <c r="CO24" s="57" t="s">
        <v>70</v>
      </c>
      <c r="CP24" s="57" t="s">
        <v>70</v>
      </c>
      <c r="CQ24" s="57" t="s">
        <v>70</v>
      </c>
      <c r="CR24" s="57" t="s">
        <v>70</v>
      </c>
      <c r="CT24" s="57" t="s">
        <v>70</v>
      </c>
      <c r="CU24" s="56" t="s">
        <v>70</v>
      </c>
      <c r="CV24" s="57" t="s">
        <v>70</v>
      </c>
      <c r="CW24" s="57" t="s">
        <v>70</v>
      </c>
      <c r="CX24" s="57" t="s">
        <v>70</v>
      </c>
      <c r="CY24" s="56" t="s">
        <v>70</v>
      </c>
    </row>
    <row r="25" spans="1:103" x14ac:dyDescent="0.25">
      <c r="I25" s="11" t="s">
        <v>30</v>
      </c>
      <c r="J25" s="12">
        <f t="shared" si="3"/>
        <v>14</v>
      </c>
      <c r="K25" s="1">
        <f t="shared" ref="K25:K41" si="4">J4-J25</f>
        <v>0</v>
      </c>
      <c r="L25" s="14">
        <v>2</v>
      </c>
      <c r="M25" s="40" t="s">
        <v>29</v>
      </c>
      <c r="N25" s="40" t="s">
        <v>31</v>
      </c>
      <c r="O25" s="40" t="s">
        <v>41</v>
      </c>
      <c r="P25" s="40" t="s">
        <v>33</v>
      </c>
      <c r="Q25" s="40" t="s">
        <v>29</v>
      </c>
      <c r="R25" s="40" t="s">
        <v>39</v>
      </c>
      <c r="S25" s="40" t="s">
        <v>36</v>
      </c>
      <c r="T25" s="40" t="s">
        <v>30</v>
      </c>
      <c r="U25" s="40" t="s">
        <v>31</v>
      </c>
      <c r="V25" s="40" t="s">
        <v>33</v>
      </c>
      <c r="W25" s="40" t="s">
        <v>39</v>
      </c>
      <c r="X25" s="40" t="s">
        <v>36</v>
      </c>
      <c r="Y25" s="40" t="s">
        <v>30</v>
      </c>
      <c r="Z25" s="40" t="s">
        <v>41</v>
      </c>
      <c r="AA25" s="40"/>
      <c r="AB25" s="40"/>
      <c r="AC25" s="40"/>
      <c r="AD25" s="40"/>
      <c r="BC25" t="s">
        <v>71</v>
      </c>
      <c r="BQ25" t="s">
        <v>71</v>
      </c>
      <c r="BR25" t="s">
        <v>71</v>
      </c>
      <c r="BS25" t="s">
        <v>71</v>
      </c>
      <c r="BT25" t="s">
        <v>71</v>
      </c>
      <c r="BU25" t="s">
        <v>71</v>
      </c>
      <c r="BV25" t="s">
        <v>71</v>
      </c>
      <c r="BY25" t="s">
        <v>71</v>
      </c>
      <c r="CU25" t="s">
        <v>71</v>
      </c>
      <c r="CY25" t="s">
        <v>71</v>
      </c>
    </row>
    <row r="26" spans="1:103" x14ac:dyDescent="0.25">
      <c r="I26" s="17" t="s">
        <v>33</v>
      </c>
      <c r="J26" s="18">
        <f t="shared" si="3"/>
        <v>9</v>
      </c>
      <c r="K26" s="1">
        <f t="shared" si="4"/>
        <v>5</v>
      </c>
      <c r="L26" s="14">
        <v>3</v>
      </c>
      <c r="M26" s="40" t="s">
        <v>30</v>
      </c>
      <c r="N26" s="40" t="s">
        <v>30</v>
      </c>
      <c r="O26" s="40" t="s">
        <v>30</v>
      </c>
      <c r="P26" s="40" t="s">
        <v>30</v>
      </c>
      <c r="Q26" s="40" t="s">
        <v>30</v>
      </c>
      <c r="R26" s="40" t="s">
        <v>30</v>
      </c>
      <c r="S26" s="40" t="s">
        <v>30</v>
      </c>
      <c r="T26" s="40"/>
      <c r="U26" s="40" t="s">
        <v>30</v>
      </c>
      <c r="V26" s="40" t="s">
        <v>30</v>
      </c>
      <c r="W26" s="40" t="s">
        <v>30</v>
      </c>
      <c r="X26" s="40" t="s">
        <v>30</v>
      </c>
      <c r="Y26" s="40" t="s">
        <v>33</v>
      </c>
      <c r="Z26" s="40" t="s">
        <v>30</v>
      </c>
      <c r="AA26" s="40"/>
      <c r="AB26" s="40"/>
      <c r="AC26" s="40"/>
      <c r="AD26" s="40"/>
      <c r="BC26" t="s">
        <v>75</v>
      </c>
      <c r="BI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Y26" t="s">
        <v>75</v>
      </c>
      <c r="BZ26" s="59" t="s">
        <v>76</v>
      </c>
      <c r="CC26" t="s">
        <v>75</v>
      </c>
      <c r="CU26" t="s">
        <v>75</v>
      </c>
      <c r="CY26" t="s">
        <v>75</v>
      </c>
    </row>
    <row r="27" spans="1:103" x14ac:dyDescent="0.25">
      <c r="I27" s="15" t="s">
        <v>31</v>
      </c>
      <c r="J27" s="19">
        <f t="shared" si="3"/>
        <v>5</v>
      </c>
      <c r="K27" s="1">
        <f t="shared" si="4"/>
        <v>9</v>
      </c>
      <c r="L27" s="14">
        <v>4</v>
      </c>
      <c r="M27" s="40" t="s">
        <v>39</v>
      </c>
      <c r="N27" s="40" t="s">
        <v>41</v>
      </c>
      <c r="O27" s="40" t="s">
        <v>29</v>
      </c>
      <c r="P27" s="40" t="s">
        <v>36</v>
      </c>
      <c r="Q27" s="40" t="s">
        <v>31</v>
      </c>
      <c r="R27" s="40" t="s">
        <v>33</v>
      </c>
      <c r="S27" s="40" t="s">
        <v>31</v>
      </c>
      <c r="T27" s="40"/>
      <c r="U27" s="40" t="s">
        <v>39</v>
      </c>
      <c r="V27" s="40" t="s">
        <v>29</v>
      </c>
      <c r="W27" s="40" t="s">
        <v>36</v>
      </c>
      <c r="X27" s="40" t="s">
        <v>41</v>
      </c>
      <c r="Y27" s="40" t="s">
        <v>31</v>
      </c>
      <c r="Z27" s="40" t="s">
        <v>33</v>
      </c>
      <c r="AA27" s="40"/>
      <c r="AB27" s="40"/>
      <c r="AC27" s="40"/>
      <c r="AD27" s="40"/>
      <c r="AT27" s="43"/>
      <c r="AU27" s="43"/>
      <c r="AV27" s="43"/>
      <c r="AW27" s="43"/>
      <c r="AX27" s="43"/>
      <c r="AY27" s="43"/>
      <c r="AZ27" s="43"/>
      <c r="BA27" s="43"/>
      <c r="BB27" s="43"/>
      <c r="BC27" s="43" t="s">
        <v>102</v>
      </c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 t="s">
        <v>97</v>
      </c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03" x14ac:dyDescent="0.25">
      <c r="I28" s="24" t="s">
        <v>29</v>
      </c>
      <c r="J28" s="25">
        <f t="shared" si="3"/>
        <v>5</v>
      </c>
      <c r="K28" s="1">
        <f t="shared" si="4"/>
        <v>9</v>
      </c>
      <c r="L28" s="14">
        <v>5</v>
      </c>
      <c r="M28" s="40" t="s">
        <v>33</v>
      </c>
      <c r="N28" s="40"/>
      <c r="O28" s="40" t="s">
        <v>33</v>
      </c>
      <c r="P28" s="40"/>
      <c r="Q28" s="40" t="s">
        <v>33</v>
      </c>
      <c r="R28" s="40"/>
      <c r="S28" s="40"/>
      <c r="T28" s="40"/>
      <c r="U28" s="40"/>
      <c r="V28" s="40"/>
      <c r="W28" s="40"/>
      <c r="X28" s="40" t="s">
        <v>33</v>
      </c>
      <c r="Y28" s="40"/>
      <c r="Z28" s="40"/>
      <c r="AA28" s="40"/>
      <c r="AB28" s="40"/>
      <c r="AC28" s="40"/>
      <c r="AD28" s="40"/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103" x14ac:dyDescent="0.25">
      <c r="I29" s="29" t="s">
        <v>39</v>
      </c>
      <c r="J29" s="30">
        <f t="shared" si="3"/>
        <v>5</v>
      </c>
      <c r="K29" s="1">
        <f t="shared" si="4"/>
        <v>9</v>
      </c>
      <c r="L29" s="14">
        <v>6</v>
      </c>
      <c r="M29" s="40" t="s">
        <v>41</v>
      </c>
      <c r="N29" s="40"/>
      <c r="O29" s="40" t="s">
        <v>36</v>
      </c>
      <c r="P29" s="40"/>
      <c r="Q29" s="40" t="s">
        <v>39</v>
      </c>
      <c r="R29" s="40"/>
      <c r="S29" s="40"/>
      <c r="T29" s="40"/>
      <c r="U29" s="40"/>
      <c r="V29" s="40"/>
      <c r="W29" s="40"/>
      <c r="X29" s="40" t="s">
        <v>29</v>
      </c>
      <c r="Y29" s="40"/>
      <c r="Z29" s="40"/>
      <c r="AA29" s="40"/>
      <c r="AB29" s="40"/>
      <c r="AC29" s="40"/>
      <c r="AD29" s="40"/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103" x14ac:dyDescent="0.25">
      <c r="I30" s="33" t="s">
        <v>41</v>
      </c>
      <c r="J30" s="34">
        <f t="shared" si="3"/>
        <v>5</v>
      </c>
      <c r="K30" s="1">
        <f t="shared" si="4"/>
        <v>9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103" x14ac:dyDescent="0.25">
      <c r="I31" s="23" t="s">
        <v>36</v>
      </c>
      <c r="J31" s="37">
        <f t="shared" si="3"/>
        <v>5</v>
      </c>
      <c r="K31" s="1">
        <f t="shared" si="4"/>
        <v>9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103" x14ac:dyDescent="0.25">
      <c r="I32" s="27" t="s">
        <v>37</v>
      </c>
      <c r="J32" s="41">
        <f t="shared" si="3"/>
        <v>0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16" t="s">
        <v>32</v>
      </c>
      <c r="J33" s="22">
        <f t="shared" si="3"/>
        <v>0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5" t="s">
        <v>42</v>
      </c>
      <c r="J34" s="90">
        <f t="shared" si="3"/>
        <v>0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36" t="s">
        <v>43</v>
      </c>
      <c r="J35" s="46">
        <f t="shared" si="3"/>
        <v>0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28" t="s">
        <v>38</v>
      </c>
      <c r="J36" s="42">
        <f t="shared" si="3"/>
        <v>0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20" t="s">
        <v>34</v>
      </c>
      <c r="J37" s="26">
        <f t="shared" si="3"/>
        <v>0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32" t="s">
        <v>40</v>
      </c>
      <c r="J38" s="45">
        <f t="shared" si="3"/>
        <v>0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9" t="s">
        <v>45</v>
      </c>
      <c r="J39" s="48">
        <f t="shared" si="3"/>
        <v>0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0</v>
      </c>
      <c r="K40" s="1">
        <f t="shared" si="4"/>
        <v>0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21" t="s">
        <v>35</v>
      </c>
      <c r="J41" s="31">
        <f t="shared" si="3"/>
        <v>0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0</v>
      </c>
      <c r="K42" s="1">
        <f>0-J42</f>
        <v>0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31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mergeCells count="4">
    <mergeCell ref="D1:F1"/>
    <mergeCell ref="I1:J1"/>
    <mergeCell ref="L1:AD1"/>
    <mergeCell ref="T34:V34"/>
  </mergeCells>
  <conditionalFormatting sqref="M24:AD31">
    <cfRule type="expression" dxfId="215" priority="19" stopIfTrue="1">
      <formula>(M24=$A$3)</formula>
    </cfRule>
    <cfRule type="expression" dxfId="214" priority="36" stopIfTrue="1">
      <formula>(M24=$A$20)</formula>
    </cfRule>
    <cfRule type="expression" dxfId="213" priority="20" stopIfTrue="1">
      <formula>(M24=$A$4)</formula>
    </cfRule>
    <cfRule type="expression" dxfId="212" priority="21" stopIfTrue="1">
      <formula>(M24=$A$5)</formula>
    </cfRule>
    <cfRule type="expression" dxfId="211" priority="22" stopIfTrue="1">
      <formula>(M24=$A$6)</formula>
    </cfRule>
    <cfRule type="expression" dxfId="210" priority="23" stopIfTrue="1">
      <formula>(M24=$A$7)</formula>
    </cfRule>
    <cfRule type="expression" dxfId="209" priority="24" stopIfTrue="1">
      <formula>(M24=$A$8)</formula>
    </cfRule>
    <cfRule type="expression" dxfId="208" priority="25" stopIfTrue="1">
      <formula>(M24=$A$9)</formula>
    </cfRule>
    <cfRule type="expression" dxfId="207" priority="26" stopIfTrue="1">
      <formula>(M24=$A$10)</formula>
    </cfRule>
    <cfRule type="expression" dxfId="206" priority="27" stopIfTrue="1">
      <formula>(M24=$A$11)</formula>
    </cfRule>
    <cfRule type="expression" dxfId="205" priority="28" stopIfTrue="1">
      <formula>(M24=$A$12)</formula>
    </cfRule>
    <cfRule type="expression" dxfId="204" priority="29" stopIfTrue="1">
      <formula>(M24=$A$13)</formula>
    </cfRule>
    <cfRule type="expression" dxfId="203" priority="30" stopIfTrue="1">
      <formula>(M24=$A$14)</formula>
    </cfRule>
    <cfRule type="expression" dxfId="202" priority="31" stopIfTrue="1">
      <formula>(M24=$A$15)</formula>
    </cfRule>
    <cfRule type="expression" dxfId="201" priority="32" stopIfTrue="1">
      <formula>(M24=$A$16)</formula>
    </cfRule>
    <cfRule type="expression" dxfId="200" priority="33" stopIfTrue="1">
      <formula>(M24=$A$17)</formula>
    </cfRule>
    <cfRule type="expression" dxfId="199" priority="34" stopIfTrue="1">
      <formula>(M24=$A$18)</formula>
    </cfRule>
    <cfRule type="expression" dxfId="198" priority="35" stopIfTrue="1">
      <formula>(M24=$A$19)</formula>
    </cfRule>
  </conditionalFormatting>
  <conditionalFormatting sqref="AF3:FS3">
    <cfRule type="expression" dxfId="197" priority="2" stopIfTrue="1">
      <formula>(AF3=$A$4)</formula>
    </cfRule>
    <cfRule type="expression" dxfId="196" priority="3" stopIfTrue="1">
      <formula>(AF3=$A$5)</formula>
    </cfRule>
    <cfRule type="expression" dxfId="195" priority="4" stopIfTrue="1">
      <formula>(AF3=$A$6)</formula>
    </cfRule>
    <cfRule type="expression" dxfId="194" priority="5" stopIfTrue="1">
      <formula>(AF3=$A$7)</formula>
    </cfRule>
    <cfRule type="expression" dxfId="193" priority="6" stopIfTrue="1">
      <formula>(AF3=$A$8)</formula>
    </cfRule>
    <cfRule type="expression" dxfId="192" priority="7" stopIfTrue="1">
      <formula>(AF3=$A$9)</formula>
    </cfRule>
    <cfRule type="expression" dxfId="191" priority="8" stopIfTrue="1">
      <formula>(AF3=$A$10)</formula>
    </cfRule>
    <cfRule type="expression" dxfId="190" priority="9" stopIfTrue="1">
      <formula>(AF3=$A$11)</formula>
    </cfRule>
    <cfRule type="expression" dxfId="189" priority="10" stopIfTrue="1">
      <formula>(AF3=$A$12)</formula>
    </cfRule>
    <cfRule type="expression" dxfId="188" priority="11" stopIfTrue="1">
      <formula>(AF3=$A$13)</formula>
    </cfRule>
    <cfRule type="expression" dxfId="187" priority="12" stopIfTrue="1">
      <formula>(AF3=$A$14)</formula>
    </cfRule>
    <cfRule type="expression" dxfId="186" priority="13" stopIfTrue="1">
      <formula>(AF3=$A$15)</formula>
    </cfRule>
    <cfRule type="expression" dxfId="185" priority="14" stopIfTrue="1">
      <formula>(AF3=$A$16)</formula>
    </cfRule>
    <cfRule type="expression" dxfId="184" priority="15" stopIfTrue="1">
      <formula>(AF3=$A$17)</formula>
    </cfRule>
    <cfRule type="expression" dxfId="183" priority="16" stopIfTrue="1">
      <formula>(AF3=$A$18)</formula>
    </cfRule>
    <cfRule type="expression" dxfId="182" priority="17" stopIfTrue="1">
      <formula>(AF3=$A$19)</formula>
    </cfRule>
    <cfRule type="expression" dxfId="181" priority="18" stopIfTrue="1">
      <formula>(AF3=$A$20)</formula>
    </cfRule>
    <cfRule type="expression" dxfId="180" priority="1" stopIfTrue="1">
      <formula>(AF3=$A$3)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D474-1A8A-4D1F-87A9-6493C3B84B1E}">
  <dimension ref="A1:FT11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38</v>
      </c>
      <c r="AG3" s="40" t="s">
        <v>38</v>
      </c>
      <c r="AH3" s="40" t="s">
        <v>35</v>
      </c>
      <c r="AI3" s="40" t="s">
        <v>43</v>
      </c>
      <c r="AJ3" s="40" t="s">
        <v>36</v>
      </c>
      <c r="AK3" s="40" t="s">
        <v>28</v>
      </c>
      <c r="AL3" s="40" t="s">
        <v>29</v>
      </c>
      <c r="AM3" s="40" t="s">
        <v>29</v>
      </c>
      <c r="AN3" s="40" t="s">
        <v>41</v>
      </c>
      <c r="AO3" s="40" t="s">
        <v>28</v>
      </c>
      <c r="AP3" s="40" t="s">
        <v>42</v>
      </c>
      <c r="AQ3" s="40" t="s">
        <v>42</v>
      </c>
      <c r="AR3" s="40" t="s">
        <v>32</v>
      </c>
      <c r="AS3" s="40" t="s">
        <v>29</v>
      </c>
      <c r="AT3" s="40" t="s">
        <v>41</v>
      </c>
      <c r="AU3" s="40" t="s">
        <v>34</v>
      </c>
      <c r="AV3" s="40" t="s">
        <v>30</v>
      </c>
      <c r="AW3" s="40" t="s">
        <v>28</v>
      </c>
      <c r="AX3" s="40" t="s">
        <v>32</v>
      </c>
      <c r="AY3" s="40" t="s">
        <v>29</v>
      </c>
      <c r="AZ3" s="40" t="s">
        <v>41</v>
      </c>
      <c r="BA3" s="40" t="s">
        <v>38</v>
      </c>
      <c r="BB3" s="40" t="s">
        <v>45</v>
      </c>
      <c r="BC3" s="40" t="s">
        <v>37</v>
      </c>
      <c r="BD3" s="40" t="s">
        <v>37</v>
      </c>
      <c r="BE3" s="40" t="s">
        <v>44</v>
      </c>
      <c r="BF3" s="40" t="s">
        <v>31</v>
      </c>
      <c r="BG3" s="40" t="s">
        <v>38</v>
      </c>
      <c r="BH3" s="40" t="s">
        <v>40</v>
      </c>
      <c r="BI3" s="40" t="s">
        <v>36</v>
      </c>
      <c r="BJ3" s="40" t="s">
        <v>40</v>
      </c>
      <c r="BK3" s="40" t="s">
        <v>36</v>
      </c>
      <c r="BL3" s="40" t="s">
        <v>38</v>
      </c>
      <c r="BM3" s="40" t="s">
        <v>33</v>
      </c>
      <c r="BN3" s="40" t="s">
        <v>34</v>
      </c>
      <c r="BO3" s="40" t="s">
        <v>34</v>
      </c>
      <c r="BP3" s="40" t="s">
        <v>43</v>
      </c>
      <c r="BQ3" s="40" t="s">
        <v>30</v>
      </c>
      <c r="BR3" s="40" t="s">
        <v>43</v>
      </c>
      <c r="BS3" s="40" t="s">
        <v>33</v>
      </c>
      <c r="BT3" s="40" t="s">
        <v>42</v>
      </c>
      <c r="BU3" s="40" t="s">
        <v>35</v>
      </c>
      <c r="BV3" s="40" t="s">
        <v>40</v>
      </c>
      <c r="BW3" s="40" t="s">
        <v>32</v>
      </c>
      <c r="BX3" s="40" t="s">
        <v>31</v>
      </c>
      <c r="BY3" s="40" t="s">
        <v>172</v>
      </c>
      <c r="BZ3" s="40" t="s">
        <v>34</v>
      </c>
      <c r="CA3" s="40" t="s">
        <v>30</v>
      </c>
      <c r="CB3" s="40" t="s">
        <v>36</v>
      </c>
      <c r="CC3" s="40" t="s">
        <v>39</v>
      </c>
      <c r="CD3" s="40" t="s">
        <v>34</v>
      </c>
      <c r="CE3" s="40" t="s">
        <v>28</v>
      </c>
      <c r="CF3" s="40" t="s">
        <v>42</v>
      </c>
      <c r="CG3" s="40" t="s">
        <v>31</v>
      </c>
      <c r="CH3" s="40" t="s">
        <v>29</v>
      </c>
      <c r="CI3" s="40" t="s">
        <v>41</v>
      </c>
      <c r="CJ3" s="40" t="s">
        <v>28</v>
      </c>
      <c r="CK3" s="40" t="s">
        <v>37</v>
      </c>
      <c r="CL3" s="40" t="s">
        <v>172</v>
      </c>
      <c r="CM3" s="40" t="s">
        <v>40</v>
      </c>
      <c r="CN3" s="40" t="s">
        <v>30</v>
      </c>
      <c r="CO3" s="40" t="s">
        <v>32</v>
      </c>
      <c r="CP3" s="40" t="s">
        <v>37</v>
      </c>
      <c r="CQ3" s="40" t="s">
        <v>172</v>
      </c>
      <c r="CR3" s="40" t="s">
        <v>37</v>
      </c>
      <c r="CS3" s="40" t="s">
        <v>37</v>
      </c>
      <c r="CT3" s="40" t="s">
        <v>40</v>
      </c>
      <c r="CU3" s="40" t="s">
        <v>31</v>
      </c>
      <c r="CV3" s="40" t="s">
        <v>39</v>
      </c>
      <c r="CW3" s="40" t="s">
        <v>31</v>
      </c>
      <c r="CX3" s="40" t="s">
        <v>30</v>
      </c>
      <c r="CY3" s="40" t="s">
        <v>41</v>
      </c>
      <c r="CZ3" s="40" t="s">
        <v>29</v>
      </c>
      <c r="DA3" s="40" t="s">
        <v>33</v>
      </c>
      <c r="DB3" s="40" t="s">
        <v>172</v>
      </c>
      <c r="DC3" s="40" t="s">
        <v>40</v>
      </c>
      <c r="DD3" s="40" t="s">
        <v>28</v>
      </c>
      <c r="DE3" s="40" t="s">
        <v>44</v>
      </c>
      <c r="DF3" s="40" t="s">
        <v>35</v>
      </c>
      <c r="DG3" s="40" t="s">
        <v>29</v>
      </c>
      <c r="DH3" s="40" t="s">
        <v>29</v>
      </c>
      <c r="DI3" s="40" t="s">
        <v>39</v>
      </c>
      <c r="DJ3" s="40" t="s">
        <v>30</v>
      </c>
      <c r="DK3" s="40" t="s">
        <v>33</v>
      </c>
      <c r="DL3" s="40" t="s">
        <v>32</v>
      </c>
      <c r="DM3" s="40" t="s">
        <v>38</v>
      </c>
      <c r="DN3" s="40" t="s">
        <v>33</v>
      </c>
      <c r="DO3" s="40" t="s">
        <v>32</v>
      </c>
      <c r="DP3" s="40" t="s">
        <v>36</v>
      </c>
      <c r="DQ3" s="40" t="s">
        <v>32</v>
      </c>
      <c r="DR3" s="40" t="s">
        <v>35</v>
      </c>
      <c r="DS3" s="40" t="s">
        <v>28</v>
      </c>
      <c r="DT3" s="40" t="s">
        <v>42</v>
      </c>
      <c r="DU3" s="40" t="s">
        <v>30</v>
      </c>
      <c r="DV3" s="40" t="s">
        <v>34</v>
      </c>
      <c r="DW3" s="40" t="s">
        <v>39</v>
      </c>
      <c r="DX3" s="40" t="s">
        <v>35</v>
      </c>
      <c r="DY3" s="40" t="s">
        <v>37</v>
      </c>
      <c r="DZ3" s="40" t="s">
        <v>43</v>
      </c>
      <c r="EA3" s="40" t="s">
        <v>36</v>
      </c>
      <c r="EB3" s="40" t="s">
        <v>32</v>
      </c>
      <c r="EC3" s="40" t="s">
        <v>39</v>
      </c>
      <c r="ED3" s="40" t="s">
        <v>29</v>
      </c>
      <c r="EE3" s="40" t="s">
        <v>172</v>
      </c>
      <c r="EF3" s="40" t="s">
        <v>35</v>
      </c>
      <c r="EG3" s="40" t="s">
        <v>28</v>
      </c>
      <c r="EH3" s="40" t="s">
        <v>45</v>
      </c>
      <c r="EI3" s="40" t="s">
        <v>44</v>
      </c>
      <c r="EJ3" s="40" t="s">
        <v>43</v>
      </c>
      <c r="EK3" s="40" t="s">
        <v>36</v>
      </c>
      <c r="EL3" s="40" t="s">
        <v>35</v>
      </c>
      <c r="EM3" s="40" t="s">
        <v>34</v>
      </c>
      <c r="EN3" s="40" t="s">
        <v>31</v>
      </c>
      <c r="EO3" s="40" t="s">
        <v>41</v>
      </c>
      <c r="EP3" s="40" t="s">
        <v>44</v>
      </c>
      <c r="EQ3" s="40" t="s">
        <v>35</v>
      </c>
      <c r="ER3" s="40" t="s">
        <v>34</v>
      </c>
      <c r="ES3" s="40" t="s">
        <v>38</v>
      </c>
      <c r="ET3" s="40" t="s">
        <v>32</v>
      </c>
      <c r="EU3" s="40" t="s">
        <v>31</v>
      </c>
      <c r="EV3" s="40" t="s">
        <v>31</v>
      </c>
      <c r="EW3" s="40" t="s">
        <v>28</v>
      </c>
      <c r="EX3" s="40" t="s">
        <v>29</v>
      </c>
      <c r="EY3" s="40" t="s">
        <v>37</v>
      </c>
      <c r="EZ3" s="40" t="s">
        <v>28</v>
      </c>
      <c r="FA3" s="40" t="s">
        <v>31</v>
      </c>
      <c r="FB3" s="40" t="s">
        <v>29</v>
      </c>
      <c r="FC3" s="40" t="s">
        <v>38</v>
      </c>
      <c r="FD3" s="40" t="s">
        <v>42</v>
      </c>
      <c r="FE3" s="40" t="s">
        <v>40</v>
      </c>
      <c r="FF3" s="40" t="s">
        <v>39</v>
      </c>
      <c r="FG3" s="40" t="s">
        <v>34</v>
      </c>
      <c r="FH3" s="40" t="s">
        <v>29</v>
      </c>
      <c r="FI3" s="40" t="s">
        <v>45</v>
      </c>
      <c r="FJ3" s="40" t="s">
        <v>36</v>
      </c>
      <c r="FK3" s="40" t="s">
        <v>35</v>
      </c>
      <c r="FL3" s="40" t="s">
        <v>44</v>
      </c>
      <c r="FM3" s="40" t="s">
        <v>45</v>
      </c>
      <c r="FN3" s="40" t="s">
        <v>30</v>
      </c>
      <c r="FO3" s="40" t="s">
        <v>172</v>
      </c>
      <c r="FP3" s="40" t="s">
        <v>31</v>
      </c>
      <c r="FQ3" s="40" t="s">
        <v>32</v>
      </c>
      <c r="FR3" s="40" t="s">
        <v>34</v>
      </c>
      <c r="FS3" s="40" t="s">
        <v>35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69</v>
      </c>
      <c r="AG6" s="56" t="s">
        <v>69</v>
      </c>
      <c r="AH6" s="56" t="s">
        <v>69</v>
      </c>
      <c r="AI6" s="57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79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7" t="s">
        <v>69</v>
      </c>
      <c r="BG6" s="56" t="s">
        <v>69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J8" s="56" t="s">
        <v>70</v>
      </c>
      <c r="AL8" s="56" t="s">
        <v>70</v>
      </c>
      <c r="AM8" s="56" t="s">
        <v>70</v>
      </c>
      <c r="AN8" s="57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6" t="s">
        <v>70</v>
      </c>
      <c r="AU8" s="56" t="s">
        <v>70</v>
      </c>
      <c r="AV8" s="56" t="s">
        <v>70</v>
      </c>
      <c r="AW8" s="56" t="s">
        <v>70</v>
      </c>
      <c r="AX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6" t="s">
        <v>70</v>
      </c>
      <c r="BE8" s="57" t="s">
        <v>70</v>
      </c>
      <c r="BG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J9" t="s">
        <v>71</v>
      </c>
      <c r="AL9" t="s">
        <v>71</v>
      </c>
      <c r="AM9" t="s">
        <v>71</v>
      </c>
      <c r="AP9" t="s">
        <v>71</v>
      </c>
      <c r="AQ9" t="s">
        <v>71</v>
      </c>
      <c r="AS9" t="s">
        <v>71</v>
      </c>
      <c r="AT9" t="s">
        <v>71</v>
      </c>
      <c r="AU9" t="s">
        <v>71</v>
      </c>
      <c r="AV9" t="s">
        <v>71</v>
      </c>
      <c r="AW9" t="s">
        <v>71</v>
      </c>
      <c r="BD9" t="s">
        <v>71</v>
      </c>
      <c r="BG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s="59" t="s">
        <v>76</v>
      </c>
      <c r="AO10" t="s">
        <v>75</v>
      </c>
      <c r="AP10" t="s">
        <v>75</v>
      </c>
      <c r="AQ10" t="s">
        <v>75</v>
      </c>
      <c r="AS10" t="s">
        <v>75</v>
      </c>
      <c r="AT10" t="s">
        <v>75</v>
      </c>
      <c r="AU10" t="s">
        <v>75</v>
      </c>
      <c r="AV10" t="s">
        <v>75</v>
      </c>
      <c r="AW10" t="s">
        <v>75</v>
      </c>
      <c r="AY10" t="s">
        <v>75</v>
      </c>
      <c r="BD10" t="s">
        <v>75</v>
      </c>
      <c r="BF10" t="s">
        <v>75</v>
      </c>
      <c r="BG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104</v>
      </c>
      <c r="AH11" s="43" t="s">
        <v>93</v>
      </c>
      <c r="AI11" s="43"/>
      <c r="AJ11" s="43" t="s">
        <v>177</v>
      </c>
      <c r="AK11" s="43"/>
      <c r="AL11" s="43" t="s">
        <v>95</v>
      </c>
      <c r="AM11" s="43" t="s">
        <v>98</v>
      </c>
      <c r="AN11" s="43"/>
      <c r="AO11" s="43"/>
      <c r="AP11" s="43" t="s">
        <v>101</v>
      </c>
      <c r="AQ11" s="43" t="s">
        <v>97</v>
      </c>
      <c r="AR11" s="43"/>
      <c r="AS11" s="43" t="s">
        <v>99</v>
      </c>
      <c r="AT11" s="43" t="s">
        <v>102</v>
      </c>
      <c r="AU11" s="43" t="s">
        <v>96</v>
      </c>
      <c r="AV11" s="43" t="s">
        <v>94</v>
      </c>
      <c r="AW11" s="43" t="s">
        <v>106</v>
      </c>
      <c r="AX11" s="43"/>
      <c r="AY11" s="43"/>
      <c r="AZ11" s="43"/>
      <c r="BA11" s="43"/>
      <c r="BB11" s="43"/>
      <c r="BC11" s="43"/>
      <c r="BD11" s="43" t="s">
        <v>100</v>
      </c>
      <c r="BE11" s="43"/>
      <c r="BF11" s="43"/>
      <c r="BG11" s="43" t="s">
        <v>103</v>
      </c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N12" s="1">
        <v>8</v>
      </c>
      <c r="AO12" s="1"/>
      <c r="AY12" s="1"/>
      <c r="BF12" s="1"/>
      <c r="BI12" s="1"/>
      <c r="BJ12" s="1"/>
      <c r="CD12" s="1">
        <v>50</v>
      </c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N13" s="56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7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7" t="s">
        <v>90</v>
      </c>
      <c r="BE13" s="56" t="s">
        <v>90</v>
      </c>
      <c r="BF13" s="57" t="s">
        <v>90</v>
      </c>
      <c r="BG13" s="57" t="s">
        <v>90</v>
      </c>
      <c r="BH13" s="56" t="s">
        <v>90</v>
      </c>
      <c r="BI13" s="56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6" t="s">
        <v>90</v>
      </c>
      <c r="BO13" s="56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6" t="s">
        <v>90</v>
      </c>
      <c r="BU13" s="56" t="s">
        <v>90</v>
      </c>
      <c r="BV13" s="56" t="s">
        <v>90</v>
      </c>
      <c r="BW13" s="56" t="s">
        <v>90</v>
      </c>
      <c r="BX13" s="56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N14" s="56" t="s">
        <v>74</v>
      </c>
      <c r="AR14" s="56" t="s">
        <v>74</v>
      </c>
      <c r="AX14" s="56" t="s">
        <v>74</v>
      </c>
      <c r="AZ14" s="56" t="s">
        <v>74</v>
      </c>
      <c r="BA14" s="56" t="s">
        <v>74</v>
      </c>
      <c r="BB14" s="56" t="s">
        <v>74</v>
      </c>
      <c r="BC14" s="56" t="s">
        <v>74</v>
      </c>
      <c r="BE14" s="56" t="s">
        <v>74</v>
      </c>
      <c r="BH14" s="56" t="s">
        <v>74</v>
      </c>
      <c r="BI14" s="56" t="s">
        <v>74</v>
      </c>
      <c r="BJ14" s="57" t="s">
        <v>74</v>
      </c>
      <c r="BK14" s="57" t="s">
        <v>74</v>
      </c>
      <c r="BL14" s="56" t="s">
        <v>74</v>
      </c>
      <c r="BM14" s="56" t="s">
        <v>74</v>
      </c>
      <c r="BN14" s="56" t="s">
        <v>74</v>
      </c>
      <c r="BO14" s="56" t="s">
        <v>74</v>
      </c>
      <c r="BP14" s="57" t="s">
        <v>74</v>
      </c>
      <c r="BQ14" s="56" t="s">
        <v>74</v>
      </c>
      <c r="BR14" s="56" t="s">
        <v>74</v>
      </c>
      <c r="BS14" s="56" t="s">
        <v>74</v>
      </c>
      <c r="BT14" s="56" t="s">
        <v>74</v>
      </c>
      <c r="BU14" s="56" t="s">
        <v>74</v>
      </c>
      <c r="BV14" s="56" t="s">
        <v>74</v>
      </c>
      <c r="BW14" s="56" t="s">
        <v>74</v>
      </c>
      <c r="BX14" s="56" t="s">
        <v>74</v>
      </c>
      <c r="BY14" s="56" t="s">
        <v>74</v>
      </c>
      <c r="BZ14" s="56" t="s">
        <v>74</v>
      </c>
      <c r="CA14" s="56" t="s">
        <v>74</v>
      </c>
      <c r="CB14" s="56" t="s">
        <v>74</v>
      </c>
      <c r="CC14" s="56" t="s">
        <v>74</v>
      </c>
      <c r="CD14" s="56" t="s">
        <v>74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N15" s="56" t="s">
        <v>73</v>
      </c>
      <c r="AR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E15" s="56" t="s">
        <v>73</v>
      </c>
      <c r="BH15" s="56" t="s">
        <v>73</v>
      </c>
      <c r="BI15" s="57" t="s">
        <v>73</v>
      </c>
      <c r="BL15" s="56" t="s">
        <v>73</v>
      </c>
      <c r="BM15" s="56" t="s">
        <v>73</v>
      </c>
      <c r="BN15" s="56" t="s">
        <v>73</v>
      </c>
      <c r="BO15" s="57" t="s">
        <v>73</v>
      </c>
      <c r="BQ15" s="56" t="s">
        <v>73</v>
      </c>
      <c r="BR15" s="56" t="s">
        <v>73</v>
      </c>
      <c r="BS15" s="56" t="s">
        <v>73</v>
      </c>
      <c r="BT15" s="56" t="s">
        <v>73</v>
      </c>
      <c r="BU15" s="56" t="s">
        <v>73</v>
      </c>
      <c r="BV15" s="56" t="s">
        <v>73</v>
      </c>
      <c r="BW15" s="56" t="s">
        <v>73</v>
      </c>
      <c r="BX15" s="57" t="s">
        <v>73</v>
      </c>
      <c r="BY15" s="56" t="s">
        <v>73</v>
      </c>
      <c r="BZ15" s="56" t="s">
        <v>73</v>
      </c>
      <c r="CA15" s="56" t="s">
        <v>73</v>
      </c>
      <c r="CB15" s="56" t="s">
        <v>73</v>
      </c>
      <c r="CC15" s="56" t="s">
        <v>73</v>
      </c>
      <c r="CD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N16" s="56" t="s">
        <v>70</v>
      </c>
      <c r="AR16" s="56" t="s">
        <v>70</v>
      </c>
      <c r="AX16" s="56" t="s">
        <v>70</v>
      </c>
      <c r="AZ16" s="56" t="s">
        <v>70</v>
      </c>
      <c r="BA16" s="56" t="s">
        <v>70</v>
      </c>
      <c r="BB16" s="56" t="s">
        <v>70</v>
      </c>
      <c r="BC16" s="57" t="s">
        <v>70</v>
      </c>
      <c r="BE16" s="57" t="s">
        <v>70</v>
      </c>
      <c r="BH16" s="56" t="s">
        <v>70</v>
      </c>
      <c r="BL16" s="56" t="s">
        <v>70</v>
      </c>
      <c r="BM16" s="56" t="s">
        <v>70</v>
      </c>
      <c r="BN16" s="56" t="s">
        <v>70</v>
      </c>
      <c r="BQ16" s="57" t="s">
        <v>70</v>
      </c>
      <c r="BR16" s="57" t="s">
        <v>70</v>
      </c>
      <c r="BS16" s="57" t="s">
        <v>70</v>
      </c>
      <c r="BT16" s="57" t="s">
        <v>70</v>
      </c>
      <c r="BU16" s="57" t="s">
        <v>70</v>
      </c>
      <c r="BV16" s="57" t="s">
        <v>70</v>
      </c>
      <c r="BW16" s="57" t="s">
        <v>70</v>
      </c>
      <c r="BY16" s="57" t="s">
        <v>70</v>
      </c>
      <c r="BZ16" s="57" t="s">
        <v>70</v>
      </c>
      <c r="CA16" s="57" t="s">
        <v>70</v>
      </c>
      <c r="CB16" s="56" t="s">
        <v>70</v>
      </c>
      <c r="CC16" s="57" t="s">
        <v>70</v>
      </c>
      <c r="CD16" s="56" t="s">
        <v>70</v>
      </c>
    </row>
    <row r="17" spans="1:103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N17" t="s">
        <v>71</v>
      </c>
      <c r="AR17" t="s">
        <v>71</v>
      </c>
      <c r="AX17" t="s">
        <v>71</v>
      </c>
      <c r="AZ17" t="s">
        <v>71</v>
      </c>
      <c r="BA17" t="s">
        <v>71</v>
      </c>
      <c r="BB17" t="s">
        <v>71</v>
      </c>
      <c r="BH17" t="s">
        <v>71</v>
      </c>
      <c r="BL17" t="s">
        <v>71</v>
      </c>
      <c r="BM17" t="s">
        <v>71</v>
      </c>
      <c r="BN17" t="s">
        <v>71</v>
      </c>
      <c r="CB17" t="s">
        <v>71</v>
      </c>
      <c r="CD17" t="s">
        <v>71</v>
      </c>
    </row>
    <row r="18" spans="1:103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N18" t="s">
        <v>75</v>
      </c>
      <c r="AR18" t="s">
        <v>75</v>
      </c>
      <c r="AX18" t="s">
        <v>75</v>
      </c>
      <c r="AZ18" t="s">
        <v>75</v>
      </c>
      <c r="BA18" t="s">
        <v>75</v>
      </c>
      <c r="BB18" t="s">
        <v>75</v>
      </c>
      <c r="BC18" s="59" t="s">
        <v>76</v>
      </c>
      <c r="BH18" t="s">
        <v>75</v>
      </c>
      <c r="BI18" t="s">
        <v>75</v>
      </c>
      <c r="BL18" t="s">
        <v>75</v>
      </c>
      <c r="BM18" t="s">
        <v>75</v>
      </c>
      <c r="BN18" t="s">
        <v>75</v>
      </c>
      <c r="BO18" t="s">
        <v>75</v>
      </c>
      <c r="BP18" t="s">
        <v>75</v>
      </c>
      <c r="BX18" t="s">
        <v>75</v>
      </c>
      <c r="CB18" t="s">
        <v>75</v>
      </c>
      <c r="CD18" t="s">
        <v>75</v>
      </c>
    </row>
    <row r="19" spans="1:103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N19" s="43" t="s">
        <v>94</v>
      </c>
      <c r="AO19" s="43"/>
      <c r="AP19" s="43"/>
      <c r="AQ19" s="43"/>
      <c r="AR19" s="43" t="s">
        <v>95</v>
      </c>
      <c r="AS19" s="43"/>
      <c r="AT19" s="43"/>
      <c r="AU19" s="43"/>
      <c r="AV19" s="43"/>
      <c r="AW19" s="43"/>
      <c r="AX19" s="43" t="s">
        <v>98</v>
      </c>
      <c r="AY19" s="43"/>
      <c r="AZ19" s="43" t="s">
        <v>96</v>
      </c>
      <c r="BA19" s="43" t="s">
        <v>103</v>
      </c>
      <c r="BB19" s="43" t="s">
        <v>105</v>
      </c>
      <c r="BC19" s="43"/>
      <c r="BD19" s="43"/>
      <c r="BE19" s="43"/>
      <c r="BF19" s="43"/>
      <c r="BH19" s="43" t="s">
        <v>98</v>
      </c>
      <c r="BI19" s="43"/>
      <c r="BL19" s="43" t="s">
        <v>93</v>
      </c>
      <c r="BM19" s="43" t="s">
        <v>100</v>
      </c>
      <c r="BN19" s="43" t="s">
        <v>101</v>
      </c>
      <c r="CB19" s="43" t="s">
        <v>99</v>
      </c>
      <c r="CD19" s="43" t="s">
        <v>177</v>
      </c>
    </row>
    <row r="20" spans="1:103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/>
      <c r="AY20" s="1"/>
      <c r="BC20" s="1">
        <v>23</v>
      </c>
      <c r="BH20" s="1"/>
      <c r="BU20" s="1"/>
      <c r="BW20" s="1"/>
      <c r="BZ20" s="1"/>
      <c r="CY20" s="1">
        <v>71</v>
      </c>
    </row>
    <row r="21" spans="1:103" x14ac:dyDescent="0.25">
      <c r="B21" s="1">
        <f>SUM(B3:B20)</f>
        <v>138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7" t="s">
        <v>90</v>
      </c>
      <c r="BK21" s="57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7" t="s">
        <v>90</v>
      </c>
      <c r="BY21" s="56" t="s">
        <v>90</v>
      </c>
      <c r="BZ21" s="56" t="s">
        <v>90</v>
      </c>
      <c r="CA21" s="56" t="s">
        <v>90</v>
      </c>
      <c r="CB21" s="57" t="s">
        <v>90</v>
      </c>
      <c r="CC21" s="56" t="s">
        <v>90</v>
      </c>
      <c r="CD21" s="57" t="s">
        <v>90</v>
      </c>
      <c r="CE21" s="56" t="s">
        <v>90</v>
      </c>
      <c r="CF21" s="56" t="s">
        <v>90</v>
      </c>
      <c r="CG21" s="56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</row>
    <row r="22" spans="1:103" x14ac:dyDescent="0.25">
      <c r="L22">
        <f ca="1">INT(RAND()*18)+1</f>
        <v>2</v>
      </c>
      <c r="BC22" s="56" t="s">
        <v>77</v>
      </c>
      <c r="BI22" s="56" t="s">
        <v>77</v>
      </c>
      <c r="BQ22" s="56" t="s">
        <v>77</v>
      </c>
      <c r="BR22" s="56" t="s">
        <v>77</v>
      </c>
      <c r="BS22" s="56" t="s">
        <v>77</v>
      </c>
      <c r="BT22" s="56" t="s">
        <v>77</v>
      </c>
      <c r="BU22" s="56" t="s">
        <v>77</v>
      </c>
      <c r="BV22" s="56" t="s">
        <v>77</v>
      </c>
      <c r="BW22" s="57" t="s">
        <v>77</v>
      </c>
      <c r="BY22" s="56" t="s">
        <v>77</v>
      </c>
      <c r="BZ22" s="56" t="s">
        <v>77</v>
      </c>
      <c r="CA22" s="56" t="s">
        <v>77</v>
      </c>
      <c r="CC22" s="57" t="s">
        <v>77</v>
      </c>
      <c r="CE22" s="56" t="s">
        <v>77</v>
      </c>
      <c r="CF22" s="56" t="s">
        <v>77</v>
      </c>
      <c r="CG22" s="56" t="s">
        <v>77</v>
      </c>
      <c r="CH22" s="57" t="s">
        <v>77</v>
      </c>
      <c r="CI22" s="56" t="s">
        <v>77</v>
      </c>
      <c r="CJ22" s="56" t="s">
        <v>77</v>
      </c>
      <c r="CK22" s="56" t="s">
        <v>77</v>
      </c>
      <c r="CL22" s="56" t="s">
        <v>77</v>
      </c>
      <c r="CM22" s="56" t="s">
        <v>77</v>
      </c>
      <c r="CN22" s="57" t="s">
        <v>77</v>
      </c>
      <c r="CO22" s="56" t="s">
        <v>77</v>
      </c>
      <c r="CP22" s="56" t="s">
        <v>77</v>
      </c>
      <c r="CQ22" s="56" t="s">
        <v>77</v>
      </c>
      <c r="CR22" s="56" t="s">
        <v>77</v>
      </c>
      <c r="CS22" s="57" t="s">
        <v>77</v>
      </c>
      <c r="CT22" s="56" t="s">
        <v>77</v>
      </c>
      <c r="CU22" s="56" t="s">
        <v>77</v>
      </c>
      <c r="CV22" s="56" t="s">
        <v>77</v>
      </c>
      <c r="CW22" s="56" t="s">
        <v>77</v>
      </c>
      <c r="CX22" s="56" t="s">
        <v>77</v>
      </c>
      <c r="CY22" s="56" t="s">
        <v>77</v>
      </c>
    </row>
    <row r="23" spans="1:103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C23" s="56" t="s">
        <v>73</v>
      </c>
      <c r="BI23" s="57" t="s">
        <v>73</v>
      </c>
      <c r="BQ23" s="56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  <c r="BV23" s="56" t="s">
        <v>73</v>
      </c>
      <c r="BY23" s="56" t="s">
        <v>73</v>
      </c>
      <c r="BZ23" s="56" t="s">
        <v>73</v>
      </c>
      <c r="CA23" s="56" t="s">
        <v>73</v>
      </c>
      <c r="CE23" s="56" t="s">
        <v>73</v>
      </c>
      <c r="CF23" s="56" t="s">
        <v>73</v>
      </c>
      <c r="CG23" s="57" t="s">
        <v>73</v>
      </c>
      <c r="CI23" s="56" t="s">
        <v>73</v>
      </c>
      <c r="CJ23" s="57" t="s">
        <v>73</v>
      </c>
      <c r="CK23" s="56" t="s">
        <v>73</v>
      </c>
      <c r="CL23" s="56" t="s">
        <v>73</v>
      </c>
      <c r="CM23" s="56" t="s">
        <v>73</v>
      </c>
      <c r="CO23" s="56" t="s">
        <v>73</v>
      </c>
      <c r="CP23" s="56" t="s">
        <v>73</v>
      </c>
      <c r="CQ23" s="56" t="s">
        <v>73</v>
      </c>
      <c r="CR23" s="56" t="s">
        <v>73</v>
      </c>
      <c r="CT23" s="56" t="s">
        <v>73</v>
      </c>
      <c r="CU23" s="56" t="s">
        <v>73</v>
      </c>
      <c r="CV23" s="56" t="s">
        <v>73</v>
      </c>
      <c r="CW23" s="56" t="s">
        <v>73</v>
      </c>
      <c r="CX23" s="56" t="s">
        <v>73</v>
      </c>
      <c r="CY23" s="56" t="s">
        <v>73</v>
      </c>
    </row>
    <row r="24" spans="1:103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28</v>
      </c>
      <c r="N24" s="40" t="s">
        <v>31</v>
      </c>
      <c r="O24" s="40" t="s">
        <v>29</v>
      </c>
      <c r="P24" s="40" t="s">
        <v>29</v>
      </c>
      <c r="Q24" s="40" t="s">
        <v>29</v>
      </c>
      <c r="R24" s="40" t="s">
        <v>29</v>
      </c>
      <c r="S24" s="40" t="s">
        <v>29</v>
      </c>
      <c r="T24" s="40" t="s">
        <v>29</v>
      </c>
      <c r="U24" s="40" t="s">
        <v>29</v>
      </c>
      <c r="V24" s="40" t="s">
        <v>29</v>
      </c>
      <c r="W24" s="40" t="s">
        <v>31</v>
      </c>
      <c r="X24" s="40" t="s">
        <v>29</v>
      </c>
      <c r="Y24" s="40" t="s">
        <v>29</v>
      </c>
      <c r="Z24" s="40" t="s">
        <v>28</v>
      </c>
      <c r="AA24" s="40" t="s">
        <v>31</v>
      </c>
      <c r="AB24" s="40" t="s">
        <v>31</v>
      </c>
      <c r="AC24" s="40" t="s">
        <v>29</v>
      </c>
      <c r="AD24" s="40" t="s">
        <v>29</v>
      </c>
      <c r="BC24" s="56" t="s">
        <v>70</v>
      </c>
      <c r="BQ24" s="56" t="s">
        <v>70</v>
      </c>
      <c r="BR24" s="56" t="s">
        <v>70</v>
      </c>
      <c r="BS24" s="56" t="s">
        <v>70</v>
      </c>
      <c r="BT24" s="56" t="s">
        <v>70</v>
      </c>
      <c r="BU24" s="56" t="s">
        <v>70</v>
      </c>
      <c r="BV24" s="56" t="s">
        <v>70</v>
      </c>
      <c r="BY24" s="56" t="s">
        <v>70</v>
      </c>
      <c r="BZ24" s="57" t="s">
        <v>70</v>
      </c>
      <c r="CA24" s="57" t="s">
        <v>70</v>
      </c>
      <c r="CE24" s="57" t="s">
        <v>70</v>
      </c>
      <c r="CF24" s="57" t="s">
        <v>70</v>
      </c>
      <c r="CI24" s="57" t="s">
        <v>70</v>
      </c>
      <c r="CK24" s="57" t="s">
        <v>70</v>
      </c>
      <c r="CL24" s="57" t="s">
        <v>70</v>
      </c>
      <c r="CM24" s="57" t="s">
        <v>70</v>
      </c>
      <c r="CO24" s="57" t="s">
        <v>70</v>
      </c>
      <c r="CP24" s="57" t="s">
        <v>70</v>
      </c>
      <c r="CQ24" s="57" t="s">
        <v>70</v>
      </c>
      <c r="CR24" s="57" t="s">
        <v>70</v>
      </c>
      <c r="CT24" s="57" t="s">
        <v>70</v>
      </c>
      <c r="CU24" s="56" t="s">
        <v>70</v>
      </c>
      <c r="CV24" s="57" t="s">
        <v>70</v>
      </c>
      <c r="CW24" s="57" t="s">
        <v>70</v>
      </c>
      <c r="CX24" s="57" t="s">
        <v>70</v>
      </c>
      <c r="CY24" s="56" t="s">
        <v>70</v>
      </c>
    </row>
    <row r="25" spans="1:103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38</v>
      </c>
      <c r="N25" s="40" t="s">
        <v>30</v>
      </c>
      <c r="O25" s="40" t="s">
        <v>35</v>
      </c>
      <c r="P25" s="40" t="s">
        <v>37</v>
      </c>
      <c r="Q25" s="40" t="s">
        <v>36</v>
      </c>
      <c r="R25" s="40" t="s">
        <v>38</v>
      </c>
      <c r="S25" s="40" t="s">
        <v>42</v>
      </c>
      <c r="T25" s="40" t="s">
        <v>28</v>
      </c>
      <c r="U25" s="40" t="s">
        <v>43</v>
      </c>
      <c r="V25" s="40" t="s">
        <v>30</v>
      </c>
      <c r="W25" s="40" t="s">
        <v>38</v>
      </c>
      <c r="X25" s="40" t="s">
        <v>32</v>
      </c>
      <c r="Y25" s="40" t="s">
        <v>45</v>
      </c>
      <c r="Z25" s="40" t="s">
        <v>44</v>
      </c>
      <c r="AA25" s="40" t="s">
        <v>42</v>
      </c>
      <c r="AB25" s="40" t="s">
        <v>34</v>
      </c>
      <c r="AC25" s="40" t="s">
        <v>41</v>
      </c>
      <c r="AD25" s="40" t="s">
        <v>34</v>
      </c>
      <c r="BC25" t="s">
        <v>71</v>
      </c>
      <c r="BQ25" t="s">
        <v>71</v>
      </c>
      <c r="BR25" t="s">
        <v>71</v>
      </c>
      <c r="BS25" t="s">
        <v>71</v>
      </c>
      <c r="BT25" t="s">
        <v>71</v>
      </c>
      <c r="BU25" t="s">
        <v>71</v>
      </c>
      <c r="BV25" t="s">
        <v>71</v>
      </c>
      <c r="BY25" t="s">
        <v>71</v>
      </c>
      <c r="CU25" t="s">
        <v>71</v>
      </c>
      <c r="CY25" t="s">
        <v>71</v>
      </c>
    </row>
    <row r="26" spans="1:103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34</v>
      </c>
      <c r="N26" s="40" t="s">
        <v>32</v>
      </c>
      <c r="O26" s="40" t="s">
        <v>30</v>
      </c>
      <c r="P26" s="40" t="s">
        <v>28</v>
      </c>
      <c r="Q26" s="40" t="s">
        <v>28</v>
      </c>
      <c r="R26" s="40" t="s">
        <v>31</v>
      </c>
      <c r="S26" s="40" t="s">
        <v>31</v>
      </c>
      <c r="T26" s="40" t="s">
        <v>32</v>
      </c>
      <c r="U26" s="40" t="s">
        <v>34</v>
      </c>
      <c r="V26" s="40" t="s">
        <v>28</v>
      </c>
      <c r="W26" s="40" t="s">
        <v>32</v>
      </c>
      <c r="X26" s="40" t="s">
        <v>28</v>
      </c>
      <c r="Y26" s="40" t="s">
        <v>28</v>
      </c>
      <c r="Z26" s="40" t="s">
        <v>32</v>
      </c>
      <c r="AA26" s="40" t="s">
        <v>35</v>
      </c>
      <c r="AB26" s="40" t="s">
        <v>32</v>
      </c>
      <c r="AC26" s="40" t="s">
        <v>28</v>
      </c>
      <c r="AD26" s="40" t="s">
        <v>28</v>
      </c>
      <c r="BC26" t="s">
        <v>75</v>
      </c>
      <c r="BI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Y26" t="s">
        <v>75</v>
      </c>
      <c r="BZ26" s="59" t="s">
        <v>76</v>
      </c>
      <c r="CC26" t="s">
        <v>75</v>
      </c>
      <c r="CU26" t="s">
        <v>75</v>
      </c>
      <c r="CY26" t="s">
        <v>75</v>
      </c>
    </row>
    <row r="27" spans="1:103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37</v>
      </c>
      <c r="N27" s="40" t="s">
        <v>36</v>
      </c>
      <c r="O27" s="40" t="s">
        <v>39</v>
      </c>
      <c r="P27" s="40" t="s">
        <v>32</v>
      </c>
      <c r="Q27" s="40" t="s">
        <v>42</v>
      </c>
      <c r="R27" s="40" t="s">
        <v>41</v>
      </c>
      <c r="S27" s="40" t="s">
        <v>40</v>
      </c>
      <c r="T27" s="40" t="s">
        <v>34</v>
      </c>
      <c r="U27" s="40" t="s">
        <v>38</v>
      </c>
      <c r="V27" s="40" t="s">
        <v>41</v>
      </c>
      <c r="W27" s="40" t="s">
        <v>40</v>
      </c>
      <c r="X27" s="40" t="s">
        <v>40</v>
      </c>
      <c r="Y27" s="40" t="s">
        <v>36</v>
      </c>
      <c r="Z27" s="40" t="s">
        <v>38</v>
      </c>
      <c r="AA27" s="40" t="s">
        <v>33</v>
      </c>
      <c r="AB27" s="40" t="s">
        <v>33</v>
      </c>
      <c r="AC27" s="40" t="s">
        <v>31</v>
      </c>
      <c r="AD27" s="40" t="s">
        <v>37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 t="s">
        <v>102</v>
      </c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 t="s">
        <v>97</v>
      </c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03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35</v>
      </c>
      <c r="N28" s="40" t="s">
        <v>34</v>
      </c>
      <c r="O28" s="40" t="s">
        <v>36</v>
      </c>
      <c r="P28" s="40" t="s">
        <v>35</v>
      </c>
      <c r="Q28" s="40" t="s">
        <v>34</v>
      </c>
      <c r="R28" s="40" t="s">
        <v>32</v>
      </c>
      <c r="S28" s="40" t="s">
        <v>32</v>
      </c>
      <c r="T28" s="40" t="s">
        <v>36</v>
      </c>
      <c r="U28" s="40" t="s">
        <v>35</v>
      </c>
      <c r="V28" s="40" t="s">
        <v>31</v>
      </c>
      <c r="W28" s="40" t="s">
        <v>35</v>
      </c>
      <c r="X28" s="40" t="s">
        <v>31</v>
      </c>
      <c r="Y28" s="40" t="s">
        <v>31</v>
      </c>
      <c r="Z28" s="40" t="s">
        <v>39</v>
      </c>
      <c r="AA28" s="40" t="s">
        <v>38</v>
      </c>
      <c r="AB28" s="40" t="s">
        <v>36</v>
      </c>
      <c r="AC28" s="40" t="s">
        <v>30</v>
      </c>
      <c r="AD28" s="40" t="s">
        <v>32</v>
      </c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103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44</v>
      </c>
      <c r="N29" s="40" t="s">
        <v>42</v>
      </c>
      <c r="O29" s="40" t="s">
        <v>37</v>
      </c>
      <c r="P29" s="40" t="s">
        <v>40</v>
      </c>
      <c r="Q29" s="40" t="s">
        <v>41</v>
      </c>
      <c r="R29" s="40" t="s">
        <v>35</v>
      </c>
      <c r="S29" s="40" t="s">
        <v>30</v>
      </c>
      <c r="T29" s="40" t="s">
        <v>39</v>
      </c>
      <c r="U29" s="40" t="s">
        <v>39</v>
      </c>
      <c r="V29" s="40" t="s">
        <v>33</v>
      </c>
      <c r="W29" s="40" t="s">
        <v>41</v>
      </c>
      <c r="X29" s="40" t="s">
        <v>36</v>
      </c>
      <c r="Y29" s="40" t="s">
        <v>43</v>
      </c>
      <c r="Z29" s="40" t="s">
        <v>43</v>
      </c>
      <c r="AA29" s="40" t="s">
        <v>45</v>
      </c>
      <c r="AB29" s="40" t="s">
        <v>42</v>
      </c>
      <c r="AC29" s="40" t="s">
        <v>37</v>
      </c>
      <c r="AD29" s="40" t="s">
        <v>43</v>
      </c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103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42</v>
      </c>
      <c r="N30" s="40" t="s">
        <v>35</v>
      </c>
      <c r="O30" s="40"/>
      <c r="P30" s="40" t="s">
        <v>36</v>
      </c>
      <c r="Q30" s="40" t="s">
        <v>30</v>
      </c>
      <c r="R30" s="40"/>
      <c r="S30" s="40" t="s">
        <v>35</v>
      </c>
      <c r="T30" s="40" t="s">
        <v>37</v>
      </c>
      <c r="U30" s="40" t="s">
        <v>44</v>
      </c>
      <c r="V30" s="40" t="s">
        <v>34</v>
      </c>
      <c r="W30" s="40" t="s">
        <v>37</v>
      </c>
      <c r="X30" s="40" t="s">
        <v>34</v>
      </c>
      <c r="Y30" s="40" t="s">
        <v>34</v>
      </c>
      <c r="Z30" s="40"/>
      <c r="AA30" s="40" t="s">
        <v>41</v>
      </c>
      <c r="AB30" s="40" t="s">
        <v>40</v>
      </c>
      <c r="AC30" s="40" t="s">
        <v>38</v>
      </c>
      <c r="AD30" s="40" t="s">
        <v>35</v>
      </c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103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45</v>
      </c>
      <c r="N31" s="40" t="s">
        <v>38</v>
      </c>
      <c r="O31" s="40"/>
      <c r="P31" s="40" t="s">
        <v>33</v>
      </c>
      <c r="Q31" s="40" t="s">
        <v>40</v>
      </c>
      <c r="R31" s="40"/>
      <c r="S31" s="40" t="s">
        <v>37</v>
      </c>
      <c r="T31" s="40" t="s">
        <v>33</v>
      </c>
      <c r="U31" s="40" t="s">
        <v>45</v>
      </c>
      <c r="V31" s="40" t="s">
        <v>40</v>
      </c>
      <c r="W31" s="40" t="s">
        <v>43</v>
      </c>
      <c r="X31" s="40" t="s">
        <v>39</v>
      </c>
      <c r="Y31" s="40" t="s">
        <v>30</v>
      </c>
      <c r="Z31" s="40"/>
      <c r="AA31" s="40" t="s">
        <v>44</v>
      </c>
      <c r="AB31" s="40" t="s">
        <v>44</v>
      </c>
      <c r="AC31" s="40" t="s">
        <v>39</v>
      </c>
      <c r="AD31" s="40" t="s">
        <v>30</v>
      </c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103" x14ac:dyDescent="0.25">
      <c r="I32" s="27" t="s">
        <v>37</v>
      </c>
      <c r="J32" s="41">
        <f t="shared" si="3"/>
        <v>8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35" t="s">
        <v>42</v>
      </c>
      <c r="J37" s="90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0</v>
      </c>
      <c r="K42" s="1">
        <f>6-J42</f>
        <v>6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69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conditionalFormatting sqref="AF3:FS3 M24:AD31">
    <cfRule type="expression" dxfId="179" priority="19" stopIfTrue="1">
      <formula>(M3=$A$3)</formula>
    </cfRule>
    <cfRule type="expression" dxfId="178" priority="20" stopIfTrue="1">
      <formula>(M3=$A$4)</formula>
    </cfRule>
    <cfRule type="expression" dxfId="177" priority="21" stopIfTrue="1">
      <formula>(M3=$A$5)</formula>
    </cfRule>
    <cfRule type="expression" dxfId="176" priority="22" stopIfTrue="1">
      <formula>(M3=$A$6)</formula>
    </cfRule>
    <cfRule type="expression" dxfId="175" priority="23" stopIfTrue="1">
      <formula>(M3=$A$7)</formula>
    </cfRule>
    <cfRule type="expression" dxfId="174" priority="24" stopIfTrue="1">
      <formula>(M3=$A$8)</formula>
    </cfRule>
    <cfRule type="expression" dxfId="173" priority="25" stopIfTrue="1">
      <formula>(M3=$A$9)</formula>
    </cfRule>
    <cfRule type="expression" dxfId="172" priority="26" stopIfTrue="1">
      <formula>(M3=$A$10)</formula>
    </cfRule>
    <cfRule type="expression" dxfId="171" priority="27" stopIfTrue="1">
      <formula>(M3=$A$11)</formula>
    </cfRule>
    <cfRule type="expression" dxfId="170" priority="28" stopIfTrue="1">
      <formula>(M3=$A$12)</formula>
    </cfRule>
    <cfRule type="expression" dxfId="169" priority="29" stopIfTrue="1">
      <formula>(M3=$A$13)</formula>
    </cfRule>
    <cfRule type="expression" dxfId="168" priority="30" stopIfTrue="1">
      <formula>(M3=$A$14)</formula>
    </cfRule>
    <cfRule type="expression" dxfId="167" priority="31" stopIfTrue="1">
      <formula>(M3=$A$15)</formula>
    </cfRule>
    <cfRule type="expression" dxfId="166" priority="32" stopIfTrue="1">
      <formula>(M3=$A$16)</formula>
    </cfRule>
    <cfRule type="expression" dxfId="165" priority="33" stopIfTrue="1">
      <formula>(M3=$A$17)</formula>
    </cfRule>
    <cfRule type="expression" dxfId="164" priority="34" stopIfTrue="1">
      <formula>(M3=$A$18)</formula>
    </cfRule>
    <cfRule type="expression" dxfId="163" priority="35" stopIfTrue="1">
      <formula>(M3=$A$19)</formula>
    </cfRule>
    <cfRule type="expression" dxfId="162" priority="36" stopIfTrue="1">
      <formula>(M3=$A$20)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5295-D86E-4E32-A370-B499D27FF197}">
  <dimension ref="A1:GT11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202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I1" t="s">
        <v>68</v>
      </c>
    </row>
    <row r="2" spans="1:202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</row>
    <row r="3" spans="1:202" x14ac:dyDescent="0.25">
      <c r="A3" s="5" t="s">
        <v>28</v>
      </c>
      <c r="B3" s="6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5" t="s">
        <v>28</v>
      </c>
      <c r="J3" s="6">
        <v>21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/>
      <c r="AC3" s="10"/>
      <c r="AD3" s="10"/>
      <c r="AE3" s="10" t="s">
        <v>28</v>
      </c>
      <c r="AF3" s="10" t="s">
        <v>28</v>
      </c>
      <c r="AG3" s="10" t="s">
        <v>28</v>
      </c>
      <c r="AI3" s="40" t="s">
        <v>28</v>
      </c>
      <c r="AJ3" s="40" t="s">
        <v>30</v>
      </c>
      <c r="AK3" s="40" t="s">
        <v>30</v>
      </c>
      <c r="AL3" s="40" t="s">
        <v>31</v>
      </c>
      <c r="AM3" s="40" t="s">
        <v>40</v>
      </c>
      <c r="AN3" s="40" t="s">
        <v>28</v>
      </c>
      <c r="AO3" s="40" t="s">
        <v>36</v>
      </c>
      <c r="AP3" s="40" t="s">
        <v>38</v>
      </c>
      <c r="AQ3" s="40" t="s">
        <v>44</v>
      </c>
      <c r="AR3" s="40" t="s">
        <v>39</v>
      </c>
      <c r="AS3" s="40" t="s">
        <v>28</v>
      </c>
      <c r="AT3" s="40" t="s">
        <v>38</v>
      </c>
      <c r="AU3" s="40" t="s">
        <v>28</v>
      </c>
      <c r="AV3" s="40" t="s">
        <v>28</v>
      </c>
      <c r="AW3" s="40" t="s">
        <v>29</v>
      </c>
      <c r="AX3" s="40" t="s">
        <v>31</v>
      </c>
      <c r="AY3" s="40" t="s">
        <v>28</v>
      </c>
      <c r="AZ3" s="40" t="s">
        <v>37</v>
      </c>
      <c r="BA3" s="40" t="s">
        <v>38</v>
      </c>
      <c r="BB3" s="40" t="s">
        <v>45</v>
      </c>
      <c r="BC3" s="40" t="s">
        <v>30</v>
      </c>
      <c r="BD3" s="40" t="s">
        <v>28</v>
      </c>
      <c r="BE3" s="40" t="s">
        <v>37</v>
      </c>
      <c r="BF3" s="40" t="s">
        <v>38</v>
      </c>
      <c r="BG3" s="40" t="s">
        <v>34</v>
      </c>
      <c r="BH3" s="40" t="s">
        <v>39</v>
      </c>
      <c r="BI3" s="40" t="s">
        <v>29</v>
      </c>
      <c r="BJ3" s="40" t="s">
        <v>42</v>
      </c>
      <c r="BK3" s="40" t="s">
        <v>43</v>
      </c>
      <c r="BL3" s="40" t="s">
        <v>31</v>
      </c>
      <c r="BM3" s="40" t="s">
        <v>40</v>
      </c>
      <c r="BN3" s="40" t="s">
        <v>39</v>
      </c>
      <c r="BO3" s="40" t="s">
        <v>28</v>
      </c>
      <c r="BP3" s="40" t="s">
        <v>44</v>
      </c>
      <c r="BQ3" s="40" t="s">
        <v>30</v>
      </c>
      <c r="BR3" s="40" t="s">
        <v>37</v>
      </c>
      <c r="BS3" s="40" t="s">
        <v>43</v>
      </c>
      <c r="BT3" s="40" t="s">
        <v>28</v>
      </c>
      <c r="BU3" s="40" t="s">
        <v>32</v>
      </c>
      <c r="BV3" s="40" t="s">
        <v>39</v>
      </c>
      <c r="BW3" s="40" t="s">
        <v>34</v>
      </c>
      <c r="BX3" s="40" t="s">
        <v>41</v>
      </c>
      <c r="BY3" s="40" t="s">
        <v>41</v>
      </c>
      <c r="BZ3" s="40" t="s">
        <v>30</v>
      </c>
      <c r="CA3" s="40" t="s">
        <v>29</v>
      </c>
      <c r="CB3" s="40" t="s">
        <v>41</v>
      </c>
      <c r="CC3" s="40" t="s">
        <v>30</v>
      </c>
      <c r="CD3" s="40" t="s">
        <v>172</v>
      </c>
      <c r="CE3" s="40" t="s">
        <v>41</v>
      </c>
      <c r="CF3" s="40" t="s">
        <v>38</v>
      </c>
      <c r="CG3" s="40" t="s">
        <v>29</v>
      </c>
      <c r="CH3" s="40" t="s">
        <v>35</v>
      </c>
      <c r="CI3" s="40" t="s">
        <v>42</v>
      </c>
      <c r="CJ3" s="40" t="s">
        <v>32</v>
      </c>
      <c r="CK3" s="40" t="s">
        <v>30</v>
      </c>
      <c r="CL3" s="40" t="s">
        <v>36</v>
      </c>
      <c r="CM3" s="40" t="s">
        <v>40</v>
      </c>
      <c r="CN3" s="40" t="s">
        <v>30</v>
      </c>
      <c r="CO3" s="40" t="s">
        <v>36</v>
      </c>
      <c r="CP3" s="40" t="s">
        <v>30</v>
      </c>
      <c r="CQ3" s="40" t="s">
        <v>29</v>
      </c>
      <c r="CR3" s="40" t="s">
        <v>172</v>
      </c>
      <c r="CS3" s="40" t="s">
        <v>172</v>
      </c>
      <c r="CT3" s="40" t="s">
        <v>31</v>
      </c>
      <c r="CU3" s="40" t="s">
        <v>28</v>
      </c>
      <c r="CV3" s="40" t="s">
        <v>29</v>
      </c>
      <c r="CW3" s="40" t="s">
        <v>44</v>
      </c>
      <c r="CX3" s="40" t="s">
        <v>31</v>
      </c>
      <c r="CY3" s="40" t="s">
        <v>38</v>
      </c>
      <c r="CZ3" s="40" t="s">
        <v>28</v>
      </c>
      <c r="DA3" s="40" t="s">
        <v>34</v>
      </c>
      <c r="DB3" s="40" t="s">
        <v>31</v>
      </c>
      <c r="DC3" s="40" t="s">
        <v>32</v>
      </c>
      <c r="DD3" s="40" t="s">
        <v>44</v>
      </c>
      <c r="DE3" s="40" t="s">
        <v>35</v>
      </c>
      <c r="DF3" s="40" t="s">
        <v>32</v>
      </c>
      <c r="DG3" s="40" t="s">
        <v>30</v>
      </c>
      <c r="DH3" s="40" t="s">
        <v>28</v>
      </c>
      <c r="DI3" s="40" t="s">
        <v>34</v>
      </c>
      <c r="DJ3" s="40" t="s">
        <v>172</v>
      </c>
      <c r="DK3" s="40" t="s">
        <v>32</v>
      </c>
      <c r="DL3" s="40" t="s">
        <v>30</v>
      </c>
      <c r="DM3" s="40" t="s">
        <v>28</v>
      </c>
      <c r="DN3" s="40" t="s">
        <v>44</v>
      </c>
      <c r="DO3" s="40" t="s">
        <v>45</v>
      </c>
      <c r="DP3" s="40" t="s">
        <v>35</v>
      </c>
      <c r="DQ3" s="40" t="s">
        <v>34</v>
      </c>
      <c r="DR3" s="40" t="s">
        <v>33</v>
      </c>
      <c r="DS3" s="40" t="s">
        <v>30</v>
      </c>
      <c r="DT3" s="40" t="s">
        <v>29</v>
      </c>
      <c r="DU3" s="40" t="s">
        <v>42</v>
      </c>
      <c r="DV3" s="40" t="s">
        <v>35</v>
      </c>
      <c r="DW3" s="40" t="s">
        <v>30</v>
      </c>
      <c r="DX3" s="40" t="s">
        <v>33</v>
      </c>
      <c r="DY3" s="40" t="s">
        <v>30</v>
      </c>
      <c r="DZ3" s="40" t="s">
        <v>36</v>
      </c>
      <c r="EA3" s="40" t="s">
        <v>41</v>
      </c>
      <c r="EB3" s="40" t="s">
        <v>30</v>
      </c>
      <c r="EC3" s="40" t="s">
        <v>34</v>
      </c>
      <c r="ED3" s="40" t="s">
        <v>33</v>
      </c>
      <c r="EE3" s="40" t="s">
        <v>43</v>
      </c>
      <c r="EF3" s="40" t="s">
        <v>37</v>
      </c>
      <c r="EG3" s="40" t="s">
        <v>37</v>
      </c>
      <c r="EH3" s="40" t="s">
        <v>38</v>
      </c>
      <c r="EI3" s="40" t="s">
        <v>35</v>
      </c>
      <c r="EJ3" s="40" t="s">
        <v>28</v>
      </c>
      <c r="EK3" s="40" t="s">
        <v>32</v>
      </c>
      <c r="EL3" s="40" t="s">
        <v>30</v>
      </c>
      <c r="EM3" s="40" t="s">
        <v>36</v>
      </c>
      <c r="EN3" s="40" t="s">
        <v>28</v>
      </c>
      <c r="EO3" s="40" t="s">
        <v>40</v>
      </c>
      <c r="EP3" s="40" t="s">
        <v>34</v>
      </c>
      <c r="EQ3" s="40" t="s">
        <v>36</v>
      </c>
      <c r="ER3" s="40" t="s">
        <v>43</v>
      </c>
      <c r="ES3" s="40" t="s">
        <v>32</v>
      </c>
      <c r="ET3" s="40" t="s">
        <v>40</v>
      </c>
      <c r="EU3" s="40" t="s">
        <v>28</v>
      </c>
      <c r="EV3" s="40" t="s">
        <v>45</v>
      </c>
      <c r="EW3" s="40" t="s">
        <v>28</v>
      </c>
      <c r="EX3" s="40" t="s">
        <v>45</v>
      </c>
      <c r="EY3" s="40" t="s">
        <v>34</v>
      </c>
      <c r="EZ3" s="40" t="s">
        <v>172</v>
      </c>
      <c r="FA3" s="40" t="s">
        <v>37</v>
      </c>
      <c r="FB3" s="40" t="s">
        <v>30</v>
      </c>
      <c r="FC3" s="40" t="s">
        <v>33</v>
      </c>
      <c r="FD3" s="40" t="s">
        <v>35</v>
      </c>
      <c r="FE3" s="40" t="s">
        <v>32</v>
      </c>
      <c r="FF3" s="40" t="s">
        <v>38</v>
      </c>
      <c r="FG3" s="40" t="s">
        <v>36</v>
      </c>
      <c r="FH3" s="40" t="s">
        <v>42</v>
      </c>
      <c r="FI3" s="40" t="s">
        <v>172</v>
      </c>
      <c r="FJ3" s="40" t="s">
        <v>41</v>
      </c>
      <c r="FK3" s="40" t="s">
        <v>43</v>
      </c>
      <c r="FL3" s="40" t="s">
        <v>29</v>
      </c>
      <c r="FM3" s="40" t="s">
        <v>31</v>
      </c>
      <c r="FN3" s="40" t="s">
        <v>29</v>
      </c>
      <c r="FO3" s="40" t="s">
        <v>39</v>
      </c>
      <c r="FP3" s="40" t="s">
        <v>28</v>
      </c>
      <c r="FQ3" s="40" t="s">
        <v>28</v>
      </c>
      <c r="FR3" s="40" t="s">
        <v>37</v>
      </c>
      <c r="FS3" s="40" t="s">
        <v>32</v>
      </c>
      <c r="FT3" s="40" t="s">
        <v>30</v>
      </c>
      <c r="FU3" s="40" t="s">
        <v>35</v>
      </c>
      <c r="FV3" s="40" t="s">
        <v>35</v>
      </c>
      <c r="FW3" s="40" t="s">
        <v>42</v>
      </c>
      <c r="FX3" s="40" t="s">
        <v>30</v>
      </c>
      <c r="FY3" s="40" t="s">
        <v>40</v>
      </c>
      <c r="FZ3" s="40" t="s">
        <v>36</v>
      </c>
      <c r="GA3" s="40" t="s">
        <v>35</v>
      </c>
      <c r="GB3" s="40" t="s">
        <v>30</v>
      </c>
      <c r="GC3" s="40" t="s">
        <v>30</v>
      </c>
      <c r="GD3" s="40" t="s">
        <v>32</v>
      </c>
      <c r="GE3" s="40" t="s">
        <v>39</v>
      </c>
      <c r="GF3" s="40" t="s">
        <v>31</v>
      </c>
      <c r="GG3" s="40" t="s">
        <v>34</v>
      </c>
      <c r="GH3" s="40" t="s">
        <v>31</v>
      </c>
      <c r="GI3" s="40" t="s">
        <v>35</v>
      </c>
      <c r="GJ3" s="40" t="s">
        <v>29</v>
      </c>
      <c r="GK3" s="40" t="s">
        <v>31</v>
      </c>
      <c r="GL3" s="40" t="s">
        <v>33</v>
      </c>
      <c r="GM3" s="40" t="s">
        <v>28</v>
      </c>
      <c r="GN3" s="40" t="s">
        <v>29</v>
      </c>
      <c r="GO3" s="40" t="s">
        <v>34</v>
      </c>
      <c r="GP3" s="40" t="s">
        <v>40</v>
      </c>
      <c r="GQ3" s="40" t="s">
        <v>29</v>
      </c>
      <c r="GR3" s="40" t="s">
        <v>28</v>
      </c>
      <c r="GS3" s="40" t="s">
        <v>42</v>
      </c>
      <c r="GT3" s="40" t="s">
        <v>37</v>
      </c>
    </row>
    <row r="4" spans="1:202" x14ac:dyDescent="0.25">
      <c r="A4" s="11" t="s">
        <v>30</v>
      </c>
      <c r="B4" s="12">
        <v>50</v>
      </c>
      <c r="E4" s="1">
        <v>2</v>
      </c>
      <c r="F4" s="1">
        <f t="shared" ref="F4:F20" si="0">($D$3-(8*E4))/7</f>
        <v>29.142857142857142</v>
      </c>
      <c r="G4" s="1">
        <f t="shared" ref="G4:G20" si="1">E4+F4</f>
        <v>31.142857142857142</v>
      </c>
      <c r="I4" s="11" t="s">
        <v>30</v>
      </c>
      <c r="J4" s="12">
        <v>21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/>
      <c r="AC4" s="16"/>
      <c r="AD4" s="16"/>
      <c r="AE4" s="16" t="s">
        <v>32</v>
      </c>
      <c r="AF4" s="16" t="s">
        <v>32</v>
      </c>
      <c r="AG4" s="16" t="s">
        <v>32</v>
      </c>
      <c r="AI4" s="58" t="s">
        <v>28</v>
      </c>
      <c r="AJ4" s="58" t="s">
        <v>28</v>
      </c>
      <c r="AK4" s="58" t="s">
        <v>28</v>
      </c>
      <c r="AL4" s="58" t="s">
        <v>28</v>
      </c>
      <c r="AM4" s="58" t="s">
        <v>28</v>
      </c>
      <c r="AN4" s="58" t="s">
        <v>28</v>
      </c>
      <c r="AO4" s="58" t="s">
        <v>28</v>
      </c>
      <c r="AP4" s="58" t="s">
        <v>28</v>
      </c>
      <c r="AQ4" s="58" t="s">
        <v>28</v>
      </c>
      <c r="AR4" s="58" t="s">
        <v>28</v>
      </c>
      <c r="AS4" s="58" t="s">
        <v>28</v>
      </c>
      <c r="AT4" s="40"/>
      <c r="AU4" s="58" t="s">
        <v>28</v>
      </c>
      <c r="AV4" s="58" t="s">
        <v>28</v>
      </c>
      <c r="AW4" s="58" t="s">
        <v>28</v>
      </c>
      <c r="AX4" s="40"/>
      <c r="AY4" s="40"/>
      <c r="AZ4" s="58" t="s">
        <v>28</v>
      </c>
      <c r="BA4" s="40"/>
      <c r="BB4" s="58" t="s">
        <v>28</v>
      </c>
      <c r="BC4" s="58" t="s">
        <v>28</v>
      </c>
      <c r="BD4" s="58" t="s">
        <v>28</v>
      </c>
      <c r="BE4" s="40"/>
      <c r="BF4" s="40"/>
      <c r="BG4" s="58" t="s">
        <v>28</v>
      </c>
      <c r="BH4" s="40"/>
      <c r="BI4" s="58" t="s">
        <v>28</v>
      </c>
      <c r="BJ4" s="58" t="s">
        <v>28</v>
      </c>
      <c r="BK4" s="58" t="s">
        <v>28</v>
      </c>
      <c r="BL4" s="40"/>
      <c r="BM4" s="40"/>
      <c r="BN4" s="40"/>
      <c r="BO4" s="58" t="s">
        <v>28</v>
      </c>
      <c r="BP4" s="40"/>
      <c r="BQ4" s="40"/>
      <c r="BR4" s="40"/>
      <c r="BS4" s="40"/>
      <c r="BT4" s="58" t="s">
        <v>28</v>
      </c>
      <c r="BU4" s="58" t="s">
        <v>28</v>
      </c>
      <c r="BV4" s="40"/>
      <c r="BW4" s="40"/>
      <c r="BX4" s="58" t="s">
        <v>28</v>
      </c>
      <c r="BY4" s="40"/>
      <c r="BZ4" s="40"/>
      <c r="CA4" s="40"/>
      <c r="CB4" s="40"/>
      <c r="CC4" s="40"/>
      <c r="CD4" s="58" t="s">
        <v>28</v>
      </c>
      <c r="CE4" s="40"/>
      <c r="CF4" s="40"/>
      <c r="CG4" s="40"/>
      <c r="CH4" s="58" t="s">
        <v>28</v>
      </c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58" t="s">
        <v>28</v>
      </c>
      <c r="CV4" s="40"/>
      <c r="CW4" s="40"/>
      <c r="CX4" s="40"/>
      <c r="CY4" s="40"/>
      <c r="CZ4" s="58" t="s">
        <v>28</v>
      </c>
      <c r="DA4" s="40"/>
      <c r="DB4" s="40"/>
      <c r="DC4" s="40"/>
      <c r="DD4" s="40"/>
      <c r="DE4" s="40"/>
      <c r="DF4" s="40"/>
      <c r="DG4" s="40"/>
      <c r="DH4" s="58" t="s">
        <v>28</v>
      </c>
      <c r="DI4" s="40"/>
      <c r="DJ4" s="40"/>
      <c r="DK4" s="40"/>
      <c r="DL4" s="40"/>
      <c r="DM4" s="58" t="s">
        <v>28</v>
      </c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</row>
    <row r="5" spans="1:202" x14ac:dyDescent="0.25">
      <c r="A5" s="17" t="s">
        <v>33</v>
      </c>
      <c r="B5" s="18">
        <v>5</v>
      </c>
      <c r="E5" s="1">
        <v>3</v>
      </c>
      <c r="F5" s="1">
        <f t="shared" si="0"/>
        <v>28</v>
      </c>
      <c r="G5" s="1">
        <f t="shared" si="1"/>
        <v>31</v>
      </c>
      <c r="I5" s="24" t="s">
        <v>29</v>
      </c>
      <c r="J5" s="25">
        <v>12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/>
      <c r="AC5" s="20"/>
      <c r="AD5" s="20"/>
      <c r="AE5" s="20" t="s">
        <v>34</v>
      </c>
      <c r="AF5" s="21" t="s">
        <v>35</v>
      </c>
      <c r="AG5" s="21" t="s">
        <v>35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  <c r="BP5" s="56" t="s">
        <v>90</v>
      </c>
      <c r="BQ5" s="56" t="s">
        <v>90</v>
      </c>
      <c r="BR5" s="56" t="s">
        <v>90</v>
      </c>
      <c r="BS5" s="56" t="s">
        <v>90</v>
      </c>
      <c r="BT5" s="56" t="s">
        <v>90</v>
      </c>
      <c r="BU5" s="56" t="s">
        <v>90</v>
      </c>
      <c r="BV5" s="56" t="s">
        <v>90</v>
      </c>
      <c r="BW5" s="56" t="s">
        <v>90</v>
      </c>
      <c r="BX5" s="56" t="s">
        <v>90</v>
      </c>
      <c r="BY5" s="56" t="s">
        <v>90</v>
      </c>
      <c r="BZ5" s="56" t="s">
        <v>90</v>
      </c>
      <c r="CA5" s="56" t="s">
        <v>90</v>
      </c>
      <c r="CB5" s="56" t="s">
        <v>90</v>
      </c>
      <c r="CC5" s="56" t="s">
        <v>90</v>
      </c>
      <c r="CD5" s="56" t="s">
        <v>90</v>
      </c>
      <c r="CE5" s="56" t="s">
        <v>90</v>
      </c>
      <c r="CF5" s="56" t="s">
        <v>90</v>
      </c>
      <c r="CG5" s="56" t="s">
        <v>90</v>
      </c>
      <c r="CH5" s="56" t="s">
        <v>90</v>
      </c>
      <c r="CI5" s="56" t="s">
        <v>90</v>
      </c>
      <c r="CJ5" s="56" t="s">
        <v>90</v>
      </c>
      <c r="CK5" s="56" t="s">
        <v>90</v>
      </c>
      <c r="CL5" s="56" t="s">
        <v>90</v>
      </c>
      <c r="CM5" s="56" t="s">
        <v>90</v>
      </c>
      <c r="CN5" s="56" t="s">
        <v>90</v>
      </c>
      <c r="CO5" s="56" t="s">
        <v>90</v>
      </c>
      <c r="CP5" s="56" t="s">
        <v>90</v>
      </c>
      <c r="CQ5" s="56" t="s">
        <v>90</v>
      </c>
      <c r="CR5" s="56" t="s">
        <v>90</v>
      </c>
      <c r="CS5" s="56" t="s">
        <v>90</v>
      </c>
      <c r="CT5" s="56" t="s">
        <v>90</v>
      </c>
      <c r="CU5" s="56" t="s">
        <v>90</v>
      </c>
      <c r="CV5" s="56" t="s">
        <v>90</v>
      </c>
      <c r="CW5" s="56" t="s">
        <v>90</v>
      </c>
      <c r="CX5" s="56" t="s">
        <v>90</v>
      </c>
      <c r="CY5" s="56" t="s">
        <v>90</v>
      </c>
      <c r="CZ5" s="56" t="s">
        <v>90</v>
      </c>
      <c r="DA5" s="56" t="s">
        <v>90</v>
      </c>
      <c r="DB5" s="56" t="s">
        <v>90</v>
      </c>
      <c r="DC5" s="56" t="s">
        <v>90</v>
      </c>
      <c r="DD5" s="56" t="s">
        <v>90</v>
      </c>
      <c r="DE5" s="56" t="s">
        <v>90</v>
      </c>
      <c r="DF5" s="56" t="s">
        <v>90</v>
      </c>
      <c r="DG5" s="56" t="s">
        <v>90</v>
      </c>
      <c r="DH5" s="56" t="s">
        <v>90</v>
      </c>
      <c r="DI5" s="56" t="s">
        <v>90</v>
      </c>
      <c r="DJ5" s="56" t="s">
        <v>90</v>
      </c>
      <c r="DK5" s="56" t="s">
        <v>90</v>
      </c>
      <c r="DL5" s="56" t="s">
        <v>90</v>
      </c>
      <c r="DM5" s="56" t="s">
        <v>90</v>
      </c>
      <c r="DN5" s="56" t="s">
        <v>90</v>
      </c>
      <c r="DO5" s="56" t="s">
        <v>90</v>
      </c>
      <c r="DP5" s="56" t="s">
        <v>90</v>
      </c>
      <c r="DQ5" s="56" t="s">
        <v>90</v>
      </c>
      <c r="DR5" s="56" t="s">
        <v>90</v>
      </c>
    </row>
    <row r="6" spans="1:202" x14ac:dyDescent="0.25">
      <c r="A6" s="15" t="s">
        <v>31</v>
      </c>
      <c r="B6" s="1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/>
      <c r="AC6" s="11"/>
      <c r="AD6" s="11"/>
      <c r="AE6" s="11" t="s">
        <v>30</v>
      </c>
      <c r="AF6" s="23" t="s">
        <v>36</v>
      </c>
      <c r="AG6" s="23" t="s">
        <v>36</v>
      </c>
      <c r="AI6" s="57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7" t="s">
        <v>69</v>
      </c>
      <c r="AO6" s="56" t="s">
        <v>69</v>
      </c>
      <c r="AP6" s="56" t="s">
        <v>69</v>
      </c>
      <c r="AQ6" s="56" t="s">
        <v>69</v>
      </c>
      <c r="AR6" s="56" t="s">
        <v>69</v>
      </c>
      <c r="AS6" s="57" t="s">
        <v>69</v>
      </c>
      <c r="AT6" s="56" t="s">
        <v>69</v>
      </c>
      <c r="AU6" s="57" t="s">
        <v>69</v>
      </c>
      <c r="AV6" s="57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7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6" t="s">
        <v>69</v>
      </c>
      <c r="BM6" s="56" t="s">
        <v>69</v>
      </c>
      <c r="BN6" s="56" t="s">
        <v>69</v>
      </c>
      <c r="BO6" s="57" t="s">
        <v>69</v>
      </c>
      <c r="BP6" s="56" t="s">
        <v>69</v>
      </c>
      <c r="BQ6" s="56" t="s">
        <v>69</v>
      </c>
      <c r="BR6" s="56" t="s">
        <v>69</v>
      </c>
      <c r="BS6" s="56" t="s">
        <v>69</v>
      </c>
      <c r="BT6" s="57" t="s">
        <v>69</v>
      </c>
      <c r="BU6" s="56" t="s">
        <v>69</v>
      </c>
      <c r="BV6" s="56" t="s">
        <v>69</v>
      </c>
      <c r="BW6" s="56" t="s">
        <v>69</v>
      </c>
      <c r="BX6" s="56" t="s">
        <v>69</v>
      </c>
      <c r="BY6" s="56" t="s">
        <v>69</v>
      </c>
      <c r="BZ6" s="56" t="s">
        <v>69</v>
      </c>
      <c r="CA6" s="56" t="s">
        <v>69</v>
      </c>
      <c r="CB6" s="56" t="s">
        <v>69</v>
      </c>
      <c r="CC6" s="56" t="s">
        <v>69</v>
      </c>
      <c r="CD6" s="56" t="s">
        <v>69</v>
      </c>
      <c r="CE6" s="56" t="s">
        <v>69</v>
      </c>
      <c r="CF6" s="56" t="s">
        <v>69</v>
      </c>
      <c r="CG6" s="56" t="s">
        <v>69</v>
      </c>
      <c r="CH6" s="56" t="s">
        <v>69</v>
      </c>
      <c r="CI6" s="56" t="s">
        <v>69</v>
      </c>
      <c r="CJ6" s="56" t="s">
        <v>69</v>
      </c>
      <c r="CK6" s="56" t="s">
        <v>69</v>
      </c>
      <c r="CL6" s="56" t="s">
        <v>69</v>
      </c>
      <c r="CM6" s="56" t="s">
        <v>69</v>
      </c>
      <c r="CN6" s="56" t="s">
        <v>69</v>
      </c>
      <c r="CO6" s="56" t="s">
        <v>69</v>
      </c>
      <c r="CP6" s="56" t="s">
        <v>69</v>
      </c>
      <c r="CQ6" s="56" t="s">
        <v>69</v>
      </c>
      <c r="CR6" s="56" t="s">
        <v>69</v>
      </c>
      <c r="CS6" s="56" t="s">
        <v>69</v>
      </c>
      <c r="CT6" s="56" t="s">
        <v>69</v>
      </c>
      <c r="CU6" s="57" t="s">
        <v>69</v>
      </c>
      <c r="CV6" s="56" t="s">
        <v>69</v>
      </c>
      <c r="CW6" s="56" t="s">
        <v>69</v>
      </c>
      <c r="CX6" s="56" t="s">
        <v>69</v>
      </c>
      <c r="CY6" s="56" t="s">
        <v>69</v>
      </c>
      <c r="CZ6" s="57" t="s">
        <v>69</v>
      </c>
      <c r="DA6" s="56" t="s">
        <v>69</v>
      </c>
      <c r="DB6" s="56" t="s">
        <v>69</v>
      </c>
      <c r="DC6" s="56" t="s">
        <v>69</v>
      </c>
      <c r="DD6" s="56" t="s">
        <v>69</v>
      </c>
      <c r="DE6" s="56" t="s">
        <v>69</v>
      </c>
      <c r="DF6" s="56" t="s">
        <v>69</v>
      </c>
      <c r="DG6" s="56" t="s">
        <v>69</v>
      </c>
      <c r="DH6" s="57" t="s">
        <v>69</v>
      </c>
      <c r="DI6" s="56" t="s">
        <v>69</v>
      </c>
      <c r="DJ6" s="56" t="s">
        <v>69</v>
      </c>
      <c r="DK6" s="56" t="s">
        <v>69</v>
      </c>
      <c r="DL6" s="56" t="s">
        <v>69</v>
      </c>
      <c r="DM6" s="57" t="s">
        <v>69</v>
      </c>
      <c r="DN6" s="56" t="s">
        <v>69</v>
      </c>
      <c r="DO6" s="56" t="s">
        <v>69</v>
      </c>
      <c r="DP6" s="56" t="s">
        <v>69</v>
      </c>
      <c r="DQ6" s="56" t="s">
        <v>69</v>
      </c>
      <c r="DR6" s="56" t="s">
        <v>74</v>
      </c>
    </row>
    <row r="7" spans="1:202" x14ac:dyDescent="0.25">
      <c r="A7" s="24" t="s">
        <v>29</v>
      </c>
      <c r="B7" s="25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/>
      <c r="AC7" s="28"/>
      <c r="AD7" s="28"/>
      <c r="AE7" s="28" t="s">
        <v>38</v>
      </c>
      <c r="AF7" s="28" t="s">
        <v>38</v>
      </c>
      <c r="AG7" s="28" t="s">
        <v>38</v>
      </c>
      <c r="AJ7" s="56" t="s">
        <v>73</v>
      </c>
      <c r="AK7" s="56" t="s">
        <v>73</v>
      </c>
      <c r="AL7" s="56" t="s">
        <v>73</v>
      </c>
      <c r="AM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L7" s="56" t="s">
        <v>73</v>
      </c>
      <c r="BM7" s="56" t="s">
        <v>73</v>
      </c>
      <c r="BN7" s="56" t="s">
        <v>73</v>
      </c>
      <c r="BP7" s="56" t="s">
        <v>73</v>
      </c>
      <c r="BQ7" s="56" t="s">
        <v>73</v>
      </c>
      <c r="BR7" s="56" t="s">
        <v>73</v>
      </c>
      <c r="BS7" s="56" t="s">
        <v>73</v>
      </c>
      <c r="BU7" s="56" t="s">
        <v>73</v>
      </c>
      <c r="BV7" s="56" t="s">
        <v>73</v>
      </c>
      <c r="BW7" s="56" t="s">
        <v>73</v>
      </c>
      <c r="BX7" s="56" t="s">
        <v>73</v>
      </c>
      <c r="BY7" s="56" t="s">
        <v>73</v>
      </c>
      <c r="BZ7" s="56" t="s">
        <v>73</v>
      </c>
      <c r="CA7" s="56" t="s">
        <v>73</v>
      </c>
      <c r="CB7" s="56" t="s">
        <v>73</v>
      </c>
      <c r="CC7" s="56" t="s">
        <v>73</v>
      </c>
      <c r="CD7" s="56" t="s">
        <v>73</v>
      </c>
      <c r="CE7" s="56" t="s">
        <v>73</v>
      </c>
      <c r="CF7" s="56" t="s">
        <v>73</v>
      </c>
      <c r="CG7" s="56" t="s">
        <v>73</v>
      </c>
      <c r="CH7" s="56" t="s">
        <v>73</v>
      </c>
      <c r="CI7" s="56" t="s">
        <v>73</v>
      </c>
      <c r="CJ7" s="56" t="s">
        <v>73</v>
      </c>
      <c r="CK7" s="56" t="s">
        <v>73</v>
      </c>
      <c r="CL7" s="56" t="s">
        <v>73</v>
      </c>
      <c r="CM7" s="56" t="s">
        <v>73</v>
      </c>
      <c r="CN7" s="56" t="s">
        <v>73</v>
      </c>
      <c r="CO7" s="56" t="s">
        <v>73</v>
      </c>
      <c r="CP7" s="56" t="s">
        <v>73</v>
      </c>
      <c r="CQ7" s="56" t="s">
        <v>73</v>
      </c>
      <c r="CR7" s="56" t="s">
        <v>73</v>
      </c>
      <c r="CS7" s="56" t="s">
        <v>73</v>
      </c>
      <c r="CT7" s="56" t="s">
        <v>73</v>
      </c>
      <c r="CV7" s="56" t="s">
        <v>73</v>
      </c>
      <c r="CW7" s="56" t="s">
        <v>73</v>
      </c>
      <c r="CX7" s="56" t="s">
        <v>73</v>
      </c>
      <c r="CY7" s="56" t="s">
        <v>73</v>
      </c>
      <c r="DA7" s="56" t="s">
        <v>73</v>
      </c>
      <c r="DB7" s="56" t="s">
        <v>73</v>
      </c>
      <c r="DC7" s="56" t="s">
        <v>73</v>
      </c>
      <c r="DD7" s="56" t="s">
        <v>73</v>
      </c>
      <c r="DE7" s="56" t="s">
        <v>73</v>
      </c>
      <c r="DF7" s="56" t="s">
        <v>73</v>
      </c>
      <c r="DG7" s="56" t="s">
        <v>73</v>
      </c>
      <c r="DI7" s="56" t="s">
        <v>73</v>
      </c>
      <c r="DJ7" s="56" t="s">
        <v>73</v>
      </c>
      <c r="DK7" s="56" t="s">
        <v>73</v>
      </c>
      <c r="DL7" s="56" t="s">
        <v>73</v>
      </c>
      <c r="DN7" s="56" t="s">
        <v>73</v>
      </c>
      <c r="DO7" s="56" t="s">
        <v>73</v>
      </c>
      <c r="DP7" s="56" t="s">
        <v>73</v>
      </c>
      <c r="DQ7" s="56" t="s">
        <v>73</v>
      </c>
      <c r="DR7" s="56" t="s">
        <v>73</v>
      </c>
    </row>
    <row r="8" spans="1:202" x14ac:dyDescent="0.25">
      <c r="A8" s="29" t="s">
        <v>39</v>
      </c>
      <c r="B8" s="30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/>
      <c r="AC8" s="29"/>
      <c r="AD8" s="29"/>
      <c r="AE8" s="29" t="s">
        <v>39</v>
      </c>
      <c r="AF8" s="29" t="s">
        <v>39</v>
      </c>
      <c r="AG8" s="33" t="s">
        <v>41</v>
      </c>
      <c r="AJ8" s="56" t="s">
        <v>70</v>
      </c>
      <c r="AK8" s="56" t="s">
        <v>70</v>
      </c>
      <c r="AL8" s="56" t="s">
        <v>70</v>
      </c>
      <c r="AM8" s="56" t="s">
        <v>70</v>
      </c>
      <c r="AO8" s="56" t="s">
        <v>70</v>
      </c>
      <c r="AP8" s="56" t="s">
        <v>70</v>
      </c>
      <c r="AQ8" s="56" t="s">
        <v>70</v>
      </c>
      <c r="AR8" s="56" t="s">
        <v>70</v>
      </c>
      <c r="AT8" s="57" t="s">
        <v>70</v>
      </c>
      <c r="AW8" s="56" t="s">
        <v>70</v>
      </c>
      <c r="AX8" s="57" t="s">
        <v>70</v>
      </c>
      <c r="AZ8" s="56" t="s">
        <v>70</v>
      </c>
      <c r="BA8" s="57" t="s">
        <v>70</v>
      </c>
      <c r="BB8" s="56" t="s">
        <v>70</v>
      </c>
      <c r="BC8" s="56" t="s">
        <v>70</v>
      </c>
      <c r="BE8" s="57" t="s">
        <v>70</v>
      </c>
      <c r="BF8" s="57" t="s">
        <v>70</v>
      </c>
      <c r="BG8" s="56" t="s">
        <v>70</v>
      </c>
      <c r="BH8" s="57" t="s">
        <v>70</v>
      </c>
      <c r="BI8" s="56" t="s">
        <v>70</v>
      </c>
      <c r="BJ8" s="56" t="s">
        <v>70</v>
      </c>
      <c r="BK8" s="56" t="s">
        <v>70</v>
      </c>
      <c r="BL8" s="57" t="s">
        <v>70</v>
      </c>
      <c r="BM8" s="57" t="s">
        <v>70</v>
      </c>
      <c r="BN8" s="57" t="s">
        <v>70</v>
      </c>
      <c r="BP8" s="57" t="s">
        <v>70</v>
      </c>
      <c r="BQ8" s="57" t="s">
        <v>70</v>
      </c>
      <c r="BR8" s="57" t="s">
        <v>70</v>
      </c>
      <c r="BS8" s="57" t="s">
        <v>70</v>
      </c>
      <c r="BU8" s="56" t="s">
        <v>70</v>
      </c>
      <c r="BV8" s="57" t="s">
        <v>70</v>
      </c>
      <c r="BW8" s="57" t="s">
        <v>70</v>
      </c>
      <c r="BX8" s="56" t="s">
        <v>70</v>
      </c>
      <c r="BY8" s="57" t="s">
        <v>70</v>
      </c>
      <c r="BZ8" s="57" t="s">
        <v>70</v>
      </c>
      <c r="CA8" s="57" t="s">
        <v>70</v>
      </c>
      <c r="CB8" s="57" t="s">
        <v>70</v>
      </c>
      <c r="CC8" s="57" t="s">
        <v>70</v>
      </c>
      <c r="CD8" s="56" t="s">
        <v>70</v>
      </c>
      <c r="CE8" s="57" t="s">
        <v>70</v>
      </c>
      <c r="CF8" s="57" t="s">
        <v>70</v>
      </c>
      <c r="CG8" s="57" t="s">
        <v>70</v>
      </c>
      <c r="CH8" s="56" t="s">
        <v>70</v>
      </c>
      <c r="CI8" s="57" t="s">
        <v>70</v>
      </c>
      <c r="CJ8" s="57" t="s">
        <v>70</v>
      </c>
      <c r="CK8" s="57" t="s">
        <v>70</v>
      </c>
      <c r="CL8" s="57" t="s">
        <v>70</v>
      </c>
      <c r="CM8" s="57" t="s">
        <v>70</v>
      </c>
      <c r="CN8" s="57" t="s">
        <v>70</v>
      </c>
      <c r="CO8" s="57" t="s">
        <v>70</v>
      </c>
      <c r="CP8" s="57" t="s">
        <v>70</v>
      </c>
      <c r="CQ8" s="57" t="s">
        <v>70</v>
      </c>
      <c r="CR8" s="57" t="s">
        <v>70</v>
      </c>
      <c r="CS8" s="57" t="s">
        <v>70</v>
      </c>
      <c r="CT8" s="57" t="s">
        <v>70</v>
      </c>
      <c r="CV8" s="57" t="s">
        <v>70</v>
      </c>
      <c r="CW8" s="57" t="s">
        <v>70</v>
      </c>
      <c r="CX8" s="57" t="s">
        <v>70</v>
      </c>
      <c r="CY8" s="57" t="s">
        <v>70</v>
      </c>
      <c r="DA8" s="57" t="s">
        <v>70</v>
      </c>
      <c r="DB8" s="57" t="s">
        <v>70</v>
      </c>
      <c r="DC8" s="57" t="s">
        <v>70</v>
      </c>
      <c r="DD8" s="57" t="s">
        <v>70</v>
      </c>
      <c r="DE8" s="57" t="s">
        <v>70</v>
      </c>
      <c r="DF8" s="57" t="s">
        <v>70</v>
      </c>
      <c r="DG8" s="57" t="s">
        <v>70</v>
      </c>
      <c r="DI8" s="57" t="s">
        <v>70</v>
      </c>
      <c r="DJ8" s="57" t="s">
        <v>70</v>
      </c>
      <c r="DK8" s="57" t="s">
        <v>70</v>
      </c>
      <c r="DL8" s="57" t="s">
        <v>70</v>
      </c>
      <c r="DN8" s="57" t="s">
        <v>70</v>
      </c>
      <c r="DO8" s="57" t="s">
        <v>70</v>
      </c>
      <c r="DP8" s="57" t="s">
        <v>70</v>
      </c>
      <c r="DQ8" s="57" t="s">
        <v>70</v>
      </c>
      <c r="DR8" s="56" t="s">
        <v>70</v>
      </c>
    </row>
    <row r="9" spans="1:202" x14ac:dyDescent="0.25">
      <c r="A9" s="33" t="s">
        <v>41</v>
      </c>
      <c r="B9" s="34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/>
      <c r="AC9" s="17"/>
      <c r="AD9" s="17"/>
      <c r="AE9" s="17" t="s">
        <v>33</v>
      </c>
      <c r="AF9" s="36" t="s">
        <v>43</v>
      </c>
      <c r="AG9" s="36" t="s">
        <v>43</v>
      </c>
      <c r="AJ9" t="s">
        <v>71</v>
      </c>
      <c r="AK9" t="s">
        <v>71</v>
      </c>
      <c r="AM9" t="s">
        <v>71</v>
      </c>
      <c r="AO9" t="s">
        <v>71</v>
      </c>
      <c r="AP9" t="s">
        <v>71</v>
      </c>
      <c r="AW9" t="s">
        <v>71</v>
      </c>
      <c r="AZ9" t="s">
        <v>71</v>
      </c>
      <c r="BB9" t="s">
        <v>71</v>
      </c>
      <c r="BC9" t="s">
        <v>71</v>
      </c>
      <c r="BG9" t="s">
        <v>71</v>
      </c>
      <c r="BI9" t="s">
        <v>71</v>
      </c>
      <c r="BJ9" t="s">
        <v>71</v>
      </c>
      <c r="BK9" t="s">
        <v>71</v>
      </c>
      <c r="BU9" t="s">
        <v>71</v>
      </c>
      <c r="BX9" t="s">
        <v>71</v>
      </c>
      <c r="CD9" t="s">
        <v>71</v>
      </c>
      <c r="CH9" t="s">
        <v>71</v>
      </c>
      <c r="DR9" t="s">
        <v>71</v>
      </c>
    </row>
    <row r="10" spans="1:202" x14ac:dyDescent="0.25">
      <c r="A10" s="23" t="s">
        <v>36</v>
      </c>
      <c r="B10" s="37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E10" s="40"/>
      <c r="AF10" s="40"/>
      <c r="AG10" s="40"/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R10" t="s">
        <v>75</v>
      </c>
      <c r="AS10" t="s">
        <v>75</v>
      </c>
      <c r="AT10" s="59" t="s">
        <v>76</v>
      </c>
      <c r="AU10" t="s">
        <v>75</v>
      </c>
      <c r="AV10" t="s">
        <v>75</v>
      </c>
      <c r="AW10" t="s">
        <v>75</v>
      </c>
      <c r="AY10" t="s">
        <v>75</v>
      </c>
      <c r="AZ10" t="s">
        <v>75</v>
      </c>
      <c r="BB10" t="s">
        <v>75</v>
      </c>
      <c r="BC10" t="s">
        <v>75</v>
      </c>
      <c r="BD10" t="s">
        <v>75</v>
      </c>
      <c r="BG10" t="s">
        <v>75</v>
      </c>
      <c r="BI10" t="s">
        <v>75</v>
      </c>
      <c r="BJ10" t="s">
        <v>75</v>
      </c>
      <c r="BK10" t="s">
        <v>75</v>
      </c>
      <c r="BO10" t="s">
        <v>75</v>
      </c>
      <c r="BT10" t="s">
        <v>75</v>
      </c>
      <c r="BU10" t="s">
        <v>75</v>
      </c>
      <c r="BX10" t="s">
        <v>75</v>
      </c>
      <c r="CD10" t="s">
        <v>75</v>
      </c>
      <c r="CH10" t="s">
        <v>75</v>
      </c>
      <c r="CU10" t="s">
        <v>75</v>
      </c>
      <c r="CZ10" t="s">
        <v>75</v>
      </c>
      <c r="DH10" t="s">
        <v>75</v>
      </c>
      <c r="DM10" t="s">
        <v>75</v>
      </c>
      <c r="DR10" t="s">
        <v>75</v>
      </c>
    </row>
    <row r="11" spans="1:202" x14ac:dyDescent="0.25">
      <c r="A11" s="27" t="s">
        <v>37</v>
      </c>
      <c r="B11" s="41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7" t="s">
        <v>37</v>
      </c>
      <c r="J11" s="41">
        <v>8</v>
      </c>
      <c r="AI11" s="43"/>
      <c r="AJ11" s="43" t="s">
        <v>100</v>
      </c>
      <c r="AK11" s="43" t="s">
        <v>176</v>
      </c>
      <c r="AL11" s="43" t="s">
        <v>94</v>
      </c>
      <c r="AM11" s="43" t="s">
        <v>104</v>
      </c>
      <c r="AN11" s="43"/>
      <c r="AO11" s="43" t="s">
        <v>101</v>
      </c>
      <c r="AP11" s="43" t="s">
        <v>234</v>
      </c>
      <c r="AQ11" s="43" t="s">
        <v>98</v>
      </c>
      <c r="AR11" s="43" t="s">
        <v>105</v>
      </c>
      <c r="AS11" s="43"/>
      <c r="AT11" s="43"/>
      <c r="AU11" s="43"/>
      <c r="AV11" s="43"/>
      <c r="AW11" s="43" t="s">
        <v>95</v>
      </c>
      <c r="AX11" s="43"/>
      <c r="AY11" s="43"/>
      <c r="AZ11" s="43" t="s">
        <v>177</v>
      </c>
      <c r="BA11" s="43"/>
      <c r="BB11" s="43" t="s">
        <v>102</v>
      </c>
      <c r="BC11" s="43" t="s">
        <v>235</v>
      </c>
      <c r="BD11" s="43"/>
      <c r="BE11" s="43"/>
      <c r="BF11" s="43"/>
      <c r="BG11" s="43" t="s">
        <v>97</v>
      </c>
      <c r="BH11" s="43"/>
      <c r="BI11" s="43" t="s">
        <v>103</v>
      </c>
      <c r="BJ11" s="43" t="s">
        <v>106</v>
      </c>
      <c r="BK11" s="43" t="s">
        <v>173</v>
      </c>
      <c r="BO11" s="43"/>
      <c r="BT11" s="43"/>
      <c r="BU11" s="43" t="s">
        <v>96</v>
      </c>
      <c r="BX11" s="43" t="s">
        <v>178</v>
      </c>
      <c r="CD11" s="43" t="s">
        <v>175</v>
      </c>
      <c r="CH11" s="43" t="s">
        <v>99</v>
      </c>
      <c r="CU11" s="43"/>
      <c r="CZ11" s="43"/>
      <c r="DH11" s="43"/>
      <c r="DM11" s="43"/>
      <c r="DR11" s="43" t="s">
        <v>93</v>
      </c>
    </row>
    <row r="12" spans="1:202" x14ac:dyDescent="0.25">
      <c r="A12" s="16" t="s">
        <v>32</v>
      </c>
      <c r="B12" s="22">
        <v>10</v>
      </c>
      <c r="E12" s="1">
        <v>10</v>
      </c>
      <c r="F12" s="1">
        <f t="shared" si="0"/>
        <v>20</v>
      </c>
      <c r="G12" s="1">
        <f t="shared" si="1"/>
        <v>30</v>
      </c>
      <c r="I12" s="28" t="s">
        <v>38</v>
      </c>
      <c r="J12" s="42">
        <v>8</v>
      </c>
      <c r="L12" s="43" t="s">
        <v>46</v>
      </c>
      <c r="AP12" s="1"/>
      <c r="AQ12" s="1"/>
      <c r="AR12" s="1"/>
      <c r="AT12" s="1">
        <v>11</v>
      </c>
      <c r="BB12" s="1"/>
      <c r="BI12" s="1"/>
      <c r="BL12" s="1"/>
      <c r="BM12" s="1"/>
      <c r="CG12" s="1">
        <v>50</v>
      </c>
      <c r="DO12" s="1"/>
      <c r="DX12" s="1">
        <v>93</v>
      </c>
    </row>
    <row r="13" spans="1:202" x14ac:dyDescent="0.25">
      <c r="A13" s="35" t="s">
        <v>42</v>
      </c>
      <c r="B13" s="44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2" t="s">
        <v>40</v>
      </c>
      <c r="J13" s="45">
        <v>7</v>
      </c>
      <c r="AT13" s="56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7" t="s">
        <v>90</v>
      </c>
      <c r="BA13" s="56" t="s">
        <v>90</v>
      </c>
      <c r="BB13" s="57" t="s">
        <v>90</v>
      </c>
      <c r="BC13" s="57" t="s">
        <v>90</v>
      </c>
      <c r="BD13" s="57" t="s">
        <v>90</v>
      </c>
      <c r="BE13" s="56" t="s">
        <v>90</v>
      </c>
      <c r="BF13" s="56" t="s">
        <v>90</v>
      </c>
      <c r="BG13" s="57" t="s">
        <v>90</v>
      </c>
      <c r="BH13" s="56" t="s">
        <v>90</v>
      </c>
      <c r="BI13" s="57" t="s">
        <v>90</v>
      </c>
      <c r="BJ13" s="57" t="s">
        <v>90</v>
      </c>
      <c r="BK13" s="57" t="s">
        <v>90</v>
      </c>
      <c r="BL13" s="56" t="s">
        <v>90</v>
      </c>
      <c r="BM13" s="56" t="s">
        <v>90</v>
      </c>
      <c r="BN13" s="56" t="s">
        <v>90</v>
      </c>
      <c r="BO13" s="57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7" t="s">
        <v>90</v>
      </c>
      <c r="BU13" s="57" t="s">
        <v>90</v>
      </c>
      <c r="BV13" s="56" t="s">
        <v>90</v>
      </c>
      <c r="BW13" s="56" t="s">
        <v>90</v>
      </c>
      <c r="BX13" s="57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7" t="s">
        <v>90</v>
      </c>
      <c r="CE13" s="56" t="s">
        <v>90</v>
      </c>
      <c r="CF13" s="56" t="s">
        <v>90</v>
      </c>
      <c r="CG13" s="56" t="s">
        <v>90</v>
      </c>
      <c r="CH13" s="57" t="s">
        <v>90</v>
      </c>
      <c r="CI13" s="56" t="s">
        <v>90</v>
      </c>
      <c r="CJ13" s="56" t="s">
        <v>90</v>
      </c>
      <c r="CK13" s="56" t="s">
        <v>90</v>
      </c>
      <c r="CL13" s="56" t="s">
        <v>90</v>
      </c>
      <c r="CM13" s="56" t="s">
        <v>90</v>
      </c>
      <c r="CN13" s="56" t="s">
        <v>90</v>
      </c>
      <c r="CO13" s="56" t="s">
        <v>90</v>
      </c>
      <c r="CP13" s="56" t="s">
        <v>90</v>
      </c>
      <c r="CQ13" s="56" t="s">
        <v>90</v>
      </c>
      <c r="CR13" s="56" t="s">
        <v>90</v>
      </c>
      <c r="CS13" s="56" t="s">
        <v>90</v>
      </c>
      <c r="CT13" s="56" t="s">
        <v>90</v>
      </c>
      <c r="CU13" s="57" t="s">
        <v>90</v>
      </c>
      <c r="CV13" s="56" t="s">
        <v>90</v>
      </c>
      <c r="CW13" s="56" t="s">
        <v>90</v>
      </c>
      <c r="CX13" s="56" t="s">
        <v>90</v>
      </c>
      <c r="CY13" s="56" t="s">
        <v>90</v>
      </c>
      <c r="CZ13" s="57" t="s">
        <v>90</v>
      </c>
      <c r="DA13" s="56" t="s">
        <v>90</v>
      </c>
      <c r="DB13" s="56" t="s">
        <v>90</v>
      </c>
      <c r="DC13" s="56" t="s">
        <v>90</v>
      </c>
      <c r="DD13" s="56" t="s">
        <v>90</v>
      </c>
      <c r="DE13" s="56" t="s">
        <v>90</v>
      </c>
      <c r="DF13" s="56" t="s">
        <v>90</v>
      </c>
      <c r="DG13" s="56" t="s">
        <v>90</v>
      </c>
      <c r="DH13" s="57" t="s">
        <v>90</v>
      </c>
      <c r="DI13" s="56" t="s">
        <v>90</v>
      </c>
      <c r="DJ13" s="56" t="s">
        <v>90</v>
      </c>
      <c r="DK13" s="56" t="s">
        <v>90</v>
      </c>
      <c r="DL13" s="56" t="s">
        <v>90</v>
      </c>
      <c r="DM13" s="56" t="s">
        <v>90</v>
      </c>
      <c r="DN13" s="56" t="s">
        <v>90</v>
      </c>
      <c r="DO13" s="56" t="s">
        <v>90</v>
      </c>
      <c r="DP13" s="56" t="s">
        <v>90</v>
      </c>
      <c r="DQ13" s="56" t="s">
        <v>90</v>
      </c>
      <c r="DR13" s="57" t="s">
        <v>90</v>
      </c>
      <c r="DS13" s="56" t="s">
        <v>90</v>
      </c>
      <c r="DT13" s="56" t="s">
        <v>90</v>
      </c>
      <c r="DU13" s="56" t="s">
        <v>90</v>
      </c>
      <c r="DV13" s="56" t="s">
        <v>90</v>
      </c>
      <c r="DW13" s="56" t="s">
        <v>90</v>
      </c>
      <c r="DX13" s="56" t="s">
        <v>90</v>
      </c>
    </row>
    <row r="14" spans="1:202" x14ac:dyDescent="0.25">
      <c r="A14" s="36" t="s">
        <v>43</v>
      </c>
      <c r="B14" s="46">
        <v>5</v>
      </c>
      <c r="E14" s="53">
        <v>12</v>
      </c>
      <c r="F14" s="53">
        <f t="shared" si="0"/>
        <v>17.714285714285715</v>
      </c>
      <c r="G14" s="53">
        <f t="shared" si="1"/>
        <v>29.714285714285715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/>
      <c r="AC14" s="14"/>
      <c r="AD14" s="14"/>
      <c r="AE14" s="14">
        <v>1</v>
      </c>
      <c r="AF14" s="14">
        <v>1</v>
      </c>
      <c r="AG14" s="14">
        <v>1</v>
      </c>
      <c r="AT14" s="56" t="s">
        <v>74</v>
      </c>
      <c r="AX14" s="56" t="s">
        <v>74</v>
      </c>
      <c r="BA14" s="56" t="s">
        <v>69</v>
      </c>
      <c r="BE14" s="56" t="s">
        <v>74</v>
      </c>
      <c r="BF14" s="56" t="s">
        <v>74</v>
      </c>
      <c r="BH14" s="56" t="s">
        <v>74</v>
      </c>
      <c r="BL14" s="56" t="s">
        <v>74</v>
      </c>
      <c r="BM14" s="56" t="s">
        <v>74</v>
      </c>
      <c r="BN14" s="56" t="s">
        <v>74</v>
      </c>
      <c r="BP14" s="56" t="s">
        <v>74</v>
      </c>
      <c r="BQ14" s="57" t="s">
        <v>74</v>
      </c>
      <c r="BR14" s="56" t="s">
        <v>69</v>
      </c>
      <c r="BS14" s="56" t="s">
        <v>74</v>
      </c>
      <c r="BV14" s="56" t="s">
        <v>74</v>
      </c>
      <c r="BW14" s="56" t="s">
        <v>74</v>
      </c>
      <c r="BY14" s="56" t="s">
        <v>74</v>
      </c>
      <c r="BZ14" s="57" t="s">
        <v>74</v>
      </c>
      <c r="CA14" s="56" t="s">
        <v>74</v>
      </c>
      <c r="CB14" s="56" t="s">
        <v>74</v>
      </c>
      <c r="CC14" s="57" t="s">
        <v>74</v>
      </c>
      <c r="CE14" s="56" t="s">
        <v>74</v>
      </c>
      <c r="CF14" s="56" t="s">
        <v>74</v>
      </c>
      <c r="CG14" s="56" t="s">
        <v>74</v>
      </c>
      <c r="CI14" s="56" t="s">
        <v>74</v>
      </c>
      <c r="CJ14" s="56" t="s">
        <v>74</v>
      </c>
      <c r="CK14" s="57" t="s">
        <v>74</v>
      </c>
      <c r="CL14" s="56" t="s">
        <v>74</v>
      </c>
      <c r="CM14" s="56" t="s">
        <v>74</v>
      </c>
      <c r="CN14" s="57" t="s">
        <v>74</v>
      </c>
      <c r="CO14" s="56" t="s">
        <v>74</v>
      </c>
      <c r="CP14" s="57" t="s">
        <v>74</v>
      </c>
      <c r="CQ14" s="56" t="s">
        <v>74</v>
      </c>
      <c r="CR14" s="56" t="s">
        <v>74</v>
      </c>
      <c r="CS14" s="56" t="s">
        <v>74</v>
      </c>
      <c r="CT14" s="56" t="s">
        <v>74</v>
      </c>
      <c r="CV14" s="56" t="s">
        <v>74</v>
      </c>
      <c r="CW14" s="56" t="s">
        <v>74</v>
      </c>
      <c r="CX14" s="56" t="s">
        <v>74</v>
      </c>
      <c r="CY14" s="56" t="s">
        <v>74</v>
      </c>
      <c r="DA14" s="56" t="s">
        <v>74</v>
      </c>
      <c r="DB14" s="56" t="s">
        <v>74</v>
      </c>
      <c r="DC14" s="56" t="s">
        <v>74</v>
      </c>
      <c r="DD14" s="56" t="s">
        <v>74</v>
      </c>
      <c r="DE14" s="56" t="s">
        <v>74</v>
      </c>
      <c r="DF14" s="56" t="s">
        <v>74</v>
      </c>
      <c r="DG14" s="57" t="s">
        <v>74</v>
      </c>
      <c r="DI14" s="56" t="s">
        <v>74</v>
      </c>
      <c r="DJ14" s="56" t="s">
        <v>74</v>
      </c>
      <c r="DK14" s="56" t="s">
        <v>74</v>
      </c>
      <c r="DL14" s="57" t="s">
        <v>74</v>
      </c>
      <c r="DM14" s="56" t="s">
        <v>74</v>
      </c>
      <c r="DN14" s="56" t="s">
        <v>74</v>
      </c>
      <c r="DO14" s="56" t="s">
        <v>74</v>
      </c>
      <c r="DP14" s="56" t="s">
        <v>74</v>
      </c>
      <c r="DQ14" s="56" t="s">
        <v>74</v>
      </c>
      <c r="DS14" s="57" t="s">
        <v>74</v>
      </c>
      <c r="DT14" s="56" t="s">
        <v>74</v>
      </c>
      <c r="DU14" s="56" t="s">
        <v>74</v>
      </c>
      <c r="DV14" s="56" t="s">
        <v>74</v>
      </c>
      <c r="DW14" s="57" t="s">
        <v>74</v>
      </c>
      <c r="DX14" s="56" t="s">
        <v>74</v>
      </c>
    </row>
    <row r="15" spans="1:202" x14ac:dyDescent="0.25">
      <c r="A15" s="28" t="s">
        <v>38</v>
      </c>
      <c r="B15" s="42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/>
      <c r="AC15" s="14"/>
      <c r="AD15" s="14"/>
      <c r="AE15" s="14">
        <v>0</v>
      </c>
      <c r="AF15" s="14">
        <v>0</v>
      </c>
      <c r="AG15" s="14">
        <v>0</v>
      </c>
      <c r="AT15" s="56" t="s">
        <v>73</v>
      </c>
      <c r="AX15" s="56" t="s">
        <v>73</v>
      </c>
      <c r="BA15" s="56" t="s">
        <v>73</v>
      </c>
      <c r="BE15" s="56" t="s">
        <v>73</v>
      </c>
      <c r="BF15" s="56" t="s">
        <v>73</v>
      </c>
      <c r="BH15" s="56" t="s">
        <v>73</v>
      </c>
      <c r="BL15" s="56" t="s">
        <v>73</v>
      </c>
      <c r="BM15" s="56" t="s">
        <v>73</v>
      </c>
      <c r="BN15" s="56" t="s">
        <v>73</v>
      </c>
      <c r="BP15" s="56" t="s">
        <v>73</v>
      </c>
      <c r="BR15" s="56" t="s">
        <v>73</v>
      </c>
      <c r="BS15" s="56" t="s">
        <v>73</v>
      </c>
      <c r="BV15" s="56" t="s">
        <v>73</v>
      </c>
      <c r="BW15" s="56" t="s">
        <v>73</v>
      </c>
      <c r="BY15" s="56" t="s">
        <v>73</v>
      </c>
      <c r="CA15" s="56" t="s">
        <v>73</v>
      </c>
      <c r="CB15" s="56" t="s">
        <v>73</v>
      </c>
      <c r="CE15" s="56" t="s">
        <v>73</v>
      </c>
      <c r="CF15" s="56" t="s">
        <v>73</v>
      </c>
      <c r="CG15" s="56" t="s">
        <v>73</v>
      </c>
      <c r="CI15" s="56" t="s">
        <v>73</v>
      </c>
      <c r="CJ15" s="56" t="s">
        <v>73</v>
      </c>
      <c r="CL15" s="56" t="s">
        <v>73</v>
      </c>
      <c r="CM15" s="56" t="s">
        <v>73</v>
      </c>
      <c r="CO15" s="56" t="s">
        <v>73</v>
      </c>
      <c r="CQ15" s="56" t="s">
        <v>73</v>
      </c>
      <c r="CR15" s="56" t="s">
        <v>73</v>
      </c>
      <c r="CS15" s="56" t="s">
        <v>73</v>
      </c>
      <c r="CT15" s="56" t="s">
        <v>73</v>
      </c>
      <c r="CV15" s="56" t="s">
        <v>73</v>
      </c>
      <c r="CW15" s="56" t="s">
        <v>73</v>
      </c>
      <c r="CX15" s="56" t="s">
        <v>73</v>
      </c>
      <c r="CY15" s="56" t="s">
        <v>73</v>
      </c>
      <c r="DA15" s="56" t="s">
        <v>73</v>
      </c>
      <c r="DB15" s="56" t="s">
        <v>73</v>
      </c>
      <c r="DC15" s="56" t="s">
        <v>73</v>
      </c>
      <c r="DD15" s="56" t="s">
        <v>73</v>
      </c>
      <c r="DE15" s="56" t="s">
        <v>73</v>
      </c>
      <c r="DF15" s="56" t="s">
        <v>73</v>
      </c>
      <c r="DI15" s="56" t="s">
        <v>73</v>
      </c>
      <c r="DJ15" s="56" t="s">
        <v>73</v>
      </c>
      <c r="DK15" s="56" t="s">
        <v>73</v>
      </c>
      <c r="DM15" s="57" t="s">
        <v>73</v>
      </c>
      <c r="DN15" s="56" t="s">
        <v>73</v>
      </c>
      <c r="DO15" s="56" t="s">
        <v>73</v>
      </c>
      <c r="DP15" s="56" t="s">
        <v>73</v>
      </c>
      <c r="DQ15" s="56" t="s">
        <v>73</v>
      </c>
      <c r="DT15" s="56" t="s">
        <v>73</v>
      </c>
      <c r="DU15" s="56" t="s">
        <v>73</v>
      </c>
      <c r="DV15" s="56" t="s">
        <v>73</v>
      </c>
      <c r="DX15" s="56" t="s">
        <v>73</v>
      </c>
    </row>
    <row r="16" spans="1:202" x14ac:dyDescent="0.25">
      <c r="A16" s="20" t="s">
        <v>34</v>
      </c>
      <c r="B16" s="26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5" t="s">
        <v>42</v>
      </c>
      <c r="J16" s="44">
        <v>6</v>
      </c>
      <c r="AT16" s="56" t="s">
        <v>70</v>
      </c>
      <c r="AX16" s="56" t="s">
        <v>70</v>
      </c>
      <c r="BA16" s="57" t="s">
        <v>70</v>
      </c>
      <c r="BE16" s="56" t="s">
        <v>70</v>
      </c>
      <c r="BF16" s="57" t="s">
        <v>70</v>
      </c>
      <c r="BH16" s="56" t="s">
        <v>70</v>
      </c>
      <c r="BL16" s="57" t="s">
        <v>70</v>
      </c>
      <c r="BM16" s="56" t="s">
        <v>70</v>
      </c>
      <c r="BN16" s="57" t="s">
        <v>70</v>
      </c>
      <c r="BP16" s="56" t="s">
        <v>70</v>
      </c>
      <c r="BR16" s="57" t="s">
        <v>70</v>
      </c>
      <c r="BS16" s="56" t="s">
        <v>70</v>
      </c>
      <c r="BV16" s="57" t="s">
        <v>70</v>
      </c>
      <c r="BW16" s="56" t="s">
        <v>70</v>
      </c>
      <c r="BY16" s="56" t="s">
        <v>70</v>
      </c>
      <c r="CA16" s="56" t="s">
        <v>70</v>
      </c>
      <c r="CB16" s="57" t="s">
        <v>70</v>
      </c>
      <c r="CE16" s="57" t="s">
        <v>70</v>
      </c>
      <c r="CF16" s="57" t="s">
        <v>70</v>
      </c>
      <c r="CG16" s="56" t="s">
        <v>70</v>
      </c>
      <c r="CI16" s="56" t="s">
        <v>70</v>
      </c>
      <c r="CJ16" s="56" t="s">
        <v>70</v>
      </c>
      <c r="CL16" s="56" t="s">
        <v>70</v>
      </c>
      <c r="CM16" s="57" t="s">
        <v>70</v>
      </c>
      <c r="CO16" s="57" t="s">
        <v>70</v>
      </c>
      <c r="CQ16" s="57" t="s">
        <v>70</v>
      </c>
      <c r="CR16" s="56" t="s">
        <v>70</v>
      </c>
      <c r="CS16" s="57" t="s">
        <v>70</v>
      </c>
      <c r="CT16" s="57" t="s">
        <v>70</v>
      </c>
      <c r="CV16" s="57" t="s">
        <v>70</v>
      </c>
      <c r="CW16" s="57" t="s">
        <v>70</v>
      </c>
      <c r="CX16" s="57" t="s">
        <v>70</v>
      </c>
      <c r="CY16" s="57" t="s">
        <v>70</v>
      </c>
      <c r="DA16" s="57" t="s">
        <v>70</v>
      </c>
      <c r="DB16" s="57" t="s">
        <v>70</v>
      </c>
      <c r="DC16" s="57" t="s">
        <v>70</v>
      </c>
      <c r="DD16" s="57" t="s">
        <v>70</v>
      </c>
      <c r="DE16" s="56" t="s">
        <v>70</v>
      </c>
      <c r="DF16" s="57" t="s">
        <v>70</v>
      </c>
      <c r="DI16" s="57" t="s">
        <v>70</v>
      </c>
      <c r="DJ16" s="57" t="s">
        <v>70</v>
      </c>
      <c r="DK16" s="57" t="s">
        <v>70</v>
      </c>
      <c r="DN16" s="57" t="s">
        <v>70</v>
      </c>
      <c r="DO16" s="56" t="s">
        <v>70</v>
      </c>
      <c r="DP16" s="57" t="s">
        <v>70</v>
      </c>
      <c r="DQ16" s="57" t="s">
        <v>70</v>
      </c>
      <c r="DT16" s="57" t="s">
        <v>70</v>
      </c>
      <c r="DU16" s="57" t="s">
        <v>70</v>
      </c>
      <c r="DV16" s="57" t="s">
        <v>70</v>
      </c>
      <c r="DX16" s="56" t="s">
        <v>70</v>
      </c>
    </row>
    <row r="17" spans="1:128" x14ac:dyDescent="0.25">
      <c r="A17" s="32" t="s">
        <v>40</v>
      </c>
      <c r="B17" s="45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17" t="s">
        <v>33</v>
      </c>
      <c r="J17" s="18">
        <v>5</v>
      </c>
      <c r="L17" s="43" t="s">
        <v>47</v>
      </c>
      <c r="AT17" t="s">
        <v>71</v>
      </c>
      <c r="AX17" t="s">
        <v>71</v>
      </c>
      <c r="BE17" t="s">
        <v>71</v>
      </c>
      <c r="BH17" t="s">
        <v>71</v>
      </c>
      <c r="BM17" t="s">
        <v>71</v>
      </c>
      <c r="BP17" t="s">
        <v>71</v>
      </c>
      <c r="BS17" t="s">
        <v>71</v>
      </c>
      <c r="BW17" t="s">
        <v>71</v>
      </c>
      <c r="BY17" t="s">
        <v>71</v>
      </c>
      <c r="CA17" t="s">
        <v>71</v>
      </c>
      <c r="CG17" t="s">
        <v>71</v>
      </c>
      <c r="CI17" t="s">
        <v>71</v>
      </c>
      <c r="CJ17" t="s">
        <v>71</v>
      </c>
      <c r="CL17" t="s">
        <v>71</v>
      </c>
      <c r="CR17" t="s">
        <v>71</v>
      </c>
      <c r="DE17" t="s">
        <v>71</v>
      </c>
      <c r="DO17" t="s">
        <v>71</v>
      </c>
      <c r="DX17" t="s">
        <v>71</v>
      </c>
    </row>
    <row r="18" spans="1:128" x14ac:dyDescent="0.25">
      <c r="A18" s="39" t="s">
        <v>45</v>
      </c>
      <c r="B18" s="48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6" t="s">
        <v>43</v>
      </c>
      <c r="J18" s="46">
        <v>5</v>
      </c>
      <c r="AT18" t="s">
        <v>75</v>
      </c>
      <c r="AX18" t="s">
        <v>75</v>
      </c>
      <c r="BA18" s="59" t="s">
        <v>76</v>
      </c>
      <c r="BE18" t="s">
        <v>75</v>
      </c>
      <c r="BH18" t="s">
        <v>75</v>
      </c>
      <c r="BM18" t="s">
        <v>75</v>
      </c>
      <c r="BP18" t="s">
        <v>75</v>
      </c>
      <c r="BQ18" t="s">
        <v>75</v>
      </c>
      <c r="BS18" t="s">
        <v>75</v>
      </c>
      <c r="BW18" t="s">
        <v>75</v>
      </c>
      <c r="BY18" t="s">
        <v>75</v>
      </c>
      <c r="BZ18" t="s">
        <v>75</v>
      </c>
      <c r="CA18" t="s">
        <v>75</v>
      </c>
      <c r="CC18" t="s">
        <v>75</v>
      </c>
      <c r="CG18" t="s">
        <v>75</v>
      </c>
      <c r="CI18" t="s">
        <v>75</v>
      </c>
      <c r="CJ18" t="s">
        <v>75</v>
      </c>
      <c r="CK18" t="s">
        <v>75</v>
      </c>
      <c r="CL18" t="s">
        <v>75</v>
      </c>
      <c r="CN18" t="s">
        <v>75</v>
      </c>
      <c r="CP18" t="s">
        <v>75</v>
      </c>
      <c r="CR18" t="s">
        <v>75</v>
      </c>
      <c r="DE18" t="s">
        <v>75</v>
      </c>
      <c r="DG18" t="s">
        <v>75</v>
      </c>
      <c r="DL18" t="s">
        <v>75</v>
      </c>
      <c r="DO18" t="s">
        <v>75</v>
      </c>
      <c r="DS18" t="s">
        <v>75</v>
      </c>
      <c r="DW18" t="s">
        <v>75</v>
      </c>
      <c r="DX18" t="s">
        <v>75</v>
      </c>
    </row>
    <row r="19" spans="1:128" x14ac:dyDescent="0.25">
      <c r="A19" s="38" t="s">
        <v>44</v>
      </c>
      <c r="B19" s="49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AF19-1</f>
        <v>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>
        <v>10</v>
      </c>
      <c r="AG19" s="14" t="s">
        <v>49</v>
      </c>
      <c r="AT19" s="43" t="s">
        <v>96</v>
      </c>
      <c r="AU19" s="43"/>
      <c r="AV19" s="43"/>
      <c r="AW19" s="43"/>
      <c r="AX19" s="43" t="s">
        <v>104</v>
      </c>
      <c r="AY19" s="43"/>
      <c r="AZ19" s="43"/>
      <c r="BA19" s="43"/>
      <c r="BB19" s="43"/>
      <c r="BC19" s="43"/>
      <c r="BD19" s="43"/>
      <c r="BE19" s="43" t="s">
        <v>94</v>
      </c>
      <c r="BF19" s="43"/>
      <c r="BG19" s="43"/>
      <c r="BH19" s="43" t="s">
        <v>173</v>
      </c>
      <c r="BI19" s="43"/>
      <c r="BL19" s="43"/>
      <c r="BM19" s="43" t="s">
        <v>177</v>
      </c>
      <c r="BP19" s="43" t="s">
        <v>175</v>
      </c>
      <c r="BR19" s="43"/>
      <c r="BS19" s="43" t="s">
        <v>102</v>
      </c>
      <c r="BW19" s="43" t="s">
        <v>101</v>
      </c>
      <c r="BY19" s="43" t="s">
        <v>95</v>
      </c>
      <c r="CA19" s="43" t="s">
        <v>97</v>
      </c>
      <c r="CG19" s="43" t="s">
        <v>234</v>
      </c>
      <c r="CI19" s="43" t="s">
        <v>93</v>
      </c>
      <c r="CJ19" s="43" t="s">
        <v>99</v>
      </c>
      <c r="CL19" s="43" t="s">
        <v>178</v>
      </c>
      <c r="CR19" s="43" t="s">
        <v>103</v>
      </c>
      <c r="DE19" s="43" t="s">
        <v>98</v>
      </c>
      <c r="DO19" s="43" t="s">
        <v>105</v>
      </c>
      <c r="DX19" s="43" t="s">
        <v>105</v>
      </c>
    </row>
    <row r="20" spans="1:128" x14ac:dyDescent="0.25">
      <c r="A20" s="21" t="s">
        <v>35</v>
      </c>
      <c r="B20" s="31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9" t="s">
        <v>45</v>
      </c>
      <c r="J20" s="48">
        <v>4</v>
      </c>
      <c r="AW20" s="1"/>
      <c r="BA20" s="1">
        <v>18</v>
      </c>
      <c r="BB20" s="1"/>
      <c r="BF20" s="1"/>
      <c r="BK20" s="1"/>
      <c r="BX20" s="1"/>
      <c r="BZ20" s="1"/>
      <c r="CC20" s="1"/>
      <c r="DB20" s="1">
        <v>71</v>
      </c>
    </row>
    <row r="21" spans="1:128" x14ac:dyDescent="0.25">
      <c r="B21" s="1">
        <f>SUM(B3:B20)</f>
        <v>220</v>
      </c>
      <c r="BF21" s="56" t="s">
        <v>90</v>
      </c>
      <c r="BG21" s="57" t="s">
        <v>90</v>
      </c>
      <c r="BH21" s="57" t="s">
        <v>90</v>
      </c>
      <c r="BI21" s="57" t="s">
        <v>90</v>
      </c>
      <c r="BJ21" s="57" t="s">
        <v>90</v>
      </c>
      <c r="BK21" s="57" t="s">
        <v>90</v>
      </c>
      <c r="BL21" s="56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7" t="s">
        <v>90</v>
      </c>
      <c r="BR21" s="57" t="s">
        <v>90</v>
      </c>
      <c r="BS21" s="57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  <c r="CA21" s="57" t="s">
        <v>90</v>
      </c>
      <c r="CB21" s="56" t="s">
        <v>90</v>
      </c>
      <c r="CC21" s="56" t="s">
        <v>90</v>
      </c>
      <c r="CD21" s="56" t="s">
        <v>90</v>
      </c>
      <c r="CE21" s="57" t="s">
        <v>90</v>
      </c>
      <c r="CF21" s="56" t="s">
        <v>90</v>
      </c>
      <c r="CG21" s="57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  <c r="CZ21" s="56" t="s">
        <v>90</v>
      </c>
      <c r="DA21" s="56" t="s">
        <v>90</v>
      </c>
      <c r="DB21" s="56" t="s">
        <v>90</v>
      </c>
    </row>
    <row r="22" spans="1:128" x14ac:dyDescent="0.25">
      <c r="L22">
        <f ca="1">INT(RAND()*18)+1</f>
        <v>3</v>
      </c>
      <c r="BF22" s="56" t="s">
        <v>77</v>
      </c>
      <c r="BL22" s="56" t="s">
        <v>77</v>
      </c>
      <c r="BT22" s="56" t="s">
        <v>77</v>
      </c>
      <c r="BU22" s="56" t="s">
        <v>77</v>
      </c>
      <c r="BV22" s="56" t="s">
        <v>77</v>
      </c>
      <c r="BW22" s="56" t="s">
        <v>77</v>
      </c>
      <c r="BX22" s="56" t="s">
        <v>77</v>
      </c>
      <c r="BY22" s="56" t="s">
        <v>77</v>
      </c>
      <c r="BZ22" s="57" t="s">
        <v>77</v>
      </c>
      <c r="CB22" s="56" t="s">
        <v>77</v>
      </c>
      <c r="CC22" s="56" t="s">
        <v>77</v>
      </c>
      <c r="CD22" s="56" t="s">
        <v>77</v>
      </c>
      <c r="CF22" s="57" t="s">
        <v>77</v>
      </c>
      <c r="CH22" s="56" t="s">
        <v>77</v>
      </c>
      <c r="CI22" s="56" t="s">
        <v>77</v>
      </c>
      <c r="CJ22" s="56" t="s">
        <v>77</v>
      </c>
      <c r="CK22" s="57" t="s">
        <v>77</v>
      </c>
      <c r="CL22" s="56" t="s">
        <v>77</v>
      </c>
      <c r="CM22" s="56" t="s">
        <v>77</v>
      </c>
      <c r="CN22" s="56" t="s">
        <v>77</v>
      </c>
      <c r="CO22" s="56" t="s">
        <v>77</v>
      </c>
      <c r="CP22" s="56" t="s">
        <v>77</v>
      </c>
      <c r="CQ22" s="57" t="s">
        <v>77</v>
      </c>
      <c r="CR22" s="56" t="s">
        <v>77</v>
      </c>
      <c r="CS22" s="56" t="s">
        <v>77</v>
      </c>
      <c r="CT22" s="56" t="s">
        <v>77</v>
      </c>
      <c r="CU22" s="56" t="s">
        <v>77</v>
      </c>
      <c r="CV22" s="57" t="s">
        <v>77</v>
      </c>
      <c r="CW22" s="56" t="s">
        <v>77</v>
      </c>
      <c r="CX22" s="56" t="s">
        <v>77</v>
      </c>
      <c r="CY22" s="56" t="s">
        <v>77</v>
      </c>
      <c r="CZ22" s="56" t="s">
        <v>77</v>
      </c>
      <c r="DA22" s="56" t="s">
        <v>77</v>
      </c>
      <c r="DB22" s="56" t="s">
        <v>77</v>
      </c>
    </row>
    <row r="23" spans="1:128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F23" s="56" t="s">
        <v>73</v>
      </c>
      <c r="BL23" s="57" t="s">
        <v>73</v>
      </c>
      <c r="BT23" s="56" t="s">
        <v>73</v>
      </c>
      <c r="BU23" s="56" t="s">
        <v>73</v>
      </c>
      <c r="BV23" s="56" t="s">
        <v>73</v>
      </c>
      <c r="BW23" s="56" t="s">
        <v>73</v>
      </c>
      <c r="BX23" s="56" t="s">
        <v>73</v>
      </c>
      <c r="BY23" s="56" t="s">
        <v>73</v>
      </c>
      <c r="CB23" s="56" t="s">
        <v>73</v>
      </c>
      <c r="CC23" s="56" t="s">
        <v>73</v>
      </c>
      <c r="CD23" s="56" t="s">
        <v>73</v>
      </c>
      <c r="CH23" s="56" t="s">
        <v>73</v>
      </c>
      <c r="CI23" s="56" t="s">
        <v>73</v>
      </c>
      <c r="CJ23" s="57" t="s">
        <v>73</v>
      </c>
      <c r="CL23" s="56" t="s">
        <v>73</v>
      </c>
      <c r="CM23" s="57" t="s">
        <v>73</v>
      </c>
      <c r="CN23" s="56" t="s">
        <v>73</v>
      </c>
      <c r="CO23" s="56" t="s">
        <v>73</v>
      </c>
      <c r="CP23" s="56" t="s">
        <v>73</v>
      </c>
      <c r="CR23" s="56" t="s">
        <v>73</v>
      </c>
      <c r="CS23" s="56" t="s">
        <v>73</v>
      </c>
      <c r="CT23" s="56" t="s">
        <v>73</v>
      </c>
      <c r="CU23" s="56" t="s">
        <v>73</v>
      </c>
      <c r="CW23" s="56" t="s">
        <v>73</v>
      </c>
      <c r="CX23" s="56" t="s">
        <v>73</v>
      </c>
      <c r="CY23" s="56" t="s">
        <v>73</v>
      </c>
      <c r="CZ23" s="56" t="s">
        <v>73</v>
      </c>
      <c r="DA23" s="56" t="s">
        <v>73</v>
      </c>
      <c r="DB23" s="56" t="s">
        <v>73</v>
      </c>
    </row>
    <row r="24" spans="1:128" x14ac:dyDescent="0.25">
      <c r="I24" s="5" t="s">
        <v>28</v>
      </c>
      <c r="J24" s="6">
        <f t="shared" ref="J24:J42" si="3">COUNTIF(Randomized,I24)</f>
        <v>21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AF24" s="40" t="s">
        <v>28</v>
      </c>
      <c r="AG24" s="40" t="s">
        <v>28</v>
      </c>
      <c r="BF24" s="56" t="s">
        <v>70</v>
      </c>
      <c r="BT24" s="56" t="s">
        <v>70</v>
      </c>
      <c r="BU24" s="56" t="s">
        <v>70</v>
      </c>
      <c r="BV24" s="56" t="s">
        <v>70</v>
      </c>
      <c r="BW24" s="56" t="s">
        <v>70</v>
      </c>
      <c r="BX24" s="56" t="s">
        <v>70</v>
      </c>
      <c r="BY24" s="56" t="s">
        <v>70</v>
      </c>
      <c r="CB24" s="56" t="s">
        <v>70</v>
      </c>
      <c r="CC24" s="57" t="s">
        <v>70</v>
      </c>
      <c r="CD24" s="57" t="s">
        <v>70</v>
      </c>
      <c r="CH24" s="57" t="s">
        <v>70</v>
      </c>
      <c r="CI24" s="57" t="s">
        <v>70</v>
      </c>
      <c r="CL24" s="57" t="s">
        <v>70</v>
      </c>
      <c r="CN24" s="57" t="s">
        <v>70</v>
      </c>
      <c r="CO24" s="57" t="s">
        <v>70</v>
      </c>
      <c r="CP24" s="57" t="s">
        <v>70</v>
      </c>
      <c r="CR24" s="57" t="s">
        <v>70</v>
      </c>
      <c r="CS24" s="57" t="s">
        <v>70</v>
      </c>
      <c r="CT24" s="57" t="s">
        <v>70</v>
      </c>
      <c r="CU24" s="57" t="s">
        <v>70</v>
      </c>
      <c r="CW24" s="57" t="s">
        <v>70</v>
      </c>
      <c r="CX24" s="56" t="s">
        <v>70</v>
      </c>
      <c r="CY24" s="57" t="s">
        <v>70</v>
      </c>
      <c r="CZ24" s="57" t="s">
        <v>70</v>
      </c>
      <c r="DA24" s="57" t="s">
        <v>70</v>
      </c>
      <c r="DB24" s="56" t="s">
        <v>70</v>
      </c>
    </row>
    <row r="25" spans="1:128" x14ac:dyDescent="0.25">
      <c r="I25" s="11" t="s">
        <v>30</v>
      </c>
      <c r="J25" s="12">
        <f t="shared" si="3"/>
        <v>21</v>
      </c>
      <c r="K25" s="1">
        <f t="shared" ref="K25:K41" si="4">J4-J25</f>
        <v>0</v>
      </c>
      <c r="L25" s="14">
        <v>2</v>
      </c>
      <c r="M25" s="40" t="s">
        <v>35</v>
      </c>
      <c r="N25" s="40" t="s">
        <v>33</v>
      </c>
      <c r="O25" s="40" t="s">
        <v>34</v>
      </c>
      <c r="P25" s="40" t="s">
        <v>44</v>
      </c>
      <c r="Q25" s="40" t="s">
        <v>31</v>
      </c>
      <c r="R25" s="40" t="s">
        <v>32</v>
      </c>
      <c r="S25" s="40" t="s">
        <v>29</v>
      </c>
      <c r="T25" s="40" t="s">
        <v>40</v>
      </c>
      <c r="U25" s="40" t="s">
        <v>37</v>
      </c>
      <c r="V25" s="40" t="s">
        <v>39</v>
      </c>
      <c r="W25" s="40" t="s">
        <v>30</v>
      </c>
      <c r="X25" s="40" t="s">
        <v>36</v>
      </c>
      <c r="Y25" s="40" t="s">
        <v>45</v>
      </c>
      <c r="Z25" s="40" t="s">
        <v>29</v>
      </c>
      <c r="AA25" s="40" t="s">
        <v>30</v>
      </c>
      <c r="AB25" s="40" t="s">
        <v>172</v>
      </c>
      <c r="AC25" s="40" t="s">
        <v>43</v>
      </c>
      <c r="AD25" s="40" t="s">
        <v>41</v>
      </c>
      <c r="AE25" s="40" t="s">
        <v>42</v>
      </c>
      <c r="AF25" s="40" t="s">
        <v>30</v>
      </c>
      <c r="AG25" s="40" t="s">
        <v>38</v>
      </c>
      <c r="BF25" t="s">
        <v>71</v>
      </c>
      <c r="BT25" t="s">
        <v>71</v>
      </c>
      <c r="BU25" t="s">
        <v>71</v>
      </c>
      <c r="BV25" t="s">
        <v>71</v>
      </c>
      <c r="BW25" t="s">
        <v>71</v>
      </c>
      <c r="BX25" t="s">
        <v>71</v>
      </c>
      <c r="BY25" t="s">
        <v>71</v>
      </c>
      <c r="CB25" t="s">
        <v>71</v>
      </c>
      <c r="CX25" t="s">
        <v>71</v>
      </c>
      <c r="DB25" t="s">
        <v>71</v>
      </c>
    </row>
    <row r="26" spans="1:128" x14ac:dyDescent="0.25">
      <c r="I26" s="24" t="s">
        <v>29</v>
      </c>
      <c r="J26" s="25">
        <f t="shared" si="3"/>
        <v>4</v>
      </c>
      <c r="K26" s="1">
        <f t="shared" si="4"/>
        <v>8</v>
      </c>
      <c r="L26" s="14">
        <v>3</v>
      </c>
      <c r="M26" s="40" t="s">
        <v>30</v>
      </c>
      <c r="N26" s="40" t="s">
        <v>30</v>
      </c>
      <c r="O26" s="40" t="s">
        <v>30</v>
      </c>
      <c r="P26" s="40" t="s">
        <v>30</v>
      </c>
      <c r="Q26" s="40" t="s">
        <v>30</v>
      </c>
      <c r="R26" s="40" t="s">
        <v>30</v>
      </c>
      <c r="S26" s="40" t="s">
        <v>30</v>
      </c>
      <c r="T26" s="40" t="s">
        <v>30</v>
      </c>
      <c r="U26" s="40" t="s">
        <v>30</v>
      </c>
      <c r="V26" s="40" t="s">
        <v>30</v>
      </c>
      <c r="W26" s="40"/>
      <c r="X26" s="40" t="s">
        <v>30</v>
      </c>
      <c r="Y26" s="40" t="s">
        <v>30</v>
      </c>
      <c r="Z26" s="40" t="s">
        <v>30</v>
      </c>
      <c r="AA26" s="40"/>
      <c r="AB26" s="40" t="s">
        <v>30</v>
      </c>
      <c r="AC26" s="40" t="s">
        <v>30</v>
      </c>
      <c r="AD26" s="40" t="s">
        <v>30</v>
      </c>
      <c r="AE26" s="40" t="s">
        <v>30</v>
      </c>
      <c r="AF26" s="40"/>
      <c r="AG26" s="40" t="s">
        <v>30</v>
      </c>
      <c r="BF26" t="s">
        <v>75</v>
      </c>
      <c r="BL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  <c r="CB26" t="s">
        <v>75</v>
      </c>
      <c r="CC26" s="59" t="s">
        <v>76</v>
      </c>
      <c r="CF26" t="s">
        <v>75</v>
      </c>
      <c r="CX26" t="s">
        <v>75</v>
      </c>
      <c r="DB26" t="s">
        <v>75</v>
      </c>
    </row>
    <row r="27" spans="1:128" x14ac:dyDescent="0.25">
      <c r="I27" s="15" t="s">
        <v>31</v>
      </c>
      <c r="J27" s="19">
        <f t="shared" si="3"/>
        <v>2</v>
      </c>
      <c r="K27" s="1">
        <f t="shared" si="4"/>
        <v>8</v>
      </c>
      <c r="L27" s="14">
        <v>4</v>
      </c>
      <c r="M27" s="40" t="s">
        <v>32</v>
      </c>
      <c r="N27" s="40" t="s">
        <v>42</v>
      </c>
      <c r="O27" s="40" t="s">
        <v>29</v>
      </c>
      <c r="P27" s="40" t="s">
        <v>35</v>
      </c>
      <c r="Q27" s="40" t="s">
        <v>37</v>
      </c>
      <c r="R27" s="40" t="s">
        <v>38</v>
      </c>
      <c r="S27" s="40" t="s">
        <v>41</v>
      </c>
      <c r="T27" s="40" t="s">
        <v>31</v>
      </c>
      <c r="U27" s="40" t="s">
        <v>40</v>
      </c>
      <c r="V27" s="40" t="s">
        <v>45</v>
      </c>
      <c r="W27" s="40"/>
      <c r="X27" s="40" t="s">
        <v>34</v>
      </c>
      <c r="Y27" s="40" t="s">
        <v>43</v>
      </c>
      <c r="Z27" s="40" t="s">
        <v>172</v>
      </c>
      <c r="AA27" s="40"/>
      <c r="AB27" s="40" t="s">
        <v>44</v>
      </c>
      <c r="AC27" s="40" t="s">
        <v>39</v>
      </c>
      <c r="AD27" s="40" t="s">
        <v>36</v>
      </c>
      <c r="AE27" s="40" t="s">
        <v>33</v>
      </c>
      <c r="AF27" s="40"/>
      <c r="AG27" s="40" t="s">
        <v>29</v>
      </c>
      <c r="AW27" s="43"/>
      <c r="AX27" s="43"/>
      <c r="AY27" s="43"/>
      <c r="AZ27" s="43"/>
      <c r="BA27" s="43"/>
      <c r="BB27" s="43"/>
      <c r="BC27" s="43"/>
      <c r="BD27" s="43"/>
      <c r="BE27" s="43"/>
      <c r="BF27" s="43" t="s">
        <v>102</v>
      </c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 t="s">
        <v>97</v>
      </c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</row>
    <row r="28" spans="1:128" x14ac:dyDescent="0.25">
      <c r="I28" s="16" t="s">
        <v>32</v>
      </c>
      <c r="J28" s="22">
        <f t="shared" si="3"/>
        <v>2</v>
      </c>
      <c r="K28" s="1">
        <f t="shared" si="4"/>
        <v>8</v>
      </c>
      <c r="L28" s="14">
        <v>5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BE28" s="1"/>
      <c r="BH28" s="1">
        <v>25</v>
      </c>
      <c r="BL28" s="1"/>
      <c r="BQ28" s="1">
        <v>34</v>
      </c>
      <c r="BR28" s="1"/>
      <c r="BT28" s="1"/>
      <c r="CF28" s="1">
        <v>49</v>
      </c>
      <c r="CT28" s="1"/>
    </row>
    <row r="29" spans="1:128" x14ac:dyDescent="0.25">
      <c r="I29" s="20" t="s">
        <v>34</v>
      </c>
      <c r="J29" s="26">
        <f t="shared" si="3"/>
        <v>2</v>
      </c>
      <c r="K29" s="1">
        <f t="shared" si="4"/>
        <v>8</v>
      </c>
      <c r="L29" s="14">
        <v>6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BH29" s="56" t="s">
        <v>90</v>
      </c>
      <c r="BI29" s="57" t="s">
        <v>90</v>
      </c>
      <c r="BJ29" s="57" t="s">
        <v>90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6" t="s">
        <v>90</v>
      </c>
      <c r="BU29" s="57" t="s">
        <v>90</v>
      </c>
      <c r="BV29" s="57" t="s">
        <v>90</v>
      </c>
      <c r="BW29" s="56" t="s">
        <v>90</v>
      </c>
      <c r="BX29" s="56" t="s">
        <v>90</v>
      </c>
      <c r="BY29" s="56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128" x14ac:dyDescent="0.25">
      <c r="I30" s="21" t="s">
        <v>35</v>
      </c>
      <c r="J30" s="31">
        <f t="shared" si="3"/>
        <v>2</v>
      </c>
      <c r="K30" s="1">
        <f t="shared" si="4"/>
        <v>8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BH30" s="57" t="s">
        <v>180</v>
      </c>
      <c r="BK30" s="57" t="s">
        <v>180</v>
      </c>
      <c r="BP30" s="56" t="s">
        <v>180</v>
      </c>
      <c r="BS30" s="56" t="s">
        <v>180</v>
      </c>
      <c r="BT30" s="56" t="s">
        <v>180</v>
      </c>
      <c r="BW30" s="57" t="s">
        <v>180</v>
      </c>
      <c r="BX30" s="56" t="s">
        <v>180</v>
      </c>
      <c r="BY30" s="56" t="s">
        <v>180</v>
      </c>
      <c r="CA30" s="56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128" x14ac:dyDescent="0.25">
      <c r="I31" s="23" t="s">
        <v>36</v>
      </c>
      <c r="J31" s="37">
        <f t="shared" si="3"/>
        <v>2</v>
      </c>
      <c r="K31" s="1">
        <f t="shared" si="4"/>
        <v>6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BP31" s="56" t="s">
        <v>73</v>
      </c>
      <c r="BS31" s="56" t="s">
        <v>73</v>
      </c>
      <c r="BT31" s="56" t="s">
        <v>73</v>
      </c>
      <c r="BX31" s="56" t="s">
        <v>73</v>
      </c>
      <c r="BY31" s="56" t="s">
        <v>73</v>
      </c>
      <c r="CA31" s="56" t="s">
        <v>73</v>
      </c>
      <c r="CB31" s="57" t="s">
        <v>73</v>
      </c>
      <c r="CC31" s="56" t="s">
        <v>73</v>
      </c>
      <c r="CD31" s="56" t="s">
        <v>73</v>
      </c>
      <c r="CE31" s="56" t="s">
        <v>73</v>
      </c>
      <c r="CF31" s="56" t="s">
        <v>73</v>
      </c>
    </row>
    <row r="32" spans="1:128" x14ac:dyDescent="0.25">
      <c r="I32" s="27" t="s">
        <v>37</v>
      </c>
      <c r="J32" s="41">
        <f t="shared" si="3"/>
        <v>2</v>
      </c>
      <c r="K32" s="1">
        <f t="shared" si="4"/>
        <v>6</v>
      </c>
      <c r="BP32" s="56" t="s">
        <v>70</v>
      </c>
      <c r="BS32" s="56" t="s">
        <v>70</v>
      </c>
      <c r="BT32" s="57" t="s">
        <v>70</v>
      </c>
      <c r="BX32" s="57" t="s">
        <v>70</v>
      </c>
      <c r="BY32" s="56" t="s">
        <v>70</v>
      </c>
      <c r="CA32" s="56" t="s">
        <v>70</v>
      </c>
      <c r="CC32" s="56" t="s">
        <v>70</v>
      </c>
      <c r="CD32" s="56" t="s">
        <v>70</v>
      </c>
      <c r="CE32" s="57" t="s">
        <v>70</v>
      </c>
      <c r="CF32" s="56" t="s">
        <v>70</v>
      </c>
    </row>
    <row r="33" spans="9:112" x14ac:dyDescent="0.25">
      <c r="I33" s="28" t="s">
        <v>38</v>
      </c>
      <c r="J33" s="42">
        <f t="shared" si="3"/>
        <v>2</v>
      </c>
      <c r="K33" s="1">
        <f t="shared" si="4"/>
        <v>6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S33" t="s">
        <v>71</v>
      </c>
      <c r="BY33" t="s">
        <v>71</v>
      </c>
      <c r="CA33" t="s">
        <v>71</v>
      </c>
      <c r="CC33" t="s">
        <v>71</v>
      </c>
      <c r="CD33" t="s">
        <v>71</v>
      </c>
      <c r="CF33" t="s">
        <v>71</v>
      </c>
    </row>
    <row r="34" spans="9:112" ht="15.75" thickBot="1" x14ac:dyDescent="0.3">
      <c r="I34" s="32" t="s">
        <v>40</v>
      </c>
      <c r="J34" s="45">
        <f t="shared" si="3"/>
        <v>2</v>
      </c>
      <c r="K34" s="1">
        <f t="shared" si="4"/>
        <v>5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H34" t="s">
        <v>75</v>
      </c>
      <c r="BK34" t="s">
        <v>75</v>
      </c>
      <c r="BP34" t="s">
        <v>75</v>
      </c>
      <c r="BS34" t="s">
        <v>75</v>
      </c>
      <c r="BT34" s="59" t="s">
        <v>76</v>
      </c>
      <c r="BY34" t="s">
        <v>75</v>
      </c>
      <c r="CA34" t="s">
        <v>75</v>
      </c>
      <c r="CB34" t="s">
        <v>75</v>
      </c>
      <c r="CC34" t="s">
        <v>75</v>
      </c>
      <c r="CD34" t="s">
        <v>75</v>
      </c>
      <c r="CF34" t="s">
        <v>75</v>
      </c>
    </row>
    <row r="35" spans="9:112" x14ac:dyDescent="0.25">
      <c r="I35" s="29" t="s">
        <v>39</v>
      </c>
      <c r="J35" s="30">
        <f t="shared" si="3"/>
        <v>2</v>
      </c>
      <c r="K35" s="1">
        <f t="shared" si="4"/>
        <v>4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L35" s="43"/>
      <c r="BM35" s="43"/>
      <c r="BN35" s="43"/>
      <c r="BO35" s="43"/>
      <c r="BP35" s="43" t="s">
        <v>101</v>
      </c>
      <c r="BQ35" s="43"/>
      <c r="BR35" s="43"/>
      <c r="BS35" s="43" t="s">
        <v>105</v>
      </c>
      <c r="BT35" s="43"/>
      <c r="BU35" s="43"/>
      <c r="BV35" s="43"/>
      <c r="BW35" s="43"/>
      <c r="BX35" s="43"/>
      <c r="BY35" s="43" t="s">
        <v>104</v>
      </c>
      <c r="BZ35" s="43"/>
      <c r="CA35" s="43" t="s">
        <v>93</v>
      </c>
      <c r="CB35" s="43"/>
      <c r="CC35" s="43" t="s">
        <v>96</v>
      </c>
      <c r="CD35" s="43" t="s">
        <v>98</v>
      </c>
      <c r="CE35" s="43"/>
      <c r="CF35" s="43" t="s">
        <v>173</v>
      </c>
    </row>
    <row r="36" spans="9:112" x14ac:dyDescent="0.25">
      <c r="I36" s="33" t="s">
        <v>41</v>
      </c>
      <c r="J36" s="34">
        <f t="shared" si="3"/>
        <v>2</v>
      </c>
      <c r="K36" s="1">
        <f t="shared" si="4"/>
        <v>4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>
        <v>37</v>
      </c>
      <c r="BY36" s="1"/>
      <c r="BZ36" s="1"/>
      <c r="CT36" s="1"/>
      <c r="CU36" s="1">
        <v>64</v>
      </c>
      <c r="CW36" s="1"/>
    </row>
    <row r="37" spans="9:112" x14ac:dyDescent="0.25">
      <c r="I37" s="35" t="s">
        <v>42</v>
      </c>
      <c r="J37" s="90">
        <f t="shared" si="3"/>
        <v>2</v>
      </c>
      <c r="K37" s="1">
        <f t="shared" si="4"/>
        <v>4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T37" s="56" t="s">
        <v>90</v>
      </c>
      <c r="BU37" s="57" t="s">
        <v>90</v>
      </c>
      <c r="BV37" s="57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6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</row>
    <row r="38" spans="9:112" x14ac:dyDescent="0.25">
      <c r="I38" s="17" t="s">
        <v>33</v>
      </c>
      <c r="J38" s="18">
        <f t="shared" si="3"/>
        <v>2</v>
      </c>
      <c r="K38" s="1">
        <f t="shared" si="4"/>
        <v>3</v>
      </c>
      <c r="M38" s="1">
        <v>10</v>
      </c>
      <c r="N38" s="1">
        <v>15</v>
      </c>
      <c r="O38" s="1"/>
      <c r="Q38" s="77">
        <v>4</v>
      </c>
      <c r="BT38" s="56" t="s">
        <v>182</v>
      </c>
      <c r="BX38" s="57" t="s">
        <v>182</v>
      </c>
      <c r="CE38" s="56" t="s">
        <v>182</v>
      </c>
      <c r="CG38" s="56" t="s">
        <v>182</v>
      </c>
      <c r="CH38" s="56" t="s">
        <v>182</v>
      </c>
      <c r="CI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6" t="s">
        <v>182</v>
      </c>
      <c r="CS38" s="57" t="s">
        <v>182</v>
      </c>
      <c r="CT38" s="56" t="s">
        <v>182</v>
      </c>
      <c r="CU38" s="56" t="s">
        <v>182</v>
      </c>
    </row>
    <row r="39" spans="9:112" x14ac:dyDescent="0.25">
      <c r="I39" s="36" t="s">
        <v>43</v>
      </c>
      <c r="J39" s="46">
        <f t="shared" si="3"/>
        <v>2</v>
      </c>
      <c r="K39" s="1">
        <f t="shared" si="4"/>
        <v>3</v>
      </c>
      <c r="M39" s="1">
        <v>12</v>
      </c>
      <c r="N39" s="1"/>
      <c r="Q39" s="77">
        <v>5</v>
      </c>
      <c r="BT39" s="56" t="s">
        <v>73</v>
      </c>
      <c r="CE39" s="56" t="s">
        <v>73</v>
      </c>
      <c r="CG39" s="57" t="s">
        <v>73</v>
      </c>
      <c r="CH39" s="57" t="s">
        <v>73</v>
      </c>
      <c r="CJ39" s="57" t="s">
        <v>73</v>
      </c>
      <c r="CK39" s="56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7" t="s">
        <v>73</v>
      </c>
      <c r="CQ39" s="57" t="s">
        <v>73</v>
      </c>
      <c r="CR39" s="56" t="s">
        <v>73</v>
      </c>
      <c r="CT39" s="57" t="s">
        <v>73</v>
      </c>
      <c r="CU39" s="56" t="s">
        <v>73</v>
      </c>
    </row>
    <row r="40" spans="9:112" x14ac:dyDescent="0.25">
      <c r="I40" s="38" t="s">
        <v>44</v>
      </c>
      <c r="J40" s="49">
        <f t="shared" si="3"/>
        <v>2</v>
      </c>
      <c r="K40" s="1">
        <f t="shared" si="4"/>
        <v>3</v>
      </c>
      <c r="M40" s="1"/>
      <c r="N40" s="1"/>
      <c r="Q40" s="77">
        <v>6</v>
      </c>
      <c r="BT40" s="56" t="s">
        <v>70</v>
      </c>
      <c r="CE40" s="56" t="s">
        <v>70</v>
      </c>
      <c r="CK40" s="56" t="s">
        <v>70</v>
      </c>
      <c r="CL40" s="57" t="s">
        <v>70</v>
      </c>
      <c r="CM40" s="56" t="s">
        <v>70</v>
      </c>
      <c r="CN40" s="56" t="s">
        <v>70</v>
      </c>
      <c r="CR40" s="57" t="s">
        <v>70</v>
      </c>
      <c r="CU40" s="56" t="s">
        <v>70</v>
      </c>
    </row>
    <row r="41" spans="9:112" x14ac:dyDescent="0.25">
      <c r="I41" s="39" t="s">
        <v>45</v>
      </c>
      <c r="J41" s="48">
        <f t="shared" si="3"/>
        <v>2</v>
      </c>
      <c r="K41" s="1">
        <f t="shared" si="4"/>
        <v>2</v>
      </c>
      <c r="Q41" s="77">
        <v>8</v>
      </c>
      <c r="BT41" t="s">
        <v>71</v>
      </c>
      <c r="CE41" t="s">
        <v>71</v>
      </c>
      <c r="CK41" t="s">
        <v>71</v>
      </c>
      <c r="CM41" t="s">
        <v>71</v>
      </c>
      <c r="CN41" t="s">
        <v>71</v>
      </c>
      <c r="CU41" t="s">
        <v>71</v>
      </c>
    </row>
    <row r="42" spans="9:112" x14ac:dyDescent="0.25">
      <c r="I42" s="84" t="s">
        <v>172</v>
      </c>
      <c r="J42" s="85">
        <f t="shared" si="3"/>
        <v>2</v>
      </c>
      <c r="K42" s="1">
        <f>6-J42</f>
        <v>4</v>
      </c>
      <c r="M42" s="43" t="s">
        <v>110</v>
      </c>
      <c r="Q42" s="77">
        <v>10</v>
      </c>
      <c r="BT42" t="s">
        <v>75</v>
      </c>
      <c r="BX42" t="s">
        <v>75</v>
      </c>
      <c r="CE42" t="s">
        <v>75</v>
      </c>
      <c r="CG42" t="s">
        <v>75</v>
      </c>
      <c r="CH42" t="s">
        <v>75</v>
      </c>
      <c r="CI42" t="s">
        <v>75</v>
      </c>
      <c r="CJ42" t="s">
        <v>75</v>
      </c>
      <c r="CK42" t="s">
        <v>75</v>
      </c>
      <c r="CL42" s="59" t="s">
        <v>76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  <c r="CS42" t="s">
        <v>75</v>
      </c>
      <c r="CT42" t="s">
        <v>75</v>
      </c>
      <c r="CU42" t="s">
        <v>75</v>
      </c>
    </row>
    <row r="43" spans="9:112" x14ac:dyDescent="0.25">
      <c r="J43" s="1">
        <f>SUM(J24:J42)/2</f>
        <v>39</v>
      </c>
      <c r="M43" t="s">
        <v>195</v>
      </c>
      <c r="Q43" s="77">
        <v>11</v>
      </c>
      <c r="BT43" s="43" t="s">
        <v>96</v>
      </c>
      <c r="BX43" s="43"/>
      <c r="CB43" s="43"/>
      <c r="CC43" s="43"/>
      <c r="CD43" s="43"/>
      <c r="CE43" s="43" t="s">
        <v>95</v>
      </c>
      <c r="CF43" s="43"/>
      <c r="CG43" s="43"/>
      <c r="CH43" s="43"/>
      <c r="CI43" s="43"/>
      <c r="CJ43" s="43"/>
      <c r="CK43" s="43" t="s">
        <v>178</v>
      </c>
      <c r="CL43" s="43"/>
      <c r="CM43" s="43" t="s">
        <v>96</v>
      </c>
      <c r="CN43" s="43" t="s">
        <v>173</v>
      </c>
      <c r="CO43" s="43"/>
      <c r="CP43" s="43"/>
      <c r="CQ43" s="43"/>
      <c r="CR43" s="43"/>
      <c r="CS43" s="43"/>
      <c r="CT43" s="43"/>
      <c r="CU43" s="43" t="s">
        <v>98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>
        <v>71</v>
      </c>
      <c r="DC44" s="1"/>
    </row>
    <row r="45" spans="9:112" x14ac:dyDescent="0.25">
      <c r="M45" t="s">
        <v>199</v>
      </c>
      <c r="Q45" s="69">
        <v>13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7" t="s">
        <v>90</v>
      </c>
      <c r="CT45" s="57" t="s">
        <v>90</v>
      </c>
      <c r="CU45" s="57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H45" s="1"/>
    </row>
    <row r="46" spans="9:112" x14ac:dyDescent="0.25">
      <c r="M46" s="43" t="s">
        <v>111</v>
      </c>
      <c r="Q46" s="77">
        <v>14</v>
      </c>
      <c r="CL46" s="56" t="s">
        <v>184</v>
      </c>
      <c r="CR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</row>
    <row r="47" spans="9:112" x14ac:dyDescent="0.25">
      <c r="M47" t="s">
        <v>212</v>
      </c>
      <c r="Q47" s="77">
        <v>16</v>
      </c>
      <c r="CL47" s="56" t="s">
        <v>73</v>
      </c>
      <c r="CR47" s="56" t="s">
        <v>73</v>
      </c>
      <c r="CV47" s="56" t="s">
        <v>73</v>
      </c>
      <c r="CW47" s="57" t="s">
        <v>73</v>
      </c>
      <c r="CX47" s="57" t="s">
        <v>73</v>
      </c>
      <c r="CY47" s="56" t="s">
        <v>73</v>
      </c>
      <c r="CZ47" s="56" t="s">
        <v>73</v>
      </c>
      <c r="DA47" s="56" t="s">
        <v>73</v>
      </c>
      <c r="DB47" s="56" t="s">
        <v>73</v>
      </c>
    </row>
    <row r="48" spans="9:112" x14ac:dyDescent="0.25">
      <c r="M48" s="43" t="s">
        <v>112</v>
      </c>
      <c r="Q48" s="77">
        <v>17</v>
      </c>
      <c r="CL48" s="56" t="s">
        <v>70</v>
      </c>
      <c r="CR48" s="56" t="s">
        <v>70</v>
      </c>
      <c r="CV48" s="56" t="s">
        <v>70</v>
      </c>
      <c r="CY48" s="57" t="s">
        <v>70</v>
      </c>
      <c r="CZ48" s="56" t="s">
        <v>70</v>
      </c>
      <c r="DA48" s="56" t="s">
        <v>70</v>
      </c>
      <c r="DB48" s="56" t="s">
        <v>70</v>
      </c>
    </row>
    <row r="49" spans="13:141" x14ac:dyDescent="0.25">
      <c r="M49" s="70" t="s">
        <v>115</v>
      </c>
      <c r="N49" s="70"/>
      <c r="O49" s="70"/>
      <c r="CL49" t="s">
        <v>71</v>
      </c>
      <c r="CR49" t="s">
        <v>71</v>
      </c>
      <c r="CV49" t="s">
        <v>71</v>
      </c>
      <c r="CZ49" t="s">
        <v>71</v>
      </c>
      <c r="DA49" t="s">
        <v>71</v>
      </c>
      <c r="DB49" t="s">
        <v>71</v>
      </c>
    </row>
    <row r="50" spans="13:141" x14ac:dyDescent="0.25">
      <c r="M50" s="70" t="s">
        <v>197</v>
      </c>
      <c r="N50" s="70"/>
      <c r="O50" s="70"/>
      <c r="P50" s="79"/>
      <c r="CL50" t="s">
        <v>75</v>
      </c>
      <c r="CR50" t="s">
        <v>75</v>
      </c>
      <c r="CU50" t="s">
        <v>75</v>
      </c>
      <c r="CV50" t="s">
        <v>75</v>
      </c>
      <c r="CY50" s="59" t="s">
        <v>76</v>
      </c>
      <c r="CZ50" t="s">
        <v>75</v>
      </c>
      <c r="DA50" t="s">
        <v>75</v>
      </c>
      <c r="DB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 t="s">
        <v>99</v>
      </c>
      <c r="CM51" s="43"/>
      <c r="CN51" s="43"/>
      <c r="CO51" s="43"/>
      <c r="CP51" s="43"/>
      <c r="CQ51" s="43"/>
      <c r="CR51" s="43" t="s">
        <v>101</v>
      </c>
      <c r="CS51" s="43"/>
      <c r="CT51" s="43"/>
      <c r="CU51" s="43"/>
      <c r="CV51" s="43" t="s">
        <v>97</v>
      </c>
      <c r="CW51" s="43"/>
      <c r="CX51" s="43"/>
      <c r="CY51" s="43"/>
      <c r="CZ51" s="43" t="s">
        <v>94</v>
      </c>
      <c r="DA51" s="43" t="s">
        <v>105</v>
      </c>
      <c r="DB51" s="43" t="s">
        <v>173</v>
      </c>
    </row>
    <row r="52" spans="13:141" x14ac:dyDescent="0.25">
      <c r="M52" s="43" t="s">
        <v>114</v>
      </c>
      <c r="CV52" s="1"/>
      <c r="CY52" s="1">
        <v>68</v>
      </c>
      <c r="DJ52" s="1"/>
      <c r="DO52" s="1">
        <v>84</v>
      </c>
    </row>
    <row r="53" spans="13:141" x14ac:dyDescent="0.25">
      <c r="M53" t="s">
        <v>200</v>
      </c>
      <c r="CY53" s="56" t="s">
        <v>90</v>
      </c>
      <c r="CZ53" s="57" t="s">
        <v>90</v>
      </c>
      <c r="DA53" s="57" t="s">
        <v>90</v>
      </c>
      <c r="DB53" s="57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</row>
    <row r="54" spans="13:141" x14ac:dyDescent="0.25">
      <c r="M54" s="75" t="s">
        <v>214</v>
      </c>
      <c r="N54" s="78"/>
      <c r="O54" s="78"/>
      <c r="CY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</row>
    <row r="55" spans="13:141" x14ac:dyDescent="0.25">
      <c r="M55" s="75"/>
      <c r="N55" s="78"/>
      <c r="O55" s="78"/>
      <c r="CY55" s="56" t="s">
        <v>73</v>
      </c>
      <c r="DC55" s="57" t="s">
        <v>73</v>
      </c>
      <c r="DD55" s="56" t="s">
        <v>73</v>
      </c>
      <c r="DE55" s="56" t="s">
        <v>73</v>
      </c>
      <c r="DF55" s="56" t="s">
        <v>73</v>
      </c>
      <c r="DG55" s="56" t="s">
        <v>73</v>
      </c>
      <c r="DH55" s="56" t="s">
        <v>73</v>
      </c>
      <c r="DI55" s="57" t="s">
        <v>73</v>
      </c>
      <c r="DJ55" s="57" t="s">
        <v>73</v>
      </c>
      <c r="DK55" s="57" t="s">
        <v>73</v>
      </c>
      <c r="DL55" s="56" t="s">
        <v>73</v>
      </c>
      <c r="DM55" s="56" t="s">
        <v>73</v>
      </c>
      <c r="DN55" s="56" t="s">
        <v>73</v>
      </c>
      <c r="DO55" s="56" t="s">
        <v>73</v>
      </c>
    </row>
    <row r="56" spans="13:141" x14ac:dyDescent="0.25">
      <c r="M56" s="43" t="s">
        <v>119</v>
      </c>
      <c r="CY56" s="56" t="s">
        <v>70</v>
      </c>
      <c r="DD56" s="56" t="s">
        <v>70</v>
      </c>
      <c r="DE56" s="56" t="s">
        <v>70</v>
      </c>
      <c r="DF56" s="56" t="s">
        <v>70</v>
      </c>
      <c r="DG56" s="57" t="s">
        <v>70</v>
      </c>
      <c r="DH56" s="56" t="s">
        <v>70</v>
      </c>
      <c r="DL56" s="57" t="s">
        <v>70</v>
      </c>
      <c r="DM56" s="57" t="s">
        <v>70</v>
      </c>
      <c r="DN56" s="56" t="s">
        <v>70</v>
      </c>
      <c r="DO56" s="56" t="s">
        <v>70</v>
      </c>
    </row>
    <row r="57" spans="13:141" x14ac:dyDescent="0.25">
      <c r="M57" t="s">
        <v>208</v>
      </c>
      <c r="CY57" t="s">
        <v>71</v>
      </c>
      <c r="DD57" t="s">
        <v>71</v>
      </c>
      <c r="DE57" t="s">
        <v>71</v>
      </c>
      <c r="DF57" t="s">
        <v>71</v>
      </c>
      <c r="DH57" t="s">
        <v>71</v>
      </c>
      <c r="DN57" t="s">
        <v>71</v>
      </c>
      <c r="DO57" t="s">
        <v>71</v>
      </c>
    </row>
    <row r="58" spans="13:141" x14ac:dyDescent="0.25">
      <c r="CY58" t="s">
        <v>75</v>
      </c>
      <c r="DC58" t="s">
        <v>75</v>
      </c>
      <c r="DD58" t="s">
        <v>75</v>
      </c>
      <c r="DE58" t="s">
        <v>75</v>
      </c>
      <c r="DF58" t="s">
        <v>75</v>
      </c>
      <c r="DG58" s="59" t="s">
        <v>76</v>
      </c>
      <c r="DH58" t="s">
        <v>75</v>
      </c>
      <c r="DI58" t="s">
        <v>75</v>
      </c>
      <c r="DJ58" t="s">
        <v>75</v>
      </c>
      <c r="DK58" t="s">
        <v>75</v>
      </c>
      <c r="DN58" t="s">
        <v>75</v>
      </c>
      <c r="DO58" t="s">
        <v>75</v>
      </c>
    </row>
    <row r="59" spans="13:141" x14ac:dyDescent="0.25">
      <c r="CY59" s="43" t="s">
        <v>93</v>
      </c>
      <c r="DC59" s="43"/>
      <c r="DD59" s="43" t="s">
        <v>176</v>
      </c>
      <c r="DE59" s="43" t="s">
        <v>101</v>
      </c>
      <c r="DF59" s="43" t="s">
        <v>177</v>
      </c>
      <c r="DH59" s="43" t="s">
        <v>96</v>
      </c>
      <c r="DN59" s="43" t="s">
        <v>104</v>
      </c>
      <c r="DO59" s="43" t="s">
        <v>173</v>
      </c>
    </row>
    <row r="60" spans="13:141" x14ac:dyDescent="0.25">
      <c r="M60" s="43" t="s">
        <v>121</v>
      </c>
      <c r="DE60" s="1"/>
      <c r="DF60" s="1"/>
      <c r="DG60" s="1">
        <v>76</v>
      </c>
      <c r="DS60" s="1"/>
      <c r="DV60" s="1"/>
      <c r="DW60" s="1">
        <v>92</v>
      </c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G61" s="56" t="s">
        <v>90</v>
      </c>
      <c r="DH61" s="57" t="s">
        <v>90</v>
      </c>
      <c r="DI61" s="57" t="s">
        <v>90</v>
      </c>
      <c r="DJ61" s="57" t="s">
        <v>90</v>
      </c>
      <c r="DK61" s="57" t="s">
        <v>90</v>
      </c>
      <c r="DL61" s="56" t="s">
        <v>90</v>
      </c>
      <c r="DM61" s="56" t="s">
        <v>90</v>
      </c>
      <c r="DN61" s="57" t="s">
        <v>90</v>
      </c>
      <c r="DO61" s="57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</row>
    <row r="62" spans="13:141" x14ac:dyDescent="0.25">
      <c r="M62" s="43" t="s">
        <v>125</v>
      </c>
      <c r="DG62" s="56" t="s">
        <v>186</v>
      </c>
      <c r="DL62" s="56" t="s">
        <v>186</v>
      </c>
      <c r="DM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</row>
    <row r="63" spans="13:141" x14ac:dyDescent="0.25">
      <c r="M63" t="s">
        <v>122</v>
      </c>
      <c r="DG63" s="56" t="s">
        <v>73</v>
      </c>
      <c r="DL63" s="56" t="s">
        <v>73</v>
      </c>
      <c r="DM63" s="56" t="s">
        <v>73</v>
      </c>
      <c r="DP63" s="56" t="s">
        <v>73</v>
      </c>
      <c r="DQ63" s="57" t="s">
        <v>73</v>
      </c>
      <c r="DR63" s="56" t="s">
        <v>73</v>
      </c>
      <c r="DS63" s="56" t="s">
        <v>73</v>
      </c>
      <c r="DT63" s="57" t="s">
        <v>73</v>
      </c>
      <c r="DU63" s="57" t="s">
        <v>73</v>
      </c>
      <c r="DV63" s="57" t="s">
        <v>73</v>
      </c>
      <c r="DW63" s="56" t="s">
        <v>73</v>
      </c>
    </row>
    <row r="64" spans="13:141" x14ac:dyDescent="0.25">
      <c r="M64" t="s">
        <v>204</v>
      </c>
      <c r="DG64" s="56" t="s">
        <v>70</v>
      </c>
      <c r="DL64" s="56" t="s">
        <v>70</v>
      </c>
      <c r="DM64" s="56" t="s">
        <v>70</v>
      </c>
      <c r="DP64" s="56" t="s">
        <v>70</v>
      </c>
      <c r="DR64" s="57" t="s">
        <v>70</v>
      </c>
      <c r="DS64" s="56" t="s">
        <v>70</v>
      </c>
      <c r="DW64" s="56" t="s">
        <v>70</v>
      </c>
    </row>
    <row r="65" spans="13:158" x14ac:dyDescent="0.25">
      <c r="M65" t="s">
        <v>215</v>
      </c>
      <c r="DG65" t="s">
        <v>71</v>
      </c>
      <c r="DL65" t="s">
        <v>71</v>
      </c>
      <c r="DM65" t="s">
        <v>71</v>
      </c>
      <c r="DP65" t="s">
        <v>71</v>
      </c>
      <c r="DS65" t="s">
        <v>71</v>
      </c>
      <c r="DW65" t="s">
        <v>71</v>
      </c>
    </row>
    <row r="66" spans="13:158" x14ac:dyDescent="0.25">
      <c r="M66" s="43" t="s">
        <v>135</v>
      </c>
      <c r="DG66" t="s">
        <v>75</v>
      </c>
      <c r="DL66" t="s">
        <v>75</v>
      </c>
      <c r="DM66" t="s">
        <v>75</v>
      </c>
      <c r="DP66" t="s">
        <v>75</v>
      </c>
      <c r="DQ66" t="s">
        <v>75</v>
      </c>
      <c r="DR66" s="59" t="s">
        <v>76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</row>
    <row r="67" spans="13:158" x14ac:dyDescent="0.25">
      <c r="DG67" s="43" t="s">
        <v>95</v>
      </c>
      <c r="DJ67" s="43"/>
      <c r="DL67" s="43" t="s">
        <v>93</v>
      </c>
      <c r="DM67" s="43" t="s">
        <v>98</v>
      </c>
      <c r="DN67" s="43"/>
      <c r="DP67" s="43" t="s">
        <v>103</v>
      </c>
      <c r="DQ67" s="43"/>
      <c r="DR67" s="43"/>
      <c r="DS67" s="43" t="s">
        <v>176</v>
      </c>
      <c r="DW67" s="43" t="s">
        <v>100</v>
      </c>
      <c r="EG67" s="43"/>
      <c r="EH67" s="43"/>
      <c r="EI67" s="43"/>
      <c r="EJ67" s="43"/>
      <c r="EK67" s="43"/>
      <c r="EL67" s="43"/>
    </row>
    <row r="68" spans="13:158" x14ac:dyDescent="0.25">
      <c r="DR68" s="1">
        <v>87</v>
      </c>
      <c r="DU68" s="1"/>
      <c r="DX68" s="1"/>
      <c r="DZ68" s="43"/>
      <c r="EB68" s="43"/>
      <c r="EE68" s="1"/>
      <c r="EG68" s="43"/>
      <c r="EJ68" s="1"/>
      <c r="EK68" s="1"/>
      <c r="EM68" s="1"/>
      <c r="EN68" s="1"/>
      <c r="EO68" s="1">
        <v>110</v>
      </c>
    </row>
    <row r="69" spans="13:158" x14ac:dyDescent="0.25">
      <c r="DR69" s="56" t="s">
        <v>90</v>
      </c>
      <c r="DS69" s="57" t="s">
        <v>90</v>
      </c>
      <c r="DT69" s="57" t="s">
        <v>90</v>
      </c>
      <c r="DU69" s="57" t="s">
        <v>90</v>
      </c>
      <c r="DV69" s="57" t="s">
        <v>90</v>
      </c>
      <c r="DW69" s="57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  <c r="EM69" s="56" t="s">
        <v>90</v>
      </c>
      <c r="EN69" s="56" t="s">
        <v>90</v>
      </c>
      <c r="EO69" s="56" t="s">
        <v>90</v>
      </c>
    </row>
    <row r="70" spans="13:158" x14ac:dyDescent="0.25">
      <c r="DR70" s="57" t="s">
        <v>188</v>
      </c>
      <c r="DX70" s="57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7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7" t="s">
        <v>188</v>
      </c>
      <c r="EM70" s="56" t="s">
        <v>188</v>
      </c>
      <c r="EN70" s="56" t="s">
        <v>188</v>
      </c>
      <c r="EO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G71" s="57" t="s">
        <v>73</v>
      </c>
      <c r="EH71" s="57" t="s">
        <v>73</v>
      </c>
      <c r="EI71" s="56" t="s">
        <v>73</v>
      </c>
      <c r="EJ71" s="56" t="s">
        <v>73</v>
      </c>
      <c r="EK71" s="57" t="s">
        <v>73</v>
      </c>
      <c r="EM71" s="57" t="s">
        <v>73</v>
      </c>
      <c r="EN71" s="56" t="s">
        <v>73</v>
      </c>
      <c r="EO71" s="56" t="s">
        <v>73</v>
      </c>
    </row>
    <row r="72" spans="13:158" x14ac:dyDescent="0.25">
      <c r="EC72" s="56" t="s">
        <v>70</v>
      </c>
      <c r="ED72" s="56" t="s">
        <v>70</v>
      </c>
      <c r="EI72" s="56" t="s">
        <v>70</v>
      </c>
      <c r="EJ72" s="56" t="s">
        <v>70</v>
      </c>
      <c r="EN72" s="57" t="s">
        <v>70</v>
      </c>
      <c r="EO72" s="56" t="s">
        <v>70</v>
      </c>
    </row>
    <row r="73" spans="13:158" x14ac:dyDescent="0.25">
      <c r="EC73" t="s">
        <v>71</v>
      </c>
      <c r="ED73" t="s">
        <v>71</v>
      </c>
      <c r="EI73" t="s">
        <v>71</v>
      </c>
      <c r="EJ73" t="s">
        <v>71</v>
      </c>
      <c r="EO73" t="s">
        <v>71</v>
      </c>
    </row>
    <row r="74" spans="13:158" x14ac:dyDescent="0.25">
      <c r="DR74" t="s">
        <v>75</v>
      </c>
      <c r="DT74" t="s">
        <v>75</v>
      </c>
      <c r="DU74" t="s">
        <v>75</v>
      </c>
      <c r="DV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t="s">
        <v>75</v>
      </c>
      <c r="EL74" t="s">
        <v>75</v>
      </c>
      <c r="EM74" t="s">
        <v>75</v>
      </c>
      <c r="EN74" s="59" t="s">
        <v>76</v>
      </c>
      <c r="EO74" t="s">
        <v>75</v>
      </c>
    </row>
    <row r="75" spans="13:158" x14ac:dyDescent="0.25">
      <c r="DU75" s="43"/>
      <c r="DW75" s="43"/>
      <c r="DX75" s="43"/>
      <c r="EB75" s="43"/>
      <c r="EC75" s="43" t="s">
        <v>178</v>
      </c>
      <c r="ED75" s="43" t="s">
        <v>175</v>
      </c>
      <c r="EE75" s="43"/>
      <c r="EI75" s="43" t="s">
        <v>97</v>
      </c>
      <c r="EJ75" s="43" t="s">
        <v>100</v>
      </c>
      <c r="EK75" s="43"/>
      <c r="EO75" s="43" t="s">
        <v>103</v>
      </c>
    </row>
    <row r="76" spans="13:158" x14ac:dyDescent="0.25">
      <c r="EF76" s="1"/>
      <c r="EN76" s="1">
        <v>109</v>
      </c>
      <c r="EO76" s="1"/>
      <c r="EQ76" s="1">
        <v>112</v>
      </c>
      <c r="ET76" s="1"/>
      <c r="FB76" s="1"/>
    </row>
    <row r="77" spans="13:158" x14ac:dyDescent="0.25">
      <c r="EN77" s="56" t="s">
        <v>90</v>
      </c>
      <c r="EO77" s="57" t="s">
        <v>75</v>
      </c>
      <c r="EP77" s="56" t="s">
        <v>90</v>
      </c>
      <c r="EQ77" s="56" t="s">
        <v>90</v>
      </c>
    </row>
    <row r="78" spans="13:158" x14ac:dyDescent="0.25">
      <c r="EN78" s="56" t="s">
        <v>190</v>
      </c>
      <c r="EP78" s="56" t="s">
        <v>190</v>
      </c>
      <c r="EQ78" s="56" t="s">
        <v>190</v>
      </c>
    </row>
    <row r="79" spans="13:158" x14ac:dyDescent="0.25">
      <c r="EN79" s="56" t="s">
        <v>73</v>
      </c>
      <c r="EP79" s="57" t="s">
        <v>73</v>
      </c>
      <c r="EQ79" s="56" t="s">
        <v>73</v>
      </c>
    </row>
    <row r="80" spans="13:158" x14ac:dyDescent="0.25">
      <c r="EN80" s="56" t="s">
        <v>70</v>
      </c>
      <c r="EQ80" s="56" t="s">
        <v>70</v>
      </c>
    </row>
    <row r="81" spans="144:163" x14ac:dyDescent="0.25">
      <c r="EN81" t="s">
        <v>71</v>
      </c>
      <c r="EQ81" t="s">
        <v>71</v>
      </c>
    </row>
    <row r="82" spans="144:163" x14ac:dyDescent="0.25">
      <c r="EN82" t="s">
        <v>75</v>
      </c>
      <c r="EO82" t="s">
        <v>75</v>
      </c>
      <c r="EP82" t="s">
        <v>75</v>
      </c>
      <c r="EQ82" t="s">
        <v>75</v>
      </c>
    </row>
    <row r="83" spans="144:163" x14ac:dyDescent="0.25">
      <c r="EN83" s="43" t="s">
        <v>103</v>
      </c>
      <c r="EQ83" s="43" t="s">
        <v>100</v>
      </c>
      <c r="FB83" s="43"/>
    </row>
    <row r="84" spans="144:163" x14ac:dyDescent="0.25">
      <c r="EN84" s="1"/>
      <c r="ER84" s="1">
        <v>113</v>
      </c>
      <c r="EU84" s="1"/>
      <c r="FE84" s="1"/>
      <c r="FG84" s="1"/>
    </row>
    <row r="85" spans="144:163" x14ac:dyDescent="0.25">
      <c r="ER85" s="56" t="s">
        <v>90</v>
      </c>
    </row>
    <row r="86" spans="144:163" x14ac:dyDescent="0.25">
      <c r="ER86" s="56" t="s">
        <v>218</v>
      </c>
    </row>
    <row r="87" spans="144:163" x14ac:dyDescent="0.25">
      <c r="ER87" s="56" t="s">
        <v>73</v>
      </c>
    </row>
    <row r="88" spans="144:163" x14ac:dyDescent="0.25">
      <c r="ER88" s="56" t="s">
        <v>70</v>
      </c>
    </row>
    <row r="89" spans="144:163" x14ac:dyDescent="0.25">
      <c r="ER89" t="s">
        <v>71</v>
      </c>
    </row>
    <row r="90" spans="144:163" x14ac:dyDescent="0.25">
      <c r="ER90" t="s">
        <v>75</v>
      </c>
    </row>
    <row r="91" spans="144:163" x14ac:dyDescent="0.25">
      <c r="ER91" s="43" t="s">
        <v>103</v>
      </c>
    </row>
    <row r="92" spans="144:163" x14ac:dyDescent="0.25">
      <c r="EN92" s="43"/>
      <c r="ES92" s="1">
        <v>114</v>
      </c>
      <c r="EX92" s="1"/>
      <c r="EY92" s="1">
        <v>120</v>
      </c>
    </row>
    <row r="93" spans="144:163" x14ac:dyDescent="0.25">
      <c r="ES93" s="56" t="s">
        <v>90</v>
      </c>
      <c r="ET93" s="56" t="s">
        <v>90</v>
      </c>
      <c r="EU93" s="56" t="s">
        <v>90</v>
      </c>
      <c r="EV93" s="56" t="s">
        <v>90</v>
      </c>
      <c r="EW93" s="56" t="s">
        <v>90</v>
      </c>
      <c r="EX93" s="56" t="s">
        <v>90</v>
      </c>
      <c r="EY93" s="56" t="s">
        <v>90</v>
      </c>
    </row>
    <row r="94" spans="144:163" x14ac:dyDescent="0.25">
      <c r="ES94" s="56" t="s">
        <v>80</v>
      </c>
      <c r="ET94" s="56" t="s">
        <v>80</v>
      </c>
      <c r="EU94" s="56" t="s">
        <v>80</v>
      </c>
      <c r="EV94" s="56" t="s">
        <v>80</v>
      </c>
      <c r="EW94" s="56" t="s">
        <v>80</v>
      </c>
      <c r="EX94" s="56" t="s">
        <v>80</v>
      </c>
      <c r="EY94" s="56" t="s">
        <v>80</v>
      </c>
    </row>
    <row r="95" spans="144:163" x14ac:dyDescent="0.25">
      <c r="ES95" s="57" t="s">
        <v>73</v>
      </c>
      <c r="ET95" s="57" t="s">
        <v>73</v>
      </c>
      <c r="EU95" s="57" t="s">
        <v>73</v>
      </c>
      <c r="EV95" s="57" t="s">
        <v>73</v>
      </c>
      <c r="EW95" s="57" t="s">
        <v>73</v>
      </c>
      <c r="EX95" s="57" t="s">
        <v>73</v>
      </c>
      <c r="EY95" s="56" t="s">
        <v>73</v>
      </c>
    </row>
    <row r="96" spans="144:163" x14ac:dyDescent="0.25">
      <c r="EY96" s="56" t="s">
        <v>70</v>
      </c>
    </row>
    <row r="97" spans="149:179" x14ac:dyDescent="0.25">
      <c r="EY97" t="s">
        <v>71</v>
      </c>
    </row>
    <row r="98" spans="149:179" x14ac:dyDescent="0.25">
      <c r="ES98" t="s">
        <v>75</v>
      </c>
      <c r="ET98" t="s">
        <v>75</v>
      </c>
      <c r="EU98" t="s">
        <v>75</v>
      </c>
      <c r="EV98" t="s">
        <v>75</v>
      </c>
      <c r="EW98" t="s">
        <v>75</v>
      </c>
      <c r="EX98" t="s">
        <v>75</v>
      </c>
      <c r="EY98" t="s">
        <v>75</v>
      </c>
    </row>
    <row r="99" spans="149:179" x14ac:dyDescent="0.25">
      <c r="EX99" s="43"/>
      <c r="EY99" s="43" t="s">
        <v>178</v>
      </c>
    </row>
    <row r="100" spans="149:179" x14ac:dyDescent="0.25">
      <c r="EZ100" s="1">
        <v>121</v>
      </c>
      <c r="FC100" s="1">
        <v>124</v>
      </c>
    </row>
    <row r="101" spans="149:179" x14ac:dyDescent="0.25">
      <c r="EZ101" s="56" t="s">
        <v>90</v>
      </c>
      <c r="FA101" s="56" t="s">
        <v>90</v>
      </c>
      <c r="FB101" s="56" t="s">
        <v>90</v>
      </c>
      <c r="FC101" s="56" t="s">
        <v>90</v>
      </c>
    </row>
    <row r="102" spans="149:179" x14ac:dyDescent="0.25">
      <c r="EZ102" s="56" t="s">
        <v>81</v>
      </c>
      <c r="FA102" s="56" t="s">
        <v>81</v>
      </c>
      <c r="FB102" s="57" t="s">
        <v>81</v>
      </c>
      <c r="FC102" s="56" t="s">
        <v>81</v>
      </c>
    </row>
    <row r="103" spans="149:179" x14ac:dyDescent="0.25">
      <c r="EZ103" s="57" t="s">
        <v>73</v>
      </c>
      <c r="FA103" s="57" t="s">
        <v>73</v>
      </c>
      <c r="FC103" s="56" t="s">
        <v>73</v>
      </c>
    </row>
    <row r="104" spans="149:179" x14ac:dyDescent="0.25">
      <c r="FC104" s="56" t="s">
        <v>70</v>
      </c>
    </row>
    <row r="105" spans="149:179" x14ac:dyDescent="0.25">
      <c r="EZ105" t="s">
        <v>75</v>
      </c>
      <c r="FA105" t="s">
        <v>75</v>
      </c>
      <c r="FB105" t="s">
        <v>75</v>
      </c>
      <c r="FC105" t="s">
        <v>71</v>
      </c>
    </row>
    <row r="106" spans="149:179" x14ac:dyDescent="0.25">
      <c r="FC106" t="s">
        <v>75</v>
      </c>
    </row>
    <row r="107" spans="149:179" x14ac:dyDescent="0.25">
      <c r="FC107" s="43" t="s">
        <v>178</v>
      </c>
    </row>
    <row r="108" spans="149:179" x14ac:dyDescent="0.25">
      <c r="FD108" s="1">
        <v>125</v>
      </c>
    </row>
    <row r="109" spans="149:179" x14ac:dyDescent="0.25"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56" t="s">
        <v>90</v>
      </c>
      <c r="FU109" s="56" t="s">
        <v>90</v>
      </c>
      <c r="FV109" s="56" t="s">
        <v>90</v>
      </c>
      <c r="FW109" s="89" t="s">
        <v>220</v>
      </c>
    </row>
    <row r="110" spans="149:179" x14ac:dyDescent="0.25">
      <c r="FD110" s="56" t="s">
        <v>219</v>
      </c>
      <c r="FE110" s="56" t="s">
        <v>219</v>
      </c>
      <c r="FF110" s="56" t="s">
        <v>219</v>
      </c>
      <c r="FG110" s="56" t="s">
        <v>219</v>
      </c>
      <c r="FH110" s="56" t="s">
        <v>219</v>
      </c>
      <c r="FI110" s="56" t="s">
        <v>219</v>
      </c>
      <c r="FJ110" s="56" t="s">
        <v>219</v>
      </c>
      <c r="FK110" s="57" t="s">
        <v>219</v>
      </c>
      <c r="FL110" s="56" t="s">
        <v>219</v>
      </c>
      <c r="FM110" s="56" t="s">
        <v>219</v>
      </c>
      <c r="FN110" s="56" t="s">
        <v>219</v>
      </c>
      <c r="FO110" s="56" t="s">
        <v>219</v>
      </c>
      <c r="FP110" s="56" t="s">
        <v>219</v>
      </c>
      <c r="FQ110" s="57" t="s">
        <v>219</v>
      </c>
      <c r="FR110" s="56" t="s">
        <v>219</v>
      </c>
      <c r="FS110" s="56" t="s">
        <v>219</v>
      </c>
      <c r="FT110" s="56" t="s">
        <v>219</v>
      </c>
      <c r="FU110" s="56" t="s">
        <v>219</v>
      </c>
      <c r="FV110" s="56" t="s">
        <v>219</v>
      </c>
      <c r="FW110" s="89" t="s">
        <v>220</v>
      </c>
    </row>
    <row r="111" spans="149:179" x14ac:dyDescent="0.25">
      <c r="FD111" s="57" t="s">
        <v>73</v>
      </c>
      <c r="FE111" s="57" t="s">
        <v>73</v>
      </c>
      <c r="FF111" s="57" t="s">
        <v>73</v>
      </c>
      <c r="FG111" s="57" t="s">
        <v>73</v>
      </c>
      <c r="FH111" s="57" t="s">
        <v>73</v>
      </c>
      <c r="FI111" s="57" t="s">
        <v>73</v>
      </c>
      <c r="FJ111" s="57" t="s">
        <v>73</v>
      </c>
      <c r="FL111" s="57" t="s">
        <v>73</v>
      </c>
      <c r="FM111" s="57" t="s">
        <v>73</v>
      </c>
      <c r="FN111" s="57" t="s">
        <v>73</v>
      </c>
      <c r="FO111" s="57" t="s">
        <v>73</v>
      </c>
      <c r="FP111" s="57" t="s">
        <v>73</v>
      </c>
      <c r="FR111" s="57" t="s">
        <v>73</v>
      </c>
      <c r="FS111" s="57" t="s">
        <v>73</v>
      </c>
      <c r="FT111" s="57" t="s">
        <v>73</v>
      </c>
      <c r="FU111" s="57" t="s">
        <v>73</v>
      </c>
      <c r="FV111" s="57" t="s">
        <v>73</v>
      </c>
      <c r="FW111" s="89" t="s">
        <v>220</v>
      </c>
    </row>
    <row r="112" spans="149:179" x14ac:dyDescent="0.25">
      <c r="FW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AI3:GT3 M24:AG31">
    <cfRule type="expression" dxfId="161" priority="1" stopIfTrue="1">
      <formula>(M3=$A$3)</formula>
    </cfRule>
    <cfRule type="expression" dxfId="160" priority="2" stopIfTrue="1">
      <formula>(M3=$A$4)</formula>
    </cfRule>
    <cfRule type="expression" dxfId="159" priority="3" stopIfTrue="1">
      <formula>(M3=$A$5)</formula>
    </cfRule>
    <cfRule type="expression" dxfId="158" priority="4" stopIfTrue="1">
      <formula>(M3=$A$6)</formula>
    </cfRule>
    <cfRule type="expression" dxfId="157" priority="5" stopIfTrue="1">
      <formula>(M3=$A$7)</formula>
    </cfRule>
    <cfRule type="expression" dxfId="156" priority="6" stopIfTrue="1">
      <formula>(M3=$A$8)</formula>
    </cfRule>
    <cfRule type="expression" dxfId="155" priority="7" stopIfTrue="1">
      <formula>(M3=$A$9)</formula>
    </cfRule>
    <cfRule type="expression" dxfId="154" priority="8" stopIfTrue="1">
      <formula>(M3=$A$10)</formula>
    </cfRule>
    <cfRule type="expression" dxfId="153" priority="9" stopIfTrue="1">
      <formula>(M3=$A$11)</formula>
    </cfRule>
    <cfRule type="expression" dxfId="152" priority="10" stopIfTrue="1">
      <formula>(M3=$A$12)</formula>
    </cfRule>
    <cfRule type="expression" dxfId="151" priority="11" stopIfTrue="1">
      <formula>(M3=$A$13)</formula>
    </cfRule>
    <cfRule type="expression" dxfId="150" priority="12" stopIfTrue="1">
      <formula>(M3=$A$14)</formula>
    </cfRule>
    <cfRule type="expression" dxfId="149" priority="13" stopIfTrue="1">
      <formula>(M3=$A$15)</formula>
    </cfRule>
    <cfRule type="expression" dxfId="148" priority="14" stopIfTrue="1">
      <formula>(M3=$A$16)</formula>
    </cfRule>
    <cfRule type="expression" dxfId="147" priority="15" stopIfTrue="1">
      <formula>(M3=$A$17)</formula>
    </cfRule>
    <cfRule type="expression" dxfId="146" priority="16" stopIfTrue="1">
      <formula>(M3=$A$18)</formula>
    </cfRule>
    <cfRule type="expression" dxfId="145" priority="17" stopIfTrue="1">
      <formula>(M3=$A$19)</formula>
    </cfRule>
    <cfRule type="expression" dxfId="144" priority="18" stopIfTrue="1">
      <formula>(M3=$A$20)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EBEF-2C62-43E4-887A-7D8AE15FD7AD}">
  <dimension ref="A1:GQ108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99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236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F1" t="s">
        <v>68</v>
      </c>
    </row>
    <row r="2" spans="1:199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</row>
    <row r="3" spans="1:199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40</v>
      </c>
      <c r="AG3" s="40" t="s">
        <v>39</v>
      </c>
      <c r="AH3" s="40" t="s">
        <v>42</v>
      </c>
      <c r="AI3" s="40" t="s">
        <v>32</v>
      </c>
      <c r="AJ3" s="40" t="s">
        <v>43</v>
      </c>
      <c r="AK3" s="40" t="s">
        <v>172</v>
      </c>
      <c r="AL3" s="40" t="s">
        <v>40</v>
      </c>
      <c r="AM3" s="40" t="s">
        <v>36</v>
      </c>
      <c r="AN3" s="40" t="s">
        <v>29</v>
      </c>
      <c r="AO3" s="40" t="s">
        <v>31</v>
      </c>
      <c r="AP3" s="40" t="s">
        <v>28</v>
      </c>
      <c r="AQ3" s="40" t="s">
        <v>35</v>
      </c>
      <c r="AR3" s="40" t="s">
        <v>32</v>
      </c>
      <c r="AS3" s="40" t="s">
        <v>29</v>
      </c>
      <c r="AT3" s="40" t="s">
        <v>42</v>
      </c>
      <c r="AU3" s="40" t="s">
        <v>41</v>
      </c>
      <c r="AV3" s="40" t="s">
        <v>28</v>
      </c>
      <c r="AW3" s="40" t="s">
        <v>41</v>
      </c>
      <c r="AX3" s="40" t="s">
        <v>43</v>
      </c>
      <c r="AY3" s="40" t="s">
        <v>30</v>
      </c>
      <c r="AZ3" s="40" t="s">
        <v>42</v>
      </c>
      <c r="BA3" s="40" t="s">
        <v>172</v>
      </c>
      <c r="BB3" s="40" t="s">
        <v>41</v>
      </c>
      <c r="BC3" s="40" t="s">
        <v>35</v>
      </c>
      <c r="BD3" s="40" t="s">
        <v>38</v>
      </c>
      <c r="BE3" s="40" t="s">
        <v>36</v>
      </c>
      <c r="BF3" s="40" t="s">
        <v>31</v>
      </c>
      <c r="BG3" s="40" t="s">
        <v>29</v>
      </c>
      <c r="BH3" s="40" t="s">
        <v>29</v>
      </c>
      <c r="BI3" s="40" t="s">
        <v>33</v>
      </c>
      <c r="BJ3" s="40" t="s">
        <v>172</v>
      </c>
      <c r="BK3" s="40" t="s">
        <v>38</v>
      </c>
      <c r="BL3" s="40" t="s">
        <v>28</v>
      </c>
      <c r="BM3" s="40" t="s">
        <v>32</v>
      </c>
      <c r="BN3" s="40" t="s">
        <v>29</v>
      </c>
      <c r="BO3" s="40" t="s">
        <v>29</v>
      </c>
      <c r="BP3" s="40" t="s">
        <v>33</v>
      </c>
      <c r="BQ3" s="40" t="s">
        <v>42</v>
      </c>
      <c r="BR3" s="40" t="s">
        <v>33</v>
      </c>
      <c r="BS3" s="40" t="s">
        <v>29</v>
      </c>
      <c r="BT3" s="40" t="s">
        <v>36</v>
      </c>
      <c r="BU3" s="40" t="s">
        <v>34</v>
      </c>
      <c r="BV3" s="40" t="s">
        <v>28</v>
      </c>
      <c r="BW3" s="40" t="s">
        <v>39</v>
      </c>
      <c r="BX3" s="40" t="s">
        <v>35</v>
      </c>
      <c r="BY3" s="40" t="s">
        <v>38</v>
      </c>
      <c r="BZ3" s="40" t="s">
        <v>32</v>
      </c>
      <c r="CA3" s="40" t="s">
        <v>32</v>
      </c>
      <c r="CB3" s="40" t="s">
        <v>44</v>
      </c>
      <c r="CC3" s="40" t="s">
        <v>42</v>
      </c>
      <c r="CD3" s="40" t="s">
        <v>29</v>
      </c>
      <c r="CE3" s="40" t="s">
        <v>37</v>
      </c>
      <c r="CF3" s="40" t="s">
        <v>39</v>
      </c>
      <c r="CG3" s="40" t="s">
        <v>33</v>
      </c>
      <c r="CH3" s="40" t="s">
        <v>37</v>
      </c>
      <c r="CI3" s="40" t="s">
        <v>44</v>
      </c>
      <c r="CJ3" s="40" t="s">
        <v>31</v>
      </c>
      <c r="CK3" s="40" t="s">
        <v>44</v>
      </c>
      <c r="CL3" s="40" t="s">
        <v>39</v>
      </c>
      <c r="CM3" s="40" t="s">
        <v>28</v>
      </c>
      <c r="CN3" s="40" t="s">
        <v>38</v>
      </c>
      <c r="CO3" s="40" t="s">
        <v>34</v>
      </c>
      <c r="CP3" s="40" t="s">
        <v>37</v>
      </c>
      <c r="CQ3" s="40" t="s">
        <v>36</v>
      </c>
      <c r="CR3" s="40" t="s">
        <v>40</v>
      </c>
      <c r="CS3" s="40" t="s">
        <v>30</v>
      </c>
      <c r="CT3" s="40" t="s">
        <v>30</v>
      </c>
      <c r="CU3" s="40" t="s">
        <v>35</v>
      </c>
      <c r="CV3" s="40" t="s">
        <v>32</v>
      </c>
      <c r="CW3" s="40" t="s">
        <v>33</v>
      </c>
      <c r="CX3" s="40" t="s">
        <v>32</v>
      </c>
      <c r="CY3" s="40" t="s">
        <v>28</v>
      </c>
      <c r="CZ3" s="40" t="s">
        <v>29</v>
      </c>
      <c r="DA3" s="40" t="s">
        <v>45</v>
      </c>
      <c r="DB3" s="40" t="s">
        <v>42</v>
      </c>
      <c r="DC3" s="40" t="s">
        <v>39</v>
      </c>
      <c r="DD3" s="40" t="s">
        <v>32</v>
      </c>
      <c r="DE3" s="40" t="s">
        <v>40</v>
      </c>
      <c r="DF3" s="40" t="s">
        <v>28</v>
      </c>
      <c r="DG3" s="40" t="s">
        <v>43</v>
      </c>
      <c r="DH3" s="40" t="s">
        <v>31</v>
      </c>
      <c r="DI3" s="40" t="s">
        <v>36</v>
      </c>
      <c r="DJ3" s="40" t="s">
        <v>28</v>
      </c>
      <c r="DK3" s="40" t="s">
        <v>34</v>
      </c>
      <c r="DL3" s="40" t="s">
        <v>32</v>
      </c>
      <c r="DM3" s="40" t="s">
        <v>172</v>
      </c>
      <c r="DN3" s="40" t="s">
        <v>30</v>
      </c>
      <c r="DO3" s="40" t="s">
        <v>40</v>
      </c>
      <c r="DP3" s="40" t="s">
        <v>29</v>
      </c>
      <c r="DQ3" s="40" t="s">
        <v>35</v>
      </c>
      <c r="DR3" s="40" t="s">
        <v>37</v>
      </c>
      <c r="DS3" s="40" t="s">
        <v>34</v>
      </c>
      <c r="DT3" s="40" t="s">
        <v>31</v>
      </c>
      <c r="DU3" s="40" t="s">
        <v>38</v>
      </c>
      <c r="DV3" s="40" t="s">
        <v>35</v>
      </c>
      <c r="DW3" s="40" t="s">
        <v>29</v>
      </c>
      <c r="DX3" s="40" t="s">
        <v>31</v>
      </c>
      <c r="DY3" s="40" t="s">
        <v>36</v>
      </c>
      <c r="DZ3" s="40" t="s">
        <v>31</v>
      </c>
      <c r="EA3" s="40" t="s">
        <v>32</v>
      </c>
      <c r="EB3" s="40" t="s">
        <v>40</v>
      </c>
      <c r="EC3" s="40" t="s">
        <v>41</v>
      </c>
      <c r="ED3" s="40" t="s">
        <v>35</v>
      </c>
      <c r="EE3" s="40" t="s">
        <v>45</v>
      </c>
      <c r="EF3" s="40" t="s">
        <v>41</v>
      </c>
      <c r="EG3" s="40" t="s">
        <v>31</v>
      </c>
      <c r="EH3" s="40" t="s">
        <v>30</v>
      </c>
      <c r="EI3" s="40" t="s">
        <v>43</v>
      </c>
      <c r="EJ3" s="40" t="s">
        <v>43</v>
      </c>
      <c r="EK3" s="40" t="s">
        <v>172</v>
      </c>
      <c r="EL3" s="40" t="s">
        <v>172</v>
      </c>
      <c r="EM3" s="40" t="s">
        <v>38</v>
      </c>
      <c r="EN3" s="40" t="s">
        <v>41</v>
      </c>
      <c r="EO3" s="40" t="s">
        <v>34</v>
      </c>
      <c r="EP3" s="40" t="s">
        <v>44</v>
      </c>
      <c r="EQ3" s="40" t="s">
        <v>30</v>
      </c>
      <c r="ER3" s="40" t="s">
        <v>35</v>
      </c>
      <c r="ES3" s="40" t="s">
        <v>45</v>
      </c>
      <c r="ET3" s="40" t="s">
        <v>31</v>
      </c>
      <c r="EU3" s="40" t="s">
        <v>36</v>
      </c>
      <c r="EV3" s="40" t="s">
        <v>37</v>
      </c>
      <c r="EW3" s="40" t="s">
        <v>30</v>
      </c>
      <c r="EX3" s="40" t="s">
        <v>45</v>
      </c>
      <c r="EY3" s="40" t="s">
        <v>44</v>
      </c>
      <c r="EZ3" s="40" t="s">
        <v>37</v>
      </c>
      <c r="FA3" s="40" t="s">
        <v>37</v>
      </c>
      <c r="FB3" s="40" t="s">
        <v>35</v>
      </c>
      <c r="FC3" s="40" t="s">
        <v>29</v>
      </c>
      <c r="FD3" s="40" t="s">
        <v>28</v>
      </c>
      <c r="FE3" s="40" t="s">
        <v>30</v>
      </c>
      <c r="FF3" s="40" t="s">
        <v>38</v>
      </c>
      <c r="FG3" s="40" t="s">
        <v>39</v>
      </c>
      <c r="FH3" s="40" t="s">
        <v>34</v>
      </c>
      <c r="FI3" s="40" t="s">
        <v>28</v>
      </c>
      <c r="FJ3" s="40" t="s">
        <v>36</v>
      </c>
      <c r="FK3" s="40" t="s">
        <v>37</v>
      </c>
      <c r="FL3" s="40" t="s">
        <v>38</v>
      </c>
      <c r="FM3" s="40" t="s">
        <v>34</v>
      </c>
      <c r="FN3" s="40" t="s">
        <v>31</v>
      </c>
      <c r="FO3" s="40" t="s">
        <v>34</v>
      </c>
      <c r="FP3" s="40" t="s">
        <v>34</v>
      </c>
      <c r="FQ3" s="40" t="s">
        <v>40</v>
      </c>
      <c r="FR3" s="40" t="s">
        <v>35</v>
      </c>
      <c r="FS3" s="40" t="s">
        <v>34</v>
      </c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</row>
    <row r="4" spans="1:199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60" t="s">
        <v>28</v>
      </c>
      <c r="AM4" s="58" t="s">
        <v>29</v>
      </c>
      <c r="AN4" s="58" t="s">
        <v>29</v>
      </c>
      <c r="AO4" s="58" t="s">
        <v>29</v>
      </c>
      <c r="AP4" s="58" t="s">
        <v>29</v>
      </c>
      <c r="AQ4" s="58" t="s">
        <v>29</v>
      </c>
      <c r="AR4" s="60" t="s">
        <v>28</v>
      </c>
      <c r="AS4" s="58" t="s">
        <v>29</v>
      </c>
      <c r="AT4" s="60" t="s">
        <v>28</v>
      </c>
      <c r="AU4" s="58" t="s">
        <v>29</v>
      </c>
      <c r="AV4" s="60" t="s">
        <v>28</v>
      </c>
      <c r="AW4" s="60" t="s">
        <v>28</v>
      </c>
      <c r="AX4" s="60" t="s">
        <v>28</v>
      </c>
      <c r="AY4" s="58" t="s">
        <v>29</v>
      </c>
      <c r="AZ4" s="61" t="s">
        <v>31</v>
      </c>
      <c r="BA4" s="60" t="s">
        <v>28</v>
      </c>
      <c r="BB4" s="61" t="s">
        <v>31</v>
      </c>
      <c r="BC4" s="60" t="s">
        <v>28</v>
      </c>
      <c r="BD4" s="60" t="s">
        <v>28</v>
      </c>
      <c r="BE4" s="60" t="s">
        <v>28</v>
      </c>
      <c r="BF4" s="61" t="s">
        <v>31</v>
      </c>
      <c r="BG4" s="61" t="s">
        <v>31</v>
      </c>
      <c r="BH4" s="61" t="s">
        <v>31</v>
      </c>
      <c r="BI4" s="61" t="s">
        <v>31</v>
      </c>
      <c r="BJ4" s="61" t="s">
        <v>31</v>
      </c>
      <c r="BK4" s="61" t="s">
        <v>31</v>
      </c>
      <c r="BL4" s="61" t="s">
        <v>31</v>
      </c>
      <c r="BM4" s="61" t="s">
        <v>31</v>
      </c>
      <c r="BN4" s="61" t="s">
        <v>31</v>
      </c>
      <c r="BO4" s="61" t="s">
        <v>31</v>
      </c>
      <c r="BP4" s="58" t="s">
        <v>32</v>
      </c>
      <c r="BQ4" s="58" t="s">
        <v>32</v>
      </c>
      <c r="BR4" s="60" t="s">
        <v>34</v>
      </c>
      <c r="BS4" s="61" t="s">
        <v>31</v>
      </c>
      <c r="BT4" s="61" t="s">
        <v>31</v>
      </c>
      <c r="BU4" s="61" t="s">
        <v>31</v>
      </c>
      <c r="BV4" s="61" t="s">
        <v>31</v>
      </c>
      <c r="BW4" s="61" t="s">
        <v>31</v>
      </c>
      <c r="BX4" s="58" t="s">
        <v>32</v>
      </c>
      <c r="BY4" s="58" t="s">
        <v>32</v>
      </c>
      <c r="BZ4" s="58" t="s">
        <v>32</v>
      </c>
      <c r="CA4" s="58" t="s">
        <v>32</v>
      </c>
      <c r="CB4" s="58" t="s">
        <v>32</v>
      </c>
      <c r="CC4" s="60" t="s">
        <v>34</v>
      </c>
      <c r="CD4" s="58" t="s">
        <v>32</v>
      </c>
      <c r="CE4" s="58" t="s">
        <v>32</v>
      </c>
      <c r="CF4" s="58" t="s">
        <v>32</v>
      </c>
      <c r="CG4" s="61" t="s">
        <v>35</v>
      </c>
      <c r="CH4" s="60" t="s">
        <v>34</v>
      </c>
      <c r="CI4" s="60" t="s">
        <v>34</v>
      </c>
      <c r="CJ4" s="60" t="s">
        <v>34</v>
      </c>
      <c r="CK4" s="61" t="s">
        <v>35</v>
      </c>
      <c r="CL4" s="60" t="s">
        <v>34</v>
      </c>
      <c r="CM4" s="60" t="s">
        <v>34</v>
      </c>
      <c r="CN4" s="60" t="s">
        <v>34</v>
      </c>
      <c r="CO4" s="60" t="s">
        <v>34</v>
      </c>
      <c r="CP4" s="61" t="s">
        <v>35</v>
      </c>
      <c r="CQ4" s="60" t="s">
        <v>34</v>
      </c>
      <c r="CR4" s="60" t="s">
        <v>34</v>
      </c>
      <c r="CS4" s="60" t="s">
        <v>34</v>
      </c>
      <c r="CT4" s="61" t="s">
        <v>35</v>
      </c>
      <c r="CU4" s="61" t="s">
        <v>35</v>
      </c>
      <c r="CV4" s="61" t="s">
        <v>35</v>
      </c>
      <c r="CW4" s="58" t="s">
        <v>30</v>
      </c>
      <c r="CX4" s="61" t="s">
        <v>35</v>
      </c>
      <c r="CY4" s="61" t="s">
        <v>35</v>
      </c>
      <c r="CZ4" s="61" t="s">
        <v>35</v>
      </c>
      <c r="DA4" s="61" t="s">
        <v>35</v>
      </c>
      <c r="DB4" s="61" t="s">
        <v>35</v>
      </c>
      <c r="DC4" s="61" t="s">
        <v>35</v>
      </c>
      <c r="DD4" s="58" t="s">
        <v>30</v>
      </c>
      <c r="DE4" s="58" t="s">
        <v>30</v>
      </c>
      <c r="DF4" s="58" t="s">
        <v>30</v>
      </c>
      <c r="DG4" s="58" t="s">
        <v>30</v>
      </c>
      <c r="DH4" s="58" t="s">
        <v>30</v>
      </c>
      <c r="DI4" s="58" t="s">
        <v>30</v>
      </c>
      <c r="DJ4" s="58" t="s">
        <v>30</v>
      </c>
      <c r="DK4" s="58" t="s">
        <v>30</v>
      </c>
      <c r="DL4" s="58" t="s">
        <v>30</v>
      </c>
      <c r="DM4" s="58" t="s">
        <v>30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0" t="s">
        <v>36</v>
      </c>
      <c r="DV4" s="61" t="s">
        <v>37</v>
      </c>
      <c r="DW4" s="61" t="s">
        <v>37</v>
      </c>
      <c r="DX4" s="61" t="s">
        <v>37</v>
      </c>
      <c r="DY4" s="61" t="s">
        <v>37</v>
      </c>
      <c r="DZ4" s="61" t="s">
        <v>37</v>
      </c>
      <c r="EA4" s="61" t="s">
        <v>37</v>
      </c>
      <c r="EB4" s="61" t="s">
        <v>37</v>
      </c>
      <c r="EC4" s="61" t="s">
        <v>37</v>
      </c>
      <c r="ED4" s="61" t="s">
        <v>37</v>
      </c>
      <c r="EE4" s="61" t="s">
        <v>37</v>
      </c>
      <c r="EF4" s="58" t="s">
        <v>38</v>
      </c>
      <c r="EG4" s="61" t="s">
        <v>37</v>
      </c>
      <c r="EH4" s="61" t="s">
        <v>37</v>
      </c>
      <c r="EI4" s="61" t="s">
        <v>37</v>
      </c>
      <c r="EJ4" s="58" t="s">
        <v>38</v>
      </c>
      <c r="EK4" s="58" t="s">
        <v>38</v>
      </c>
      <c r="EL4" s="60" t="s">
        <v>40</v>
      </c>
      <c r="EM4" s="61" t="s">
        <v>39</v>
      </c>
      <c r="EN4" s="61" t="s">
        <v>39</v>
      </c>
      <c r="EO4" s="58" t="s">
        <v>44</v>
      </c>
      <c r="EP4" s="58" t="s">
        <v>44</v>
      </c>
      <c r="EQ4" s="58" t="s">
        <v>44</v>
      </c>
      <c r="ER4" s="58" t="s">
        <v>44</v>
      </c>
      <c r="ES4" s="58" t="s">
        <v>44</v>
      </c>
      <c r="ET4" s="58" t="s">
        <v>44</v>
      </c>
      <c r="EU4" s="58" t="s">
        <v>44</v>
      </c>
      <c r="EV4" s="58" t="s">
        <v>44</v>
      </c>
      <c r="EW4" s="58" t="s">
        <v>44</v>
      </c>
      <c r="EX4" s="40"/>
      <c r="EY4" s="58" t="s">
        <v>44</v>
      </c>
      <c r="EZ4" s="58" t="s">
        <v>44</v>
      </c>
      <c r="FA4" s="58" t="s">
        <v>44</v>
      </c>
      <c r="FB4" s="58" t="s">
        <v>44</v>
      </c>
      <c r="FC4" s="58" t="s">
        <v>44</v>
      </c>
      <c r="FD4" s="58" t="s">
        <v>44</v>
      </c>
      <c r="FE4" s="58" t="s">
        <v>44</v>
      </c>
      <c r="FF4" s="58" t="s">
        <v>44</v>
      </c>
      <c r="FG4" s="58" t="s">
        <v>44</v>
      </c>
      <c r="FH4" s="58" t="s">
        <v>44</v>
      </c>
      <c r="FI4" s="58" t="s">
        <v>44</v>
      </c>
      <c r="FJ4" s="58" t="s">
        <v>44</v>
      </c>
      <c r="FK4" s="58" t="s">
        <v>44</v>
      </c>
      <c r="FL4" s="58" t="s">
        <v>44</v>
      </c>
      <c r="FM4" s="58" t="s">
        <v>44</v>
      </c>
      <c r="FN4" s="58" t="s">
        <v>44</v>
      </c>
      <c r="FO4" s="58" t="s">
        <v>44</v>
      </c>
      <c r="FP4" s="58" t="s">
        <v>44</v>
      </c>
      <c r="FQ4" s="58" t="s">
        <v>44</v>
      </c>
      <c r="FR4" s="58" t="s">
        <v>44</v>
      </c>
      <c r="FS4" s="58" t="s">
        <v>44</v>
      </c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</row>
    <row r="5" spans="1:199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</row>
    <row r="6" spans="1:199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6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7" t="s">
        <v>79</v>
      </c>
      <c r="AO6" s="56" t="s">
        <v>69</v>
      </c>
      <c r="AP6" s="56" t="s">
        <v>79</v>
      </c>
      <c r="AQ6" s="56" t="s">
        <v>79</v>
      </c>
      <c r="AR6" s="56" t="s">
        <v>79</v>
      </c>
      <c r="AS6" s="57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</row>
    <row r="7" spans="1:199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56" t="s">
        <v>73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</row>
    <row r="8" spans="1:199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56" t="s">
        <v>70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7" t="s">
        <v>70</v>
      </c>
      <c r="AM8" s="56" t="s">
        <v>70</v>
      </c>
      <c r="AO8" s="56" t="s">
        <v>70</v>
      </c>
      <c r="AP8" s="56" t="s">
        <v>70</v>
      </c>
      <c r="AQ8" s="56" t="s">
        <v>70</v>
      </c>
      <c r="AR8" s="57" t="s">
        <v>70</v>
      </c>
      <c r="AT8" s="57" t="s">
        <v>70</v>
      </c>
      <c r="AU8" s="56" t="s">
        <v>70</v>
      </c>
      <c r="AV8" s="57" t="s">
        <v>70</v>
      </c>
      <c r="AW8" s="57" t="s">
        <v>70</v>
      </c>
      <c r="AX8" s="57" t="s">
        <v>70</v>
      </c>
      <c r="AY8" s="56" t="s">
        <v>70</v>
      </c>
    </row>
    <row r="9" spans="1:199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t="s">
        <v>71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M9" t="s">
        <v>71</v>
      </c>
      <c r="AO9" t="s">
        <v>71</v>
      </c>
      <c r="AP9" t="s">
        <v>71</v>
      </c>
      <c r="AQ9" t="s">
        <v>71</v>
      </c>
      <c r="AU9" t="s">
        <v>71</v>
      </c>
      <c r="AY9" t="s">
        <v>71</v>
      </c>
    </row>
    <row r="10" spans="1:199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 t="s">
        <v>172</v>
      </c>
      <c r="AD10" s="40" t="s">
        <v>172</v>
      </c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s="59" t="s">
        <v>76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U10" t="s">
        <v>75</v>
      </c>
      <c r="AY10" t="s">
        <v>75</v>
      </c>
    </row>
    <row r="11" spans="1:199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 t="s">
        <v>104</v>
      </c>
      <c r="AG11" s="43" t="s">
        <v>103</v>
      </c>
      <c r="AH11" s="43" t="s">
        <v>101</v>
      </c>
      <c r="AI11" s="43" t="s">
        <v>178</v>
      </c>
      <c r="AJ11" s="43" t="s">
        <v>105</v>
      </c>
      <c r="AK11" s="43" t="s">
        <v>93</v>
      </c>
      <c r="AL11" s="43"/>
      <c r="AM11" s="43" t="s">
        <v>176</v>
      </c>
      <c r="AN11" s="43"/>
      <c r="AO11" s="43" t="s">
        <v>100</v>
      </c>
      <c r="AP11" s="43" t="s">
        <v>175</v>
      </c>
      <c r="AQ11" s="43" t="s">
        <v>98</v>
      </c>
      <c r="AR11" s="43"/>
      <c r="AS11" s="43"/>
      <c r="AT11" s="43"/>
      <c r="AU11" s="43" t="s">
        <v>96</v>
      </c>
      <c r="AV11" s="43"/>
      <c r="AW11" s="43"/>
      <c r="AX11" s="43"/>
      <c r="AY11" s="43" t="s">
        <v>95</v>
      </c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</row>
    <row r="12" spans="1:199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L12" s="1">
        <v>6</v>
      </c>
      <c r="AM12" s="1"/>
      <c r="AN12" s="1"/>
      <c r="AO12" s="1"/>
      <c r="AQ12" s="1"/>
      <c r="AY12" s="1"/>
      <c r="BF12" s="1"/>
      <c r="BI12" s="1"/>
      <c r="BJ12" s="1"/>
      <c r="CD12" s="1"/>
      <c r="DL12" s="1"/>
      <c r="DU12" s="1"/>
    </row>
    <row r="13" spans="1:199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L13" s="56" t="s">
        <v>90</v>
      </c>
      <c r="AM13" s="57" t="s">
        <v>90</v>
      </c>
      <c r="AN13" s="57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6" t="s">
        <v>90</v>
      </c>
      <c r="AU13" s="57" t="s">
        <v>90</v>
      </c>
      <c r="AV13" s="56" t="s">
        <v>90</v>
      </c>
      <c r="AW13" s="56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</row>
    <row r="14" spans="1:199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L14" s="56" t="s">
        <v>69</v>
      </c>
      <c r="AR14" s="56" t="s">
        <v>69</v>
      </c>
      <c r="AT14" s="56" t="s">
        <v>69</v>
      </c>
      <c r="AV14" s="57" t="s">
        <v>69</v>
      </c>
      <c r="AW14" s="56" t="s">
        <v>69</v>
      </c>
      <c r="AX14" s="56" t="s">
        <v>69</v>
      </c>
      <c r="AZ14" s="56" t="s">
        <v>79</v>
      </c>
      <c r="BA14" s="56" t="s">
        <v>69</v>
      </c>
      <c r="BB14" s="56" t="s">
        <v>79</v>
      </c>
      <c r="BC14" s="56" t="s">
        <v>69</v>
      </c>
      <c r="BD14" s="56" t="s">
        <v>69</v>
      </c>
      <c r="BE14" s="56" t="s">
        <v>69</v>
      </c>
    </row>
    <row r="15" spans="1:199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L15" s="56" t="s">
        <v>73</v>
      </c>
      <c r="AR15" s="56" t="s">
        <v>73</v>
      </c>
      <c r="AT15" s="56" t="s">
        <v>73</v>
      </c>
      <c r="AW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D15" s="56" t="s">
        <v>73</v>
      </c>
      <c r="BE15" s="56" t="s">
        <v>73</v>
      </c>
    </row>
    <row r="16" spans="1:199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L16" s="56" t="s">
        <v>70</v>
      </c>
      <c r="AR16" s="56" t="s">
        <v>70</v>
      </c>
      <c r="AT16" s="56" t="s">
        <v>70</v>
      </c>
      <c r="AW16" s="56" t="s">
        <v>70</v>
      </c>
      <c r="AX16" s="56" t="s">
        <v>70</v>
      </c>
      <c r="AZ16" s="57" t="s">
        <v>70</v>
      </c>
      <c r="BA16" s="56" t="s">
        <v>70</v>
      </c>
      <c r="BB16" s="57" t="s">
        <v>70</v>
      </c>
      <c r="BC16" s="56" t="s">
        <v>70</v>
      </c>
      <c r="BD16" s="56" t="s">
        <v>70</v>
      </c>
      <c r="BE16" s="56" t="s">
        <v>70</v>
      </c>
    </row>
    <row r="17" spans="1:12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L17" t="s">
        <v>71</v>
      </c>
      <c r="AR17" t="s">
        <v>71</v>
      </c>
      <c r="AT17" t="s">
        <v>71</v>
      </c>
      <c r="AW17" t="s">
        <v>71</v>
      </c>
      <c r="AX17" t="s">
        <v>71</v>
      </c>
      <c r="BA17" t="s">
        <v>71</v>
      </c>
      <c r="BC17" t="s">
        <v>71</v>
      </c>
      <c r="BD17" t="s">
        <v>71</v>
      </c>
      <c r="BE17" t="s">
        <v>71</v>
      </c>
    </row>
    <row r="18" spans="1:12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L18" t="s">
        <v>75</v>
      </c>
      <c r="AR18" t="s">
        <v>75</v>
      </c>
      <c r="AT18" t="s">
        <v>75</v>
      </c>
      <c r="AW18" t="s">
        <v>75</v>
      </c>
      <c r="AX18" t="s">
        <v>75</v>
      </c>
      <c r="AZ18" s="59" t="s">
        <v>76</v>
      </c>
      <c r="BA18" t="s">
        <v>75</v>
      </c>
      <c r="BC18" t="s">
        <v>75</v>
      </c>
      <c r="BD18" t="s">
        <v>75</v>
      </c>
      <c r="BE18" t="s">
        <v>75</v>
      </c>
    </row>
    <row r="19" spans="1:12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L19" s="43" t="s">
        <v>178</v>
      </c>
      <c r="AM19" s="43"/>
      <c r="AN19" s="43"/>
      <c r="AO19" s="43"/>
      <c r="AP19" s="43"/>
      <c r="AQ19" s="43"/>
      <c r="AR19" s="43" t="s">
        <v>104</v>
      </c>
      <c r="AS19" s="43"/>
      <c r="AT19" s="43" t="s">
        <v>102</v>
      </c>
      <c r="AU19" s="43"/>
      <c r="AV19" s="43"/>
      <c r="AW19" s="43" t="s">
        <v>95</v>
      </c>
      <c r="AX19" s="43" t="s">
        <v>99</v>
      </c>
      <c r="AY19" s="43"/>
      <c r="AZ19" s="43"/>
      <c r="BA19" s="43" t="s">
        <v>100</v>
      </c>
      <c r="BB19" s="43"/>
      <c r="BC19" s="43" t="s">
        <v>103</v>
      </c>
      <c r="BD19" s="43" t="s">
        <v>105</v>
      </c>
      <c r="BE19" s="43" t="s">
        <v>173</v>
      </c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</row>
    <row r="20" spans="1:12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/>
      <c r="AY20" s="1"/>
      <c r="AZ20" s="1">
        <v>20</v>
      </c>
      <c r="BC20" s="1"/>
      <c r="BH20" s="1"/>
      <c r="BU20" s="1"/>
      <c r="BW20" s="1"/>
      <c r="BZ20" s="1"/>
      <c r="CY20" s="1"/>
    </row>
    <row r="21" spans="1:125" x14ac:dyDescent="0.25">
      <c r="B21" s="1">
        <f>SUM(B3:B20)</f>
        <v>138</v>
      </c>
      <c r="AZ21" s="56" t="s">
        <v>90</v>
      </c>
      <c r="BA21" s="57" t="s">
        <v>90</v>
      </c>
      <c r="BB21" s="56" t="s">
        <v>90</v>
      </c>
      <c r="BC21" s="57" t="s">
        <v>90</v>
      </c>
      <c r="BD21" s="57" t="s">
        <v>90</v>
      </c>
      <c r="BE21" s="57" t="s">
        <v>90</v>
      </c>
      <c r="BF21" s="56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</row>
    <row r="22" spans="1:125" x14ac:dyDescent="0.25">
      <c r="L22">
        <f ca="1">INT(RAND()*18)+1</f>
        <v>6</v>
      </c>
      <c r="AZ22" s="56" t="s">
        <v>78</v>
      </c>
      <c r="BB22" s="56" t="s">
        <v>78</v>
      </c>
      <c r="BF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</row>
    <row r="23" spans="1:12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Z23" s="56" t="s">
        <v>73</v>
      </c>
      <c r="BB23" s="56" t="s">
        <v>73</v>
      </c>
      <c r="BG23" s="57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7" t="s">
        <v>73</v>
      </c>
      <c r="BM23" s="56" t="s">
        <v>73</v>
      </c>
      <c r="BN23" s="57" t="s">
        <v>73</v>
      </c>
      <c r="BO23" s="57" t="s">
        <v>73</v>
      </c>
      <c r="BP23" s="56" t="s">
        <v>73</v>
      </c>
      <c r="BQ23" s="56" t="s">
        <v>73</v>
      </c>
      <c r="BR23" s="56" t="s">
        <v>73</v>
      </c>
      <c r="BS23" s="57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</row>
    <row r="24" spans="1:125" x14ac:dyDescent="0.25">
      <c r="I24" s="7" t="s">
        <v>29</v>
      </c>
      <c r="J24" s="8">
        <f t="shared" ref="J24:J42" si="2">COUNTIF(Randomized,I24)</f>
        <v>12</v>
      </c>
      <c r="K24" s="1">
        <f>J3-J24</f>
        <v>0</v>
      </c>
      <c r="L24" s="9">
        <v>1</v>
      </c>
      <c r="M24" s="40" t="s">
        <v>43</v>
      </c>
      <c r="N24" s="40" t="s">
        <v>35</v>
      </c>
      <c r="O24" s="40" t="s">
        <v>172</v>
      </c>
      <c r="P24" s="40" t="s">
        <v>35</v>
      </c>
      <c r="Q24" s="40" t="s">
        <v>172</v>
      </c>
      <c r="R24" s="40" t="s">
        <v>37</v>
      </c>
      <c r="S24" s="40" t="s">
        <v>30</v>
      </c>
      <c r="T24" s="40" t="s">
        <v>28</v>
      </c>
      <c r="U24" s="40" t="s">
        <v>38</v>
      </c>
      <c r="V24" s="40" t="s">
        <v>38</v>
      </c>
      <c r="W24" s="40" t="s">
        <v>29</v>
      </c>
      <c r="X24" s="40" t="s">
        <v>29</v>
      </c>
      <c r="Y24" s="40" t="s">
        <v>33</v>
      </c>
      <c r="Z24" s="40" t="s">
        <v>29</v>
      </c>
      <c r="AA24" s="40" t="s">
        <v>34</v>
      </c>
      <c r="AB24" s="40" t="s">
        <v>40</v>
      </c>
      <c r="AC24" s="40" t="s">
        <v>45</v>
      </c>
      <c r="AD24" s="40" t="s">
        <v>29</v>
      </c>
      <c r="AZ24" s="56" t="s">
        <v>70</v>
      </c>
      <c r="BB24" s="56" t="s">
        <v>70</v>
      </c>
      <c r="BI24" s="56" t="s">
        <v>70</v>
      </c>
      <c r="BJ24" s="56" t="s">
        <v>70</v>
      </c>
      <c r="BK24" s="56" t="s">
        <v>70</v>
      </c>
      <c r="BM24" s="56" t="s">
        <v>70</v>
      </c>
      <c r="BP24" s="57" t="s">
        <v>70</v>
      </c>
      <c r="BQ24" s="57" t="s">
        <v>70</v>
      </c>
      <c r="BR24" s="57" t="s">
        <v>70</v>
      </c>
      <c r="BT24" s="56" t="s">
        <v>70</v>
      </c>
      <c r="BU24" s="56" t="s">
        <v>70</v>
      </c>
      <c r="BW24" s="56" t="s">
        <v>70</v>
      </c>
    </row>
    <row r="25" spans="1:125" x14ac:dyDescent="0.25">
      <c r="I25" s="10" t="s">
        <v>28</v>
      </c>
      <c r="J25" s="13">
        <f t="shared" si="2"/>
        <v>10</v>
      </c>
      <c r="K25" s="1">
        <f t="shared" ref="K25:K41" si="3">J4-J25</f>
        <v>0</v>
      </c>
      <c r="L25" s="14">
        <v>2</v>
      </c>
      <c r="M25" s="40" t="s">
        <v>28</v>
      </c>
      <c r="N25" s="40" t="s">
        <v>45</v>
      </c>
      <c r="O25" s="40" t="s">
        <v>40</v>
      </c>
      <c r="P25" s="40" t="s">
        <v>29</v>
      </c>
      <c r="Q25" s="40" t="s">
        <v>31</v>
      </c>
      <c r="R25" s="40" t="s">
        <v>40</v>
      </c>
      <c r="S25" s="40" t="s">
        <v>29</v>
      </c>
      <c r="T25" s="40" t="s">
        <v>32</v>
      </c>
      <c r="U25" s="40" t="s">
        <v>172</v>
      </c>
      <c r="V25" s="40" t="s">
        <v>28</v>
      </c>
      <c r="W25" s="40" t="s">
        <v>31</v>
      </c>
      <c r="X25" s="40" t="s">
        <v>42</v>
      </c>
      <c r="Y25" s="40" t="s">
        <v>30</v>
      </c>
      <c r="Z25" s="40" t="s">
        <v>39</v>
      </c>
      <c r="AA25" s="40" t="s">
        <v>39</v>
      </c>
      <c r="AB25" s="40" t="s">
        <v>34</v>
      </c>
      <c r="AC25" s="40" t="s">
        <v>37</v>
      </c>
      <c r="AD25" s="40" t="s">
        <v>32</v>
      </c>
      <c r="AZ25" t="s">
        <v>71</v>
      </c>
      <c r="BB25" t="s">
        <v>71</v>
      </c>
      <c r="BI25" t="s">
        <v>71</v>
      </c>
      <c r="BJ25" t="s">
        <v>71</v>
      </c>
      <c r="BK25" t="s">
        <v>71</v>
      </c>
      <c r="BM25" t="s">
        <v>71</v>
      </c>
      <c r="BT25" t="s">
        <v>71</v>
      </c>
      <c r="BU25" t="s">
        <v>71</v>
      </c>
      <c r="BW25" t="s">
        <v>71</v>
      </c>
    </row>
    <row r="26" spans="1:125" x14ac:dyDescent="0.25">
      <c r="I26" s="15" t="s">
        <v>31</v>
      </c>
      <c r="J26" s="19">
        <f t="shared" si="2"/>
        <v>10</v>
      </c>
      <c r="K26" s="1">
        <f t="shared" si="3"/>
        <v>0</v>
      </c>
      <c r="L26" s="14">
        <v>3</v>
      </c>
      <c r="M26" s="40" t="s">
        <v>40</v>
      </c>
      <c r="N26" s="40" t="s">
        <v>39</v>
      </c>
      <c r="O26" s="40" t="s">
        <v>32</v>
      </c>
      <c r="P26" s="40" t="s">
        <v>41</v>
      </c>
      <c r="Q26" s="40" t="s">
        <v>41</v>
      </c>
      <c r="R26" s="40" t="s">
        <v>32</v>
      </c>
      <c r="S26" s="40" t="s">
        <v>38</v>
      </c>
      <c r="T26" s="40" t="s">
        <v>34</v>
      </c>
      <c r="U26" s="40" t="s">
        <v>34</v>
      </c>
      <c r="V26" s="40" t="s">
        <v>43</v>
      </c>
      <c r="W26" s="40" t="s">
        <v>34</v>
      </c>
      <c r="X26" s="40" t="s">
        <v>35</v>
      </c>
      <c r="Y26" s="40" t="s">
        <v>28</v>
      </c>
      <c r="Z26" s="40" t="s">
        <v>34</v>
      </c>
      <c r="AA26" s="40" t="s">
        <v>36</v>
      </c>
      <c r="AB26" s="40" t="s">
        <v>28</v>
      </c>
      <c r="AC26" s="40" t="s">
        <v>42</v>
      </c>
      <c r="AD26" s="40" t="s">
        <v>45</v>
      </c>
      <c r="AZ26" t="s">
        <v>75</v>
      </c>
      <c r="BB26" t="s">
        <v>75</v>
      </c>
      <c r="BF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s="59" t="s">
        <v>76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</row>
    <row r="27" spans="1:125" x14ac:dyDescent="0.25">
      <c r="I27" s="16" t="s">
        <v>32</v>
      </c>
      <c r="J27" s="22">
        <f t="shared" si="2"/>
        <v>10</v>
      </c>
      <c r="K27" s="1">
        <f t="shared" si="3"/>
        <v>0</v>
      </c>
      <c r="L27" s="14">
        <v>4</v>
      </c>
      <c r="M27" s="40" t="s">
        <v>36</v>
      </c>
      <c r="N27" s="40" t="s">
        <v>31</v>
      </c>
      <c r="O27" s="40" t="s">
        <v>35</v>
      </c>
      <c r="P27" s="40" t="s">
        <v>37</v>
      </c>
      <c r="Q27" s="40" t="s">
        <v>38</v>
      </c>
      <c r="R27" s="40" t="s">
        <v>31</v>
      </c>
      <c r="S27" s="40" t="s">
        <v>32</v>
      </c>
      <c r="T27" s="40" t="s">
        <v>36</v>
      </c>
      <c r="U27" s="40" t="s">
        <v>44</v>
      </c>
      <c r="V27" s="40" t="s">
        <v>29</v>
      </c>
      <c r="W27" s="40" t="s">
        <v>30</v>
      </c>
      <c r="X27" s="40" t="s">
        <v>44</v>
      </c>
      <c r="Y27" s="40" t="s">
        <v>42</v>
      </c>
      <c r="Z27" s="40" t="s">
        <v>31</v>
      </c>
      <c r="AA27" s="40" t="s">
        <v>29</v>
      </c>
      <c r="AB27" s="40" t="s">
        <v>29</v>
      </c>
      <c r="AC27" s="40" t="s">
        <v>32</v>
      </c>
      <c r="AD27" s="40" t="s">
        <v>44</v>
      </c>
      <c r="AT27" s="43"/>
      <c r="AU27" s="43"/>
      <c r="AV27" s="43"/>
      <c r="AW27" s="43"/>
      <c r="AX27" s="43"/>
      <c r="AY27" s="43"/>
      <c r="AZ27" s="43" t="s">
        <v>175</v>
      </c>
      <c r="BA27" s="43"/>
      <c r="BB27" s="43" t="s">
        <v>101</v>
      </c>
      <c r="BC27" s="43"/>
      <c r="BD27" s="43"/>
      <c r="BE27" s="43"/>
      <c r="BF27" s="43"/>
      <c r="BG27" s="43"/>
      <c r="BH27" s="43"/>
      <c r="BI27" s="43" t="s">
        <v>99</v>
      </c>
      <c r="BJ27" s="43" t="s">
        <v>94</v>
      </c>
      <c r="BK27" s="43" t="s">
        <v>176</v>
      </c>
      <c r="BL27" s="43"/>
      <c r="BM27" s="43" t="s">
        <v>96</v>
      </c>
      <c r="BN27" s="43"/>
      <c r="BO27" s="43"/>
      <c r="BP27" s="43"/>
      <c r="BQ27" s="43"/>
      <c r="BR27" s="43"/>
      <c r="BS27" s="43"/>
      <c r="BT27" s="43" t="s">
        <v>105</v>
      </c>
      <c r="BU27" s="43" t="s">
        <v>103</v>
      </c>
      <c r="BV27" s="43"/>
      <c r="BW27" s="43" t="s">
        <v>93</v>
      </c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25" x14ac:dyDescent="0.25">
      <c r="I28" s="20" t="s">
        <v>34</v>
      </c>
      <c r="J28" s="26">
        <f t="shared" si="2"/>
        <v>10</v>
      </c>
      <c r="K28" s="1">
        <f t="shared" si="3"/>
        <v>0</v>
      </c>
      <c r="L28" s="14">
        <v>5</v>
      </c>
      <c r="M28" s="40" t="s">
        <v>35</v>
      </c>
      <c r="N28" s="40" t="s">
        <v>38</v>
      </c>
      <c r="O28" s="40" t="s">
        <v>41</v>
      </c>
      <c r="P28" s="40" t="s">
        <v>30</v>
      </c>
      <c r="Q28" s="40" t="s">
        <v>42</v>
      </c>
      <c r="R28" s="40" t="s">
        <v>33</v>
      </c>
      <c r="S28" s="40" t="s">
        <v>35</v>
      </c>
      <c r="T28" s="40" t="s">
        <v>40</v>
      </c>
      <c r="U28" s="40" t="s">
        <v>32</v>
      </c>
      <c r="V28" s="40" t="s">
        <v>31</v>
      </c>
      <c r="W28" s="40" t="s">
        <v>28</v>
      </c>
      <c r="X28" s="40" t="s">
        <v>36</v>
      </c>
      <c r="Y28" s="40" t="s">
        <v>43</v>
      </c>
      <c r="Z28" s="40" t="s">
        <v>32</v>
      </c>
      <c r="AA28" s="40" t="s">
        <v>38</v>
      </c>
      <c r="AB28" s="40" t="s">
        <v>31</v>
      </c>
      <c r="AC28" s="40" t="s">
        <v>35</v>
      </c>
      <c r="AD28" s="40" t="s">
        <v>40</v>
      </c>
      <c r="BB28" s="1"/>
      <c r="BE28" s="1"/>
      <c r="BI28" s="1"/>
      <c r="BN28" s="1"/>
      <c r="BO28" s="1"/>
      <c r="BP28" s="1">
        <v>36</v>
      </c>
      <c r="BQ28" s="1"/>
      <c r="CC28" s="1"/>
      <c r="CQ28" s="1"/>
    </row>
    <row r="29" spans="1:125" x14ac:dyDescent="0.25">
      <c r="I29" s="21" t="s">
        <v>35</v>
      </c>
      <c r="J29" s="31">
        <f t="shared" si="2"/>
        <v>10</v>
      </c>
      <c r="K29" s="1">
        <f t="shared" si="3"/>
        <v>0</v>
      </c>
      <c r="L29" s="14">
        <v>6</v>
      </c>
      <c r="M29" s="40" t="s">
        <v>30</v>
      </c>
      <c r="N29" s="40" t="s">
        <v>34</v>
      </c>
      <c r="O29" s="40" t="s">
        <v>39</v>
      </c>
      <c r="P29" s="40" t="s">
        <v>40</v>
      </c>
      <c r="Q29" s="40" t="s">
        <v>34</v>
      </c>
      <c r="R29" s="40" t="s">
        <v>35</v>
      </c>
      <c r="S29" s="40" t="s">
        <v>42</v>
      </c>
      <c r="T29" s="40" t="s">
        <v>29</v>
      </c>
      <c r="U29" s="40" t="s">
        <v>39</v>
      </c>
      <c r="V29" s="40" t="s">
        <v>36</v>
      </c>
      <c r="W29" s="40" t="s">
        <v>172</v>
      </c>
      <c r="X29" s="40" t="s">
        <v>30</v>
      </c>
      <c r="Y29" s="40" t="s">
        <v>38</v>
      </c>
      <c r="Z29" s="40" t="s">
        <v>44</v>
      </c>
      <c r="AA29" s="40" t="s">
        <v>31</v>
      </c>
      <c r="AB29" s="40" t="s">
        <v>42</v>
      </c>
      <c r="AC29" s="40" t="s">
        <v>39</v>
      </c>
      <c r="AD29" s="40" t="s">
        <v>28</v>
      </c>
      <c r="BP29" s="56" t="s">
        <v>90</v>
      </c>
      <c r="BQ29" s="56" t="s">
        <v>90</v>
      </c>
      <c r="BR29" s="56" t="s">
        <v>90</v>
      </c>
      <c r="BS29" s="57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125" x14ac:dyDescent="0.25">
      <c r="I30" s="11" t="s">
        <v>30</v>
      </c>
      <c r="J30" s="12">
        <f t="shared" si="2"/>
        <v>8</v>
      </c>
      <c r="K30" s="1">
        <f t="shared" si="3"/>
        <v>0</v>
      </c>
      <c r="L30" s="14">
        <v>7</v>
      </c>
      <c r="M30" s="40" t="s">
        <v>33</v>
      </c>
      <c r="N30" s="40" t="s">
        <v>29</v>
      </c>
      <c r="O30" s="40" t="s">
        <v>33</v>
      </c>
      <c r="P30" s="40" t="s">
        <v>44</v>
      </c>
      <c r="Q30" s="40" t="s">
        <v>37</v>
      </c>
      <c r="R30" s="40" t="s">
        <v>29</v>
      </c>
      <c r="S30" s="40" t="s">
        <v>41</v>
      </c>
      <c r="T30" s="40" t="s">
        <v>30</v>
      </c>
      <c r="U30" s="40" t="s">
        <v>43</v>
      </c>
      <c r="V30" s="40" t="s">
        <v>32</v>
      </c>
      <c r="W30" s="40" t="s">
        <v>36</v>
      </c>
      <c r="X30" s="40" t="s">
        <v>41</v>
      </c>
      <c r="Y30" s="40" t="s">
        <v>37</v>
      </c>
      <c r="Z30" s="40" t="s">
        <v>28</v>
      </c>
      <c r="AA30" s="40" t="s">
        <v>32</v>
      </c>
      <c r="AB30" s="40" t="s">
        <v>172</v>
      </c>
      <c r="AC30" s="40" t="s">
        <v>28</v>
      </c>
      <c r="AD30" s="40" t="s">
        <v>37</v>
      </c>
      <c r="BP30" s="56" t="s">
        <v>180</v>
      </c>
      <c r="BQ30" s="56" t="s">
        <v>180</v>
      </c>
      <c r="BR30" s="56" t="s">
        <v>180</v>
      </c>
      <c r="BX30" s="56" t="s">
        <v>180</v>
      </c>
      <c r="BY30" s="56" t="s">
        <v>180</v>
      </c>
      <c r="BZ30" s="57" t="s">
        <v>180</v>
      </c>
      <c r="CA30" s="57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125" x14ac:dyDescent="0.25">
      <c r="I31" s="23" t="s">
        <v>36</v>
      </c>
      <c r="J31" s="37">
        <f t="shared" si="2"/>
        <v>8</v>
      </c>
      <c r="K31" s="1">
        <f t="shared" si="3"/>
        <v>0</v>
      </c>
      <c r="L31" s="14">
        <v>8</v>
      </c>
      <c r="M31" s="40" t="s">
        <v>31</v>
      </c>
      <c r="N31" s="40" t="s">
        <v>172</v>
      </c>
      <c r="O31" s="40" t="s">
        <v>34</v>
      </c>
      <c r="P31" s="40" t="s">
        <v>45</v>
      </c>
      <c r="Q31" s="40" t="s">
        <v>36</v>
      </c>
      <c r="R31" s="40" t="s">
        <v>41</v>
      </c>
      <c r="S31" s="40" t="s">
        <v>28</v>
      </c>
      <c r="T31" s="40" t="s">
        <v>43</v>
      </c>
      <c r="U31" s="40" t="s">
        <v>37</v>
      </c>
      <c r="V31" s="40" t="s">
        <v>37</v>
      </c>
      <c r="W31" s="40" t="s">
        <v>38</v>
      </c>
      <c r="X31" s="40" t="s">
        <v>31</v>
      </c>
      <c r="Y31" s="40" t="s">
        <v>35</v>
      </c>
      <c r="Z31" s="40" t="s">
        <v>35</v>
      </c>
      <c r="AA31" s="40" t="s">
        <v>33</v>
      </c>
      <c r="AB31" s="40" t="s">
        <v>30</v>
      </c>
      <c r="AC31" s="40" t="s">
        <v>36</v>
      </c>
      <c r="AD31" s="40" t="s">
        <v>34</v>
      </c>
      <c r="BP31" s="56" t="s">
        <v>73</v>
      </c>
      <c r="BQ31" s="56" t="s">
        <v>73</v>
      </c>
      <c r="BR31" s="56" t="s">
        <v>73</v>
      </c>
      <c r="BX31" s="56" t="s">
        <v>73</v>
      </c>
      <c r="BY31" s="56" t="s">
        <v>73</v>
      </c>
      <c r="CB31" s="56" t="s">
        <v>73</v>
      </c>
      <c r="CC31" s="56" t="s">
        <v>73</v>
      </c>
      <c r="CD31" s="57" t="s">
        <v>73</v>
      </c>
      <c r="CE31" s="56" t="s">
        <v>73</v>
      </c>
      <c r="CF31" s="56" t="s">
        <v>73</v>
      </c>
    </row>
    <row r="32" spans="1:125" x14ac:dyDescent="0.25">
      <c r="I32" s="27" t="s">
        <v>37</v>
      </c>
      <c r="J32" s="41">
        <f t="shared" si="2"/>
        <v>8</v>
      </c>
      <c r="K32" s="1">
        <f t="shared" si="3"/>
        <v>0</v>
      </c>
      <c r="BP32" s="56" t="s">
        <v>70</v>
      </c>
      <c r="BQ32" s="56" t="s">
        <v>70</v>
      </c>
      <c r="BR32" s="57" t="s">
        <v>70</v>
      </c>
      <c r="BX32" s="56" t="s">
        <v>70</v>
      </c>
      <c r="BY32" s="56" t="s">
        <v>70</v>
      </c>
      <c r="CB32" s="56" t="s">
        <v>70</v>
      </c>
      <c r="CC32" s="57" t="s">
        <v>70</v>
      </c>
      <c r="CE32" s="56" t="s">
        <v>70</v>
      </c>
      <c r="CF32" s="56" t="s">
        <v>70</v>
      </c>
    </row>
    <row r="33" spans="9:109" x14ac:dyDescent="0.25">
      <c r="I33" s="28" t="s">
        <v>38</v>
      </c>
      <c r="J33" s="42">
        <f t="shared" si="2"/>
        <v>8</v>
      </c>
      <c r="K33" s="1">
        <f t="shared" si="3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Q33" t="s">
        <v>71</v>
      </c>
      <c r="BX33" t="s">
        <v>71</v>
      </c>
      <c r="BY33" t="s">
        <v>71</v>
      </c>
      <c r="CB33" t="s">
        <v>71</v>
      </c>
      <c r="CE33" t="s">
        <v>71</v>
      </c>
      <c r="CF33" t="s">
        <v>71</v>
      </c>
    </row>
    <row r="34" spans="9:109" ht="15.75" thickBot="1" x14ac:dyDescent="0.3">
      <c r="I34" s="32" t="s">
        <v>40</v>
      </c>
      <c r="J34" s="45">
        <f t="shared" si="2"/>
        <v>7</v>
      </c>
      <c r="K34" s="1">
        <f t="shared" si="3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P34" t="s">
        <v>75</v>
      </c>
      <c r="BQ34" t="s">
        <v>75</v>
      </c>
      <c r="BR34" s="59" t="s">
        <v>76</v>
      </c>
      <c r="BX34" t="s">
        <v>75</v>
      </c>
      <c r="BY34" t="s">
        <v>75</v>
      </c>
      <c r="CB34" t="s">
        <v>75</v>
      </c>
      <c r="CD34" t="s">
        <v>75</v>
      </c>
      <c r="CE34" t="s">
        <v>75</v>
      </c>
      <c r="CF34" t="s">
        <v>75</v>
      </c>
    </row>
    <row r="35" spans="9:109" x14ac:dyDescent="0.25">
      <c r="I35" s="29" t="s">
        <v>39</v>
      </c>
      <c r="J35" s="30">
        <f t="shared" si="2"/>
        <v>6</v>
      </c>
      <c r="K35" s="1">
        <f t="shared" si="3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P35" s="43" t="s">
        <v>176</v>
      </c>
      <c r="BQ35" s="43" t="s">
        <v>173</v>
      </c>
      <c r="BR35" s="43"/>
      <c r="BS35" s="43"/>
      <c r="BT35" s="43"/>
      <c r="BU35" s="43"/>
      <c r="BV35" s="43"/>
      <c r="BW35" s="43"/>
      <c r="BX35" s="43" t="s">
        <v>97</v>
      </c>
      <c r="BY35" s="43" t="s">
        <v>95</v>
      </c>
      <c r="BZ35" s="43"/>
      <c r="CA35" s="43"/>
      <c r="CB35" s="43" t="s">
        <v>103</v>
      </c>
      <c r="CC35" s="43"/>
      <c r="CE35" s="43" t="s">
        <v>105</v>
      </c>
      <c r="CF35" s="43" t="s">
        <v>177</v>
      </c>
    </row>
    <row r="36" spans="9:109" x14ac:dyDescent="0.25">
      <c r="I36" s="33" t="s">
        <v>41</v>
      </c>
      <c r="J36" s="34">
        <f t="shared" si="2"/>
        <v>6</v>
      </c>
      <c r="K36" s="1">
        <f t="shared" si="3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/>
      <c r="BR36" s="1">
        <v>38</v>
      </c>
      <c r="BV36" s="1"/>
      <c r="BW36" s="1"/>
      <c r="CQ36" s="1"/>
      <c r="CR36" s="1"/>
      <c r="CT36" s="1"/>
    </row>
    <row r="37" spans="9:109" x14ac:dyDescent="0.25">
      <c r="I37" s="35" t="s">
        <v>42</v>
      </c>
      <c r="J37" s="44">
        <f t="shared" si="2"/>
        <v>6</v>
      </c>
      <c r="K37" s="1">
        <f t="shared" si="3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R37" s="56" t="s">
        <v>90</v>
      </c>
      <c r="BS37" s="57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6" t="s">
        <v>90</v>
      </c>
      <c r="CD37" s="57" t="s">
        <v>90</v>
      </c>
      <c r="CE37" s="57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</row>
    <row r="38" spans="9:109" x14ac:dyDescent="0.25">
      <c r="I38" s="17" t="s">
        <v>33</v>
      </c>
      <c r="J38" s="18">
        <f t="shared" si="2"/>
        <v>5</v>
      </c>
      <c r="K38" s="1">
        <f t="shared" si="3"/>
        <v>0</v>
      </c>
      <c r="M38" s="1">
        <v>10</v>
      </c>
      <c r="N38" s="1">
        <v>15</v>
      </c>
      <c r="O38" s="1"/>
      <c r="Q38" s="77">
        <v>4</v>
      </c>
      <c r="BR38" s="56" t="s">
        <v>182</v>
      </c>
      <c r="CC38" s="56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7" t="s">
        <v>182</v>
      </c>
      <c r="CP38" s="56" t="s">
        <v>182</v>
      </c>
      <c r="CQ38" s="56" t="s">
        <v>182</v>
      </c>
      <c r="CR38" s="56" t="s">
        <v>182</v>
      </c>
      <c r="CS38" s="56" t="s">
        <v>182</v>
      </c>
    </row>
    <row r="39" spans="9:109" x14ac:dyDescent="0.25">
      <c r="I39" s="36" t="s">
        <v>43</v>
      </c>
      <c r="J39" s="46">
        <f t="shared" si="2"/>
        <v>5</v>
      </c>
      <c r="K39" s="1">
        <f t="shared" si="3"/>
        <v>0</v>
      </c>
      <c r="M39" s="1">
        <v>12</v>
      </c>
      <c r="N39" s="1"/>
      <c r="Q39" s="77">
        <v>5</v>
      </c>
      <c r="BR39" s="56" t="s">
        <v>73</v>
      </c>
      <c r="CC39" s="56" t="s">
        <v>73</v>
      </c>
      <c r="CG39" s="56" t="s">
        <v>73</v>
      </c>
      <c r="CH39" s="56" t="s">
        <v>73</v>
      </c>
      <c r="CI39" s="56" t="s">
        <v>73</v>
      </c>
      <c r="CJ39" s="57" t="s">
        <v>73</v>
      </c>
      <c r="CK39" s="56" t="s">
        <v>73</v>
      </c>
      <c r="CL39" s="56" t="s">
        <v>73</v>
      </c>
      <c r="CM39" s="57" t="s">
        <v>73</v>
      </c>
      <c r="CN39" s="56" t="s">
        <v>73</v>
      </c>
      <c r="CP39" s="56" t="s">
        <v>73</v>
      </c>
      <c r="CQ39" s="56" t="s">
        <v>73</v>
      </c>
      <c r="CR39" s="56" t="s">
        <v>73</v>
      </c>
      <c r="CS39" s="56" t="s">
        <v>73</v>
      </c>
    </row>
    <row r="40" spans="9:109" x14ac:dyDescent="0.25">
      <c r="I40" s="38" t="s">
        <v>44</v>
      </c>
      <c r="J40" s="49">
        <f t="shared" si="2"/>
        <v>5</v>
      </c>
      <c r="K40" s="1">
        <f t="shared" si="3"/>
        <v>0</v>
      </c>
      <c r="M40" s="1"/>
      <c r="N40" s="1"/>
      <c r="Q40" s="77">
        <v>6</v>
      </c>
      <c r="BR40" s="56" t="s">
        <v>70</v>
      </c>
      <c r="CC40" s="56" t="s">
        <v>70</v>
      </c>
      <c r="CG40" s="57" t="s">
        <v>70</v>
      </c>
      <c r="CH40" s="56" t="s">
        <v>70</v>
      </c>
      <c r="CI40" s="56" t="s">
        <v>70</v>
      </c>
      <c r="CK40" s="57" t="s">
        <v>70</v>
      </c>
      <c r="CL40" s="56" t="s">
        <v>70</v>
      </c>
      <c r="CN40" s="56" t="s">
        <v>70</v>
      </c>
      <c r="CP40" s="57" t="s">
        <v>70</v>
      </c>
      <c r="CQ40" s="56" t="s">
        <v>70</v>
      </c>
      <c r="CR40" s="56" t="s">
        <v>70</v>
      </c>
      <c r="CS40" s="56" t="s">
        <v>70</v>
      </c>
    </row>
    <row r="41" spans="9:109" x14ac:dyDescent="0.25">
      <c r="I41" s="39" t="s">
        <v>45</v>
      </c>
      <c r="J41" s="48">
        <f t="shared" si="2"/>
        <v>4</v>
      </c>
      <c r="K41" s="1">
        <f t="shared" si="3"/>
        <v>0</v>
      </c>
      <c r="Q41" s="77">
        <v>8</v>
      </c>
      <c r="BR41" t="s">
        <v>71</v>
      </c>
      <c r="CC41" t="s">
        <v>71</v>
      </c>
      <c r="CH41" t="s">
        <v>71</v>
      </c>
      <c r="CI41" t="s">
        <v>71</v>
      </c>
      <c r="CL41" t="s">
        <v>71</v>
      </c>
      <c r="CN41" t="s">
        <v>71</v>
      </c>
      <c r="CQ41" t="s">
        <v>71</v>
      </c>
      <c r="CR41" t="s">
        <v>71</v>
      </c>
      <c r="CS41" t="s">
        <v>71</v>
      </c>
    </row>
    <row r="42" spans="9:109" x14ac:dyDescent="0.25">
      <c r="I42" s="84" t="s">
        <v>172</v>
      </c>
      <c r="J42" s="85">
        <f t="shared" si="2"/>
        <v>6</v>
      </c>
      <c r="K42" s="1">
        <f>6-J42</f>
        <v>0</v>
      </c>
      <c r="M42" s="43" t="s">
        <v>110</v>
      </c>
      <c r="Q42" s="77">
        <v>10</v>
      </c>
      <c r="BR42" t="s">
        <v>75</v>
      </c>
      <c r="CC42" t="s">
        <v>75</v>
      </c>
      <c r="CG42" s="59" t="s">
        <v>76</v>
      </c>
      <c r="CH42" t="s">
        <v>75</v>
      </c>
      <c r="CI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Q42" t="s">
        <v>75</v>
      </c>
      <c r="CR42" t="s">
        <v>75</v>
      </c>
      <c r="CS42" t="s">
        <v>75</v>
      </c>
    </row>
    <row r="43" spans="9:109" x14ac:dyDescent="0.25">
      <c r="J43" s="1">
        <f>SUM(J24:J42)/2</f>
        <v>72</v>
      </c>
      <c r="M43" t="s">
        <v>195</v>
      </c>
      <c r="Q43" s="77">
        <v>11</v>
      </c>
      <c r="BR43" s="43" t="s">
        <v>97</v>
      </c>
      <c r="BU43" s="43"/>
      <c r="BY43" s="43"/>
      <c r="BZ43" s="43"/>
      <c r="CA43" s="43"/>
      <c r="CB43" s="43"/>
      <c r="CC43" s="43" t="s">
        <v>94</v>
      </c>
      <c r="CD43" s="43"/>
      <c r="CE43" s="43"/>
      <c r="CF43" s="43"/>
      <c r="CG43" s="43"/>
      <c r="CH43" s="43" t="s">
        <v>178</v>
      </c>
      <c r="CI43" s="43" t="s">
        <v>177</v>
      </c>
      <c r="CJ43" s="43" t="s">
        <v>103</v>
      </c>
      <c r="CK43" s="43"/>
      <c r="CL43" s="43" t="s">
        <v>176</v>
      </c>
      <c r="CM43" s="43"/>
      <c r="CN43" s="43" t="s">
        <v>93</v>
      </c>
      <c r="CO43" s="43"/>
      <c r="CP43" s="43"/>
      <c r="CQ43" s="43" t="s">
        <v>104</v>
      </c>
      <c r="CR43" s="43" t="s">
        <v>175</v>
      </c>
      <c r="CS43" s="43" t="s">
        <v>100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/>
      <c r="CZ44" s="1"/>
    </row>
    <row r="45" spans="9:109" x14ac:dyDescent="0.25">
      <c r="M45" t="s">
        <v>199</v>
      </c>
      <c r="Q45" s="69">
        <v>13</v>
      </c>
      <c r="CG45" s="56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6" t="s">
        <v>90</v>
      </c>
      <c r="CQ45" s="57" t="s">
        <v>90</v>
      </c>
      <c r="CR45" s="57" t="s">
        <v>90</v>
      </c>
      <c r="CS45" s="57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E45" s="1"/>
    </row>
    <row r="46" spans="9:109" x14ac:dyDescent="0.25">
      <c r="M46" s="43" t="s">
        <v>111</v>
      </c>
      <c r="Q46" s="77">
        <v>14</v>
      </c>
      <c r="CG46" s="56" t="s">
        <v>184</v>
      </c>
      <c r="CK46" s="56" t="s">
        <v>184</v>
      </c>
      <c r="CP46" s="56" t="s">
        <v>184</v>
      </c>
      <c r="CT46" s="56" t="s">
        <v>184</v>
      </c>
      <c r="CU46" s="57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  <c r="DC46" s="56" t="s">
        <v>184</v>
      </c>
    </row>
    <row r="47" spans="9:109" x14ac:dyDescent="0.25">
      <c r="M47" t="s">
        <v>212</v>
      </c>
      <c r="Q47" s="77">
        <v>16</v>
      </c>
      <c r="CG47" s="56" t="s">
        <v>73</v>
      </c>
      <c r="CK47" s="56" t="s">
        <v>73</v>
      </c>
      <c r="CP47" s="56" t="s">
        <v>73</v>
      </c>
      <c r="CT47" s="56" t="s">
        <v>73</v>
      </c>
      <c r="CV47" s="57" t="s">
        <v>73</v>
      </c>
      <c r="CW47" s="56" t="s">
        <v>73</v>
      </c>
      <c r="CX47" s="57" t="s">
        <v>73</v>
      </c>
      <c r="CY47" s="57" t="s">
        <v>73</v>
      </c>
      <c r="CZ47" s="57" t="s">
        <v>73</v>
      </c>
      <c r="DA47" s="56" t="s">
        <v>73</v>
      </c>
      <c r="DB47" s="56" t="s">
        <v>73</v>
      </c>
      <c r="DC47" s="56" t="s">
        <v>73</v>
      </c>
    </row>
    <row r="48" spans="9:109" x14ac:dyDescent="0.25">
      <c r="M48" s="43" t="s">
        <v>112</v>
      </c>
      <c r="Q48" s="77">
        <v>17</v>
      </c>
      <c r="CG48" s="56" t="s">
        <v>70</v>
      </c>
      <c r="CK48" s="56" t="s">
        <v>70</v>
      </c>
      <c r="CP48" s="56" t="s">
        <v>70</v>
      </c>
      <c r="CT48" s="56" t="s">
        <v>70</v>
      </c>
      <c r="CW48" s="57" t="s">
        <v>70</v>
      </c>
      <c r="DA48" s="56" t="s">
        <v>70</v>
      </c>
      <c r="DB48" s="56" t="s">
        <v>70</v>
      </c>
      <c r="DC48" s="56" t="s">
        <v>70</v>
      </c>
    </row>
    <row r="49" spans="13:138" x14ac:dyDescent="0.25">
      <c r="M49" s="70" t="s">
        <v>115</v>
      </c>
      <c r="N49" s="70"/>
      <c r="O49" s="70"/>
      <c r="CG49" t="s">
        <v>71</v>
      </c>
      <c r="CK49" t="s">
        <v>71</v>
      </c>
      <c r="CP49" t="s">
        <v>71</v>
      </c>
      <c r="CT49" t="s">
        <v>71</v>
      </c>
      <c r="DA49" t="s">
        <v>71</v>
      </c>
      <c r="DB49" t="s">
        <v>71</v>
      </c>
      <c r="DC49" t="s">
        <v>71</v>
      </c>
    </row>
    <row r="50" spans="13:138" x14ac:dyDescent="0.25">
      <c r="M50" s="70" t="s">
        <v>197</v>
      </c>
      <c r="N50" s="70"/>
      <c r="O50" s="70"/>
      <c r="P50" s="79"/>
      <c r="CG50" t="s">
        <v>75</v>
      </c>
      <c r="CK50" t="s">
        <v>75</v>
      </c>
      <c r="CP50" t="s">
        <v>75</v>
      </c>
      <c r="CR50" t="s">
        <v>75</v>
      </c>
      <c r="CS50" t="s">
        <v>75</v>
      </c>
      <c r="CT50" t="s">
        <v>75</v>
      </c>
      <c r="CU50" t="s">
        <v>75</v>
      </c>
      <c r="CV50" t="s">
        <v>75</v>
      </c>
      <c r="CW50" s="59" t="s">
        <v>76</v>
      </c>
      <c r="CX50" t="s">
        <v>75</v>
      </c>
      <c r="CY50" t="s">
        <v>75</v>
      </c>
      <c r="CZ50" t="s">
        <v>75</v>
      </c>
      <c r="DA50" t="s">
        <v>75</v>
      </c>
      <c r="DB50" t="s">
        <v>75</v>
      </c>
      <c r="DC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 t="s">
        <v>96</v>
      </c>
      <c r="CH51" s="43"/>
      <c r="CI51" s="43"/>
      <c r="CJ51" s="43"/>
      <c r="CK51" s="43" t="s">
        <v>101</v>
      </c>
      <c r="CL51" s="43"/>
      <c r="CM51" s="43"/>
      <c r="CN51" s="43"/>
      <c r="CO51" s="43"/>
      <c r="CP51" s="43" t="s">
        <v>102</v>
      </c>
      <c r="CQ51" s="43"/>
      <c r="CR51" s="43"/>
      <c r="CS51" s="43"/>
      <c r="CT51" s="43" t="s">
        <v>99</v>
      </c>
      <c r="CU51" s="43"/>
      <c r="CV51" s="43"/>
      <c r="CW51" s="43"/>
      <c r="CX51" s="43"/>
      <c r="CY51" s="43"/>
      <c r="CZ51" s="43"/>
      <c r="DA51" s="43" t="s">
        <v>93</v>
      </c>
      <c r="DB51" s="43" t="s">
        <v>95</v>
      </c>
      <c r="DC51" s="43" t="s">
        <v>173</v>
      </c>
    </row>
    <row r="52" spans="13:138" x14ac:dyDescent="0.25">
      <c r="M52" s="43" t="s">
        <v>114</v>
      </c>
      <c r="CS52" s="1"/>
      <c r="CV52" s="1"/>
      <c r="CW52" s="1">
        <v>69</v>
      </c>
      <c r="DG52" s="1"/>
      <c r="DL52" s="1"/>
    </row>
    <row r="53" spans="13:138" x14ac:dyDescent="0.25">
      <c r="M53" t="s">
        <v>200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</row>
    <row r="54" spans="13:138" x14ac:dyDescent="0.25">
      <c r="M54" s="75" t="s">
        <v>214</v>
      </c>
      <c r="N54" s="78"/>
      <c r="O54" s="78"/>
      <c r="CW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</row>
    <row r="55" spans="13:138" x14ac:dyDescent="0.25">
      <c r="M55" s="75"/>
      <c r="N55" s="78"/>
      <c r="O55" s="78"/>
      <c r="CW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  <c r="DH55" s="57" t="s">
        <v>73</v>
      </c>
      <c r="DI55" s="56" t="s">
        <v>73</v>
      </c>
      <c r="DJ55" s="57" t="s">
        <v>73</v>
      </c>
      <c r="DK55" s="57" t="s">
        <v>73</v>
      </c>
      <c r="DL55" s="57" t="s">
        <v>73</v>
      </c>
      <c r="DM55" s="56" t="s">
        <v>73</v>
      </c>
    </row>
    <row r="56" spans="13:138" x14ac:dyDescent="0.25">
      <c r="M56" s="43" t="s">
        <v>119</v>
      </c>
      <c r="CW56" s="56" t="s">
        <v>70</v>
      </c>
      <c r="DE56" s="56" t="s">
        <v>70</v>
      </c>
      <c r="DG56" s="56" t="s">
        <v>70</v>
      </c>
      <c r="DI56" s="56" t="s">
        <v>70</v>
      </c>
      <c r="DM56" s="56" t="s">
        <v>70</v>
      </c>
    </row>
    <row r="57" spans="13:138" x14ac:dyDescent="0.25">
      <c r="M57" t="s">
        <v>208</v>
      </c>
      <c r="CW57" t="s">
        <v>71</v>
      </c>
      <c r="DE57" t="s">
        <v>71</v>
      </c>
      <c r="DG57" t="s">
        <v>71</v>
      </c>
      <c r="DI57" t="s">
        <v>71</v>
      </c>
      <c r="DM57" t="s">
        <v>71</v>
      </c>
    </row>
    <row r="58" spans="13:138" x14ac:dyDescent="0.25">
      <c r="CW58" t="s">
        <v>75</v>
      </c>
      <c r="DD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</row>
    <row r="59" spans="13:138" x14ac:dyDescent="0.25">
      <c r="CW59" s="43" t="s">
        <v>102</v>
      </c>
      <c r="DE59" s="43" t="s">
        <v>98</v>
      </c>
      <c r="DG59" s="43" t="s">
        <v>104</v>
      </c>
      <c r="DI59" s="43" t="s">
        <v>101</v>
      </c>
      <c r="DM59" s="43" t="s">
        <v>175</v>
      </c>
    </row>
    <row r="60" spans="13:138" x14ac:dyDescent="0.25">
      <c r="M60" s="43" t="s">
        <v>121</v>
      </c>
      <c r="DB60" s="1"/>
      <c r="DC60" s="1"/>
      <c r="DD60" s="1"/>
      <c r="DN60" s="1">
        <v>86</v>
      </c>
      <c r="DO60" s="1"/>
      <c r="DP60" s="1"/>
      <c r="DS60" s="1"/>
      <c r="DT60" s="1"/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</row>
    <row r="62" spans="13:138" x14ac:dyDescent="0.25">
      <c r="M62" s="43" t="s">
        <v>125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</row>
    <row r="63" spans="13:138" x14ac:dyDescent="0.25">
      <c r="M63" t="s">
        <v>122</v>
      </c>
      <c r="DN63" s="57" t="s">
        <v>73</v>
      </c>
      <c r="DO63" s="56" t="s">
        <v>73</v>
      </c>
      <c r="DP63" s="57" t="s">
        <v>73</v>
      </c>
      <c r="DQ63" s="57" t="s">
        <v>73</v>
      </c>
      <c r="DR63" s="56" t="s">
        <v>73</v>
      </c>
      <c r="DS63" s="57" t="s">
        <v>73</v>
      </c>
      <c r="DT63" s="57" t="s">
        <v>73</v>
      </c>
      <c r="DU63" s="56" t="s">
        <v>73</v>
      </c>
    </row>
    <row r="64" spans="13:138" x14ac:dyDescent="0.25">
      <c r="M64" t="s">
        <v>204</v>
      </c>
      <c r="DO64" s="56" t="s">
        <v>70</v>
      </c>
      <c r="DR64" s="56" t="s">
        <v>70</v>
      </c>
      <c r="DU64" s="56" t="s">
        <v>70</v>
      </c>
    </row>
    <row r="65" spans="13:155" x14ac:dyDescent="0.25">
      <c r="M65" t="s">
        <v>215</v>
      </c>
      <c r="DO65" t="s">
        <v>71</v>
      </c>
      <c r="DR65" t="s">
        <v>71</v>
      </c>
      <c r="DU65" t="s">
        <v>71</v>
      </c>
    </row>
    <row r="66" spans="13:155" x14ac:dyDescent="0.25">
      <c r="M66" s="43" t="s">
        <v>135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</row>
    <row r="67" spans="13:155" x14ac:dyDescent="0.25">
      <c r="DO67" s="43" t="s">
        <v>99</v>
      </c>
      <c r="DR67" s="43" t="s">
        <v>94</v>
      </c>
      <c r="DU67" s="43" t="s">
        <v>100</v>
      </c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</row>
    <row r="68" spans="13:155" x14ac:dyDescent="0.25">
      <c r="DO68" s="1"/>
      <c r="DR68" s="1"/>
      <c r="DU68" s="1"/>
      <c r="DV68" s="1">
        <v>94</v>
      </c>
      <c r="DW68" s="43"/>
      <c r="DY68" s="43"/>
      <c r="EB68" s="1"/>
      <c r="ED68" s="43"/>
      <c r="EG68" s="1"/>
      <c r="EH68" s="1"/>
      <c r="EJ68" s="1"/>
      <c r="EK68" s="1"/>
      <c r="EL68" s="1"/>
    </row>
    <row r="69" spans="13:155" x14ac:dyDescent="0.25"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</row>
    <row r="70" spans="13:155" x14ac:dyDescent="0.25"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6" t="s">
        <v>73</v>
      </c>
      <c r="EC71" s="56" t="s">
        <v>73</v>
      </c>
      <c r="ED71" s="57" t="s">
        <v>73</v>
      </c>
      <c r="EE71" s="56" t="s">
        <v>73</v>
      </c>
      <c r="EF71" s="56" t="s">
        <v>73</v>
      </c>
      <c r="EG71" s="57" t="s">
        <v>73</v>
      </c>
      <c r="EH71" s="57" t="s">
        <v>73</v>
      </c>
      <c r="EI71" s="56" t="s">
        <v>73</v>
      </c>
    </row>
    <row r="72" spans="13:155" x14ac:dyDescent="0.25">
      <c r="EB72" s="56" t="s">
        <v>70</v>
      </c>
      <c r="EC72" s="56" t="s">
        <v>70</v>
      </c>
      <c r="EE72" s="56" t="s">
        <v>70</v>
      </c>
      <c r="EF72" s="57" t="s">
        <v>70</v>
      </c>
      <c r="EI72" s="56" t="s">
        <v>70</v>
      </c>
    </row>
    <row r="73" spans="13:155" x14ac:dyDescent="0.25">
      <c r="EB73" t="s">
        <v>71</v>
      </c>
      <c r="EC73" t="s">
        <v>71</v>
      </c>
      <c r="EE73" t="s">
        <v>71</v>
      </c>
      <c r="EI73" t="s">
        <v>71</v>
      </c>
    </row>
    <row r="74" spans="13:155" x14ac:dyDescent="0.25"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s="59" t="s">
        <v>76</v>
      </c>
      <c r="EG74" t="s">
        <v>75</v>
      </c>
      <c r="EH74" t="s">
        <v>75</v>
      </c>
      <c r="EI74" t="s">
        <v>75</v>
      </c>
    </row>
    <row r="75" spans="13:155" x14ac:dyDescent="0.25">
      <c r="DV75" s="43"/>
      <c r="EB75" s="43" t="s">
        <v>96</v>
      </c>
      <c r="EC75" s="43" t="s">
        <v>98</v>
      </c>
      <c r="EE75" s="43" t="s">
        <v>173</v>
      </c>
      <c r="EI75" s="43" t="s">
        <v>177</v>
      </c>
    </row>
    <row r="76" spans="13:155" x14ac:dyDescent="0.25">
      <c r="EC76" s="1"/>
      <c r="EE76" s="1"/>
      <c r="EF76" s="1">
        <v>104</v>
      </c>
      <c r="EK76" s="1"/>
      <c r="EL76" s="1"/>
      <c r="EN76" s="1"/>
      <c r="EQ76" s="1"/>
      <c r="EY76" s="1"/>
    </row>
    <row r="77" spans="13:155" x14ac:dyDescent="0.25">
      <c r="EF77" s="56" t="s">
        <v>90</v>
      </c>
      <c r="EG77" s="57" t="s">
        <v>75</v>
      </c>
      <c r="EH77" s="57" t="s">
        <v>75</v>
      </c>
      <c r="EI77" s="57" t="s">
        <v>75</v>
      </c>
      <c r="EJ77" s="56" t="s">
        <v>90</v>
      </c>
      <c r="EK77" s="56" t="s">
        <v>90</v>
      </c>
    </row>
    <row r="78" spans="13:155" x14ac:dyDescent="0.25">
      <c r="EF78" s="56" t="s">
        <v>190</v>
      </c>
      <c r="EJ78" s="56" t="s">
        <v>190</v>
      </c>
      <c r="EK78" s="56" t="s">
        <v>190</v>
      </c>
    </row>
    <row r="79" spans="13:155" x14ac:dyDescent="0.25">
      <c r="EF79" s="56" t="s">
        <v>73</v>
      </c>
      <c r="EJ79" s="56" t="s">
        <v>73</v>
      </c>
      <c r="EK79" s="56" t="s">
        <v>73</v>
      </c>
    </row>
    <row r="80" spans="13:155" x14ac:dyDescent="0.25">
      <c r="EF80" s="56" t="s">
        <v>70</v>
      </c>
      <c r="EJ80" s="56" t="s">
        <v>70</v>
      </c>
      <c r="EK80" s="56" t="s">
        <v>70</v>
      </c>
    </row>
    <row r="81" spans="136:160" x14ac:dyDescent="0.25">
      <c r="EF81" t="s">
        <v>71</v>
      </c>
      <c r="EJ81" t="s">
        <v>71</v>
      </c>
      <c r="EK81" t="s">
        <v>71</v>
      </c>
    </row>
    <row r="82" spans="136:160" x14ac:dyDescent="0.25">
      <c r="EF82" t="s">
        <v>75</v>
      </c>
      <c r="EG82" t="s">
        <v>75</v>
      </c>
      <c r="EH82" t="s">
        <v>75</v>
      </c>
      <c r="EI82" t="s">
        <v>75</v>
      </c>
      <c r="EJ82" t="s">
        <v>75</v>
      </c>
      <c r="EK82" t="s">
        <v>75</v>
      </c>
    </row>
    <row r="83" spans="136:160" x14ac:dyDescent="0.25">
      <c r="EF83" s="43" t="s">
        <v>94</v>
      </c>
      <c r="EJ83" s="43" t="s">
        <v>102</v>
      </c>
      <c r="EK83" s="43" t="s">
        <v>177</v>
      </c>
      <c r="EY83" s="43"/>
    </row>
    <row r="84" spans="136:160" x14ac:dyDescent="0.25">
      <c r="EK84" s="1"/>
      <c r="EL84" s="1">
        <v>110</v>
      </c>
      <c r="EO84" s="1"/>
      <c r="ER84" s="1"/>
      <c r="FB84" s="1"/>
      <c r="FD84" s="1"/>
    </row>
    <row r="85" spans="136:160" x14ac:dyDescent="0.25">
      <c r="EL85" s="56" t="s">
        <v>90</v>
      </c>
    </row>
    <row r="86" spans="136:160" x14ac:dyDescent="0.25">
      <c r="EL86" s="56" t="s">
        <v>218</v>
      </c>
    </row>
    <row r="87" spans="136:160" x14ac:dyDescent="0.25">
      <c r="EL87" s="56" t="s">
        <v>73</v>
      </c>
    </row>
    <row r="88" spans="136:160" x14ac:dyDescent="0.25">
      <c r="EL88" s="56" t="s">
        <v>70</v>
      </c>
    </row>
    <row r="89" spans="136:160" x14ac:dyDescent="0.25">
      <c r="EL89" t="s">
        <v>71</v>
      </c>
    </row>
    <row r="90" spans="136:160" x14ac:dyDescent="0.25">
      <c r="EL90" t="s">
        <v>75</v>
      </c>
    </row>
    <row r="91" spans="136:160" x14ac:dyDescent="0.25">
      <c r="EL91" s="43" t="s">
        <v>97</v>
      </c>
    </row>
    <row r="92" spans="136:160" x14ac:dyDescent="0.25">
      <c r="EK92" s="43"/>
      <c r="EM92" s="1">
        <v>111</v>
      </c>
      <c r="EP92" s="1"/>
      <c r="EU92" s="1"/>
      <c r="EV92" s="1"/>
    </row>
    <row r="93" spans="136:160" x14ac:dyDescent="0.25">
      <c r="EM93" s="56" t="s">
        <v>90</v>
      </c>
      <c r="EN93" s="56" t="s">
        <v>90</v>
      </c>
    </row>
    <row r="94" spans="136:160" x14ac:dyDescent="0.25">
      <c r="EM94" s="56" t="s">
        <v>80</v>
      </c>
      <c r="EN94" s="56" t="s">
        <v>80</v>
      </c>
    </row>
    <row r="95" spans="136:160" x14ac:dyDescent="0.25">
      <c r="EM95" s="57" t="s">
        <v>73</v>
      </c>
      <c r="EN95" s="56" t="s">
        <v>73</v>
      </c>
    </row>
    <row r="96" spans="136:160" x14ac:dyDescent="0.25">
      <c r="EN96" s="56" t="s">
        <v>70</v>
      </c>
    </row>
    <row r="97" spans="143:176" x14ac:dyDescent="0.25">
      <c r="EN97" t="s">
        <v>71</v>
      </c>
    </row>
    <row r="98" spans="143:176" x14ac:dyDescent="0.25">
      <c r="EM98" t="s">
        <v>75</v>
      </c>
      <c r="EN98" t="s">
        <v>75</v>
      </c>
    </row>
    <row r="99" spans="143:176" x14ac:dyDescent="0.25">
      <c r="EM99" s="43"/>
      <c r="EN99" s="43" t="s">
        <v>97</v>
      </c>
    </row>
    <row r="100" spans="143:176" x14ac:dyDescent="0.25">
      <c r="EO100" s="1">
        <v>113</v>
      </c>
      <c r="EW100" s="1"/>
      <c r="EZ100" s="1"/>
    </row>
    <row r="101" spans="143:176" x14ac:dyDescent="0.25">
      <c r="EO101" s="56" t="s">
        <v>90</v>
      </c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89" t="s">
        <v>220</v>
      </c>
    </row>
    <row r="102" spans="143:176" x14ac:dyDescent="0.25">
      <c r="EO102" s="56" t="s">
        <v>219</v>
      </c>
      <c r="EP102" s="57" t="s">
        <v>219</v>
      </c>
      <c r="EQ102" s="56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81</v>
      </c>
      <c r="EY102" s="57" t="s">
        <v>219</v>
      </c>
      <c r="EZ102" s="56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89" t="s">
        <v>220</v>
      </c>
    </row>
    <row r="103" spans="143:176" x14ac:dyDescent="0.25">
      <c r="EO103" s="57" t="s">
        <v>73</v>
      </c>
      <c r="EQ103" s="57" t="s">
        <v>73</v>
      </c>
      <c r="ER103" s="57" t="s">
        <v>73</v>
      </c>
      <c r="ES103" s="56" t="s">
        <v>73</v>
      </c>
      <c r="ET103" s="57" t="s">
        <v>73</v>
      </c>
      <c r="EU103" s="57" t="s">
        <v>73</v>
      </c>
      <c r="EV103" s="57" t="s">
        <v>73</v>
      </c>
      <c r="EW103" s="57" t="s">
        <v>73</v>
      </c>
      <c r="EX103" s="56" t="s">
        <v>73</v>
      </c>
      <c r="EZ103" s="57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89" t="s">
        <v>220</v>
      </c>
    </row>
    <row r="104" spans="143:176" x14ac:dyDescent="0.25">
      <c r="ES104" s="56" t="s">
        <v>70</v>
      </c>
      <c r="EX104" s="57" t="s">
        <v>70</v>
      </c>
      <c r="FT104" s="89" t="s">
        <v>220</v>
      </c>
    </row>
    <row r="105" spans="143:176" x14ac:dyDescent="0.25">
      <c r="ES105" t="s">
        <v>71</v>
      </c>
    </row>
    <row r="106" spans="143:176" x14ac:dyDescent="0.25">
      <c r="EO106" t="s">
        <v>75</v>
      </c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s="59" t="s">
        <v>76</v>
      </c>
      <c r="EY106" t="s">
        <v>75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</row>
    <row r="107" spans="143:176" x14ac:dyDescent="0.25">
      <c r="EP107" s="43"/>
      <c r="ES107" s="43" t="s">
        <v>98</v>
      </c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</row>
    <row r="108" spans="143:176" x14ac:dyDescent="0.25">
      <c r="EX108" s="1">
        <v>122</v>
      </c>
      <c r="FA108" s="1"/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phoneticPr fontId="4" type="noConversion"/>
  <conditionalFormatting sqref="AF3:GQ3 M24:AD31">
    <cfRule type="expression" dxfId="143" priority="1" stopIfTrue="1">
      <formula>(M3=$A$3)</formula>
    </cfRule>
    <cfRule type="expression" dxfId="142" priority="2" stopIfTrue="1">
      <formula>(M3=$A$4)</formula>
    </cfRule>
    <cfRule type="expression" dxfId="141" priority="3" stopIfTrue="1">
      <formula>(M3=$A$5)</formula>
    </cfRule>
    <cfRule type="expression" dxfId="140" priority="4" stopIfTrue="1">
      <formula>(M3=$A$6)</formula>
    </cfRule>
    <cfRule type="expression" dxfId="139" priority="5" stopIfTrue="1">
      <formula>(M3=$A$7)</formula>
    </cfRule>
    <cfRule type="expression" dxfId="138" priority="6" stopIfTrue="1">
      <formula>(M3=$A$8)</formula>
    </cfRule>
    <cfRule type="expression" dxfId="137" priority="7" stopIfTrue="1">
      <formula>(M3=$A$9)</formula>
    </cfRule>
    <cfRule type="expression" dxfId="136" priority="8" stopIfTrue="1">
      <formula>(M3=$A$10)</formula>
    </cfRule>
    <cfRule type="expression" dxfId="135" priority="9" stopIfTrue="1">
      <formula>(M3=$A$11)</formula>
    </cfRule>
    <cfRule type="expression" dxfId="134" priority="10" stopIfTrue="1">
      <formula>(M3=$A$12)</formula>
    </cfRule>
    <cfRule type="expression" dxfId="133" priority="11" stopIfTrue="1">
      <formula>(M3=$A$13)</formula>
    </cfRule>
    <cfRule type="expression" dxfId="132" priority="12" stopIfTrue="1">
      <formula>(M3=$A$14)</formula>
    </cfRule>
    <cfRule type="expression" dxfId="131" priority="13" stopIfTrue="1">
      <formula>(M3=$A$15)</formula>
    </cfRule>
    <cfRule type="expression" dxfId="130" priority="14" stopIfTrue="1">
      <formula>(M3=$A$16)</formula>
    </cfRule>
    <cfRule type="expression" dxfId="129" priority="15" stopIfTrue="1">
      <formula>(M3=$A$17)</formula>
    </cfRule>
    <cfRule type="expression" dxfId="128" priority="16" stopIfTrue="1">
      <formula>(M3=$A$18)</formula>
    </cfRule>
    <cfRule type="expression" dxfId="127" priority="17" stopIfTrue="1">
      <formula>(M3=$A$19)</formula>
    </cfRule>
    <cfRule type="expression" dxfId="126" priority="18" stopIfTrue="1">
      <formula>(M3=$A$20)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A771-A550-4D78-B523-86B15D6837DD}">
  <dimension ref="A1:GT108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202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237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I1" t="s">
        <v>68</v>
      </c>
    </row>
    <row r="2" spans="1:202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</row>
    <row r="3" spans="1:202" x14ac:dyDescent="0.25">
      <c r="A3" s="5" t="s">
        <v>28</v>
      </c>
      <c r="B3" s="6">
        <v>50</v>
      </c>
      <c r="D3" s="1">
        <f>SUM(J3:J20)</f>
        <v>162</v>
      </c>
      <c r="E3" s="1">
        <v>1</v>
      </c>
      <c r="F3" s="1">
        <f>($D$3-(8*E3))/7</f>
        <v>22</v>
      </c>
      <c r="G3" s="1">
        <f>E3+F3</f>
        <v>23</v>
      </c>
      <c r="I3" s="5" t="s">
        <v>28</v>
      </c>
      <c r="J3" s="6">
        <v>21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  <c r="AB3" s="5" t="s">
        <v>28</v>
      </c>
      <c r="AC3" s="5" t="s">
        <v>28</v>
      </c>
      <c r="AD3" s="5" t="s">
        <v>28</v>
      </c>
      <c r="AE3" s="5" t="s">
        <v>28</v>
      </c>
      <c r="AF3" s="5" t="s">
        <v>28</v>
      </c>
      <c r="AG3" s="5" t="s">
        <v>28</v>
      </c>
      <c r="AI3" s="40" t="s">
        <v>35</v>
      </c>
      <c r="AJ3" s="40" t="s">
        <v>42</v>
      </c>
      <c r="AK3" s="40" t="s">
        <v>31</v>
      </c>
      <c r="AL3" s="40" t="s">
        <v>41</v>
      </c>
      <c r="AM3" s="40" t="s">
        <v>30</v>
      </c>
      <c r="AN3" s="40" t="s">
        <v>45</v>
      </c>
      <c r="AO3" s="40" t="s">
        <v>28</v>
      </c>
      <c r="AP3" s="40" t="s">
        <v>36</v>
      </c>
      <c r="AQ3" s="40" t="s">
        <v>29</v>
      </c>
      <c r="AR3" s="40" t="s">
        <v>38</v>
      </c>
      <c r="AS3" s="40" t="s">
        <v>34</v>
      </c>
      <c r="AT3" s="40" t="s">
        <v>40</v>
      </c>
      <c r="AU3" s="40" t="s">
        <v>38</v>
      </c>
      <c r="AV3" s="40" t="s">
        <v>30</v>
      </c>
      <c r="AW3" s="40" t="s">
        <v>32</v>
      </c>
      <c r="AX3" s="40" t="s">
        <v>37</v>
      </c>
      <c r="AY3" s="40" t="s">
        <v>36</v>
      </c>
      <c r="AZ3" s="40" t="s">
        <v>38</v>
      </c>
      <c r="BA3" s="40" t="s">
        <v>34</v>
      </c>
      <c r="BB3" s="40" t="s">
        <v>29</v>
      </c>
      <c r="BC3" s="40" t="s">
        <v>36</v>
      </c>
      <c r="BD3" s="40" t="s">
        <v>30</v>
      </c>
      <c r="BE3" s="40" t="s">
        <v>33</v>
      </c>
      <c r="BF3" s="40" t="s">
        <v>28</v>
      </c>
      <c r="BG3" s="40" t="s">
        <v>34</v>
      </c>
      <c r="BH3" s="40" t="s">
        <v>45</v>
      </c>
      <c r="BI3" s="40" t="s">
        <v>36</v>
      </c>
      <c r="BJ3" s="40" t="s">
        <v>28</v>
      </c>
      <c r="BK3" s="40" t="s">
        <v>29</v>
      </c>
      <c r="BL3" s="40" t="s">
        <v>32</v>
      </c>
      <c r="BM3" s="40" t="s">
        <v>42</v>
      </c>
      <c r="BN3" s="40" t="s">
        <v>38</v>
      </c>
      <c r="BO3" s="40" t="s">
        <v>43</v>
      </c>
      <c r="BP3" s="40" t="s">
        <v>28</v>
      </c>
      <c r="BQ3" s="40" t="s">
        <v>172</v>
      </c>
      <c r="BR3" s="40" t="s">
        <v>33</v>
      </c>
      <c r="BS3" s="40" t="s">
        <v>38</v>
      </c>
      <c r="BT3" s="40" t="s">
        <v>30</v>
      </c>
      <c r="BU3" s="40" t="s">
        <v>35</v>
      </c>
      <c r="BV3" s="40" t="s">
        <v>28</v>
      </c>
      <c r="BW3" s="40" t="s">
        <v>41</v>
      </c>
      <c r="BX3" s="40" t="s">
        <v>30</v>
      </c>
      <c r="BY3" s="40" t="s">
        <v>40</v>
      </c>
      <c r="BZ3" s="40" t="s">
        <v>30</v>
      </c>
      <c r="CA3" s="40" t="s">
        <v>172</v>
      </c>
      <c r="CB3" s="40" t="s">
        <v>41</v>
      </c>
      <c r="CC3" s="40" t="s">
        <v>28</v>
      </c>
      <c r="CD3" s="40" t="s">
        <v>41</v>
      </c>
      <c r="CE3" s="40" t="s">
        <v>35</v>
      </c>
      <c r="CF3" s="40" t="s">
        <v>40</v>
      </c>
      <c r="CG3" s="40" t="s">
        <v>38</v>
      </c>
      <c r="CH3" s="40" t="s">
        <v>31</v>
      </c>
      <c r="CI3" s="40" t="s">
        <v>31</v>
      </c>
      <c r="CJ3" s="40" t="s">
        <v>30</v>
      </c>
      <c r="CK3" s="40" t="s">
        <v>43</v>
      </c>
      <c r="CL3" s="40" t="s">
        <v>35</v>
      </c>
      <c r="CM3" s="40" t="s">
        <v>32</v>
      </c>
      <c r="CN3" s="40" t="s">
        <v>32</v>
      </c>
      <c r="CO3" s="40" t="s">
        <v>30</v>
      </c>
      <c r="CP3" s="40" t="s">
        <v>35</v>
      </c>
      <c r="CQ3" s="40" t="s">
        <v>40</v>
      </c>
      <c r="CR3" s="40" t="s">
        <v>31</v>
      </c>
      <c r="CS3" s="40" t="s">
        <v>29</v>
      </c>
      <c r="CT3" s="40" t="s">
        <v>32</v>
      </c>
      <c r="CU3" s="40" t="s">
        <v>37</v>
      </c>
      <c r="CV3" s="40" t="s">
        <v>37</v>
      </c>
      <c r="CW3" s="40" t="s">
        <v>41</v>
      </c>
      <c r="CX3" s="40" t="s">
        <v>34</v>
      </c>
      <c r="CY3" s="40" t="s">
        <v>28</v>
      </c>
      <c r="CZ3" s="40" t="s">
        <v>28</v>
      </c>
      <c r="DA3" s="40" t="s">
        <v>28</v>
      </c>
      <c r="DB3" s="40" t="s">
        <v>44</v>
      </c>
      <c r="DC3" s="40" t="s">
        <v>28</v>
      </c>
      <c r="DD3" s="40" t="s">
        <v>37</v>
      </c>
      <c r="DE3" s="40" t="s">
        <v>33</v>
      </c>
      <c r="DF3" s="40" t="s">
        <v>30</v>
      </c>
      <c r="DG3" s="40" t="s">
        <v>37</v>
      </c>
      <c r="DH3" s="40" t="s">
        <v>34</v>
      </c>
      <c r="DI3" s="40" t="s">
        <v>41</v>
      </c>
      <c r="DJ3" s="40" t="s">
        <v>43</v>
      </c>
      <c r="DK3" s="40" t="s">
        <v>29</v>
      </c>
      <c r="DL3" s="40" t="s">
        <v>30</v>
      </c>
      <c r="DM3" s="40" t="s">
        <v>35</v>
      </c>
      <c r="DN3" s="40" t="s">
        <v>32</v>
      </c>
      <c r="DO3" s="40" t="s">
        <v>31</v>
      </c>
      <c r="DP3" s="40" t="s">
        <v>32</v>
      </c>
      <c r="DQ3" s="40" t="s">
        <v>29</v>
      </c>
      <c r="DR3" s="40" t="s">
        <v>30</v>
      </c>
      <c r="DS3" s="40" t="s">
        <v>45</v>
      </c>
      <c r="DT3" s="40" t="s">
        <v>172</v>
      </c>
      <c r="DU3" s="40" t="s">
        <v>34</v>
      </c>
      <c r="DV3" s="40" t="s">
        <v>35</v>
      </c>
      <c r="DW3" s="40" t="s">
        <v>42</v>
      </c>
      <c r="DX3" s="40" t="s">
        <v>33</v>
      </c>
      <c r="DY3" s="40" t="s">
        <v>28</v>
      </c>
      <c r="DZ3" s="40" t="s">
        <v>172</v>
      </c>
      <c r="EA3" s="40" t="s">
        <v>38</v>
      </c>
      <c r="EB3" s="40" t="s">
        <v>34</v>
      </c>
      <c r="EC3" s="40" t="s">
        <v>36</v>
      </c>
      <c r="ED3" s="40" t="s">
        <v>34</v>
      </c>
      <c r="EE3" s="40" t="s">
        <v>29</v>
      </c>
      <c r="EF3" s="40" t="s">
        <v>35</v>
      </c>
      <c r="EG3" s="40" t="s">
        <v>45</v>
      </c>
      <c r="EH3" s="40" t="s">
        <v>38</v>
      </c>
      <c r="EI3" s="40" t="s">
        <v>29</v>
      </c>
      <c r="EJ3" s="40" t="s">
        <v>44</v>
      </c>
      <c r="EK3" s="40" t="s">
        <v>39</v>
      </c>
      <c r="EL3" s="40" t="s">
        <v>30</v>
      </c>
      <c r="EM3" s="40" t="s">
        <v>36</v>
      </c>
      <c r="EN3" s="40" t="s">
        <v>43</v>
      </c>
      <c r="EO3" s="40" t="s">
        <v>30</v>
      </c>
      <c r="EP3" s="40" t="s">
        <v>28</v>
      </c>
      <c r="EQ3" s="40" t="s">
        <v>43</v>
      </c>
      <c r="ER3" s="40" t="s">
        <v>36</v>
      </c>
      <c r="ES3" s="40" t="s">
        <v>39</v>
      </c>
      <c r="ET3" s="40" t="s">
        <v>30</v>
      </c>
      <c r="EU3" s="40" t="s">
        <v>28</v>
      </c>
      <c r="EV3" s="40" t="s">
        <v>28</v>
      </c>
      <c r="EW3" s="40" t="s">
        <v>39</v>
      </c>
      <c r="EX3" s="40" t="s">
        <v>42</v>
      </c>
      <c r="EY3" s="40" t="s">
        <v>40</v>
      </c>
      <c r="EZ3" s="40" t="s">
        <v>42</v>
      </c>
      <c r="FA3" s="40" t="s">
        <v>29</v>
      </c>
      <c r="FB3" s="40" t="s">
        <v>172</v>
      </c>
      <c r="FC3" s="40" t="s">
        <v>30</v>
      </c>
      <c r="FD3" s="40" t="s">
        <v>31</v>
      </c>
      <c r="FE3" s="40" t="s">
        <v>34</v>
      </c>
      <c r="FF3" s="40" t="s">
        <v>28</v>
      </c>
      <c r="FG3" s="40" t="s">
        <v>37</v>
      </c>
      <c r="FH3" s="40" t="s">
        <v>31</v>
      </c>
      <c r="FI3" s="40" t="s">
        <v>30</v>
      </c>
      <c r="FJ3" s="40" t="s">
        <v>28</v>
      </c>
      <c r="FK3" s="40" t="s">
        <v>31</v>
      </c>
      <c r="FL3" s="40" t="s">
        <v>172</v>
      </c>
      <c r="FM3" s="40" t="s">
        <v>35</v>
      </c>
      <c r="FN3" s="40" t="s">
        <v>31</v>
      </c>
      <c r="FO3" s="40" t="s">
        <v>40</v>
      </c>
      <c r="FP3" s="40" t="s">
        <v>29</v>
      </c>
      <c r="FQ3" s="40" t="s">
        <v>29</v>
      </c>
      <c r="FR3" s="40" t="s">
        <v>44</v>
      </c>
      <c r="FS3" s="40" t="s">
        <v>42</v>
      </c>
      <c r="FT3" s="40" t="s">
        <v>28</v>
      </c>
      <c r="FU3" s="40" t="s">
        <v>32</v>
      </c>
      <c r="FV3" s="40" t="s">
        <v>30</v>
      </c>
      <c r="FW3" s="40" t="s">
        <v>39</v>
      </c>
      <c r="FX3" s="40" t="s">
        <v>32</v>
      </c>
      <c r="FY3" s="40" t="s">
        <v>37</v>
      </c>
      <c r="FZ3" s="40" t="s">
        <v>36</v>
      </c>
      <c r="GA3" s="40" t="s">
        <v>35</v>
      </c>
      <c r="GB3" s="40" t="s">
        <v>34</v>
      </c>
      <c r="GC3" s="40" t="s">
        <v>33</v>
      </c>
      <c r="GD3" s="40" t="s">
        <v>30</v>
      </c>
      <c r="GE3" s="40" t="s">
        <v>28</v>
      </c>
      <c r="GF3" s="40" t="s">
        <v>30</v>
      </c>
      <c r="GG3" s="40" t="s">
        <v>44</v>
      </c>
      <c r="GH3" s="40" t="s">
        <v>40</v>
      </c>
      <c r="GI3" s="40" t="s">
        <v>28</v>
      </c>
      <c r="GJ3" s="40" t="s">
        <v>39</v>
      </c>
      <c r="GK3" s="40" t="s">
        <v>29</v>
      </c>
      <c r="GL3" s="40" t="s">
        <v>39</v>
      </c>
      <c r="GM3" s="40" t="s">
        <v>30</v>
      </c>
      <c r="GN3" s="40" t="s">
        <v>37</v>
      </c>
      <c r="GO3" s="40" t="s">
        <v>31</v>
      </c>
      <c r="GP3" s="40" t="s">
        <v>28</v>
      </c>
      <c r="GQ3" s="40" t="s">
        <v>28</v>
      </c>
      <c r="GR3" s="40" t="s">
        <v>30</v>
      </c>
      <c r="GS3" s="40" t="s">
        <v>44</v>
      </c>
      <c r="GT3" s="40" t="s">
        <v>32</v>
      </c>
    </row>
    <row r="4" spans="1:202" x14ac:dyDescent="0.25">
      <c r="A4" s="11" t="s">
        <v>30</v>
      </c>
      <c r="B4" s="12">
        <v>50</v>
      </c>
      <c r="E4" s="1">
        <v>2</v>
      </c>
      <c r="F4" s="1">
        <f t="shared" ref="F4:F20" si="0">($D$3-(8*E4))/7</f>
        <v>20.857142857142858</v>
      </c>
      <c r="G4" s="1">
        <f t="shared" ref="G4:G20" si="1">E4+F4</f>
        <v>22.857142857142858</v>
      </c>
      <c r="I4" s="11" t="s">
        <v>30</v>
      </c>
      <c r="J4" s="12">
        <v>21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A4" s="11" t="s">
        <v>30</v>
      </c>
      <c r="AB4" s="11" t="s">
        <v>30</v>
      </c>
      <c r="AC4" s="11" t="s">
        <v>30</v>
      </c>
      <c r="AD4" s="11" t="s">
        <v>30</v>
      </c>
      <c r="AE4" s="11" t="s">
        <v>30</v>
      </c>
      <c r="AF4" s="11" t="s">
        <v>30</v>
      </c>
      <c r="AG4" s="11" t="s">
        <v>30</v>
      </c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</row>
    <row r="5" spans="1:202" x14ac:dyDescent="0.25">
      <c r="A5" s="17" t="s">
        <v>33</v>
      </c>
      <c r="B5" s="18">
        <v>5</v>
      </c>
      <c r="E5" s="1">
        <v>3</v>
      </c>
      <c r="F5" s="1">
        <f t="shared" si="0"/>
        <v>19.714285714285715</v>
      </c>
      <c r="G5" s="1">
        <f t="shared" si="1"/>
        <v>22.714285714285715</v>
      </c>
      <c r="I5" s="24" t="s">
        <v>29</v>
      </c>
      <c r="J5" s="25">
        <v>12</v>
      </c>
      <c r="L5" s="14">
        <v>3</v>
      </c>
      <c r="M5" s="24" t="s">
        <v>29</v>
      </c>
      <c r="N5" s="24" t="s">
        <v>29</v>
      </c>
      <c r="O5" s="24" t="s">
        <v>29</v>
      </c>
      <c r="P5" s="24" t="s">
        <v>29</v>
      </c>
      <c r="Q5" s="24" t="s">
        <v>29</v>
      </c>
      <c r="R5" s="24" t="s">
        <v>29</v>
      </c>
      <c r="S5" s="24" t="s">
        <v>29</v>
      </c>
      <c r="T5" s="24" t="s">
        <v>29</v>
      </c>
      <c r="U5" s="24" t="s">
        <v>29</v>
      </c>
      <c r="V5" s="24" t="s">
        <v>29</v>
      </c>
      <c r="W5" s="24" t="s">
        <v>29</v>
      </c>
      <c r="X5" s="24" t="s">
        <v>29</v>
      </c>
      <c r="Y5" s="15" t="s">
        <v>31</v>
      </c>
      <c r="Z5" s="15" t="s">
        <v>31</v>
      </c>
      <c r="AA5" s="15" t="s">
        <v>31</v>
      </c>
      <c r="AB5" s="15" t="s">
        <v>31</v>
      </c>
      <c r="AC5" s="15" t="s">
        <v>31</v>
      </c>
      <c r="AD5" s="15" t="s">
        <v>31</v>
      </c>
      <c r="AE5" s="15" t="s">
        <v>31</v>
      </c>
      <c r="AF5" s="15" t="s">
        <v>31</v>
      </c>
      <c r="AG5" s="15" t="s">
        <v>31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</row>
    <row r="6" spans="1:202" x14ac:dyDescent="0.25">
      <c r="A6" s="15" t="s">
        <v>31</v>
      </c>
      <c r="B6" s="19">
        <v>10</v>
      </c>
      <c r="E6" s="1">
        <v>4</v>
      </c>
      <c r="F6" s="1">
        <f t="shared" si="0"/>
        <v>18.571428571428573</v>
      </c>
      <c r="G6" s="1">
        <f t="shared" si="1"/>
        <v>22.571428571428573</v>
      </c>
      <c r="I6" s="15" t="s">
        <v>31</v>
      </c>
      <c r="J6" s="19">
        <v>10</v>
      </c>
      <c r="L6" s="14">
        <v>4</v>
      </c>
      <c r="M6" s="15" t="s">
        <v>31</v>
      </c>
      <c r="N6" s="16" t="s">
        <v>32</v>
      </c>
      <c r="O6" s="16" t="s">
        <v>32</v>
      </c>
      <c r="P6" s="16" t="s">
        <v>32</v>
      </c>
      <c r="Q6" s="16" t="s">
        <v>32</v>
      </c>
      <c r="R6" s="16" t="s">
        <v>32</v>
      </c>
      <c r="S6" s="16" t="s">
        <v>32</v>
      </c>
      <c r="T6" s="16" t="s">
        <v>32</v>
      </c>
      <c r="U6" s="16" t="s">
        <v>32</v>
      </c>
      <c r="V6" s="16" t="s">
        <v>32</v>
      </c>
      <c r="W6" s="16" t="s">
        <v>32</v>
      </c>
      <c r="X6" s="20" t="s">
        <v>34</v>
      </c>
      <c r="Y6" s="20" t="s">
        <v>34</v>
      </c>
      <c r="Z6" s="20" t="s">
        <v>34</v>
      </c>
      <c r="AA6" s="20" t="s">
        <v>34</v>
      </c>
      <c r="AB6" s="20" t="s">
        <v>34</v>
      </c>
      <c r="AC6" s="20" t="s">
        <v>34</v>
      </c>
      <c r="AD6" s="20" t="s">
        <v>34</v>
      </c>
      <c r="AE6" s="20" t="s">
        <v>34</v>
      </c>
      <c r="AF6" s="20" t="s">
        <v>34</v>
      </c>
      <c r="AG6" s="20" t="s">
        <v>34</v>
      </c>
      <c r="AI6" s="56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6" t="s">
        <v>69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79</v>
      </c>
      <c r="AT6" s="56" t="s">
        <v>79</v>
      </c>
      <c r="AU6" s="56" t="s">
        <v>79</v>
      </c>
      <c r="AV6" s="56" t="s">
        <v>69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  <c r="BB6" s="56" t="s">
        <v>79</v>
      </c>
      <c r="BC6" s="56" t="s">
        <v>79</v>
      </c>
      <c r="BD6" s="56" t="s">
        <v>79</v>
      </c>
      <c r="BE6" s="56" t="s">
        <v>79</v>
      </c>
      <c r="BF6" s="57" t="s">
        <v>69</v>
      </c>
      <c r="BG6" s="56" t="s">
        <v>79</v>
      </c>
      <c r="BH6" s="56" t="s">
        <v>79</v>
      </c>
      <c r="BI6" s="56" t="s">
        <v>79</v>
      </c>
      <c r="BJ6" s="57" t="s">
        <v>69</v>
      </c>
    </row>
    <row r="7" spans="1:202" x14ac:dyDescent="0.25">
      <c r="A7" s="24" t="s">
        <v>29</v>
      </c>
      <c r="B7" s="25">
        <v>12</v>
      </c>
      <c r="E7" s="1">
        <v>5</v>
      </c>
      <c r="F7" s="1">
        <f t="shared" si="0"/>
        <v>17.428571428571427</v>
      </c>
      <c r="G7" s="1">
        <f t="shared" si="1"/>
        <v>22.428571428571427</v>
      </c>
      <c r="I7" s="16" t="s">
        <v>32</v>
      </c>
      <c r="J7" s="22">
        <v>10</v>
      </c>
      <c r="L7" s="14">
        <v>5</v>
      </c>
      <c r="M7" s="21" t="s">
        <v>35</v>
      </c>
      <c r="N7" s="21" t="s">
        <v>35</v>
      </c>
      <c r="O7" s="21" t="s">
        <v>35</v>
      </c>
      <c r="P7" s="21" t="s">
        <v>35</v>
      </c>
      <c r="Q7" s="21" t="s">
        <v>35</v>
      </c>
      <c r="R7" s="21" t="s">
        <v>35</v>
      </c>
      <c r="S7" s="21" t="s">
        <v>35</v>
      </c>
      <c r="T7" s="21" t="s">
        <v>35</v>
      </c>
      <c r="U7" s="21" t="s">
        <v>35</v>
      </c>
      <c r="V7" s="21" t="s">
        <v>35</v>
      </c>
      <c r="W7" s="23" t="s">
        <v>36</v>
      </c>
      <c r="X7" s="23" t="s">
        <v>36</v>
      </c>
      <c r="Y7" s="23" t="s">
        <v>36</v>
      </c>
      <c r="Z7" s="23" t="s">
        <v>36</v>
      </c>
      <c r="AA7" s="23" t="s">
        <v>36</v>
      </c>
      <c r="AB7" s="23" t="s">
        <v>36</v>
      </c>
      <c r="AC7" s="23" t="s">
        <v>36</v>
      </c>
      <c r="AD7" s="23" t="s">
        <v>36</v>
      </c>
      <c r="AE7" s="27" t="s">
        <v>37</v>
      </c>
      <c r="AF7" s="27" t="s">
        <v>37</v>
      </c>
      <c r="AG7" s="27" t="s">
        <v>37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  <c r="BH7" s="56" t="s">
        <v>73</v>
      </c>
      <c r="BI7" s="56" t="s">
        <v>73</v>
      </c>
    </row>
    <row r="8" spans="1:202" x14ac:dyDescent="0.25">
      <c r="A8" s="29" t="s">
        <v>39</v>
      </c>
      <c r="B8" s="30">
        <v>6</v>
      </c>
      <c r="E8" s="1">
        <v>6</v>
      </c>
      <c r="F8" s="1">
        <f t="shared" si="0"/>
        <v>16.285714285714285</v>
      </c>
      <c r="G8" s="1">
        <f t="shared" si="1"/>
        <v>22.285714285714285</v>
      </c>
      <c r="I8" s="20" t="s">
        <v>34</v>
      </c>
      <c r="J8" s="26">
        <v>10</v>
      </c>
      <c r="L8" s="14">
        <v>6</v>
      </c>
      <c r="M8" s="27" t="s">
        <v>37</v>
      </c>
      <c r="N8" s="27" t="s">
        <v>37</v>
      </c>
      <c r="O8" s="27" t="s">
        <v>37</v>
      </c>
      <c r="P8" s="27" t="s">
        <v>37</v>
      </c>
      <c r="Q8" s="27" t="s">
        <v>37</v>
      </c>
      <c r="R8" s="28" t="s">
        <v>38</v>
      </c>
      <c r="S8" s="28" t="s">
        <v>38</v>
      </c>
      <c r="T8" s="28" t="s">
        <v>38</v>
      </c>
      <c r="U8" s="28" t="s">
        <v>38</v>
      </c>
      <c r="V8" s="28" t="s">
        <v>38</v>
      </c>
      <c r="W8" s="28" t="s">
        <v>38</v>
      </c>
      <c r="X8" s="28" t="s">
        <v>38</v>
      </c>
      <c r="Y8" s="28" t="s">
        <v>38</v>
      </c>
      <c r="Z8" s="32" t="s">
        <v>40</v>
      </c>
      <c r="AA8" s="32" t="s">
        <v>40</v>
      </c>
      <c r="AB8" s="32" t="s">
        <v>40</v>
      </c>
      <c r="AC8" s="32" t="s">
        <v>40</v>
      </c>
      <c r="AD8" s="32" t="s">
        <v>40</v>
      </c>
      <c r="AE8" s="32" t="s">
        <v>40</v>
      </c>
      <c r="AF8" s="32" t="s">
        <v>40</v>
      </c>
      <c r="AG8" s="29" t="s">
        <v>39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P8" s="56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  <c r="AU8" s="57" t="s">
        <v>70</v>
      </c>
      <c r="AV8" s="56" t="s">
        <v>70</v>
      </c>
      <c r="AW8" s="56" t="s">
        <v>70</v>
      </c>
      <c r="AX8" s="56" t="s">
        <v>70</v>
      </c>
      <c r="AY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7" t="s">
        <v>70</v>
      </c>
      <c r="BE8" s="56" t="s">
        <v>70</v>
      </c>
      <c r="BG8" s="57" t="s">
        <v>70</v>
      </c>
      <c r="BH8" s="56" t="s">
        <v>70</v>
      </c>
      <c r="BI8" s="57" t="s">
        <v>70</v>
      </c>
    </row>
    <row r="9" spans="1:202" x14ac:dyDescent="0.25">
      <c r="A9" s="33" t="s">
        <v>41</v>
      </c>
      <c r="B9" s="34">
        <v>6</v>
      </c>
      <c r="E9" s="1">
        <v>7</v>
      </c>
      <c r="F9" s="1">
        <f t="shared" si="0"/>
        <v>15.142857142857142</v>
      </c>
      <c r="G9" s="1">
        <f t="shared" si="1"/>
        <v>22.142857142857142</v>
      </c>
      <c r="I9" s="21" t="s">
        <v>35</v>
      </c>
      <c r="J9" s="31">
        <v>10</v>
      </c>
      <c r="L9" s="14">
        <v>7</v>
      </c>
      <c r="M9" s="29" t="s">
        <v>39</v>
      </c>
      <c r="N9" s="29" t="s">
        <v>39</v>
      </c>
      <c r="O9" s="29" t="s">
        <v>39</v>
      </c>
      <c r="P9" s="29" t="s">
        <v>39</v>
      </c>
      <c r="Q9" s="29" t="s">
        <v>39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5" t="s">
        <v>42</v>
      </c>
      <c r="Y9" s="35" t="s">
        <v>42</v>
      </c>
      <c r="Z9" s="35" t="s">
        <v>42</v>
      </c>
      <c r="AA9" s="35" t="s">
        <v>42</v>
      </c>
      <c r="AB9" s="35" t="s">
        <v>42</v>
      </c>
      <c r="AC9" s="35" t="s">
        <v>42</v>
      </c>
      <c r="AD9" s="17" t="s">
        <v>33</v>
      </c>
      <c r="AE9" s="17" t="s">
        <v>33</v>
      </c>
      <c r="AF9" s="17" t="s">
        <v>33</v>
      </c>
      <c r="AG9" s="17" t="s">
        <v>33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P9" t="s">
        <v>71</v>
      </c>
      <c r="AR9" t="s">
        <v>71</v>
      </c>
      <c r="AS9" t="s">
        <v>71</v>
      </c>
      <c r="AT9" t="s">
        <v>71</v>
      </c>
      <c r="AV9" t="s">
        <v>71</v>
      </c>
      <c r="AW9" t="s">
        <v>71</v>
      </c>
      <c r="AX9" t="s">
        <v>71</v>
      </c>
      <c r="BE9" t="s">
        <v>71</v>
      </c>
      <c r="BH9" t="s">
        <v>71</v>
      </c>
    </row>
    <row r="10" spans="1:202" x14ac:dyDescent="0.25">
      <c r="A10" s="23" t="s">
        <v>36</v>
      </c>
      <c r="B10" s="37">
        <v>8</v>
      </c>
      <c r="E10" s="1">
        <v>8</v>
      </c>
      <c r="F10" s="1">
        <f t="shared" si="0"/>
        <v>14</v>
      </c>
      <c r="G10" s="1">
        <f t="shared" si="1"/>
        <v>22</v>
      </c>
      <c r="I10" s="23" t="s">
        <v>36</v>
      </c>
      <c r="J10" s="37">
        <v>8</v>
      </c>
      <c r="L10" s="14">
        <v>8</v>
      </c>
      <c r="M10" s="17" t="s">
        <v>33</v>
      </c>
      <c r="N10" s="36" t="s">
        <v>43</v>
      </c>
      <c r="O10" s="36" t="s">
        <v>43</v>
      </c>
      <c r="P10" s="36" t="s">
        <v>43</v>
      </c>
      <c r="Q10" s="36" t="s">
        <v>43</v>
      </c>
      <c r="R10" s="36" t="s">
        <v>43</v>
      </c>
      <c r="S10" s="38" t="s">
        <v>44</v>
      </c>
      <c r="T10" s="38" t="s">
        <v>44</v>
      </c>
      <c r="U10" s="38" t="s">
        <v>44</v>
      </c>
      <c r="V10" s="38" t="s">
        <v>44</v>
      </c>
      <c r="W10" s="38" t="s">
        <v>44</v>
      </c>
      <c r="X10" s="39" t="s">
        <v>45</v>
      </c>
      <c r="Y10" s="39" t="s">
        <v>45</v>
      </c>
      <c r="Z10" s="39" t="s">
        <v>45</v>
      </c>
      <c r="AA10" s="39" t="s">
        <v>45</v>
      </c>
      <c r="AB10" s="40" t="s">
        <v>172</v>
      </c>
      <c r="AC10" s="40" t="s">
        <v>172</v>
      </c>
      <c r="AD10" s="40" t="s">
        <v>172</v>
      </c>
      <c r="AE10" s="40" t="s">
        <v>172</v>
      </c>
      <c r="AF10" s="40" t="s">
        <v>172</v>
      </c>
      <c r="AG10" s="40" t="s">
        <v>172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R10" t="s">
        <v>75</v>
      </c>
      <c r="AS10" t="s">
        <v>75</v>
      </c>
      <c r="AT10" t="s">
        <v>75</v>
      </c>
      <c r="AU10" s="59" t="s">
        <v>76</v>
      </c>
      <c r="AV10" t="s">
        <v>75</v>
      </c>
      <c r="AW10" t="s">
        <v>75</v>
      </c>
      <c r="AX10" t="s">
        <v>75</v>
      </c>
      <c r="BE10" t="s">
        <v>75</v>
      </c>
      <c r="BF10" t="s">
        <v>75</v>
      </c>
      <c r="BH10" t="s">
        <v>75</v>
      </c>
      <c r="BJ10" t="s">
        <v>75</v>
      </c>
    </row>
    <row r="11" spans="1:202" x14ac:dyDescent="0.25">
      <c r="A11" s="27" t="s">
        <v>37</v>
      </c>
      <c r="B11" s="41">
        <v>8</v>
      </c>
      <c r="E11" s="1">
        <v>9</v>
      </c>
      <c r="F11" s="1">
        <f t="shared" si="0"/>
        <v>12.857142857142858</v>
      </c>
      <c r="G11" s="1">
        <f t="shared" si="1"/>
        <v>21.857142857142858</v>
      </c>
      <c r="I11" s="27" t="s">
        <v>37</v>
      </c>
      <c r="J11" s="41">
        <v>8</v>
      </c>
      <c r="AI11" s="43" t="s">
        <v>104</v>
      </c>
      <c r="AJ11" s="43" t="s">
        <v>103</v>
      </c>
      <c r="AK11" s="43" t="s">
        <v>101</v>
      </c>
      <c r="AL11" s="43" t="s">
        <v>178</v>
      </c>
      <c r="AM11" s="43" t="s">
        <v>105</v>
      </c>
      <c r="AN11" s="43" t="s">
        <v>93</v>
      </c>
      <c r="AO11" s="43"/>
      <c r="AP11" s="43" t="s">
        <v>176</v>
      </c>
      <c r="AQ11" s="43" t="s">
        <v>175</v>
      </c>
      <c r="AR11" s="43" t="s">
        <v>100</v>
      </c>
      <c r="AS11" s="43" t="s">
        <v>175</v>
      </c>
      <c r="AT11" s="43" t="s">
        <v>98</v>
      </c>
      <c r="AU11" s="43"/>
      <c r="AV11" s="43" t="s">
        <v>105</v>
      </c>
      <c r="AW11" s="43" t="s">
        <v>98</v>
      </c>
      <c r="AX11" s="43" t="s">
        <v>98</v>
      </c>
      <c r="AY11" s="43"/>
      <c r="AZ11" s="43"/>
      <c r="BA11" s="43"/>
      <c r="BB11" s="43"/>
      <c r="BC11" s="43"/>
      <c r="BD11" s="43"/>
      <c r="BE11" s="43" t="s">
        <v>98</v>
      </c>
      <c r="BF11" s="43"/>
      <c r="BG11" s="43"/>
      <c r="BH11" s="43" t="s">
        <v>98</v>
      </c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</row>
    <row r="12" spans="1:202" x14ac:dyDescent="0.25">
      <c r="A12" s="16" t="s">
        <v>32</v>
      </c>
      <c r="B12" s="22">
        <v>10</v>
      </c>
      <c r="E12" s="1">
        <v>10</v>
      </c>
      <c r="F12" s="1">
        <f t="shared" si="0"/>
        <v>11.714285714285714</v>
      </c>
      <c r="G12" s="1">
        <f t="shared" si="1"/>
        <v>21.714285714285715</v>
      </c>
      <c r="I12" s="28" t="s">
        <v>38</v>
      </c>
      <c r="J12" s="42">
        <v>8</v>
      </c>
      <c r="L12" s="43" t="s">
        <v>46</v>
      </c>
      <c r="AO12" s="1">
        <v>6</v>
      </c>
      <c r="AP12" s="1"/>
      <c r="AQ12" s="1"/>
      <c r="AR12" s="1"/>
      <c r="AT12" s="1"/>
      <c r="BB12" s="1"/>
      <c r="BI12" s="1"/>
      <c r="BL12" s="1"/>
      <c r="BM12" s="1"/>
      <c r="CG12" s="1"/>
      <c r="DO12" s="1"/>
      <c r="DX12" s="1"/>
    </row>
    <row r="13" spans="1:202" x14ac:dyDescent="0.25">
      <c r="A13" s="35" t="s">
        <v>42</v>
      </c>
      <c r="B13" s="44">
        <v>6</v>
      </c>
      <c r="E13" s="1">
        <v>11</v>
      </c>
      <c r="F13" s="1">
        <f t="shared" si="0"/>
        <v>10.571428571428571</v>
      </c>
      <c r="G13" s="1">
        <f t="shared" si="1"/>
        <v>21.571428571428569</v>
      </c>
      <c r="I13" s="32" t="s">
        <v>40</v>
      </c>
      <c r="J13" s="45">
        <v>7</v>
      </c>
      <c r="AO13" s="56" t="s">
        <v>90</v>
      </c>
      <c r="AP13" s="57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7" t="s">
        <v>90</v>
      </c>
      <c r="AW13" s="56" t="s">
        <v>90</v>
      </c>
      <c r="AX13" s="57" t="s">
        <v>90</v>
      </c>
      <c r="AY13" s="56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</row>
    <row r="14" spans="1:202" x14ac:dyDescent="0.25">
      <c r="A14" s="36" t="s">
        <v>43</v>
      </c>
      <c r="B14" s="46">
        <v>5</v>
      </c>
      <c r="E14" s="1">
        <v>12</v>
      </c>
      <c r="F14" s="1">
        <f t="shared" si="0"/>
        <v>9.4285714285714288</v>
      </c>
      <c r="G14" s="1">
        <f t="shared" si="1"/>
        <v>21.428571428571431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O14" s="56" t="s">
        <v>69</v>
      </c>
      <c r="AU14" s="56" t="s">
        <v>69</v>
      </c>
      <c r="AW14" s="56" t="s">
        <v>69</v>
      </c>
      <c r="AY14" s="57" t="s">
        <v>69</v>
      </c>
      <c r="AZ14" s="56" t="s">
        <v>69</v>
      </c>
      <c r="BA14" s="56" t="s">
        <v>69</v>
      </c>
      <c r="BC14" s="56" t="s">
        <v>79</v>
      </c>
      <c r="BD14" s="56" t="s">
        <v>69</v>
      </c>
      <c r="BE14" s="56" t="s">
        <v>79</v>
      </c>
      <c r="BF14" s="56" t="s">
        <v>69</v>
      </c>
      <c r="BG14" s="56" t="s">
        <v>69</v>
      </c>
      <c r="BH14" s="56" t="s">
        <v>69</v>
      </c>
    </row>
    <row r="15" spans="1:202" x14ac:dyDescent="0.25">
      <c r="A15" s="28" t="s">
        <v>38</v>
      </c>
      <c r="B15" s="42">
        <v>8</v>
      </c>
      <c r="E15" s="1">
        <v>13</v>
      </c>
      <c r="F15" s="1">
        <f t="shared" si="0"/>
        <v>8.2857142857142865</v>
      </c>
      <c r="G15" s="1">
        <f t="shared" si="1"/>
        <v>21.285714285714285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O15" s="56" t="s">
        <v>73</v>
      </c>
      <c r="AU15" s="56" t="s">
        <v>73</v>
      </c>
      <c r="AW15" s="56" t="s">
        <v>73</v>
      </c>
      <c r="AZ15" s="56" t="s">
        <v>73</v>
      </c>
      <c r="BA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H15" s="56" t="s">
        <v>73</v>
      </c>
    </row>
    <row r="16" spans="1:202" x14ac:dyDescent="0.25">
      <c r="A16" s="20" t="s">
        <v>34</v>
      </c>
      <c r="B16" s="26">
        <v>10</v>
      </c>
      <c r="E16" s="1">
        <v>14</v>
      </c>
      <c r="F16" s="1">
        <f t="shared" si="0"/>
        <v>7.1428571428571432</v>
      </c>
      <c r="G16" s="1">
        <f t="shared" si="1"/>
        <v>21.142857142857142</v>
      </c>
      <c r="I16" s="35" t="s">
        <v>42</v>
      </c>
      <c r="J16" s="44">
        <v>6</v>
      </c>
      <c r="AO16" s="56" t="s">
        <v>70</v>
      </c>
      <c r="AU16" s="56" t="s">
        <v>70</v>
      </c>
      <c r="AW16" s="56" t="s">
        <v>70</v>
      </c>
      <c r="AZ16" s="56" t="s">
        <v>70</v>
      </c>
      <c r="BA16" s="56" t="s">
        <v>70</v>
      </c>
      <c r="BC16" s="57" t="s">
        <v>70</v>
      </c>
      <c r="BD16" s="56" t="s">
        <v>70</v>
      </c>
      <c r="BE16" s="57" t="s">
        <v>70</v>
      </c>
      <c r="BF16" s="56" t="s">
        <v>70</v>
      </c>
      <c r="BG16" s="56" t="s">
        <v>70</v>
      </c>
      <c r="BH16" s="56" t="s">
        <v>70</v>
      </c>
    </row>
    <row r="17" spans="1:128" x14ac:dyDescent="0.25">
      <c r="A17" s="32" t="s">
        <v>40</v>
      </c>
      <c r="B17" s="45">
        <v>7</v>
      </c>
      <c r="E17" s="53">
        <v>15</v>
      </c>
      <c r="F17" s="53">
        <f t="shared" si="0"/>
        <v>6</v>
      </c>
      <c r="G17" s="53">
        <f t="shared" si="1"/>
        <v>21</v>
      </c>
      <c r="I17" s="17" t="s">
        <v>33</v>
      </c>
      <c r="J17" s="18">
        <v>5</v>
      </c>
      <c r="L17" s="43" t="s">
        <v>47</v>
      </c>
      <c r="AO17" t="s">
        <v>71</v>
      </c>
      <c r="AU17" t="s">
        <v>71</v>
      </c>
      <c r="AW17" t="s">
        <v>71</v>
      </c>
      <c r="AZ17" t="s">
        <v>71</v>
      </c>
      <c r="BA17" t="s">
        <v>71</v>
      </c>
      <c r="BD17" t="s">
        <v>71</v>
      </c>
      <c r="BF17" t="s">
        <v>71</v>
      </c>
      <c r="BG17" t="s">
        <v>71</v>
      </c>
      <c r="BH17" t="s">
        <v>71</v>
      </c>
    </row>
    <row r="18" spans="1:128" x14ac:dyDescent="0.25">
      <c r="A18" s="39" t="s">
        <v>45</v>
      </c>
      <c r="B18" s="48">
        <v>4</v>
      </c>
      <c r="E18" s="1">
        <v>16</v>
      </c>
      <c r="F18" s="1">
        <f t="shared" si="0"/>
        <v>4.8571428571428568</v>
      </c>
      <c r="G18" s="1">
        <f t="shared" si="1"/>
        <v>20.857142857142858</v>
      </c>
      <c r="I18" s="36" t="s">
        <v>43</v>
      </c>
      <c r="J18" s="46">
        <v>5</v>
      </c>
      <c r="AO18" t="s">
        <v>75</v>
      </c>
      <c r="AU18" t="s">
        <v>75</v>
      </c>
      <c r="AW18" t="s">
        <v>75</v>
      </c>
      <c r="AZ18" t="s">
        <v>75</v>
      </c>
      <c r="BA18" t="s">
        <v>75</v>
      </c>
      <c r="BC18" s="59" t="s">
        <v>76</v>
      </c>
      <c r="BD18" t="s">
        <v>75</v>
      </c>
      <c r="BF18" t="s">
        <v>75</v>
      </c>
      <c r="BG18" t="s">
        <v>75</v>
      </c>
      <c r="BH18" t="s">
        <v>75</v>
      </c>
    </row>
    <row r="19" spans="1:128" x14ac:dyDescent="0.25">
      <c r="A19" s="38" t="s">
        <v>44</v>
      </c>
      <c r="B19" s="49">
        <v>5</v>
      </c>
      <c r="E19" s="1">
        <v>17</v>
      </c>
      <c r="F19" s="1">
        <f t="shared" si="0"/>
        <v>3.7142857142857144</v>
      </c>
      <c r="G19" s="1">
        <f t="shared" si="1"/>
        <v>20.714285714285715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O19" s="43" t="s">
        <v>178</v>
      </c>
      <c r="AP19" s="43"/>
      <c r="AQ19" s="43"/>
      <c r="AR19" s="43"/>
      <c r="AS19" s="43"/>
      <c r="AT19" s="43"/>
      <c r="AU19" s="43" t="s">
        <v>104</v>
      </c>
      <c r="AV19" s="43"/>
      <c r="AW19" s="43" t="s">
        <v>102</v>
      </c>
      <c r="AX19" s="43"/>
      <c r="AY19" s="43"/>
      <c r="AZ19" s="43" t="s">
        <v>95</v>
      </c>
      <c r="BA19" s="43" t="s">
        <v>99</v>
      </c>
      <c r="BB19" s="43"/>
      <c r="BC19" s="43"/>
      <c r="BD19" s="43" t="s">
        <v>100</v>
      </c>
      <c r="BE19" s="43"/>
      <c r="BF19" s="43" t="s">
        <v>103</v>
      </c>
      <c r="BG19" s="43" t="s">
        <v>105</v>
      </c>
      <c r="BH19" s="43" t="s">
        <v>173</v>
      </c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</row>
    <row r="20" spans="1:128" x14ac:dyDescent="0.25">
      <c r="A20" s="21" t="s">
        <v>35</v>
      </c>
      <c r="B20" s="31">
        <v>10</v>
      </c>
      <c r="E20" s="1">
        <v>18</v>
      </c>
      <c r="F20" s="1">
        <f t="shared" si="0"/>
        <v>2.5714285714285716</v>
      </c>
      <c r="G20" s="1">
        <f t="shared" si="1"/>
        <v>20.571428571428573</v>
      </c>
      <c r="I20" s="39" t="s">
        <v>45</v>
      </c>
      <c r="J20" s="48">
        <v>4</v>
      </c>
      <c r="AW20" s="1"/>
      <c r="BA20" s="1"/>
      <c r="BB20" s="1"/>
      <c r="BC20" s="1">
        <v>20</v>
      </c>
      <c r="BF20" s="1"/>
      <c r="BK20" s="1"/>
      <c r="BX20" s="1"/>
      <c r="BZ20" s="1"/>
      <c r="CC20" s="1"/>
      <c r="DB20" s="1"/>
    </row>
    <row r="21" spans="1:128" x14ac:dyDescent="0.25">
      <c r="B21" s="1">
        <f>SUM(B3:B20)</f>
        <v>220</v>
      </c>
      <c r="E21" s="1">
        <v>19</v>
      </c>
      <c r="F21" s="1">
        <f t="shared" ref="F21:F28" si="2">($D$3-(8*E21))/7</f>
        <v>1.4285714285714286</v>
      </c>
      <c r="G21" s="1">
        <f t="shared" ref="G21:G28" si="3">E21+F21</f>
        <v>20.428571428571427</v>
      </c>
      <c r="BC21" s="56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128" x14ac:dyDescent="0.25">
      <c r="E22" s="1">
        <v>20</v>
      </c>
      <c r="F22" s="1">
        <f t="shared" si="2"/>
        <v>0.2857142857142857</v>
      </c>
      <c r="G22" s="1">
        <f t="shared" si="3"/>
        <v>20.285714285714285</v>
      </c>
      <c r="L22">
        <f ca="1">INT(RAND()*18)+1</f>
        <v>15</v>
      </c>
      <c r="BC22" s="56" t="s">
        <v>78</v>
      </c>
      <c r="BE22" s="56" t="s">
        <v>78</v>
      </c>
      <c r="BI22" s="57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  <c r="BY22" s="56" t="s">
        <v>78</v>
      </c>
      <c r="BZ22" s="56" t="s">
        <v>78</v>
      </c>
    </row>
    <row r="23" spans="1:128" ht="15.75" thickBot="1" x14ac:dyDescent="0.3">
      <c r="E23" s="1">
        <v>21</v>
      </c>
      <c r="F23" s="1">
        <f t="shared" si="2"/>
        <v>-0.8571428571428571</v>
      </c>
      <c r="G23" s="1">
        <f t="shared" si="3"/>
        <v>20.142857142857142</v>
      </c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C23" s="56" t="s">
        <v>73</v>
      </c>
      <c r="BE23" s="56" t="s">
        <v>73</v>
      </c>
      <c r="BJ23" s="57" t="s">
        <v>73</v>
      </c>
      <c r="BK23" s="57" t="s">
        <v>73</v>
      </c>
      <c r="BL23" s="56" t="s">
        <v>73</v>
      </c>
      <c r="BM23" s="56" t="s">
        <v>73</v>
      </c>
      <c r="BN23" s="56" t="s">
        <v>73</v>
      </c>
      <c r="BO23" s="57" t="s">
        <v>73</v>
      </c>
      <c r="BP23" s="56" t="s">
        <v>73</v>
      </c>
      <c r="BQ23" s="57" t="s">
        <v>73</v>
      </c>
      <c r="BR23" s="57" t="s">
        <v>73</v>
      </c>
      <c r="BS23" s="56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  <c r="BX23" s="56" t="s">
        <v>73</v>
      </c>
      <c r="BY23" s="57" t="s">
        <v>73</v>
      </c>
      <c r="BZ23" s="56" t="s">
        <v>73</v>
      </c>
    </row>
    <row r="24" spans="1:128" x14ac:dyDescent="0.25">
      <c r="E24" s="1">
        <v>22</v>
      </c>
      <c r="F24" s="1">
        <f t="shared" si="2"/>
        <v>-2</v>
      </c>
      <c r="G24" s="1">
        <f t="shared" si="3"/>
        <v>20</v>
      </c>
      <c r="I24" s="5" t="s">
        <v>28</v>
      </c>
      <c r="J24" s="6">
        <f t="shared" ref="J24:J42" si="4">COUNTIF(Randomized,I24)</f>
        <v>0</v>
      </c>
      <c r="K24" s="1">
        <f>J3-J24</f>
        <v>21</v>
      </c>
      <c r="L24" s="9">
        <v>1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BC24" s="56" t="s">
        <v>70</v>
      </c>
      <c r="BE24" s="56" t="s">
        <v>70</v>
      </c>
      <c r="BL24" s="56" t="s">
        <v>70</v>
      </c>
      <c r="BM24" s="56" t="s">
        <v>70</v>
      </c>
      <c r="BN24" s="56" t="s">
        <v>70</v>
      </c>
      <c r="BP24" s="56" t="s">
        <v>70</v>
      </c>
      <c r="BS24" s="57" t="s">
        <v>70</v>
      </c>
      <c r="BT24" s="57" t="s">
        <v>70</v>
      </c>
      <c r="BU24" s="57" t="s">
        <v>70</v>
      </c>
      <c r="BW24" s="56" t="s">
        <v>70</v>
      </c>
      <c r="BX24" s="56" t="s">
        <v>70</v>
      </c>
      <c r="BZ24" s="56" t="s">
        <v>70</v>
      </c>
    </row>
    <row r="25" spans="1:128" x14ac:dyDescent="0.25">
      <c r="E25" s="1">
        <v>23</v>
      </c>
      <c r="F25" s="1">
        <f t="shared" si="2"/>
        <v>-3.1428571428571428</v>
      </c>
      <c r="G25" s="1">
        <f t="shared" si="3"/>
        <v>19.857142857142858</v>
      </c>
      <c r="I25" s="11" t="s">
        <v>30</v>
      </c>
      <c r="J25" s="12">
        <f t="shared" si="4"/>
        <v>0</v>
      </c>
      <c r="K25" s="1">
        <f t="shared" ref="K25:K41" si="5">J4-J25</f>
        <v>21</v>
      </c>
      <c r="L25" s="14">
        <v>2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BC25" t="s">
        <v>71</v>
      </c>
      <c r="BE25" t="s">
        <v>71</v>
      </c>
      <c r="BL25" t="s">
        <v>71</v>
      </c>
      <c r="BM25" t="s">
        <v>71</v>
      </c>
      <c r="BN25" t="s">
        <v>71</v>
      </c>
      <c r="BP25" t="s">
        <v>71</v>
      </c>
      <c r="BW25" t="s">
        <v>71</v>
      </c>
      <c r="BX25" t="s">
        <v>71</v>
      </c>
      <c r="BZ25" t="s">
        <v>71</v>
      </c>
    </row>
    <row r="26" spans="1:128" x14ac:dyDescent="0.25">
      <c r="E26" s="1">
        <v>24</v>
      </c>
      <c r="F26" s="1">
        <f t="shared" si="2"/>
        <v>-4.2857142857142856</v>
      </c>
      <c r="G26" s="1">
        <f t="shared" si="3"/>
        <v>19.714285714285715</v>
      </c>
      <c r="I26" s="24" t="s">
        <v>29</v>
      </c>
      <c r="J26" s="25">
        <f t="shared" si="4"/>
        <v>0</v>
      </c>
      <c r="K26" s="1">
        <f t="shared" si="5"/>
        <v>12</v>
      </c>
      <c r="L26" s="14">
        <v>3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BC26" t="s">
        <v>75</v>
      </c>
      <c r="BE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t="s">
        <v>75</v>
      </c>
      <c r="BR26" t="s">
        <v>75</v>
      </c>
      <c r="BS26" s="59" t="s">
        <v>76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128" x14ac:dyDescent="0.25">
      <c r="E27" s="1">
        <v>25</v>
      </c>
      <c r="F27" s="1">
        <f t="shared" si="2"/>
        <v>-5.4285714285714288</v>
      </c>
      <c r="G27" s="1">
        <f t="shared" si="3"/>
        <v>19.571428571428569</v>
      </c>
      <c r="I27" s="15" t="s">
        <v>31</v>
      </c>
      <c r="J27" s="19">
        <f t="shared" si="4"/>
        <v>0</v>
      </c>
      <c r="K27" s="1">
        <f t="shared" si="5"/>
        <v>10</v>
      </c>
      <c r="L27" s="14">
        <v>4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W27" s="43"/>
      <c r="AX27" s="43"/>
      <c r="AY27" s="43"/>
      <c r="AZ27" s="43"/>
      <c r="BA27" s="43"/>
      <c r="BB27" s="43"/>
      <c r="BC27" s="43" t="s">
        <v>175</v>
      </c>
      <c r="BD27" s="43"/>
      <c r="BE27" s="43" t="s">
        <v>101</v>
      </c>
      <c r="BF27" s="43"/>
      <c r="BG27" s="43"/>
      <c r="BH27" s="43"/>
      <c r="BI27" s="43"/>
      <c r="BJ27" s="43"/>
      <c r="BK27" s="43"/>
      <c r="BL27" s="43" t="s">
        <v>99</v>
      </c>
      <c r="BM27" s="43" t="s">
        <v>94</v>
      </c>
      <c r="BN27" s="43" t="s">
        <v>176</v>
      </c>
      <c r="BO27" s="43"/>
      <c r="BP27" s="43" t="s">
        <v>96</v>
      </c>
      <c r="BQ27" s="43"/>
      <c r="BR27" s="43"/>
      <c r="BS27" s="43"/>
      <c r="BT27" s="43"/>
      <c r="BU27" s="43"/>
      <c r="BV27" s="43"/>
      <c r="BW27" s="43" t="s">
        <v>105</v>
      </c>
      <c r="BX27" s="43" t="s">
        <v>103</v>
      </c>
      <c r="BY27" s="43"/>
      <c r="BZ27" s="43" t="s">
        <v>93</v>
      </c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</row>
    <row r="28" spans="1:128" x14ac:dyDescent="0.25">
      <c r="E28" s="1">
        <v>26</v>
      </c>
      <c r="F28" s="1">
        <f t="shared" si="2"/>
        <v>-6.5714285714285712</v>
      </c>
      <c r="G28" s="1">
        <f t="shared" si="3"/>
        <v>19.428571428571431</v>
      </c>
      <c r="I28" s="16" t="s">
        <v>32</v>
      </c>
      <c r="J28" s="22">
        <f t="shared" si="4"/>
        <v>0</v>
      </c>
      <c r="K28" s="1">
        <f t="shared" si="5"/>
        <v>10</v>
      </c>
      <c r="L28" s="14">
        <v>5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BE28" s="1"/>
      <c r="BH28" s="1"/>
      <c r="BL28" s="1"/>
      <c r="BQ28" s="1"/>
      <c r="BR28" s="1"/>
      <c r="BS28" s="1">
        <v>36</v>
      </c>
      <c r="BT28" s="1"/>
      <c r="CF28" s="1"/>
      <c r="CT28" s="1"/>
    </row>
    <row r="29" spans="1:128" x14ac:dyDescent="0.25">
      <c r="I29" s="20" t="s">
        <v>34</v>
      </c>
      <c r="J29" s="26">
        <f t="shared" si="4"/>
        <v>0</v>
      </c>
      <c r="K29" s="1">
        <f t="shared" si="5"/>
        <v>10</v>
      </c>
      <c r="L29" s="14">
        <v>6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BS29" s="56" t="s">
        <v>90</v>
      </c>
      <c r="BT29" s="56" t="s">
        <v>90</v>
      </c>
      <c r="BU29" s="56" t="s">
        <v>90</v>
      </c>
      <c r="BV29" s="57" t="s">
        <v>90</v>
      </c>
      <c r="BW29" s="57" t="s">
        <v>90</v>
      </c>
      <c r="BX29" s="57" t="s">
        <v>90</v>
      </c>
      <c r="BY29" s="57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128" x14ac:dyDescent="0.25">
      <c r="I30" s="21" t="s">
        <v>35</v>
      </c>
      <c r="J30" s="31">
        <f t="shared" si="4"/>
        <v>0</v>
      </c>
      <c r="K30" s="1">
        <f t="shared" si="5"/>
        <v>10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BS30" s="56" t="s">
        <v>180</v>
      </c>
      <c r="BT30" s="56" t="s">
        <v>180</v>
      </c>
      <c r="BU30" s="56" t="s">
        <v>180</v>
      </c>
      <c r="CA30" s="56" t="s">
        <v>180</v>
      </c>
      <c r="CB30" s="56" t="s">
        <v>180</v>
      </c>
      <c r="CC30" s="57" t="s">
        <v>180</v>
      </c>
      <c r="CD30" s="57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128" x14ac:dyDescent="0.25">
      <c r="I31" s="23" t="s">
        <v>36</v>
      </c>
      <c r="J31" s="37">
        <f t="shared" si="4"/>
        <v>0</v>
      </c>
      <c r="K31" s="1">
        <f t="shared" si="5"/>
        <v>8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BS31" s="56" t="s">
        <v>73</v>
      </c>
      <c r="BT31" s="56" t="s">
        <v>73</v>
      </c>
      <c r="BU31" s="56" t="s">
        <v>73</v>
      </c>
      <c r="CA31" s="56" t="s">
        <v>73</v>
      </c>
      <c r="CB31" s="56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128" x14ac:dyDescent="0.25">
      <c r="I32" s="27" t="s">
        <v>37</v>
      </c>
      <c r="J32" s="41">
        <f t="shared" si="4"/>
        <v>0</v>
      </c>
      <c r="K32" s="1">
        <f t="shared" si="5"/>
        <v>8</v>
      </c>
      <c r="BS32" s="56" t="s">
        <v>70</v>
      </c>
      <c r="BT32" s="56" t="s">
        <v>70</v>
      </c>
      <c r="BU32" s="57" t="s">
        <v>70</v>
      </c>
      <c r="CA32" s="56" t="s">
        <v>70</v>
      </c>
      <c r="CB32" s="56" t="s">
        <v>70</v>
      </c>
      <c r="CE32" s="56" t="s">
        <v>70</v>
      </c>
      <c r="CF32" s="57" t="s">
        <v>70</v>
      </c>
      <c r="CH32" s="56" t="s">
        <v>70</v>
      </c>
      <c r="CI32" s="56" t="s">
        <v>70</v>
      </c>
    </row>
    <row r="33" spans="9:112" x14ac:dyDescent="0.25">
      <c r="I33" s="28" t="s">
        <v>38</v>
      </c>
      <c r="J33" s="42">
        <f t="shared" si="4"/>
        <v>0</v>
      </c>
      <c r="K33" s="1">
        <f t="shared" si="5"/>
        <v>8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S33" t="s">
        <v>71</v>
      </c>
      <c r="BT33" t="s">
        <v>71</v>
      </c>
      <c r="CA33" t="s">
        <v>71</v>
      </c>
      <c r="CB33" t="s">
        <v>71</v>
      </c>
      <c r="CE33" t="s">
        <v>71</v>
      </c>
      <c r="CH33" t="s">
        <v>71</v>
      </c>
      <c r="CI33" t="s">
        <v>71</v>
      </c>
    </row>
    <row r="34" spans="9:112" ht="15.75" thickBot="1" x14ac:dyDescent="0.3">
      <c r="I34" s="32" t="s">
        <v>40</v>
      </c>
      <c r="J34" s="45">
        <f t="shared" si="4"/>
        <v>0</v>
      </c>
      <c r="K34" s="1">
        <f t="shared" si="5"/>
        <v>7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S34" t="s">
        <v>75</v>
      </c>
      <c r="BT34" t="s">
        <v>75</v>
      </c>
      <c r="BU34" s="59" t="s">
        <v>76</v>
      </c>
      <c r="CA34" t="s">
        <v>75</v>
      </c>
      <c r="CB34" t="s">
        <v>75</v>
      </c>
      <c r="CE34" t="s">
        <v>75</v>
      </c>
      <c r="CG34" t="s">
        <v>75</v>
      </c>
      <c r="CH34" t="s">
        <v>75</v>
      </c>
      <c r="CI34" t="s">
        <v>75</v>
      </c>
    </row>
    <row r="35" spans="9:112" x14ac:dyDescent="0.25">
      <c r="I35" s="29" t="s">
        <v>39</v>
      </c>
      <c r="J35" s="30">
        <f t="shared" si="4"/>
        <v>0</v>
      </c>
      <c r="K35" s="1">
        <f t="shared" si="5"/>
        <v>6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S35" s="43" t="s">
        <v>176</v>
      </c>
      <c r="BT35" s="43" t="s">
        <v>173</v>
      </c>
      <c r="BU35" s="43"/>
      <c r="BV35" s="43"/>
      <c r="BW35" s="43"/>
      <c r="BX35" s="43"/>
      <c r="BY35" s="43"/>
      <c r="BZ35" s="43"/>
      <c r="CA35" s="43" t="s">
        <v>97</v>
      </c>
      <c r="CB35" s="43" t="s">
        <v>95</v>
      </c>
      <c r="CC35" s="43"/>
      <c r="CD35" s="43"/>
      <c r="CE35" s="43" t="s">
        <v>103</v>
      </c>
      <c r="CF35" s="43"/>
      <c r="CH35" s="43" t="s">
        <v>105</v>
      </c>
      <c r="CI35" s="43" t="s">
        <v>177</v>
      </c>
    </row>
    <row r="36" spans="9:112" x14ac:dyDescent="0.25">
      <c r="I36" s="33" t="s">
        <v>41</v>
      </c>
      <c r="J36" s="34">
        <f t="shared" si="4"/>
        <v>0</v>
      </c>
      <c r="K36" s="1">
        <f t="shared" si="5"/>
        <v>6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/>
      <c r="BU36" s="1">
        <v>38</v>
      </c>
      <c r="BY36" s="1"/>
      <c r="BZ36" s="1"/>
      <c r="CT36" s="1"/>
      <c r="CU36" s="1"/>
      <c r="CW36" s="1"/>
    </row>
    <row r="37" spans="9:112" x14ac:dyDescent="0.25">
      <c r="I37" s="35" t="s">
        <v>42</v>
      </c>
      <c r="J37" s="90">
        <f t="shared" si="4"/>
        <v>0</v>
      </c>
      <c r="K37" s="1">
        <f t="shared" si="5"/>
        <v>6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7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  <c r="CV37" s="56" t="s">
        <v>90</v>
      </c>
    </row>
    <row r="38" spans="9:112" x14ac:dyDescent="0.25">
      <c r="I38" s="17" t="s">
        <v>33</v>
      </c>
      <c r="J38" s="18">
        <f t="shared" si="4"/>
        <v>0</v>
      </c>
      <c r="K38" s="1">
        <f t="shared" si="5"/>
        <v>5</v>
      </c>
      <c r="M38" s="1">
        <v>10</v>
      </c>
      <c r="N38" s="1">
        <v>15</v>
      </c>
      <c r="O38" s="1"/>
      <c r="Q38" s="77">
        <v>4</v>
      </c>
      <c r="BU38" s="56" t="s">
        <v>182</v>
      </c>
      <c r="CF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7" t="s">
        <v>182</v>
      </c>
      <c r="CS38" s="56" t="s">
        <v>182</v>
      </c>
      <c r="CT38" s="56" t="s">
        <v>182</v>
      </c>
      <c r="CU38" s="56" t="s">
        <v>182</v>
      </c>
      <c r="CV38" s="56" t="s">
        <v>182</v>
      </c>
    </row>
    <row r="39" spans="9:112" x14ac:dyDescent="0.25">
      <c r="I39" s="36" t="s">
        <v>43</v>
      </c>
      <c r="J39" s="46">
        <f t="shared" si="4"/>
        <v>0</v>
      </c>
      <c r="K39" s="1">
        <f t="shared" si="5"/>
        <v>5</v>
      </c>
      <c r="M39" s="1">
        <v>12</v>
      </c>
      <c r="N39" s="1"/>
      <c r="Q39" s="77">
        <v>5</v>
      </c>
      <c r="BU39" s="56" t="s">
        <v>73</v>
      </c>
      <c r="CF39" s="56" t="s">
        <v>73</v>
      </c>
      <c r="CJ39" s="56" t="s">
        <v>73</v>
      </c>
      <c r="CK39" s="56" t="s">
        <v>73</v>
      </c>
      <c r="CL39" s="56" t="s">
        <v>73</v>
      </c>
      <c r="CM39" s="57" t="s">
        <v>73</v>
      </c>
      <c r="CN39" s="56" t="s">
        <v>73</v>
      </c>
      <c r="CO39" s="56" t="s">
        <v>73</v>
      </c>
      <c r="CP39" s="57" t="s">
        <v>73</v>
      </c>
      <c r="CQ39" s="56" t="s">
        <v>73</v>
      </c>
      <c r="CS39" s="56" t="s">
        <v>73</v>
      </c>
      <c r="CT39" s="56" t="s">
        <v>73</v>
      </c>
      <c r="CU39" s="56" t="s">
        <v>73</v>
      </c>
      <c r="CV39" s="56" t="s">
        <v>73</v>
      </c>
    </row>
    <row r="40" spans="9:112" x14ac:dyDescent="0.25">
      <c r="I40" s="38" t="s">
        <v>44</v>
      </c>
      <c r="J40" s="49">
        <f t="shared" si="4"/>
        <v>0</v>
      </c>
      <c r="K40" s="1">
        <f t="shared" si="5"/>
        <v>5</v>
      </c>
      <c r="M40" s="1"/>
      <c r="N40" s="1"/>
      <c r="Q40" s="77">
        <v>6</v>
      </c>
      <c r="BU40" s="56" t="s">
        <v>70</v>
      </c>
      <c r="CF40" s="56" t="s">
        <v>70</v>
      </c>
      <c r="CJ40" s="57" t="s">
        <v>70</v>
      </c>
      <c r="CK40" s="56" t="s">
        <v>70</v>
      </c>
      <c r="CL40" s="56" t="s">
        <v>70</v>
      </c>
      <c r="CN40" s="57" t="s">
        <v>70</v>
      </c>
      <c r="CO40" s="56" t="s">
        <v>70</v>
      </c>
      <c r="CQ40" s="56" t="s">
        <v>70</v>
      </c>
      <c r="CS40" s="57" t="s">
        <v>70</v>
      </c>
      <c r="CT40" s="56" t="s">
        <v>70</v>
      </c>
      <c r="CU40" s="56" t="s">
        <v>70</v>
      </c>
      <c r="CV40" s="56" t="s">
        <v>70</v>
      </c>
    </row>
    <row r="41" spans="9:112" x14ac:dyDescent="0.25">
      <c r="I41" s="39" t="s">
        <v>45</v>
      </c>
      <c r="J41" s="48">
        <f t="shared" si="4"/>
        <v>0</v>
      </c>
      <c r="K41" s="1">
        <f t="shared" si="5"/>
        <v>4</v>
      </c>
      <c r="Q41" s="77">
        <v>8</v>
      </c>
      <c r="BU41" t="s">
        <v>71</v>
      </c>
      <c r="CF41" t="s">
        <v>71</v>
      </c>
      <c r="CK41" t="s">
        <v>71</v>
      </c>
      <c r="CL41" t="s">
        <v>71</v>
      </c>
      <c r="CO41" t="s">
        <v>71</v>
      </c>
      <c r="CQ41" t="s">
        <v>71</v>
      </c>
      <c r="CT41" t="s">
        <v>71</v>
      </c>
      <c r="CU41" t="s">
        <v>71</v>
      </c>
      <c r="CV41" t="s">
        <v>71</v>
      </c>
    </row>
    <row r="42" spans="9:112" x14ac:dyDescent="0.25">
      <c r="I42" s="84" t="s">
        <v>172</v>
      </c>
      <c r="J42" s="85">
        <f t="shared" si="4"/>
        <v>0</v>
      </c>
      <c r="K42" s="1">
        <f>6-J42</f>
        <v>6</v>
      </c>
      <c r="M42" s="43" t="s">
        <v>110</v>
      </c>
      <c r="Q42" s="77">
        <v>10</v>
      </c>
      <c r="BU42" t="s">
        <v>75</v>
      </c>
      <c r="CF42" t="s">
        <v>75</v>
      </c>
      <c r="CJ42" s="59" t="s">
        <v>76</v>
      </c>
      <c r="CK42" t="s">
        <v>75</v>
      </c>
      <c r="CL42" t="s">
        <v>75</v>
      </c>
      <c r="CM42" t="s">
        <v>75</v>
      </c>
      <c r="CO42" t="s">
        <v>75</v>
      </c>
      <c r="CP42" t="s">
        <v>75</v>
      </c>
      <c r="CQ42" t="s">
        <v>75</v>
      </c>
      <c r="CR42" t="s">
        <v>75</v>
      </c>
      <c r="CT42" t="s">
        <v>75</v>
      </c>
      <c r="CU42" t="s">
        <v>75</v>
      </c>
      <c r="CV42" t="s">
        <v>75</v>
      </c>
    </row>
    <row r="43" spans="9:112" x14ac:dyDescent="0.25">
      <c r="J43" s="1">
        <f>SUM(J24:J42)/2</f>
        <v>0</v>
      </c>
      <c r="M43" t="s">
        <v>195</v>
      </c>
      <c r="Q43" s="77">
        <v>11</v>
      </c>
      <c r="BU43" s="43" t="s">
        <v>97</v>
      </c>
      <c r="BX43" s="43"/>
      <c r="CB43" s="43"/>
      <c r="CC43" s="43"/>
      <c r="CD43" s="43"/>
      <c r="CE43" s="43"/>
      <c r="CF43" s="43" t="s">
        <v>94</v>
      </c>
      <c r="CG43" s="43"/>
      <c r="CH43" s="43"/>
      <c r="CI43" s="43"/>
      <c r="CJ43" s="43"/>
      <c r="CK43" s="43" t="s">
        <v>178</v>
      </c>
      <c r="CL43" s="43" t="s">
        <v>177</v>
      </c>
      <c r="CM43" s="43" t="s">
        <v>103</v>
      </c>
      <c r="CN43" s="43"/>
      <c r="CO43" s="43" t="s">
        <v>176</v>
      </c>
      <c r="CP43" s="43"/>
      <c r="CQ43" s="43" t="s">
        <v>93</v>
      </c>
      <c r="CR43" s="43"/>
      <c r="CS43" s="43"/>
      <c r="CT43" s="43" t="s">
        <v>104</v>
      </c>
      <c r="CU43" s="43" t="s">
        <v>175</v>
      </c>
      <c r="CV43" s="43" t="s">
        <v>100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/>
      <c r="DC44" s="1"/>
    </row>
    <row r="45" spans="9:112" x14ac:dyDescent="0.25">
      <c r="M45" t="s">
        <v>199</v>
      </c>
      <c r="Q45" s="69">
        <v>13</v>
      </c>
      <c r="CJ45" s="56" t="s">
        <v>90</v>
      </c>
      <c r="CK45" s="57" t="s">
        <v>90</v>
      </c>
      <c r="CL45" s="57" t="s">
        <v>90</v>
      </c>
      <c r="CM45" s="57" t="s">
        <v>90</v>
      </c>
      <c r="CN45" s="56" t="s">
        <v>90</v>
      </c>
      <c r="CO45" s="57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7" t="s">
        <v>90</v>
      </c>
      <c r="CU45" s="57" t="s">
        <v>90</v>
      </c>
      <c r="CV45" s="57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E45" s="56" t="s">
        <v>90</v>
      </c>
      <c r="DF45" s="56" t="s">
        <v>90</v>
      </c>
      <c r="DH45" s="1"/>
    </row>
    <row r="46" spans="9:112" x14ac:dyDescent="0.25">
      <c r="M46" s="43" t="s">
        <v>111</v>
      </c>
      <c r="Q46" s="77">
        <v>14</v>
      </c>
      <c r="CJ46" s="56" t="s">
        <v>184</v>
      </c>
      <c r="CN46" s="56" t="s">
        <v>184</v>
      </c>
      <c r="CS46" s="56" t="s">
        <v>184</v>
      </c>
      <c r="CW46" s="56" t="s">
        <v>184</v>
      </c>
      <c r="CX46" s="57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  <c r="DC46" s="56" t="s">
        <v>184</v>
      </c>
      <c r="DD46" s="56" t="s">
        <v>184</v>
      </c>
      <c r="DE46" s="56" t="s">
        <v>184</v>
      </c>
      <c r="DF46" s="56" t="s">
        <v>184</v>
      </c>
    </row>
    <row r="47" spans="9:112" x14ac:dyDescent="0.25">
      <c r="M47" t="s">
        <v>212</v>
      </c>
      <c r="Q47" s="77">
        <v>16</v>
      </c>
      <c r="CJ47" s="56" t="s">
        <v>73</v>
      </c>
      <c r="CN47" s="56" t="s">
        <v>73</v>
      </c>
      <c r="CS47" s="56" t="s">
        <v>73</v>
      </c>
      <c r="CW47" s="56" t="s">
        <v>73</v>
      </c>
      <c r="CY47" s="57" t="s">
        <v>73</v>
      </c>
      <c r="CZ47" s="56" t="s">
        <v>73</v>
      </c>
      <c r="DA47" s="57" t="s">
        <v>73</v>
      </c>
      <c r="DB47" s="57" t="s">
        <v>73</v>
      </c>
      <c r="DC47" s="57" t="s">
        <v>73</v>
      </c>
      <c r="DD47" s="56" t="s">
        <v>73</v>
      </c>
      <c r="DE47" s="56" t="s">
        <v>73</v>
      </c>
      <c r="DF47" s="56" t="s">
        <v>73</v>
      </c>
    </row>
    <row r="48" spans="9:112" x14ac:dyDescent="0.25">
      <c r="M48" s="43" t="s">
        <v>112</v>
      </c>
      <c r="Q48" s="77">
        <v>17</v>
      </c>
      <c r="CJ48" s="56" t="s">
        <v>70</v>
      </c>
      <c r="CN48" s="56" t="s">
        <v>70</v>
      </c>
      <c r="CS48" s="56" t="s">
        <v>70</v>
      </c>
      <c r="CW48" s="56" t="s">
        <v>70</v>
      </c>
      <c r="CZ48" s="57" t="s">
        <v>70</v>
      </c>
      <c r="DD48" s="56" t="s">
        <v>70</v>
      </c>
      <c r="DE48" s="56" t="s">
        <v>70</v>
      </c>
      <c r="DF48" s="56" t="s">
        <v>70</v>
      </c>
    </row>
    <row r="49" spans="13:141" x14ac:dyDescent="0.25">
      <c r="M49" s="70" t="s">
        <v>115</v>
      </c>
      <c r="N49" s="70"/>
      <c r="O49" s="70"/>
      <c r="CJ49" t="s">
        <v>71</v>
      </c>
      <c r="CN49" t="s">
        <v>71</v>
      </c>
      <c r="CS49" t="s">
        <v>71</v>
      </c>
      <c r="CW49" t="s">
        <v>71</v>
      </c>
      <c r="DD49" t="s">
        <v>71</v>
      </c>
      <c r="DE49" t="s">
        <v>71</v>
      </c>
      <c r="DF49" t="s">
        <v>71</v>
      </c>
    </row>
    <row r="50" spans="13:141" x14ac:dyDescent="0.25">
      <c r="M50" s="70" t="s">
        <v>197</v>
      </c>
      <c r="N50" s="70"/>
      <c r="O50" s="70"/>
      <c r="P50" s="79"/>
      <c r="CJ50" t="s">
        <v>75</v>
      </c>
      <c r="CN50" t="s">
        <v>75</v>
      </c>
      <c r="CS50" t="s">
        <v>75</v>
      </c>
      <c r="CU50" t="s">
        <v>75</v>
      </c>
      <c r="CV50" t="s">
        <v>75</v>
      </c>
      <c r="CW50" t="s">
        <v>75</v>
      </c>
      <c r="CX50" t="s">
        <v>75</v>
      </c>
      <c r="CY50" t="s">
        <v>75</v>
      </c>
      <c r="CZ50" s="59" t="s">
        <v>76</v>
      </c>
      <c r="DA50" t="s">
        <v>75</v>
      </c>
      <c r="DB50" t="s">
        <v>75</v>
      </c>
      <c r="DC50" t="s">
        <v>75</v>
      </c>
      <c r="DD50" t="s">
        <v>75</v>
      </c>
      <c r="DE50" t="s">
        <v>75</v>
      </c>
      <c r="DF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 t="s">
        <v>96</v>
      </c>
      <c r="CK51" s="43"/>
      <c r="CL51" s="43"/>
      <c r="CM51" s="43"/>
      <c r="CN51" s="43" t="s">
        <v>101</v>
      </c>
      <c r="CO51" s="43"/>
      <c r="CP51" s="43"/>
      <c r="CQ51" s="43"/>
      <c r="CR51" s="43"/>
      <c r="CS51" s="43" t="s">
        <v>102</v>
      </c>
      <c r="CT51" s="43"/>
      <c r="CU51" s="43"/>
      <c r="CV51" s="43"/>
      <c r="CW51" s="43" t="s">
        <v>99</v>
      </c>
      <c r="CX51" s="43"/>
      <c r="CY51" s="43"/>
      <c r="CZ51" s="43"/>
      <c r="DA51" s="43"/>
      <c r="DB51" s="43"/>
      <c r="DC51" s="43"/>
      <c r="DD51" s="43" t="s">
        <v>93</v>
      </c>
      <c r="DE51" s="43" t="s">
        <v>95</v>
      </c>
      <c r="DF51" s="43" t="s">
        <v>173</v>
      </c>
    </row>
    <row r="52" spans="13:141" x14ac:dyDescent="0.25">
      <c r="M52" s="43" t="s">
        <v>114</v>
      </c>
      <c r="CV52" s="1"/>
      <c r="CY52" s="1"/>
      <c r="CZ52" s="1">
        <v>69</v>
      </c>
      <c r="DJ52" s="1"/>
      <c r="DO52" s="1"/>
    </row>
    <row r="53" spans="13:141" x14ac:dyDescent="0.25">
      <c r="M53" t="s">
        <v>200</v>
      </c>
      <c r="CZ53" s="56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7" t="s">
        <v>90</v>
      </c>
      <c r="DF53" s="57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  <c r="DP53" s="56" t="s">
        <v>90</v>
      </c>
    </row>
    <row r="54" spans="13:141" x14ac:dyDescent="0.25">
      <c r="M54" s="75" t="s">
        <v>214</v>
      </c>
      <c r="N54" s="78"/>
      <c r="O54" s="78"/>
      <c r="CZ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  <c r="DP54" s="56" t="s">
        <v>74</v>
      </c>
    </row>
    <row r="55" spans="13:141" x14ac:dyDescent="0.25">
      <c r="M55" s="75"/>
      <c r="N55" s="78"/>
      <c r="O55" s="78"/>
      <c r="CZ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6" t="s">
        <v>73</v>
      </c>
      <c r="DM55" s="57" t="s">
        <v>73</v>
      </c>
      <c r="DN55" s="57" t="s">
        <v>73</v>
      </c>
      <c r="DO55" s="57" t="s">
        <v>73</v>
      </c>
      <c r="DP55" s="56" t="s">
        <v>73</v>
      </c>
    </row>
    <row r="56" spans="13:141" x14ac:dyDescent="0.25">
      <c r="M56" s="43" t="s">
        <v>119</v>
      </c>
      <c r="CZ56" s="56" t="s">
        <v>70</v>
      </c>
      <c r="DH56" s="56" t="s">
        <v>70</v>
      </c>
      <c r="DJ56" s="56" t="s">
        <v>70</v>
      </c>
      <c r="DL56" s="56" t="s">
        <v>70</v>
      </c>
      <c r="DP56" s="56" t="s">
        <v>70</v>
      </c>
    </row>
    <row r="57" spans="13:141" x14ac:dyDescent="0.25">
      <c r="M57" t="s">
        <v>208</v>
      </c>
      <c r="CZ57" t="s">
        <v>71</v>
      </c>
      <c r="DH57" t="s">
        <v>71</v>
      </c>
      <c r="DJ57" t="s">
        <v>71</v>
      </c>
      <c r="DL57" t="s">
        <v>71</v>
      </c>
      <c r="DP57" t="s">
        <v>71</v>
      </c>
    </row>
    <row r="58" spans="13:141" x14ac:dyDescent="0.25">
      <c r="CZ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  <c r="DO58" t="s">
        <v>75</v>
      </c>
      <c r="DP58" t="s">
        <v>75</v>
      </c>
    </row>
    <row r="59" spans="13:141" x14ac:dyDescent="0.25">
      <c r="CZ59" s="43" t="s">
        <v>102</v>
      </c>
      <c r="DH59" s="43" t="s">
        <v>98</v>
      </c>
      <c r="DJ59" s="43" t="s">
        <v>104</v>
      </c>
      <c r="DL59" s="43" t="s">
        <v>101</v>
      </c>
      <c r="DP59" s="43" t="s">
        <v>175</v>
      </c>
    </row>
    <row r="60" spans="13:141" x14ac:dyDescent="0.25">
      <c r="M60" s="43" t="s">
        <v>121</v>
      </c>
      <c r="DE60" s="1"/>
      <c r="DF60" s="1"/>
      <c r="DG60" s="1"/>
      <c r="DQ60" s="1">
        <v>86</v>
      </c>
      <c r="DR60" s="1"/>
      <c r="DS60" s="1"/>
      <c r="DV60" s="1"/>
      <c r="DW60" s="1"/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</row>
    <row r="62" spans="13:141" x14ac:dyDescent="0.25">
      <c r="M62" s="43" t="s">
        <v>125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  <c r="DX62" s="56" t="s">
        <v>186</v>
      </c>
    </row>
    <row r="63" spans="13:141" x14ac:dyDescent="0.25">
      <c r="M63" t="s">
        <v>122</v>
      </c>
      <c r="DQ63" s="57" t="s">
        <v>73</v>
      </c>
      <c r="DR63" s="56" t="s">
        <v>73</v>
      </c>
      <c r="DS63" s="57" t="s">
        <v>73</v>
      </c>
      <c r="DT63" s="57" t="s">
        <v>73</v>
      </c>
      <c r="DU63" s="56" t="s">
        <v>73</v>
      </c>
      <c r="DV63" s="57" t="s">
        <v>73</v>
      </c>
      <c r="DW63" s="57" t="s">
        <v>73</v>
      </c>
      <c r="DX63" s="56" t="s">
        <v>73</v>
      </c>
    </row>
    <row r="64" spans="13:141" x14ac:dyDescent="0.25">
      <c r="M64" t="s">
        <v>204</v>
      </c>
      <c r="DR64" s="56" t="s">
        <v>70</v>
      </c>
      <c r="DU64" s="56" t="s">
        <v>70</v>
      </c>
      <c r="DX64" s="56" t="s">
        <v>70</v>
      </c>
    </row>
    <row r="65" spans="13:158" x14ac:dyDescent="0.25">
      <c r="M65" t="s">
        <v>215</v>
      </c>
      <c r="DR65" t="s">
        <v>71</v>
      </c>
      <c r="DU65" t="s">
        <v>71</v>
      </c>
      <c r="DX65" t="s">
        <v>71</v>
      </c>
    </row>
    <row r="66" spans="13:158" x14ac:dyDescent="0.25">
      <c r="M66" s="43" t="s">
        <v>135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  <c r="DX66" t="s">
        <v>75</v>
      </c>
    </row>
    <row r="67" spans="13:158" x14ac:dyDescent="0.25">
      <c r="DR67" s="43" t="s">
        <v>99</v>
      </c>
      <c r="DU67" s="43" t="s">
        <v>94</v>
      </c>
      <c r="DX67" s="43" t="s">
        <v>100</v>
      </c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</row>
    <row r="68" spans="13:158" x14ac:dyDescent="0.25">
      <c r="DR68" s="1"/>
      <c r="DU68" s="1"/>
      <c r="DX68" s="1"/>
      <c r="DY68" s="1">
        <v>94</v>
      </c>
      <c r="DZ68" s="43"/>
      <c r="EB68" s="43"/>
      <c r="EE68" s="1"/>
      <c r="EG68" s="43"/>
      <c r="EJ68" s="1"/>
      <c r="EK68" s="1"/>
      <c r="EM68" s="1"/>
      <c r="EN68" s="1"/>
      <c r="EO68" s="1"/>
    </row>
    <row r="69" spans="13:158" x14ac:dyDescent="0.25"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8" x14ac:dyDescent="0.25"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7" t="s">
        <v>73</v>
      </c>
      <c r="ED71" s="57" t="s">
        <v>73</v>
      </c>
      <c r="EE71" s="56" t="s">
        <v>73</v>
      </c>
      <c r="EF71" s="56" t="s">
        <v>73</v>
      </c>
      <c r="EG71" s="57" t="s">
        <v>73</v>
      </c>
      <c r="EH71" s="56" t="s">
        <v>73</v>
      </c>
      <c r="EI71" s="56" t="s">
        <v>73</v>
      </c>
      <c r="EJ71" s="57" t="s">
        <v>73</v>
      </c>
      <c r="EK71" s="57" t="s">
        <v>73</v>
      </c>
      <c r="EL71" s="56" t="s">
        <v>73</v>
      </c>
    </row>
    <row r="72" spans="13:158" x14ac:dyDescent="0.25">
      <c r="EE72" s="56" t="s">
        <v>70</v>
      </c>
      <c r="EF72" s="56" t="s">
        <v>70</v>
      </c>
      <c r="EH72" s="56" t="s">
        <v>70</v>
      </c>
      <c r="EI72" s="57" t="s">
        <v>70</v>
      </c>
      <c r="EL72" s="56" t="s">
        <v>70</v>
      </c>
    </row>
    <row r="73" spans="13:158" x14ac:dyDescent="0.25">
      <c r="EE73" t="s">
        <v>71</v>
      </c>
      <c r="EF73" t="s">
        <v>71</v>
      </c>
      <c r="EH73" t="s">
        <v>71</v>
      </c>
      <c r="EL73" t="s">
        <v>71</v>
      </c>
    </row>
    <row r="74" spans="13:158" x14ac:dyDescent="0.25"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s="59" t="s">
        <v>76</v>
      </c>
      <c r="EJ74" t="s">
        <v>75</v>
      </c>
      <c r="EK74" t="s">
        <v>75</v>
      </c>
      <c r="EL74" t="s">
        <v>75</v>
      </c>
    </row>
    <row r="75" spans="13:158" x14ac:dyDescent="0.25">
      <c r="DY75" s="43"/>
      <c r="EE75" s="43" t="s">
        <v>96</v>
      </c>
      <c r="EF75" s="43" t="s">
        <v>98</v>
      </c>
      <c r="EH75" s="43" t="s">
        <v>173</v>
      </c>
      <c r="EL75" s="43" t="s">
        <v>177</v>
      </c>
    </row>
    <row r="76" spans="13:158" x14ac:dyDescent="0.25">
      <c r="EF76" s="1"/>
      <c r="EH76" s="1"/>
      <c r="EI76" s="1">
        <v>104</v>
      </c>
      <c r="EN76" s="1"/>
      <c r="EO76" s="1"/>
      <c r="EQ76" s="1"/>
      <c r="ET76" s="1"/>
      <c r="FB76" s="1"/>
    </row>
    <row r="77" spans="13:158" x14ac:dyDescent="0.25">
      <c r="EI77" s="56" t="s">
        <v>90</v>
      </c>
      <c r="EJ77" s="57" t="s">
        <v>75</v>
      </c>
      <c r="EK77" s="57" t="s">
        <v>75</v>
      </c>
      <c r="EL77" s="57" t="s">
        <v>75</v>
      </c>
      <c r="EM77" s="56" t="s">
        <v>90</v>
      </c>
      <c r="EN77" s="56" t="s">
        <v>90</v>
      </c>
    </row>
    <row r="78" spans="13:158" x14ac:dyDescent="0.25">
      <c r="EI78" s="56" t="s">
        <v>190</v>
      </c>
      <c r="EM78" s="56" t="s">
        <v>190</v>
      </c>
      <c r="EN78" s="56" t="s">
        <v>190</v>
      </c>
    </row>
    <row r="79" spans="13:158" x14ac:dyDescent="0.25">
      <c r="EI79" s="56" t="s">
        <v>73</v>
      </c>
      <c r="EM79" s="56" t="s">
        <v>73</v>
      </c>
      <c r="EN79" s="56" t="s">
        <v>73</v>
      </c>
    </row>
    <row r="80" spans="13:158" x14ac:dyDescent="0.25">
      <c r="EI80" s="56" t="s">
        <v>70</v>
      </c>
      <c r="EM80" s="56" t="s">
        <v>70</v>
      </c>
      <c r="EN80" s="56" t="s">
        <v>70</v>
      </c>
    </row>
    <row r="81" spans="139:163" x14ac:dyDescent="0.25">
      <c r="EI81" t="s">
        <v>71</v>
      </c>
      <c r="EM81" t="s">
        <v>71</v>
      </c>
      <c r="EN81" t="s">
        <v>71</v>
      </c>
    </row>
    <row r="82" spans="139:163" x14ac:dyDescent="0.25">
      <c r="EI82" t="s">
        <v>75</v>
      </c>
      <c r="EJ82" t="s">
        <v>75</v>
      </c>
      <c r="EK82" t="s">
        <v>75</v>
      </c>
      <c r="EL82" t="s">
        <v>75</v>
      </c>
      <c r="EM82" t="s">
        <v>75</v>
      </c>
      <c r="EN82" t="s">
        <v>75</v>
      </c>
    </row>
    <row r="83" spans="139:163" x14ac:dyDescent="0.25">
      <c r="EI83" s="43" t="s">
        <v>94</v>
      </c>
      <c r="EM83" s="43" t="s">
        <v>102</v>
      </c>
      <c r="EN83" s="43" t="s">
        <v>177</v>
      </c>
      <c r="FB83" s="43"/>
    </row>
    <row r="84" spans="139:163" x14ac:dyDescent="0.25">
      <c r="EN84" s="1"/>
      <c r="EO84" s="1">
        <v>110</v>
      </c>
      <c r="ER84" s="1"/>
      <c r="EU84" s="1"/>
      <c r="FE84" s="1"/>
      <c r="FG84" s="1"/>
    </row>
    <row r="85" spans="139:163" x14ac:dyDescent="0.25">
      <c r="EO85" s="56" t="s">
        <v>90</v>
      </c>
    </row>
    <row r="86" spans="139:163" x14ac:dyDescent="0.25">
      <c r="EO86" s="56" t="s">
        <v>218</v>
      </c>
    </row>
    <row r="87" spans="139:163" x14ac:dyDescent="0.25">
      <c r="EO87" s="56" t="s">
        <v>73</v>
      </c>
    </row>
    <row r="88" spans="139:163" x14ac:dyDescent="0.25">
      <c r="EO88" s="56" t="s">
        <v>70</v>
      </c>
    </row>
    <row r="89" spans="139:163" x14ac:dyDescent="0.25">
      <c r="EO89" t="s">
        <v>71</v>
      </c>
    </row>
    <row r="90" spans="139:163" x14ac:dyDescent="0.25">
      <c r="EO90" t="s">
        <v>75</v>
      </c>
    </row>
    <row r="91" spans="139:163" x14ac:dyDescent="0.25">
      <c r="EO91" s="43" t="s">
        <v>97</v>
      </c>
    </row>
    <row r="92" spans="139:163" x14ac:dyDescent="0.25">
      <c r="EN92" s="43"/>
      <c r="EP92" s="1">
        <v>111</v>
      </c>
      <c r="ES92" s="1"/>
      <c r="EX92" s="1"/>
      <c r="EY92" s="1"/>
    </row>
    <row r="93" spans="139:163" x14ac:dyDescent="0.25">
      <c r="EP93" s="56" t="s">
        <v>90</v>
      </c>
      <c r="EQ93" s="56" t="s">
        <v>90</v>
      </c>
    </row>
    <row r="94" spans="139:163" x14ac:dyDescent="0.25">
      <c r="EP94" s="56" t="s">
        <v>80</v>
      </c>
      <c r="EQ94" s="56" t="s">
        <v>80</v>
      </c>
    </row>
    <row r="95" spans="139:163" x14ac:dyDescent="0.25">
      <c r="EP95" s="57" t="s">
        <v>73</v>
      </c>
      <c r="EQ95" s="56" t="s">
        <v>73</v>
      </c>
    </row>
    <row r="96" spans="139:163" x14ac:dyDescent="0.25">
      <c r="EQ96" s="56" t="s">
        <v>70</v>
      </c>
    </row>
    <row r="97" spans="146:179" x14ac:dyDescent="0.25">
      <c r="EQ97" t="s">
        <v>71</v>
      </c>
    </row>
    <row r="98" spans="146:179" x14ac:dyDescent="0.25">
      <c r="EP98" t="s">
        <v>75</v>
      </c>
      <c r="EQ98" t="s">
        <v>75</v>
      </c>
    </row>
    <row r="99" spans="146:179" x14ac:dyDescent="0.25">
      <c r="EP99" s="43"/>
      <c r="EQ99" s="43" t="s">
        <v>97</v>
      </c>
    </row>
    <row r="100" spans="146:179" x14ac:dyDescent="0.25">
      <c r="ER100" s="1">
        <v>113</v>
      </c>
      <c r="EZ100" s="1"/>
      <c r="FC100" s="1"/>
    </row>
    <row r="101" spans="146:179" x14ac:dyDescent="0.25"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56" t="s">
        <v>90</v>
      </c>
      <c r="FV101" s="56" t="s">
        <v>90</v>
      </c>
      <c r="FW101" s="89" t="s">
        <v>220</v>
      </c>
    </row>
    <row r="102" spans="146:179" x14ac:dyDescent="0.25">
      <c r="ER102" s="56" t="s">
        <v>219</v>
      </c>
      <c r="ES102" s="57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219</v>
      </c>
      <c r="EZ102" s="56" t="s">
        <v>219</v>
      </c>
      <c r="FA102" s="56" t="s">
        <v>81</v>
      </c>
      <c r="FB102" s="57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56" t="s">
        <v>219</v>
      </c>
      <c r="FV102" s="56" t="s">
        <v>219</v>
      </c>
      <c r="FW102" s="89" t="s">
        <v>220</v>
      </c>
    </row>
    <row r="103" spans="146:179" x14ac:dyDescent="0.25">
      <c r="ER103" s="57" t="s">
        <v>73</v>
      </c>
      <c r="ET103" s="57" t="s">
        <v>73</v>
      </c>
      <c r="EU103" s="57" t="s">
        <v>73</v>
      </c>
      <c r="EV103" s="56" t="s">
        <v>73</v>
      </c>
      <c r="EW103" s="57" t="s">
        <v>73</v>
      </c>
      <c r="EX103" s="57" t="s">
        <v>73</v>
      </c>
      <c r="EY103" s="57" t="s">
        <v>73</v>
      </c>
      <c r="EZ103" s="57" t="s">
        <v>73</v>
      </c>
      <c r="FA103" s="56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57" t="s">
        <v>73</v>
      </c>
      <c r="FV103" s="57" t="s">
        <v>73</v>
      </c>
      <c r="FW103" s="89" t="s">
        <v>220</v>
      </c>
    </row>
    <row r="104" spans="146:179" x14ac:dyDescent="0.25">
      <c r="EV104" s="56" t="s">
        <v>70</v>
      </c>
      <c r="FA104" s="57" t="s">
        <v>70</v>
      </c>
      <c r="FW104" s="89" t="s">
        <v>220</v>
      </c>
    </row>
    <row r="105" spans="146:179" x14ac:dyDescent="0.25">
      <c r="EV105" t="s">
        <v>71</v>
      </c>
    </row>
    <row r="106" spans="146:179" x14ac:dyDescent="0.25"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t="s">
        <v>75</v>
      </c>
      <c r="EZ106" t="s">
        <v>75</v>
      </c>
      <c r="FA106" s="59" t="s">
        <v>76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  <c r="FU106" t="s">
        <v>75</v>
      </c>
      <c r="FV106" t="s">
        <v>75</v>
      </c>
    </row>
    <row r="107" spans="146:179" x14ac:dyDescent="0.25">
      <c r="ES107" s="43"/>
      <c r="EV107" s="43" t="s">
        <v>98</v>
      </c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</row>
    <row r="108" spans="146:179" x14ac:dyDescent="0.25">
      <c r="FA108" s="1">
        <v>122</v>
      </c>
      <c r="FD108" s="1"/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AI3:GT3 M24:AG31">
    <cfRule type="expression" dxfId="125" priority="1" stopIfTrue="1">
      <formula>(M3=$A$3)</formula>
    </cfRule>
    <cfRule type="expression" dxfId="124" priority="2" stopIfTrue="1">
      <formula>(M3=$A$4)</formula>
    </cfRule>
    <cfRule type="expression" dxfId="123" priority="3" stopIfTrue="1">
      <formula>(M3=$A$5)</formula>
    </cfRule>
    <cfRule type="expression" dxfId="122" priority="4" stopIfTrue="1">
      <formula>(M3=$A$6)</formula>
    </cfRule>
    <cfRule type="expression" dxfId="121" priority="5" stopIfTrue="1">
      <formula>(M3=$A$7)</formula>
    </cfRule>
    <cfRule type="expression" dxfId="120" priority="6" stopIfTrue="1">
      <formula>(M3=$A$8)</formula>
    </cfRule>
    <cfRule type="expression" dxfId="119" priority="7" stopIfTrue="1">
      <formula>(M3=$A$9)</formula>
    </cfRule>
    <cfRule type="expression" dxfId="118" priority="8" stopIfTrue="1">
      <formula>(M3=$A$10)</formula>
    </cfRule>
    <cfRule type="expression" dxfId="117" priority="9" stopIfTrue="1">
      <formula>(M3=$A$11)</formula>
    </cfRule>
    <cfRule type="expression" dxfId="116" priority="10" stopIfTrue="1">
      <formula>(M3=$A$12)</formula>
    </cfRule>
    <cfRule type="expression" dxfId="115" priority="11" stopIfTrue="1">
      <formula>(M3=$A$13)</formula>
    </cfRule>
    <cfRule type="expression" dxfId="114" priority="12" stopIfTrue="1">
      <formula>(M3=$A$14)</formula>
    </cfRule>
    <cfRule type="expression" dxfId="113" priority="13" stopIfTrue="1">
      <formula>(M3=$A$15)</formula>
    </cfRule>
    <cfRule type="expression" dxfId="112" priority="14" stopIfTrue="1">
      <formula>(M3=$A$16)</formula>
    </cfRule>
    <cfRule type="expression" dxfId="111" priority="15" stopIfTrue="1">
      <formula>(M3=$A$17)</formula>
    </cfRule>
    <cfRule type="expression" dxfId="110" priority="16" stopIfTrue="1">
      <formula>(M3=$A$18)</formula>
    </cfRule>
    <cfRule type="expression" dxfId="109" priority="17" stopIfTrue="1">
      <formula>(M3=$A$19)</formula>
    </cfRule>
    <cfRule type="expression" dxfId="108" priority="18" stopIfTrue="1">
      <formula>(M3=$A$20)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46A0-108C-4F96-A977-950E96B0CBEF}">
  <dimension ref="A1:GR108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</cols>
  <sheetData>
    <row r="1" spans="1:200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236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G1" t="s">
        <v>68</v>
      </c>
    </row>
    <row r="2" spans="1:20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</row>
    <row r="3" spans="1:200" x14ac:dyDescent="0.25">
      <c r="A3" s="5" t="s">
        <v>28</v>
      </c>
      <c r="B3" s="6">
        <v>50</v>
      </c>
      <c r="D3" s="1">
        <f>SUM(J3:J20)</f>
        <v>149</v>
      </c>
      <c r="E3" s="1">
        <v>1</v>
      </c>
      <c r="F3" s="1">
        <f>($D$3-(8*E3))/7</f>
        <v>20.142857142857142</v>
      </c>
      <c r="G3" s="1">
        <f>E3+F3</f>
        <v>21.142857142857142</v>
      </c>
      <c r="I3" s="5" t="s">
        <v>28</v>
      </c>
      <c r="J3" s="6">
        <v>19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/>
      <c r="AD3" s="10" t="s">
        <v>28</v>
      </c>
      <c r="AE3" s="10" t="s">
        <v>28</v>
      </c>
      <c r="AG3" s="40" t="s">
        <v>31</v>
      </c>
      <c r="AH3" s="40" t="s">
        <v>29</v>
      </c>
      <c r="AI3" s="40" t="s">
        <v>34</v>
      </c>
      <c r="AJ3" s="40" t="s">
        <v>34</v>
      </c>
      <c r="AK3" s="40" t="s">
        <v>35</v>
      </c>
      <c r="AL3" s="40" t="s">
        <v>33</v>
      </c>
      <c r="AM3" s="40" t="s">
        <v>28</v>
      </c>
      <c r="AN3" s="40" t="s">
        <v>40</v>
      </c>
      <c r="AO3" s="40" t="s">
        <v>36</v>
      </c>
      <c r="AP3" s="40" t="s">
        <v>28</v>
      </c>
      <c r="AQ3" s="40" t="s">
        <v>40</v>
      </c>
      <c r="AR3" s="40" t="s">
        <v>38</v>
      </c>
      <c r="AS3" s="40" t="s">
        <v>43</v>
      </c>
      <c r="AT3" s="40" t="s">
        <v>38</v>
      </c>
      <c r="AU3" s="40" t="s">
        <v>43</v>
      </c>
      <c r="AV3" s="40" t="s">
        <v>30</v>
      </c>
      <c r="AW3" s="40" t="s">
        <v>28</v>
      </c>
      <c r="AX3" s="40" t="s">
        <v>32</v>
      </c>
      <c r="AY3" s="40" t="s">
        <v>37</v>
      </c>
      <c r="AZ3" s="40" t="s">
        <v>38</v>
      </c>
      <c r="BA3" s="40" t="s">
        <v>40</v>
      </c>
      <c r="BB3" s="40" t="s">
        <v>37</v>
      </c>
      <c r="BC3" s="40" t="s">
        <v>35</v>
      </c>
      <c r="BD3" s="40" t="s">
        <v>33</v>
      </c>
      <c r="BE3" s="40" t="s">
        <v>37</v>
      </c>
      <c r="BF3" s="40" t="s">
        <v>43</v>
      </c>
      <c r="BG3" s="40" t="s">
        <v>33</v>
      </c>
      <c r="BH3" s="40" t="s">
        <v>42</v>
      </c>
      <c r="BI3" s="40" t="s">
        <v>39</v>
      </c>
      <c r="BJ3" s="40" t="s">
        <v>29</v>
      </c>
      <c r="BK3" s="40" t="s">
        <v>42</v>
      </c>
      <c r="BL3" s="40" t="s">
        <v>28</v>
      </c>
      <c r="BM3" s="40" t="s">
        <v>38</v>
      </c>
      <c r="BN3" s="40" t="s">
        <v>38</v>
      </c>
      <c r="BO3" s="40" t="s">
        <v>35</v>
      </c>
      <c r="BP3" s="40" t="s">
        <v>28</v>
      </c>
      <c r="BQ3" s="40" t="s">
        <v>45</v>
      </c>
      <c r="BR3" s="40" t="s">
        <v>28</v>
      </c>
      <c r="BS3" s="40" t="s">
        <v>42</v>
      </c>
      <c r="BT3" s="40" t="s">
        <v>44</v>
      </c>
      <c r="BU3" s="40" t="s">
        <v>37</v>
      </c>
      <c r="BV3" s="40" t="s">
        <v>34</v>
      </c>
      <c r="BW3" s="40" t="s">
        <v>37</v>
      </c>
      <c r="BX3" s="40" t="s">
        <v>28</v>
      </c>
      <c r="BY3" s="40" t="s">
        <v>38</v>
      </c>
      <c r="BZ3" s="40" t="s">
        <v>29</v>
      </c>
      <c r="CA3" s="40" t="s">
        <v>32</v>
      </c>
      <c r="CB3" s="40" t="s">
        <v>28</v>
      </c>
      <c r="CC3" s="40" t="s">
        <v>32</v>
      </c>
      <c r="CD3" s="40" t="s">
        <v>42</v>
      </c>
      <c r="CE3" s="40" t="s">
        <v>38</v>
      </c>
      <c r="CF3" s="40" t="s">
        <v>28</v>
      </c>
      <c r="CG3" s="40" t="s">
        <v>36</v>
      </c>
      <c r="CH3" s="40" t="s">
        <v>30</v>
      </c>
      <c r="CI3" s="40" t="s">
        <v>43</v>
      </c>
      <c r="CJ3" s="40" t="s">
        <v>45</v>
      </c>
      <c r="CK3" s="40" t="s">
        <v>32</v>
      </c>
      <c r="CL3" s="40" t="s">
        <v>28</v>
      </c>
      <c r="CM3" s="40" t="s">
        <v>31</v>
      </c>
      <c r="CN3" s="40" t="s">
        <v>32</v>
      </c>
      <c r="CO3" s="40" t="s">
        <v>29</v>
      </c>
      <c r="CP3" s="40" t="s">
        <v>45</v>
      </c>
      <c r="CQ3" s="40" t="s">
        <v>40</v>
      </c>
      <c r="CR3" s="40" t="s">
        <v>41</v>
      </c>
      <c r="CS3" s="40" t="s">
        <v>29</v>
      </c>
      <c r="CT3" s="40" t="s">
        <v>36</v>
      </c>
      <c r="CU3" s="40" t="s">
        <v>28</v>
      </c>
      <c r="CV3" s="40" t="s">
        <v>32</v>
      </c>
      <c r="CW3" s="40" t="s">
        <v>33</v>
      </c>
      <c r="CX3" s="40" t="s">
        <v>35</v>
      </c>
      <c r="CY3" s="40" t="s">
        <v>31</v>
      </c>
      <c r="CZ3" s="40" t="s">
        <v>34</v>
      </c>
      <c r="DA3" s="40" t="s">
        <v>44</v>
      </c>
      <c r="DB3" s="40" t="s">
        <v>39</v>
      </c>
      <c r="DC3" s="40" t="s">
        <v>39</v>
      </c>
      <c r="DD3" s="40" t="s">
        <v>32</v>
      </c>
      <c r="DE3" s="40" t="s">
        <v>39</v>
      </c>
      <c r="DF3" s="40" t="s">
        <v>41</v>
      </c>
      <c r="DG3" s="40" t="s">
        <v>29</v>
      </c>
      <c r="DH3" s="40" t="s">
        <v>39</v>
      </c>
      <c r="DI3" s="40" t="s">
        <v>29</v>
      </c>
      <c r="DJ3" s="40" t="s">
        <v>36</v>
      </c>
      <c r="DK3" s="40" t="s">
        <v>29</v>
      </c>
      <c r="DL3" s="40" t="s">
        <v>30</v>
      </c>
      <c r="DM3" s="40" t="s">
        <v>41</v>
      </c>
      <c r="DN3" s="40" t="s">
        <v>32</v>
      </c>
      <c r="DO3" s="40" t="s">
        <v>172</v>
      </c>
      <c r="DP3" s="40" t="s">
        <v>28</v>
      </c>
      <c r="DQ3" s="40" t="s">
        <v>42</v>
      </c>
      <c r="DR3" s="40" t="s">
        <v>30</v>
      </c>
      <c r="DS3" s="40" t="s">
        <v>38</v>
      </c>
      <c r="DT3" s="40" t="s">
        <v>29</v>
      </c>
      <c r="DU3" s="40" t="s">
        <v>28</v>
      </c>
      <c r="DV3" s="40" t="s">
        <v>33</v>
      </c>
      <c r="DW3" s="40" t="s">
        <v>44</v>
      </c>
      <c r="DX3" s="40" t="s">
        <v>34</v>
      </c>
      <c r="DY3" s="40" t="s">
        <v>39</v>
      </c>
      <c r="DZ3" s="40" t="s">
        <v>31</v>
      </c>
      <c r="EA3" s="40" t="s">
        <v>35</v>
      </c>
      <c r="EB3" s="40" t="s">
        <v>29</v>
      </c>
      <c r="EC3" s="40" t="s">
        <v>35</v>
      </c>
      <c r="ED3" s="40" t="s">
        <v>37</v>
      </c>
      <c r="EE3" s="40" t="s">
        <v>28</v>
      </c>
      <c r="EF3" s="40" t="s">
        <v>30</v>
      </c>
      <c r="EG3" s="40" t="s">
        <v>30</v>
      </c>
      <c r="EH3" s="40" t="s">
        <v>40</v>
      </c>
      <c r="EI3" s="40" t="s">
        <v>32</v>
      </c>
      <c r="EJ3" s="40" t="s">
        <v>42</v>
      </c>
      <c r="EK3" s="40" t="s">
        <v>36</v>
      </c>
      <c r="EL3" s="40" t="s">
        <v>35</v>
      </c>
      <c r="EM3" s="40" t="s">
        <v>34</v>
      </c>
      <c r="EN3" s="40" t="s">
        <v>44</v>
      </c>
      <c r="EO3" s="40" t="s">
        <v>30</v>
      </c>
      <c r="EP3" s="40" t="s">
        <v>34</v>
      </c>
      <c r="EQ3" s="40" t="s">
        <v>41</v>
      </c>
      <c r="ER3" s="40" t="s">
        <v>31</v>
      </c>
      <c r="ES3" s="40" t="s">
        <v>44</v>
      </c>
      <c r="ET3" s="40" t="s">
        <v>29</v>
      </c>
      <c r="EU3" s="40" t="s">
        <v>31</v>
      </c>
      <c r="EV3" s="40" t="s">
        <v>40</v>
      </c>
      <c r="EW3" s="40" t="s">
        <v>28</v>
      </c>
      <c r="EX3" s="40" t="s">
        <v>40</v>
      </c>
      <c r="EY3" s="40" t="s">
        <v>34</v>
      </c>
      <c r="EZ3" s="40" t="s">
        <v>36</v>
      </c>
      <c r="FA3" s="40" t="s">
        <v>41</v>
      </c>
      <c r="FB3" s="40" t="s">
        <v>31</v>
      </c>
      <c r="FC3" s="40" t="s">
        <v>36</v>
      </c>
      <c r="FD3" s="40" t="s">
        <v>30</v>
      </c>
      <c r="FE3" s="40" t="s">
        <v>36</v>
      </c>
      <c r="FF3" s="40" t="s">
        <v>28</v>
      </c>
      <c r="FG3" s="40" t="s">
        <v>37</v>
      </c>
      <c r="FH3" s="40" t="s">
        <v>30</v>
      </c>
      <c r="FI3" s="40" t="s">
        <v>30</v>
      </c>
      <c r="FJ3" s="40" t="s">
        <v>34</v>
      </c>
      <c r="FK3" s="40" t="s">
        <v>28</v>
      </c>
      <c r="FL3" s="40" t="s">
        <v>43</v>
      </c>
      <c r="FM3" s="40" t="s">
        <v>29</v>
      </c>
      <c r="FN3" s="40" t="s">
        <v>31</v>
      </c>
      <c r="FO3" s="40" t="s">
        <v>35</v>
      </c>
      <c r="FP3" s="40" t="s">
        <v>31</v>
      </c>
      <c r="FQ3" s="40" t="s">
        <v>172</v>
      </c>
      <c r="FR3" s="40" t="s">
        <v>32</v>
      </c>
      <c r="FS3" s="40" t="s">
        <v>41</v>
      </c>
      <c r="FT3" s="40" t="s">
        <v>28</v>
      </c>
      <c r="FU3" s="40" t="s">
        <v>45</v>
      </c>
      <c r="FV3" s="40" t="s">
        <v>37</v>
      </c>
      <c r="FW3" s="40" t="s">
        <v>28</v>
      </c>
      <c r="FX3" s="40" t="s">
        <v>34</v>
      </c>
      <c r="FY3" s="40" t="s">
        <v>35</v>
      </c>
      <c r="FZ3" s="40" t="s">
        <v>35</v>
      </c>
      <c r="GA3" s="40" t="s">
        <v>172</v>
      </c>
      <c r="GB3" s="40" t="s">
        <v>31</v>
      </c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</row>
    <row r="4" spans="1:200" x14ac:dyDescent="0.25">
      <c r="A4" s="11" t="s">
        <v>30</v>
      </c>
      <c r="B4" s="12">
        <v>10</v>
      </c>
      <c r="E4" s="1">
        <v>2</v>
      </c>
      <c r="F4" s="1">
        <f t="shared" ref="F4:F20" si="0">($D$3-(8*E4))/7</f>
        <v>19</v>
      </c>
      <c r="G4" s="1">
        <f t="shared" ref="G4:G20" si="1">E4+F4</f>
        <v>21</v>
      </c>
      <c r="I4" s="24" t="s">
        <v>29</v>
      </c>
      <c r="J4" s="25">
        <v>12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/>
      <c r="AD4" s="16" t="s">
        <v>32</v>
      </c>
      <c r="AE4" s="16" t="s">
        <v>32</v>
      </c>
      <c r="AG4" s="58" t="s">
        <v>28</v>
      </c>
      <c r="AH4" s="58" t="s">
        <v>28</v>
      </c>
      <c r="AI4" s="58" t="s">
        <v>28</v>
      </c>
      <c r="AJ4" s="60" t="s">
        <v>29</v>
      </c>
      <c r="AK4" s="58" t="s">
        <v>28</v>
      </c>
      <c r="AL4" s="58" t="s">
        <v>28</v>
      </c>
      <c r="AM4" s="58" t="s">
        <v>28</v>
      </c>
      <c r="AN4" s="58" t="s">
        <v>28</v>
      </c>
      <c r="AO4" s="58" t="s">
        <v>28</v>
      </c>
      <c r="AP4" s="58" t="s">
        <v>28</v>
      </c>
      <c r="AQ4" s="60" t="s">
        <v>29</v>
      </c>
      <c r="AR4" s="58" t="s">
        <v>28</v>
      </c>
      <c r="AS4" s="58" t="s">
        <v>28</v>
      </c>
      <c r="AT4" s="60" t="s">
        <v>29</v>
      </c>
      <c r="AU4" s="40"/>
      <c r="AV4" s="58" t="s">
        <v>28</v>
      </c>
      <c r="AW4" s="58" t="s">
        <v>28</v>
      </c>
      <c r="AX4" s="58" t="s">
        <v>28</v>
      </c>
      <c r="AY4" s="58" t="s">
        <v>28</v>
      </c>
      <c r="AZ4" s="40"/>
      <c r="BA4" s="40"/>
      <c r="BB4" s="40"/>
      <c r="BC4" s="40"/>
      <c r="BD4" s="40"/>
      <c r="BE4" s="40"/>
      <c r="BF4" s="40"/>
      <c r="BG4" s="40"/>
      <c r="BH4" s="58" t="s">
        <v>28</v>
      </c>
      <c r="BI4" s="58" t="s">
        <v>28</v>
      </c>
      <c r="BJ4" s="58" t="s">
        <v>28</v>
      </c>
      <c r="BK4" s="40"/>
      <c r="BL4" s="58" t="s">
        <v>28</v>
      </c>
      <c r="BM4" s="40"/>
      <c r="BN4" s="40"/>
      <c r="BO4" s="40"/>
      <c r="BP4" s="58" t="s">
        <v>28</v>
      </c>
      <c r="BQ4" s="58" t="s">
        <v>28</v>
      </c>
      <c r="BR4" s="58" t="s">
        <v>28</v>
      </c>
      <c r="BS4" s="40"/>
      <c r="BT4" s="58" t="s">
        <v>28</v>
      </c>
      <c r="BU4" s="40"/>
      <c r="BV4" s="40"/>
      <c r="BW4" s="40"/>
      <c r="BX4" s="58" t="s">
        <v>28</v>
      </c>
      <c r="BY4" s="40"/>
      <c r="BZ4" s="40"/>
      <c r="CA4" s="40"/>
      <c r="CB4" s="58" t="s">
        <v>28</v>
      </c>
      <c r="CC4" s="40"/>
      <c r="CD4" s="40"/>
      <c r="CE4" s="40"/>
      <c r="CF4" s="58" t="s">
        <v>28</v>
      </c>
      <c r="CG4" s="40"/>
      <c r="CH4" s="40"/>
      <c r="CI4" s="40"/>
      <c r="CJ4" s="40"/>
      <c r="CK4" s="40"/>
      <c r="CL4" s="58" t="s">
        <v>28</v>
      </c>
      <c r="CM4" s="40"/>
      <c r="CN4" s="40"/>
      <c r="CO4" s="40"/>
      <c r="CP4" s="40"/>
      <c r="CQ4" s="40"/>
      <c r="CR4" s="58" t="s">
        <v>28</v>
      </c>
      <c r="CS4" s="40"/>
      <c r="CT4" s="40"/>
      <c r="CU4" s="58" t="s">
        <v>28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58" t="s">
        <v>28</v>
      </c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</row>
    <row r="5" spans="1:200" x14ac:dyDescent="0.25">
      <c r="A5" s="17" t="s">
        <v>33</v>
      </c>
      <c r="B5" s="18">
        <v>5</v>
      </c>
      <c r="E5" s="1">
        <v>3</v>
      </c>
      <c r="F5" s="1">
        <f t="shared" si="0"/>
        <v>17.857142857142858</v>
      </c>
      <c r="G5" s="1">
        <f t="shared" si="1"/>
        <v>20.857142857142858</v>
      </c>
      <c r="I5" s="11" t="s">
        <v>30</v>
      </c>
      <c r="J5" s="12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0"/>
      <c r="AD5" s="21" t="s">
        <v>35</v>
      </c>
      <c r="AE5" s="21" t="s">
        <v>35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  <c r="BP5" s="56" t="s">
        <v>90</v>
      </c>
      <c r="BQ5" s="56" t="s">
        <v>90</v>
      </c>
      <c r="BR5" s="56" t="s">
        <v>90</v>
      </c>
      <c r="BS5" s="56" t="s">
        <v>90</v>
      </c>
      <c r="BT5" s="56" t="s">
        <v>90</v>
      </c>
      <c r="BU5" s="56" t="s">
        <v>90</v>
      </c>
      <c r="BV5" s="56" t="s">
        <v>90</v>
      </c>
      <c r="BW5" s="56" t="s">
        <v>90</v>
      </c>
      <c r="BX5" s="56" t="s">
        <v>90</v>
      </c>
      <c r="BY5" s="56" t="s">
        <v>90</v>
      </c>
      <c r="BZ5" s="56" t="s">
        <v>90</v>
      </c>
      <c r="CA5" s="56" t="s">
        <v>90</v>
      </c>
      <c r="CB5" s="56" t="s">
        <v>90</v>
      </c>
      <c r="CC5" s="56" t="s">
        <v>90</v>
      </c>
      <c r="CD5" s="56" t="s">
        <v>90</v>
      </c>
      <c r="CE5" s="56" t="s">
        <v>90</v>
      </c>
      <c r="CF5" s="56" t="s">
        <v>90</v>
      </c>
      <c r="CG5" s="56" t="s">
        <v>90</v>
      </c>
      <c r="CH5" s="56" t="s">
        <v>90</v>
      </c>
      <c r="CI5" s="56" t="s">
        <v>90</v>
      </c>
      <c r="CJ5" s="56" t="s">
        <v>90</v>
      </c>
      <c r="CK5" s="56" t="s">
        <v>90</v>
      </c>
      <c r="CL5" s="56" t="s">
        <v>90</v>
      </c>
      <c r="CM5" s="56" t="s">
        <v>90</v>
      </c>
      <c r="CN5" s="56" t="s">
        <v>90</v>
      </c>
      <c r="CO5" s="56" t="s">
        <v>90</v>
      </c>
      <c r="CP5" s="56" t="s">
        <v>90</v>
      </c>
      <c r="CQ5" s="56" t="s">
        <v>90</v>
      </c>
      <c r="CR5" s="56" t="s">
        <v>90</v>
      </c>
      <c r="CS5" s="56" t="s">
        <v>90</v>
      </c>
      <c r="CT5" s="56" t="s">
        <v>90</v>
      </c>
      <c r="CU5" s="56" t="s">
        <v>90</v>
      </c>
      <c r="CV5" s="56" t="s">
        <v>90</v>
      </c>
      <c r="CW5" s="56" t="s">
        <v>90</v>
      </c>
      <c r="CX5" s="56" t="s">
        <v>90</v>
      </c>
      <c r="CY5" s="56" t="s">
        <v>90</v>
      </c>
      <c r="CZ5" s="56" t="s">
        <v>90</v>
      </c>
      <c r="DA5" s="56" t="s">
        <v>90</v>
      </c>
      <c r="DB5" s="56" t="s">
        <v>90</v>
      </c>
      <c r="DC5" s="56" t="s">
        <v>90</v>
      </c>
      <c r="DD5" s="56" t="s">
        <v>90</v>
      </c>
      <c r="DE5" s="56" t="s">
        <v>90</v>
      </c>
      <c r="DF5" s="56" t="s">
        <v>90</v>
      </c>
      <c r="DG5" s="56" t="s">
        <v>90</v>
      </c>
      <c r="DH5" s="56" t="s">
        <v>90</v>
      </c>
      <c r="DI5" s="56" t="s">
        <v>90</v>
      </c>
      <c r="DJ5" s="56" t="s">
        <v>90</v>
      </c>
      <c r="DK5" s="56" t="s">
        <v>90</v>
      </c>
      <c r="DL5" s="56" t="s">
        <v>90</v>
      </c>
      <c r="DM5" s="56" t="s">
        <v>90</v>
      </c>
      <c r="DN5" s="56" t="s">
        <v>90</v>
      </c>
      <c r="DO5" s="56" t="s">
        <v>90</v>
      </c>
    </row>
    <row r="6" spans="1:200" x14ac:dyDescent="0.25">
      <c r="A6" s="15" t="s">
        <v>31</v>
      </c>
      <c r="B6" s="19">
        <v>10</v>
      </c>
      <c r="E6" s="1">
        <v>4</v>
      </c>
      <c r="F6" s="1">
        <f t="shared" si="0"/>
        <v>16.714285714285715</v>
      </c>
      <c r="G6" s="1">
        <f t="shared" si="1"/>
        <v>20.714285714285715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11"/>
      <c r="AD6" s="23" t="s">
        <v>36</v>
      </c>
      <c r="AE6" s="23" t="s">
        <v>36</v>
      </c>
      <c r="AG6" s="56" t="s">
        <v>69</v>
      </c>
      <c r="AH6" s="56" t="s">
        <v>69</v>
      </c>
      <c r="AI6" s="56" t="s">
        <v>69</v>
      </c>
      <c r="AJ6" s="56" t="s">
        <v>69</v>
      </c>
      <c r="AK6" s="56" t="s">
        <v>69</v>
      </c>
      <c r="AL6" s="56" t="s">
        <v>69</v>
      </c>
      <c r="AM6" s="57" t="s">
        <v>69</v>
      </c>
      <c r="AN6" s="56" t="s">
        <v>79</v>
      </c>
      <c r="AO6" s="56" t="s">
        <v>79</v>
      </c>
      <c r="AP6" s="57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7" t="s">
        <v>69</v>
      </c>
      <c r="AX6" s="56" t="s">
        <v>69</v>
      </c>
      <c r="AY6" s="56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7" t="s">
        <v>69</v>
      </c>
      <c r="BM6" s="56" t="s">
        <v>69</v>
      </c>
      <c r="BN6" s="56" t="s">
        <v>69</v>
      </c>
      <c r="BO6" s="56" t="s">
        <v>69</v>
      </c>
      <c r="BP6" s="57" t="s">
        <v>69</v>
      </c>
      <c r="BQ6" s="56" t="s">
        <v>69</v>
      </c>
      <c r="BR6" s="57" t="s">
        <v>69</v>
      </c>
      <c r="BS6" s="56" t="s">
        <v>69</v>
      </c>
      <c r="BT6" s="56" t="s">
        <v>69</v>
      </c>
      <c r="BU6" s="56" t="s">
        <v>69</v>
      </c>
      <c r="BV6" s="56" t="s">
        <v>69</v>
      </c>
      <c r="BW6" s="56" t="s">
        <v>69</v>
      </c>
      <c r="BX6" s="57" t="s">
        <v>69</v>
      </c>
      <c r="BY6" s="56" t="s">
        <v>69</v>
      </c>
      <c r="BZ6" s="56" t="s">
        <v>69</v>
      </c>
      <c r="CA6" s="56" t="s">
        <v>69</v>
      </c>
      <c r="CB6" s="57" t="s">
        <v>69</v>
      </c>
      <c r="CC6" s="56" t="s">
        <v>69</v>
      </c>
      <c r="CD6" s="56" t="s">
        <v>69</v>
      </c>
      <c r="CE6" s="56" t="s">
        <v>69</v>
      </c>
      <c r="CF6" s="57" t="s">
        <v>69</v>
      </c>
      <c r="CG6" s="56" t="s">
        <v>69</v>
      </c>
      <c r="CH6" s="56" t="s">
        <v>69</v>
      </c>
      <c r="CI6" s="56" t="s">
        <v>69</v>
      </c>
      <c r="CJ6" s="56" t="s">
        <v>69</v>
      </c>
      <c r="CK6" s="56" t="s">
        <v>69</v>
      </c>
      <c r="CL6" s="57" t="s">
        <v>69</v>
      </c>
      <c r="CM6" s="56" t="s">
        <v>69</v>
      </c>
      <c r="CN6" s="56" t="s">
        <v>69</v>
      </c>
      <c r="CO6" s="56" t="s">
        <v>69</v>
      </c>
      <c r="CP6" s="56" t="s">
        <v>69</v>
      </c>
      <c r="CQ6" s="56" t="s">
        <v>69</v>
      </c>
      <c r="CR6" s="56" t="s">
        <v>69</v>
      </c>
      <c r="CS6" s="56" t="s">
        <v>69</v>
      </c>
      <c r="CT6" s="56" t="s">
        <v>69</v>
      </c>
      <c r="CU6" s="57" t="s">
        <v>69</v>
      </c>
      <c r="CV6" s="56" t="s">
        <v>69</v>
      </c>
      <c r="CW6" s="56" t="s">
        <v>69</v>
      </c>
      <c r="CX6" s="56" t="s">
        <v>69</v>
      </c>
      <c r="CY6" s="56" t="s">
        <v>69</v>
      </c>
      <c r="CZ6" s="56" t="s">
        <v>69</v>
      </c>
      <c r="DA6" s="56" t="s">
        <v>69</v>
      </c>
      <c r="DB6" s="56" t="s">
        <v>69</v>
      </c>
      <c r="DC6" s="56" t="s">
        <v>69</v>
      </c>
      <c r="DD6" s="56" t="s">
        <v>69</v>
      </c>
      <c r="DE6" s="56" t="s">
        <v>69</v>
      </c>
      <c r="DF6" s="56" t="s">
        <v>69</v>
      </c>
      <c r="DG6" s="56" t="s">
        <v>69</v>
      </c>
      <c r="DH6" s="56" t="s">
        <v>69</v>
      </c>
      <c r="DI6" s="56" t="s">
        <v>69</v>
      </c>
      <c r="DJ6" s="56" t="s">
        <v>69</v>
      </c>
      <c r="DK6" s="56" t="s">
        <v>69</v>
      </c>
      <c r="DL6" s="56" t="s">
        <v>69</v>
      </c>
      <c r="DM6" s="56" t="s">
        <v>69</v>
      </c>
      <c r="DN6" s="56" t="s">
        <v>69</v>
      </c>
      <c r="DO6" s="56" t="s">
        <v>69</v>
      </c>
    </row>
    <row r="7" spans="1:200" x14ac:dyDescent="0.25">
      <c r="A7" s="24" t="s">
        <v>29</v>
      </c>
      <c r="B7" s="25">
        <v>12</v>
      </c>
      <c r="E7" s="1">
        <v>5</v>
      </c>
      <c r="F7" s="1">
        <f t="shared" si="0"/>
        <v>15.571428571428571</v>
      </c>
      <c r="G7" s="1">
        <f t="shared" si="1"/>
        <v>20.571428571428569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/>
      <c r="AD7" s="28" t="s">
        <v>38</v>
      </c>
      <c r="AE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N7" s="56" t="s">
        <v>73</v>
      </c>
      <c r="AO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M7" s="56" t="s">
        <v>73</v>
      </c>
      <c r="BN7" s="56" t="s">
        <v>73</v>
      </c>
      <c r="BO7" s="56" t="s">
        <v>73</v>
      </c>
      <c r="BQ7" s="56" t="s">
        <v>73</v>
      </c>
      <c r="BS7" s="56" t="s">
        <v>73</v>
      </c>
      <c r="BT7" s="56" t="s">
        <v>73</v>
      </c>
      <c r="BU7" s="56" t="s">
        <v>73</v>
      </c>
      <c r="BV7" s="56" t="s">
        <v>73</v>
      </c>
      <c r="BW7" s="56" t="s">
        <v>73</v>
      </c>
      <c r="BY7" s="56" t="s">
        <v>73</v>
      </c>
      <c r="BZ7" s="56" t="s">
        <v>73</v>
      </c>
      <c r="CA7" s="56" t="s">
        <v>73</v>
      </c>
      <c r="CC7" s="56" t="s">
        <v>73</v>
      </c>
      <c r="CD7" s="56" t="s">
        <v>73</v>
      </c>
      <c r="CE7" s="56" t="s">
        <v>73</v>
      </c>
      <c r="CG7" s="56" t="s">
        <v>73</v>
      </c>
      <c r="CH7" s="56" t="s">
        <v>73</v>
      </c>
      <c r="CI7" s="56" t="s">
        <v>73</v>
      </c>
      <c r="CJ7" s="56" t="s">
        <v>73</v>
      </c>
      <c r="CK7" s="56" t="s">
        <v>73</v>
      </c>
      <c r="CM7" s="56" t="s">
        <v>73</v>
      </c>
      <c r="CN7" s="56" t="s">
        <v>73</v>
      </c>
      <c r="CO7" s="56" t="s">
        <v>73</v>
      </c>
      <c r="CP7" s="56" t="s">
        <v>73</v>
      </c>
      <c r="CQ7" s="56" t="s">
        <v>73</v>
      </c>
      <c r="CR7" s="56" t="s">
        <v>73</v>
      </c>
      <c r="CS7" s="56" t="s">
        <v>73</v>
      </c>
      <c r="CT7" s="56" t="s">
        <v>73</v>
      </c>
      <c r="CV7" s="56" t="s">
        <v>73</v>
      </c>
      <c r="CW7" s="56" t="s">
        <v>73</v>
      </c>
      <c r="CX7" s="56" t="s">
        <v>73</v>
      </c>
      <c r="CY7" s="56" t="s">
        <v>73</v>
      </c>
      <c r="CZ7" s="56" t="s">
        <v>73</v>
      </c>
      <c r="DA7" s="56" t="s">
        <v>73</v>
      </c>
      <c r="DB7" s="56" t="s">
        <v>73</v>
      </c>
      <c r="DC7" s="56" t="s">
        <v>73</v>
      </c>
      <c r="DD7" s="56" t="s">
        <v>73</v>
      </c>
      <c r="DE7" s="56" t="s">
        <v>73</v>
      </c>
      <c r="DF7" s="56" t="s">
        <v>73</v>
      </c>
      <c r="DG7" s="56" t="s">
        <v>73</v>
      </c>
      <c r="DH7" s="56" t="s">
        <v>73</v>
      </c>
      <c r="DI7" s="56" t="s">
        <v>73</v>
      </c>
      <c r="DJ7" s="56" t="s">
        <v>73</v>
      </c>
      <c r="DK7" s="56" t="s">
        <v>73</v>
      </c>
      <c r="DL7" s="56" t="s">
        <v>73</v>
      </c>
      <c r="DM7" s="56" t="s">
        <v>73</v>
      </c>
      <c r="DN7" s="56" t="s">
        <v>73</v>
      </c>
      <c r="DO7" s="56" t="s">
        <v>73</v>
      </c>
    </row>
    <row r="8" spans="1:200" x14ac:dyDescent="0.25">
      <c r="A8" s="29" t="s">
        <v>39</v>
      </c>
      <c r="B8" s="30">
        <v>6</v>
      </c>
      <c r="E8" s="1">
        <v>6</v>
      </c>
      <c r="F8" s="1">
        <f t="shared" si="0"/>
        <v>14.428571428571429</v>
      </c>
      <c r="G8" s="1">
        <f t="shared" si="1"/>
        <v>20.428571428571431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/>
      <c r="AD8" s="29" t="s">
        <v>39</v>
      </c>
      <c r="AE8" s="33" t="s">
        <v>41</v>
      </c>
      <c r="AG8" s="56" t="s">
        <v>70</v>
      </c>
      <c r="AH8" s="56" t="s">
        <v>70</v>
      </c>
      <c r="AI8" s="56" t="s">
        <v>70</v>
      </c>
      <c r="AJ8" s="57" t="s">
        <v>70</v>
      </c>
      <c r="AK8" s="56" t="s">
        <v>70</v>
      </c>
      <c r="AL8" s="56" t="s">
        <v>70</v>
      </c>
      <c r="AN8" s="56" t="s">
        <v>70</v>
      </c>
      <c r="AO8" s="56" t="s">
        <v>70</v>
      </c>
      <c r="AQ8" s="57" t="s">
        <v>70</v>
      </c>
      <c r="AR8" s="56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X8" s="56" t="s">
        <v>70</v>
      </c>
      <c r="AY8" s="56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7" t="s">
        <v>70</v>
      </c>
      <c r="BE8" s="57" t="s">
        <v>70</v>
      </c>
      <c r="BF8" s="57" t="s">
        <v>70</v>
      </c>
      <c r="BG8" s="57" t="s">
        <v>70</v>
      </c>
      <c r="BH8" s="56" t="s">
        <v>70</v>
      </c>
      <c r="BI8" s="56" t="s">
        <v>70</v>
      </c>
      <c r="BJ8" s="56" t="s">
        <v>70</v>
      </c>
      <c r="BK8" s="57" t="s">
        <v>70</v>
      </c>
      <c r="BM8" s="57" t="s">
        <v>70</v>
      </c>
      <c r="BN8" s="57" t="s">
        <v>70</v>
      </c>
      <c r="BO8" s="57" t="s">
        <v>70</v>
      </c>
      <c r="BQ8" s="56" t="s">
        <v>70</v>
      </c>
      <c r="BS8" s="57" t="s">
        <v>70</v>
      </c>
      <c r="BT8" s="56" t="s">
        <v>70</v>
      </c>
      <c r="BU8" s="57" t="s">
        <v>70</v>
      </c>
      <c r="BV8" s="57" t="s">
        <v>70</v>
      </c>
      <c r="BW8" s="57" t="s">
        <v>70</v>
      </c>
      <c r="BY8" s="57" t="s">
        <v>70</v>
      </c>
      <c r="BZ8" s="57" t="s">
        <v>70</v>
      </c>
      <c r="CA8" s="57" t="s">
        <v>70</v>
      </c>
      <c r="CC8" s="57" t="s">
        <v>70</v>
      </c>
      <c r="CD8" s="57" t="s">
        <v>70</v>
      </c>
      <c r="CE8" s="57" t="s">
        <v>70</v>
      </c>
      <c r="CG8" s="57" t="s">
        <v>70</v>
      </c>
      <c r="CH8" s="57" t="s">
        <v>70</v>
      </c>
      <c r="CI8" s="57" t="s">
        <v>70</v>
      </c>
      <c r="CJ8" s="57" t="s">
        <v>70</v>
      </c>
      <c r="CK8" s="57" t="s">
        <v>70</v>
      </c>
      <c r="CM8" s="57" t="s">
        <v>70</v>
      </c>
      <c r="CN8" s="57" t="s">
        <v>70</v>
      </c>
      <c r="CO8" s="57" t="s">
        <v>70</v>
      </c>
      <c r="CP8" s="57" t="s">
        <v>70</v>
      </c>
      <c r="CQ8" s="57" t="s">
        <v>70</v>
      </c>
      <c r="CR8" s="56" t="s">
        <v>70</v>
      </c>
      <c r="CS8" s="57" t="s">
        <v>70</v>
      </c>
      <c r="CT8" s="57" t="s">
        <v>70</v>
      </c>
      <c r="CV8" s="57" t="s">
        <v>70</v>
      </c>
      <c r="CW8" s="57" t="s">
        <v>70</v>
      </c>
      <c r="CX8" s="57" t="s">
        <v>70</v>
      </c>
      <c r="CY8" s="57" t="s">
        <v>70</v>
      </c>
      <c r="CZ8" s="57" t="s">
        <v>70</v>
      </c>
      <c r="DA8" s="57" t="s">
        <v>70</v>
      </c>
      <c r="DB8" s="57" t="s">
        <v>70</v>
      </c>
      <c r="DC8" s="57" t="s">
        <v>70</v>
      </c>
      <c r="DD8" s="57" t="s">
        <v>70</v>
      </c>
      <c r="DE8" s="57" t="s">
        <v>70</v>
      </c>
      <c r="DF8" s="57" t="s">
        <v>70</v>
      </c>
      <c r="DG8" s="57" t="s">
        <v>70</v>
      </c>
      <c r="DH8" s="57" t="s">
        <v>70</v>
      </c>
      <c r="DI8" s="57" t="s">
        <v>70</v>
      </c>
      <c r="DJ8" s="57" t="s">
        <v>70</v>
      </c>
      <c r="DK8" s="57" t="s">
        <v>70</v>
      </c>
      <c r="DL8" s="57" t="s">
        <v>70</v>
      </c>
      <c r="DM8" s="57" t="s">
        <v>70</v>
      </c>
      <c r="DN8" s="57" t="s">
        <v>70</v>
      </c>
      <c r="DO8" s="56" t="s">
        <v>70</v>
      </c>
    </row>
    <row r="9" spans="1:200" x14ac:dyDescent="0.25">
      <c r="A9" s="33" t="s">
        <v>41</v>
      </c>
      <c r="B9" s="34">
        <v>6</v>
      </c>
      <c r="E9" s="1">
        <v>7</v>
      </c>
      <c r="F9" s="1">
        <f t="shared" si="0"/>
        <v>13.285714285714286</v>
      </c>
      <c r="G9" s="1">
        <f t="shared" si="1"/>
        <v>20.285714285714285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17"/>
      <c r="AD9" s="36" t="s">
        <v>43</v>
      </c>
      <c r="AE9" s="36" t="s">
        <v>43</v>
      </c>
      <c r="AG9" t="s">
        <v>71</v>
      </c>
      <c r="AH9" t="s">
        <v>71</v>
      </c>
      <c r="AI9" t="s">
        <v>71</v>
      </c>
      <c r="AK9" t="s">
        <v>71</v>
      </c>
      <c r="AL9" t="s">
        <v>71</v>
      </c>
      <c r="AN9" t="s">
        <v>71</v>
      </c>
      <c r="AR9" t="s">
        <v>71</v>
      </c>
      <c r="AS9" t="s">
        <v>71</v>
      </c>
      <c r="AV9" t="s">
        <v>71</v>
      </c>
      <c r="AX9" t="s">
        <v>71</v>
      </c>
      <c r="AY9" t="s">
        <v>71</v>
      </c>
      <c r="BH9" t="s">
        <v>71</v>
      </c>
      <c r="BI9" t="s">
        <v>71</v>
      </c>
      <c r="BJ9" t="s">
        <v>71</v>
      </c>
      <c r="BQ9" t="s">
        <v>71</v>
      </c>
      <c r="BT9" t="s">
        <v>71</v>
      </c>
      <c r="CR9" t="s">
        <v>71</v>
      </c>
      <c r="DO9" t="s">
        <v>71</v>
      </c>
    </row>
    <row r="10" spans="1:200" x14ac:dyDescent="0.25">
      <c r="A10" s="23" t="s">
        <v>36</v>
      </c>
      <c r="B10" s="37">
        <v>8</v>
      </c>
      <c r="E10" s="1">
        <v>8</v>
      </c>
      <c r="F10" s="1">
        <f t="shared" si="0"/>
        <v>12.142857142857142</v>
      </c>
      <c r="G10" s="1">
        <f t="shared" si="1"/>
        <v>20.142857142857142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/>
      <c r="AD10" s="40" t="s">
        <v>172</v>
      </c>
      <c r="AE10" s="40" t="s">
        <v>172</v>
      </c>
      <c r="AG10" t="s">
        <v>75</v>
      </c>
      <c r="AH10" t="s">
        <v>75</v>
      </c>
      <c r="AI10" t="s">
        <v>75</v>
      </c>
      <c r="AJ10" s="59" t="s">
        <v>76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R10" t="s">
        <v>75</v>
      </c>
      <c r="AS10" t="s">
        <v>75</v>
      </c>
      <c r="AV10" t="s">
        <v>75</v>
      </c>
      <c r="AW10" t="s">
        <v>75</v>
      </c>
      <c r="AX10" t="s">
        <v>75</v>
      </c>
      <c r="AY10" t="s">
        <v>75</v>
      </c>
      <c r="BH10" t="s">
        <v>75</v>
      </c>
      <c r="BI10" t="s">
        <v>75</v>
      </c>
      <c r="BJ10" t="s">
        <v>75</v>
      </c>
      <c r="BL10" t="s">
        <v>75</v>
      </c>
      <c r="BP10" t="s">
        <v>75</v>
      </c>
      <c r="BQ10" t="s">
        <v>75</v>
      </c>
      <c r="BR10" t="s">
        <v>75</v>
      </c>
      <c r="BT10" t="s">
        <v>75</v>
      </c>
      <c r="BX10" t="s">
        <v>75</v>
      </c>
      <c r="CB10" t="s">
        <v>75</v>
      </c>
      <c r="CF10" t="s">
        <v>75</v>
      </c>
      <c r="CL10" t="s">
        <v>75</v>
      </c>
      <c r="CR10" t="s">
        <v>75</v>
      </c>
      <c r="CU10" t="s">
        <v>75</v>
      </c>
      <c r="DO10" t="s">
        <v>75</v>
      </c>
    </row>
    <row r="11" spans="1:200" x14ac:dyDescent="0.25">
      <c r="A11" s="27" t="s">
        <v>37</v>
      </c>
      <c r="B11" s="41">
        <v>8</v>
      </c>
      <c r="E11" s="1">
        <v>9</v>
      </c>
      <c r="F11" s="1">
        <f t="shared" si="0"/>
        <v>11</v>
      </c>
      <c r="G11" s="1">
        <f t="shared" si="1"/>
        <v>20</v>
      </c>
      <c r="I11" s="27" t="s">
        <v>37</v>
      </c>
      <c r="J11" s="41">
        <v>8</v>
      </c>
      <c r="AG11" s="43" t="s">
        <v>105</v>
      </c>
      <c r="AH11" s="43" t="s">
        <v>100</v>
      </c>
      <c r="AI11" s="43" t="s">
        <v>99</v>
      </c>
      <c r="AJ11" s="43"/>
      <c r="AK11" s="43" t="s">
        <v>178</v>
      </c>
      <c r="AL11" s="43" t="s">
        <v>101</v>
      </c>
      <c r="AM11" s="43"/>
      <c r="AN11" s="43" t="s">
        <v>93</v>
      </c>
      <c r="AO11" s="43" t="s">
        <v>104</v>
      </c>
      <c r="AP11" s="43"/>
      <c r="AQ11" s="43"/>
      <c r="AR11" s="43" t="s">
        <v>95</v>
      </c>
      <c r="AS11" s="43" t="s">
        <v>98</v>
      </c>
      <c r="AT11" s="43"/>
      <c r="AU11" s="43"/>
      <c r="AV11" s="43" t="s">
        <v>94</v>
      </c>
      <c r="AW11" s="43"/>
      <c r="AX11" s="43" t="s">
        <v>97</v>
      </c>
      <c r="AY11" s="43" t="s">
        <v>175</v>
      </c>
      <c r="AZ11" s="43"/>
      <c r="BA11" s="43"/>
      <c r="BB11" s="43"/>
      <c r="BC11" s="43"/>
      <c r="BD11" s="43"/>
      <c r="BE11" s="43"/>
      <c r="BF11" s="43"/>
      <c r="BG11" s="43"/>
      <c r="BH11" s="43" t="s">
        <v>176</v>
      </c>
      <c r="BI11" s="43" t="s">
        <v>173</v>
      </c>
      <c r="BJ11" s="43" t="s">
        <v>106</v>
      </c>
      <c r="BK11" s="43"/>
      <c r="BL11" s="43"/>
      <c r="BM11" s="43"/>
      <c r="BN11" s="43"/>
      <c r="BO11" s="43"/>
      <c r="BP11" s="43"/>
      <c r="BQ11" s="43" t="s">
        <v>102</v>
      </c>
      <c r="BR11" s="43"/>
      <c r="BS11" s="43"/>
      <c r="BT11" s="43" t="s">
        <v>96</v>
      </c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 t="s">
        <v>177</v>
      </c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 t="s">
        <v>103</v>
      </c>
      <c r="DP11" s="43"/>
    </row>
    <row r="12" spans="1:200" x14ac:dyDescent="0.25">
      <c r="A12" s="16" t="s">
        <v>32</v>
      </c>
      <c r="B12" s="22">
        <v>10</v>
      </c>
      <c r="E12" s="1">
        <v>10</v>
      </c>
      <c r="F12" s="1">
        <f t="shared" si="0"/>
        <v>9.8571428571428577</v>
      </c>
      <c r="G12" s="1">
        <f t="shared" si="1"/>
        <v>19.857142857142858</v>
      </c>
      <c r="I12" s="28" t="s">
        <v>38</v>
      </c>
      <c r="J12" s="42">
        <v>8</v>
      </c>
      <c r="L12" s="43" t="s">
        <v>46</v>
      </c>
      <c r="AJ12" s="1">
        <v>3</v>
      </c>
      <c r="AM12" s="1"/>
      <c r="AN12" s="1"/>
      <c r="AO12" s="1"/>
      <c r="AP12" s="1"/>
      <c r="AR12" s="1"/>
      <c r="AU12" s="1">
        <v>14</v>
      </c>
      <c r="AZ12" s="1"/>
      <c r="BG12" s="1"/>
      <c r="BJ12" s="1"/>
      <c r="BK12" s="1"/>
      <c r="CE12" s="1"/>
      <c r="DM12" s="1"/>
      <c r="DV12" s="1"/>
    </row>
    <row r="13" spans="1:200" x14ac:dyDescent="0.25">
      <c r="A13" s="35" t="s">
        <v>42</v>
      </c>
      <c r="B13" s="44">
        <v>6</v>
      </c>
      <c r="E13" s="1">
        <v>11</v>
      </c>
      <c r="F13" s="1">
        <f t="shared" si="0"/>
        <v>8.7142857142857135</v>
      </c>
      <c r="G13" s="1">
        <f t="shared" si="1"/>
        <v>19.714285714285715</v>
      </c>
      <c r="I13" s="32" t="s">
        <v>40</v>
      </c>
      <c r="J13" s="45">
        <v>7</v>
      </c>
      <c r="AJ13" s="56" t="s">
        <v>90</v>
      </c>
      <c r="AK13" s="57" t="s">
        <v>90</v>
      </c>
      <c r="AL13" s="57" t="s">
        <v>90</v>
      </c>
      <c r="AM13" s="57" t="s">
        <v>90</v>
      </c>
      <c r="AN13" s="57" t="s">
        <v>90</v>
      </c>
      <c r="AO13" s="57" t="s">
        <v>90</v>
      </c>
      <c r="AP13" s="57" t="s">
        <v>90</v>
      </c>
      <c r="AQ13" s="56" t="s">
        <v>90</v>
      </c>
      <c r="AR13" s="57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7" t="s">
        <v>90</v>
      </c>
      <c r="AX13" s="57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7" t="s">
        <v>90</v>
      </c>
      <c r="BI13" s="57" t="s">
        <v>90</v>
      </c>
      <c r="BJ13" s="57" t="s">
        <v>90</v>
      </c>
      <c r="BK13" s="56" t="s">
        <v>90</v>
      </c>
      <c r="BL13" s="57" t="s">
        <v>90</v>
      </c>
      <c r="BM13" s="56" t="s">
        <v>90</v>
      </c>
      <c r="BN13" s="56" t="s">
        <v>90</v>
      </c>
      <c r="BO13" s="56" t="s">
        <v>90</v>
      </c>
      <c r="BP13" s="57" t="s">
        <v>90</v>
      </c>
      <c r="BQ13" s="57" t="s">
        <v>90</v>
      </c>
      <c r="BR13" s="57" t="s">
        <v>90</v>
      </c>
      <c r="BS13" s="56" t="s">
        <v>90</v>
      </c>
      <c r="BT13" s="56" t="s">
        <v>90</v>
      </c>
    </row>
    <row r="14" spans="1:200" x14ac:dyDescent="0.25">
      <c r="A14" s="36" t="s">
        <v>43</v>
      </c>
      <c r="B14" s="46">
        <v>5</v>
      </c>
      <c r="E14" s="1">
        <v>12</v>
      </c>
      <c r="F14" s="1">
        <f t="shared" si="0"/>
        <v>7.5714285714285712</v>
      </c>
      <c r="G14" s="1">
        <f t="shared" si="1"/>
        <v>19.571428571428569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/>
      <c r="AD14" s="14">
        <v>1</v>
      </c>
      <c r="AE14" s="14">
        <v>1</v>
      </c>
      <c r="AJ14" s="56" t="s">
        <v>79</v>
      </c>
      <c r="AQ14" s="56" t="s">
        <v>79</v>
      </c>
      <c r="AT14" s="56" t="s">
        <v>79</v>
      </c>
      <c r="AU14" s="56" t="s">
        <v>79</v>
      </c>
      <c r="AZ14" s="56" t="s">
        <v>79</v>
      </c>
      <c r="BA14" s="56" t="s">
        <v>79</v>
      </c>
      <c r="BB14" s="56" t="s">
        <v>79</v>
      </c>
      <c r="BC14" s="56" t="s">
        <v>79</v>
      </c>
      <c r="BD14" s="56" t="s">
        <v>79</v>
      </c>
      <c r="BE14" s="56" t="s">
        <v>79</v>
      </c>
      <c r="BF14" s="56" t="s">
        <v>79</v>
      </c>
      <c r="BG14" s="56" t="s">
        <v>79</v>
      </c>
      <c r="BK14" s="56" t="s">
        <v>79</v>
      </c>
      <c r="BM14" s="56" t="s">
        <v>79</v>
      </c>
      <c r="BN14" s="56" t="s">
        <v>79</v>
      </c>
      <c r="BO14" s="56" t="s">
        <v>79</v>
      </c>
      <c r="BS14" s="56" t="s">
        <v>79</v>
      </c>
      <c r="BT14" s="56" t="s">
        <v>79</v>
      </c>
    </row>
    <row r="15" spans="1:200" x14ac:dyDescent="0.25">
      <c r="A15" s="28" t="s">
        <v>38</v>
      </c>
      <c r="B15" s="42">
        <v>8</v>
      </c>
      <c r="E15" s="1">
        <v>13</v>
      </c>
      <c r="F15" s="1">
        <f t="shared" si="0"/>
        <v>6.4285714285714288</v>
      </c>
      <c r="G15" s="1">
        <f t="shared" si="1"/>
        <v>19.428571428571431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/>
      <c r="AD15" s="14">
        <v>0</v>
      </c>
      <c r="AE15" s="14">
        <v>0</v>
      </c>
      <c r="AJ15" s="56" t="s">
        <v>73</v>
      </c>
      <c r="AQ15" s="56" t="s">
        <v>73</v>
      </c>
      <c r="AT15" s="56" t="s">
        <v>73</v>
      </c>
      <c r="AU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K15" s="56" t="s">
        <v>73</v>
      </c>
      <c r="BM15" s="56" t="s">
        <v>73</v>
      </c>
      <c r="BN15" s="56" t="s">
        <v>73</v>
      </c>
      <c r="BO15" s="56" t="s">
        <v>73</v>
      </c>
      <c r="BS15" s="56" t="s">
        <v>73</v>
      </c>
      <c r="BT15" s="56" t="s">
        <v>73</v>
      </c>
    </row>
    <row r="16" spans="1:200" x14ac:dyDescent="0.25">
      <c r="A16" s="20" t="s">
        <v>34</v>
      </c>
      <c r="B16" s="26">
        <v>10</v>
      </c>
      <c r="E16" s="1">
        <v>14</v>
      </c>
      <c r="F16" s="1">
        <f t="shared" si="0"/>
        <v>5.2857142857142856</v>
      </c>
      <c r="G16" s="1">
        <f t="shared" si="1"/>
        <v>19.285714285714285</v>
      </c>
      <c r="I16" s="35" t="s">
        <v>42</v>
      </c>
      <c r="J16" s="44">
        <v>6</v>
      </c>
      <c r="AJ16" s="56" t="s">
        <v>70</v>
      </c>
      <c r="AQ16" s="56" t="s">
        <v>70</v>
      </c>
      <c r="AT16" s="56" t="s">
        <v>70</v>
      </c>
      <c r="AU16" s="56" t="s">
        <v>70</v>
      </c>
      <c r="AZ16" s="57" t="s">
        <v>70</v>
      </c>
      <c r="BA16" s="57" t="s">
        <v>70</v>
      </c>
      <c r="BB16" s="56" t="s">
        <v>70</v>
      </c>
      <c r="BC16" s="56" t="s">
        <v>70</v>
      </c>
      <c r="BD16" s="56" t="s">
        <v>70</v>
      </c>
      <c r="BE16" s="57" t="s">
        <v>70</v>
      </c>
      <c r="BF16" s="56" t="s">
        <v>70</v>
      </c>
      <c r="BG16" s="57" t="s">
        <v>70</v>
      </c>
      <c r="BK16" s="56" t="s">
        <v>70</v>
      </c>
      <c r="BM16" s="57" t="s">
        <v>70</v>
      </c>
      <c r="BN16" s="57" t="s">
        <v>70</v>
      </c>
      <c r="BO16" s="57" t="s">
        <v>70</v>
      </c>
      <c r="BS16" s="57" t="s">
        <v>70</v>
      </c>
      <c r="BT16" s="56" t="s">
        <v>70</v>
      </c>
    </row>
    <row r="17" spans="1:126" x14ac:dyDescent="0.25">
      <c r="A17" s="32" t="s">
        <v>40</v>
      </c>
      <c r="B17" s="45">
        <v>7</v>
      </c>
      <c r="E17" s="1">
        <v>15</v>
      </c>
      <c r="F17" s="1">
        <f t="shared" si="0"/>
        <v>4.1428571428571432</v>
      </c>
      <c r="G17" s="1">
        <f t="shared" si="1"/>
        <v>19.142857142857142</v>
      </c>
      <c r="I17" s="17" t="s">
        <v>33</v>
      </c>
      <c r="J17" s="18">
        <v>5</v>
      </c>
      <c r="L17" s="43" t="s">
        <v>47</v>
      </c>
      <c r="AJ17" t="s">
        <v>71</v>
      </c>
      <c r="AQ17" t="s">
        <v>71</v>
      </c>
      <c r="AT17" t="s">
        <v>71</v>
      </c>
      <c r="AU17" t="s">
        <v>71</v>
      </c>
      <c r="BB17" t="s">
        <v>71</v>
      </c>
      <c r="BC17" t="s">
        <v>71</v>
      </c>
      <c r="BD17" t="s">
        <v>71</v>
      </c>
      <c r="BF17" t="s">
        <v>71</v>
      </c>
      <c r="BK17" t="s">
        <v>71</v>
      </c>
      <c r="BT17" t="s">
        <v>71</v>
      </c>
    </row>
    <row r="18" spans="1:126" x14ac:dyDescent="0.25">
      <c r="A18" s="39" t="s">
        <v>45</v>
      </c>
      <c r="B18" s="48">
        <v>4</v>
      </c>
      <c r="E18" s="53">
        <v>16</v>
      </c>
      <c r="F18" s="53">
        <f t="shared" si="0"/>
        <v>3</v>
      </c>
      <c r="G18" s="53">
        <f t="shared" si="1"/>
        <v>19</v>
      </c>
      <c r="I18" s="36" t="s">
        <v>43</v>
      </c>
      <c r="J18" s="46">
        <v>5</v>
      </c>
      <c r="AJ18" t="s">
        <v>75</v>
      </c>
      <c r="AQ18" t="s">
        <v>75</v>
      </c>
      <c r="AT18" t="s">
        <v>75</v>
      </c>
      <c r="AU18" t="s">
        <v>75</v>
      </c>
      <c r="AZ18" s="59" t="s">
        <v>76</v>
      </c>
      <c r="BB18" t="s">
        <v>75</v>
      </c>
      <c r="BC18" t="s">
        <v>75</v>
      </c>
      <c r="BD18" t="s">
        <v>75</v>
      </c>
      <c r="BF18" t="s">
        <v>75</v>
      </c>
      <c r="BK18" t="s">
        <v>75</v>
      </c>
      <c r="BT18" t="s">
        <v>75</v>
      </c>
    </row>
    <row r="19" spans="1:126" x14ac:dyDescent="0.25">
      <c r="A19" s="38" t="s">
        <v>44</v>
      </c>
      <c r="B19" s="49">
        <v>5</v>
      </c>
      <c r="E19" s="1">
        <v>17</v>
      </c>
      <c r="F19" s="1">
        <f t="shared" si="0"/>
        <v>1.8571428571428572</v>
      </c>
      <c r="G19" s="1">
        <f t="shared" si="1"/>
        <v>18.857142857142858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J19" s="43" t="s">
        <v>177</v>
      </c>
      <c r="AK19" s="43"/>
      <c r="AL19" s="43"/>
      <c r="AM19" s="43"/>
      <c r="AN19" s="43"/>
      <c r="AO19" s="43"/>
      <c r="AP19" s="43"/>
      <c r="AQ19" s="43" t="s">
        <v>96</v>
      </c>
      <c r="AR19" s="43"/>
      <c r="AS19" s="43"/>
      <c r="AT19" s="43" t="s">
        <v>178</v>
      </c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</row>
    <row r="20" spans="1:126" x14ac:dyDescent="0.25">
      <c r="A20" s="21" t="s">
        <v>35</v>
      </c>
      <c r="B20" s="31">
        <v>10</v>
      </c>
      <c r="E20" s="1">
        <v>18</v>
      </c>
      <c r="F20" s="1">
        <f t="shared" si="0"/>
        <v>0.7142857142857143</v>
      </c>
      <c r="G20" s="1">
        <f t="shared" si="1"/>
        <v>18.714285714285715</v>
      </c>
      <c r="I20" s="39" t="s">
        <v>45</v>
      </c>
      <c r="J20" s="48">
        <v>4</v>
      </c>
      <c r="AU20" s="1"/>
      <c r="AY20" s="1"/>
      <c r="AZ20" s="1">
        <v>19</v>
      </c>
      <c r="BA20" s="1"/>
      <c r="BD20" s="1"/>
      <c r="BI20" s="1"/>
      <c r="BV20" s="1"/>
      <c r="BX20" s="1"/>
      <c r="CA20" s="1"/>
      <c r="CZ20" s="1"/>
    </row>
    <row r="21" spans="1:126" x14ac:dyDescent="0.25">
      <c r="B21" s="1">
        <f>SUM(B3:B20)</f>
        <v>180</v>
      </c>
      <c r="BA21" s="56" t="s">
        <v>90</v>
      </c>
      <c r="BB21" s="57" t="s">
        <v>90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</row>
    <row r="22" spans="1:126" x14ac:dyDescent="0.25">
      <c r="L22">
        <f ca="1">INT(RAND()*18)+1</f>
        <v>13</v>
      </c>
      <c r="BA22" s="56" t="s">
        <v>78</v>
      </c>
      <c r="BC22" s="56" t="s">
        <v>78</v>
      </c>
      <c r="BG22" s="57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</row>
    <row r="23" spans="1:126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BA23" s="56" t="s">
        <v>73</v>
      </c>
      <c r="BC23" s="56" t="s">
        <v>73</v>
      </c>
      <c r="BH23" s="57" t="s">
        <v>73</v>
      </c>
      <c r="BI23" s="57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7" t="s">
        <v>73</v>
      </c>
      <c r="BP23" s="57" t="s">
        <v>73</v>
      </c>
      <c r="BQ23" s="56" t="s">
        <v>73</v>
      </c>
      <c r="BR23" s="56" t="s">
        <v>73</v>
      </c>
      <c r="BS23" s="56" t="s">
        <v>73</v>
      </c>
      <c r="BT23" s="57" t="s">
        <v>73</v>
      </c>
      <c r="BU23" s="56" t="s">
        <v>73</v>
      </c>
      <c r="BV23" s="56" t="s">
        <v>73</v>
      </c>
      <c r="BW23" s="57" t="s">
        <v>73</v>
      </c>
      <c r="BX23" s="56" t="s">
        <v>73</v>
      </c>
    </row>
    <row r="24" spans="1:126" x14ac:dyDescent="0.25">
      <c r="I24" s="5" t="s">
        <v>28</v>
      </c>
      <c r="J24" s="6">
        <f t="shared" ref="J24:J42" si="2">COUNTIF(Randomized,I24)</f>
        <v>19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BA24" s="56" t="s">
        <v>70</v>
      </c>
      <c r="BC24" s="56" t="s">
        <v>70</v>
      </c>
      <c r="BJ24" s="56" t="s">
        <v>70</v>
      </c>
      <c r="BK24" s="56" t="s">
        <v>70</v>
      </c>
      <c r="BL24" s="56" t="s">
        <v>70</v>
      </c>
      <c r="BN24" s="56" t="s">
        <v>70</v>
      </c>
      <c r="BQ24" s="57" t="s">
        <v>70</v>
      </c>
      <c r="BR24" s="57" t="s">
        <v>70</v>
      </c>
      <c r="BS24" s="57" t="s">
        <v>70</v>
      </c>
      <c r="BU24" s="56" t="s">
        <v>70</v>
      </c>
      <c r="BV24" s="56" t="s">
        <v>70</v>
      </c>
      <c r="BX24" s="56" t="s">
        <v>70</v>
      </c>
    </row>
    <row r="25" spans="1:126" x14ac:dyDescent="0.25">
      <c r="I25" s="24" t="s">
        <v>29</v>
      </c>
      <c r="J25" s="25">
        <f t="shared" si="2"/>
        <v>12</v>
      </c>
      <c r="K25" s="1">
        <f t="shared" ref="K25:K41" si="3">J4-J25</f>
        <v>0</v>
      </c>
      <c r="L25" s="14">
        <v>2</v>
      </c>
      <c r="M25" s="40" t="s">
        <v>29</v>
      </c>
      <c r="N25" s="40" t="s">
        <v>38</v>
      </c>
      <c r="O25" s="40" t="s">
        <v>36</v>
      </c>
      <c r="P25" s="40" t="s">
        <v>40</v>
      </c>
      <c r="Q25" s="40" t="s">
        <v>37</v>
      </c>
      <c r="R25" s="40" t="s">
        <v>44</v>
      </c>
      <c r="S25" s="40" t="s">
        <v>39</v>
      </c>
      <c r="T25" s="40" t="s">
        <v>43</v>
      </c>
      <c r="U25" s="40" t="s">
        <v>172</v>
      </c>
      <c r="V25" s="40" t="s">
        <v>34</v>
      </c>
      <c r="W25" s="40" t="s">
        <v>30</v>
      </c>
      <c r="X25" s="40" t="s">
        <v>45</v>
      </c>
      <c r="Y25" s="40" t="s">
        <v>33</v>
      </c>
      <c r="Z25" s="40" t="s">
        <v>41</v>
      </c>
      <c r="AA25" s="40" t="s">
        <v>32</v>
      </c>
      <c r="AB25" s="40" t="s">
        <v>29</v>
      </c>
      <c r="AC25" s="40" t="s">
        <v>35</v>
      </c>
      <c r="AD25" s="40" t="s">
        <v>31</v>
      </c>
      <c r="AE25" s="40" t="s">
        <v>42</v>
      </c>
      <c r="BA25" t="s">
        <v>71</v>
      </c>
      <c r="BC25" t="s">
        <v>71</v>
      </c>
      <c r="BJ25" t="s">
        <v>71</v>
      </c>
      <c r="BK25" t="s">
        <v>71</v>
      </c>
      <c r="BL25" t="s">
        <v>71</v>
      </c>
      <c r="BN25" t="s">
        <v>71</v>
      </c>
      <c r="BU25" t="s">
        <v>71</v>
      </c>
      <c r="BV25" t="s">
        <v>71</v>
      </c>
      <c r="BX25" t="s">
        <v>71</v>
      </c>
    </row>
    <row r="26" spans="1:126" x14ac:dyDescent="0.25">
      <c r="I26" s="11" t="s">
        <v>30</v>
      </c>
      <c r="J26" s="12">
        <f t="shared" si="2"/>
        <v>10</v>
      </c>
      <c r="K26" s="1">
        <f t="shared" si="3"/>
        <v>0</v>
      </c>
      <c r="L26" s="14">
        <v>3</v>
      </c>
      <c r="M26" s="40" t="s">
        <v>30</v>
      </c>
      <c r="N26" s="40" t="s">
        <v>40</v>
      </c>
      <c r="O26" s="40" t="s">
        <v>31</v>
      </c>
      <c r="P26" s="40" t="s">
        <v>30</v>
      </c>
      <c r="Q26" s="40" t="s">
        <v>29</v>
      </c>
      <c r="R26" s="40" t="s">
        <v>29</v>
      </c>
      <c r="S26" s="40" t="s">
        <v>30</v>
      </c>
      <c r="T26" s="40" t="s">
        <v>32</v>
      </c>
      <c r="U26" s="40" t="s">
        <v>29</v>
      </c>
      <c r="V26" s="40" t="s">
        <v>31</v>
      </c>
      <c r="W26" s="40" t="s">
        <v>29</v>
      </c>
      <c r="X26" s="40" t="s">
        <v>29</v>
      </c>
      <c r="Y26" s="40" t="s">
        <v>29</v>
      </c>
      <c r="Z26" s="40" t="s">
        <v>31</v>
      </c>
      <c r="AA26" s="40" t="s">
        <v>29</v>
      </c>
      <c r="AB26" s="40" t="s">
        <v>30</v>
      </c>
      <c r="AC26" s="40" t="s">
        <v>29</v>
      </c>
      <c r="AD26" s="40" t="s">
        <v>29</v>
      </c>
      <c r="AE26" s="40" t="s">
        <v>29</v>
      </c>
      <c r="BA26" t="s">
        <v>75</v>
      </c>
      <c r="BC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s="59" t="s">
        <v>76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</row>
    <row r="27" spans="1:126" x14ac:dyDescent="0.25">
      <c r="I27" s="15" t="s">
        <v>31</v>
      </c>
      <c r="J27" s="19">
        <f t="shared" si="2"/>
        <v>10</v>
      </c>
      <c r="K27" s="1">
        <f t="shared" si="3"/>
        <v>0</v>
      </c>
      <c r="L27" s="14">
        <v>4</v>
      </c>
      <c r="M27" s="40" t="s">
        <v>44</v>
      </c>
      <c r="N27" s="40" t="s">
        <v>39</v>
      </c>
      <c r="O27" s="40" t="s">
        <v>32</v>
      </c>
      <c r="P27" s="40" t="s">
        <v>38</v>
      </c>
      <c r="Q27" s="40" t="s">
        <v>31</v>
      </c>
      <c r="R27" s="40" t="s">
        <v>38</v>
      </c>
      <c r="S27" s="40" t="s">
        <v>33</v>
      </c>
      <c r="T27" s="40" t="s">
        <v>37</v>
      </c>
      <c r="U27" s="40" t="s">
        <v>32</v>
      </c>
      <c r="V27" s="40" t="s">
        <v>37</v>
      </c>
      <c r="W27" s="40" t="s">
        <v>36</v>
      </c>
      <c r="X27" s="40" t="s">
        <v>39</v>
      </c>
      <c r="Y27" s="40" t="s">
        <v>40</v>
      </c>
      <c r="Z27" s="40" t="s">
        <v>35</v>
      </c>
      <c r="AA27" s="40" t="s">
        <v>30</v>
      </c>
      <c r="AB27" s="40" t="s">
        <v>36</v>
      </c>
      <c r="AC27" s="40" t="s">
        <v>44</v>
      </c>
      <c r="AD27" s="40" t="s">
        <v>45</v>
      </c>
      <c r="AE27" s="40" t="s">
        <v>35</v>
      </c>
      <c r="AU27" s="43"/>
      <c r="AV27" s="43"/>
      <c r="AW27" s="43"/>
      <c r="AX27" s="43"/>
      <c r="AY27" s="43"/>
      <c r="AZ27" s="43"/>
      <c r="BA27" s="43" t="s">
        <v>175</v>
      </c>
      <c r="BB27" s="43"/>
      <c r="BC27" s="43" t="s">
        <v>101</v>
      </c>
      <c r="BD27" s="43"/>
      <c r="BE27" s="43"/>
      <c r="BF27" s="43"/>
      <c r="BG27" s="43"/>
      <c r="BH27" s="43"/>
      <c r="BI27" s="43"/>
      <c r="BJ27" s="43" t="s">
        <v>99</v>
      </c>
      <c r="BK27" s="43" t="s">
        <v>94</v>
      </c>
      <c r="BL27" s="43" t="s">
        <v>176</v>
      </c>
      <c r="BM27" s="43"/>
      <c r="BN27" s="43" t="s">
        <v>96</v>
      </c>
      <c r="BO27" s="43"/>
      <c r="BP27" s="43"/>
      <c r="BQ27" s="43"/>
      <c r="BR27" s="43"/>
      <c r="BS27" s="43"/>
      <c r="BT27" s="43"/>
      <c r="BU27" s="43" t="s">
        <v>105</v>
      </c>
      <c r="BV27" s="43" t="s">
        <v>103</v>
      </c>
      <c r="BW27" s="43"/>
      <c r="BX27" s="43" t="s">
        <v>93</v>
      </c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</row>
    <row r="28" spans="1:126" x14ac:dyDescent="0.25">
      <c r="I28" s="16" t="s">
        <v>32</v>
      </c>
      <c r="J28" s="22">
        <f t="shared" si="2"/>
        <v>10</v>
      </c>
      <c r="K28" s="1">
        <f t="shared" si="3"/>
        <v>0</v>
      </c>
      <c r="L28" s="14">
        <v>5</v>
      </c>
      <c r="M28" s="40" t="s">
        <v>35</v>
      </c>
      <c r="N28" s="40" t="s">
        <v>41</v>
      </c>
      <c r="O28" s="40" t="s">
        <v>34</v>
      </c>
      <c r="P28" s="40" t="s">
        <v>34</v>
      </c>
      <c r="Q28" s="40" t="s">
        <v>36</v>
      </c>
      <c r="R28" s="40" t="s">
        <v>30</v>
      </c>
      <c r="S28" s="40" t="s">
        <v>32</v>
      </c>
      <c r="T28" s="40" t="s">
        <v>34</v>
      </c>
      <c r="U28" s="40" t="s">
        <v>30</v>
      </c>
      <c r="V28" s="40" t="s">
        <v>32</v>
      </c>
      <c r="W28" s="40" t="s">
        <v>31</v>
      </c>
      <c r="X28" s="40" t="s">
        <v>31</v>
      </c>
      <c r="Y28" s="40" t="s">
        <v>36</v>
      </c>
      <c r="Z28" s="40" t="s">
        <v>32</v>
      </c>
      <c r="AA28" s="40" t="s">
        <v>34</v>
      </c>
      <c r="AB28" s="40" t="s">
        <v>31</v>
      </c>
      <c r="AC28" s="40" t="s">
        <v>30</v>
      </c>
      <c r="AD28" s="40" t="s">
        <v>30</v>
      </c>
      <c r="AE28" s="40" t="s">
        <v>31</v>
      </c>
      <c r="BC28" s="1"/>
      <c r="BF28" s="1"/>
      <c r="BJ28" s="1"/>
      <c r="BO28" s="1"/>
      <c r="BP28" s="1"/>
      <c r="BQ28" s="1">
        <v>36</v>
      </c>
      <c r="BR28" s="1"/>
      <c r="CD28" s="1"/>
      <c r="CR28" s="1"/>
    </row>
    <row r="29" spans="1:126" x14ac:dyDescent="0.25">
      <c r="I29" s="20" t="s">
        <v>34</v>
      </c>
      <c r="J29" s="26">
        <f t="shared" si="2"/>
        <v>10</v>
      </c>
      <c r="K29" s="1">
        <f t="shared" si="3"/>
        <v>0</v>
      </c>
      <c r="L29" s="14">
        <v>6</v>
      </c>
      <c r="M29" s="40" t="s">
        <v>45</v>
      </c>
      <c r="N29" s="40" t="s">
        <v>172</v>
      </c>
      <c r="O29" s="40" t="s">
        <v>39</v>
      </c>
      <c r="P29" s="40" t="s">
        <v>37</v>
      </c>
      <c r="Q29" s="40" t="s">
        <v>39</v>
      </c>
      <c r="R29" s="40" t="s">
        <v>40</v>
      </c>
      <c r="S29" s="40" t="s">
        <v>36</v>
      </c>
      <c r="T29" s="40" t="s">
        <v>38</v>
      </c>
      <c r="U29" s="40" t="s">
        <v>31</v>
      </c>
      <c r="V29" s="40" t="s">
        <v>38</v>
      </c>
      <c r="W29" s="40" t="s">
        <v>43</v>
      </c>
      <c r="X29" s="40" t="s">
        <v>42</v>
      </c>
      <c r="Y29" s="40" t="s">
        <v>37</v>
      </c>
      <c r="Z29" s="40" t="s">
        <v>33</v>
      </c>
      <c r="AA29" s="40" t="s">
        <v>35</v>
      </c>
      <c r="AB29" s="40" t="s">
        <v>38</v>
      </c>
      <c r="AC29" s="40" t="s">
        <v>42</v>
      </c>
      <c r="AD29" s="40" t="s">
        <v>34</v>
      </c>
      <c r="AE29" s="40" t="s">
        <v>44</v>
      </c>
      <c r="BQ29" s="56" t="s">
        <v>90</v>
      </c>
      <c r="BR29" s="56" t="s">
        <v>90</v>
      </c>
      <c r="BS29" s="56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7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</row>
    <row r="30" spans="1:126" x14ac:dyDescent="0.25">
      <c r="I30" s="21" t="s">
        <v>35</v>
      </c>
      <c r="J30" s="31">
        <f t="shared" si="2"/>
        <v>10</v>
      </c>
      <c r="K30" s="1">
        <f t="shared" si="3"/>
        <v>0</v>
      </c>
      <c r="L30" s="14">
        <v>7</v>
      </c>
      <c r="M30" s="40" t="s">
        <v>37</v>
      </c>
      <c r="N30" s="40" t="s">
        <v>42</v>
      </c>
      <c r="O30" s="40" t="s">
        <v>35</v>
      </c>
      <c r="P30" s="40" t="s">
        <v>41</v>
      </c>
      <c r="Q30" s="40" t="s">
        <v>40</v>
      </c>
      <c r="R30" s="40" t="s">
        <v>32</v>
      </c>
      <c r="S30" s="40" t="s">
        <v>40</v>
      </c>
      <c r="T30" s="40" t="s">
        <v>36</v>
      </c>
      <c r="U30" s="40" t="s">
        <v>34</v>
      </c>
      <c r="V30" s="40" t="s">
        <v>35</v>
      </c>
      <c r="W30" s="40" t="s">
        <v>32</v>
      </c>
      <c r="X30" s="40" t="s">
        <v>35</v>
      </c>
      <c r="Y30" s="40" t="s">
        <v>41</v>
      </c>
      <c r="Z30" s="40" t="s">
        <v>34</v>
      </c>
      <c r="AA30" s="40" t="s">
        <v>38</v>
      </c>
      <c r="AB30" s="40" t="s">
        <v>37</v>
      </c>
      <c r="AC30" s="40" t="s">
        <v>32</v>
      </c>
      <c r="AD30" s="40" t="s">
        <v>35</v>
      </c>
      <c r="AE30" s="40" t="s">
        <v>34</v>
      </c>
      <c r="BQ30" s="56" t="s">
        <v>180</v>
      </c>
      <c r="BR30" s="56" t="s">
        <v>180</v>
      </c>
      <c r="BS30" s="56" t="s">
        <v>180</v>
      </c>
      <c r="BY30" s="56" t="s">
        <v>180</v>
      </c>
      <c r="BZ30" s="56" t="s">
        <v>180</v>
      </c>
      <c r="CA30" s="57" t="s">
        <v>180</v>
      </c>
      <c r="CB30" s="57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</row>
    <row r="31" spans="1:126" x14ac:dyDescent="0.25">
      <c r="I31" s="23" t="s">
        <v>36</v>
      </c>
      <c r="J31" s="37">
        <f t="shared" si="2"/>
        <v>8</v>
      </c>
      <c r="K31" s="1">
        <f t="shared" si="3"/>
        <v>0</v>
      </c>
      <c r="L31" s="14">
        <v>8</v>
      </c>
      <c r="M31" s="40" t="s">
        <v>43</v>
      </c>
      <c r="N31" s="40" t="s">
        <v>45</v>
      </c>
      <c r="O31" s="40" t="s">
        <v>37</v>
      </c>
      <c r="P31" s="40" t="s">
        <v>33</v>
      </c>
      <c r="Q31" s="40" t="s">
        <v>41</v>
      </c>
      <c r="R31" s="40" t="s">
        <v>172</v>
      </c>
      <c r="S31" s="40" t="s">
        <v>42</v>
      </c>
      <c r="T31" s="40" t="s">
        <v>40</v>
      </c>
      <c r="U31" s="40" t="s">
        <v>33</v>
      </c>
      <c r="V31" s="40" t="s">
        <v>43</v>
      </c>
      <c r="W31" s="40" t="s">
        <v>35</v>
      </c>
      <c r="X31" s="40" t="s">
        <v>44</v>
      </c>
      <c r="Y31" s="40" t="s">
        <v>42</v>
      </c>
      <c r="Z31" s="40" t="s">
        <v>43</v>
      </c>
      <c r="AA31" s="40" t="s">
        <v>41</v>
      </c>
      <c r="AB31" s="40" t="s">
        <v>39</v>
      </c>
      <c r="AC31" s="40" t="s">
        <v>34</v>
      </c>
      <c r="AD31" s="40" t="s">
        <v>38</v>
      </c>
      <c r="AE31" s="40" t="s">
        <v>36</v>
      </c>
      <c r="BQ31" s="56" t="s">
        <v>73</v>
      </c>
      <c r="BR31" s="56" t="s">
        <v>73</v>
      </c>
      <c r="BS31" s="56" t="s">
        <v>73</v>
      </c>
      <c r="BY31" s="56" t="s">
        <v>73</v>
      </c>
      <c r="BZ31" s="56" t="s">
        <v>73</v>
      </c>
      <c r="CC31" s="56" t="s">
        <v>73</v>
      </c>
      <c r="CD31" s="56" t="s">
        <v>73</v>
      </c>
      <c r="CE31" s="57" t="s">
        <v>73</v>
      </c>
      <c r="CF31" s="56" t="s">
        <v>73</v>
      </c>
      <c r="CG31" s="56" t="s">
        <v>73</v>
      </c>
    </row>
    <row r="32" spans="1:126" x14ac:dyDescent="0.25">
      <c r="I32" s="27" t="s">
        <v>37</v>
      </c>
      <c r="J32" s="41">
        <f t="shared" si="2"/>
        <v>8</v>
      </c>
      <c r="K32" s="1">
        <f t="shared" si="3"/>
        <v>0</v>
      </c>
      <c r="BQ32" s="56" t="s">
        <v>70</v>
      </c>
      <c r="BR32" s="56" t="s">
        <v>70</v>
      </c>
      <c r="BS32" s="57" t="s">
        <v>70</v>
      </c>
      <c r="BY32" s="56" t="s">
        <v>70</v>
      </c>
      <c r="BZ32" s="56" t="s">
        <v>70</v>
      </c>
      <c r="CC32" s="56" t="s">
        <v>70</v>
      </c>
      <c r="CD32" s="57" t="s">
        <v>70</v>
      </c>
      <c r="CF32" s="56" t="s">
        <v>70</v>
      </c>
      <c r="CG32" s="56" t="s">
        <v>70</v>
      </c>
    </row>
    <row r="33" spans="9:110" x14ac:dyDescent="0.25">
      <c r="I33" s="28" t="s">
        <v>38</v>
      </c>
      <c r="J33" s="42">
        <f t="shared" si="2"/>
        <v>8</v>
      </c>
      <c r="K33" s="1">
        <f t="shared" si="3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Q33" t="s">
        <v>71</v>
      </c>
      <c r="BR33" t="s">
        <v>71</v>
      </c>
      <c r="BY33" t="s">
        <v>71</v>
      </c>
      <c r="BZ33" t="s">
        <v>71</v>
      </c>
      <c r="CC33" t="s">
        <v>71</v>
      </c>
      <c r="CF33" t="s">
        <v>71</v>
      </c>
      <c r="CG33" t="s">
        <v>71</v>
      </c>
    </row>
    <row r="34" spans="9:110" ht="15.75" thickBot="1" x14ac:dyDescent="0.3">
      <c r="I34" s="32" t="s">
        <v>40</v>
      </c>
      <c r="J34" s="45">
        <f t="shared" si="2"/>
        <v>7</v>
      </c>
      <c r="K34" s="1">
        <f t="shared" si="3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Q34" t="s">
        <v>75</v>
      </c>
      <c r="BR34" t="s">
        <v>75</v>
      </c>
      <c r="BS34" s="59" t="s">
        <v>76</v>
      </c>
      <c r="BY34" t="s">
        <v>75</v>
      </c>
      <c r="BZ34" t="s">
        <v>75</v>
      </c>
      <c r="CC34" t="s">
        <v>75</v>
      </c>
      <c r="CE34" t="s">
        <v>75</v>
      </c>
      <c r="CF34" t="s">
        <v>75</v>
      </c>
      <c r="CG34" t="s">
        <v>75</v>
      </c>
    </row>
    <row r="35" spans="9:110" x14ac:dyDescent="0.25">
      <c r="I35" s="29" t="s">
        <v>39</v>
      </c>
      <c r="J35" s="30">
        <f t="shared" si="2"/>
        <v>6</v>
      </c>
      <c r="K35" s="1">
        <f t="shared" si="3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Q35" s="43" t="s">
        <v>176</v>
      </c>
      <c r="BR35" s="43" t="s">
        <v>173</v>
      </c>
      <c r="BS35" s="43"/>
      <c r="BT35" s="43"/>
      <c r="BU35" s="43"/>
      <c r="BV35" s="43"/>
      <c r="BW35" s="43"/>
      <c r="BX35" s="43"/>
      <c r="BY35" s="43" t="s">
        <v>97</v>
      </c>
      <c r="BZ35" s="43" t="s">
        <v>95</v>
      </c>
      <c r="CA35" s="43"/>
      <c r="CB35" s="43"/>
      <c r="CC35" s="43" t="s">
        <v>103</v>
      </c>
      <c r="CD35" s="43"/>
      <c r="CF35" s="43" t="s">
        <v>105</v>
      </c>
      <c r="CG35" s="43" t="s">
        <v>177</v>
      </c>
    </row>
    <row r="36" spans="9:110" x14ac:dyDescent="0.25">
      <c r="I36" s="33" t="s">
        <v>41</v>
      </c>
      <c r="J36" s="34">
        <f t="shared" si="2"/>
        <v>6</v>
      </c>
      <c r="K36" s="1">
        <f t="shared" si="3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R36" s="1"/>
      <c r="BS36" s="1">
        <v>38</v>
      </c>
      <c r="BW36" s="1"/>
      <c r="BX36" s="1"/>
      <c r="CR36" s="1"/>
      <c r="CS36" s="1"/>
      <c r="CU36" s="1"/>
    </row>
    <row r="37" spans="9:110" x14ac:dyDescent="0.25">
      <c r="I37" s="35" t="s">
        <v>42</v>
      </c>
      <c r="J37" s="90">
        <f t="shared" si="2"/>
        <v>6</v>
      </c>
      <c r="K37" s="1">
        <f t="shared" si="3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S37" s="56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6" t="s">
        <v>90</v>
      </c>
      <c r="CE37" s="57" t="s">
        <v>90</v>
      </c>
      <c r="CF37" s="57" t="s">
        <v>90</v>
      </c>
      <c r="CG37" s="57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</row>
    <row r="38" spans="9:110" x14ac:dyDescent="0.25">
      <c r="I38" s="17" t="s">
        <v>33</v>
      </c>
      <c r="J38" s="18">
        <f t="shared" si="2"/>
        <v>5</v>
      </c>
      <c r="K38" s="1">
        <f t="shared" si="3"/>
        <v>0</v>
      </c>
      <c r="M38" s="1">
        <v>10</v>
      </c>
      <c r="N38" s="1">
        <v>15</v>
      </c>
      <c r="O38" s="1"/>
      <c r="Q38" s="77">
        <v>4</v>
      </c>
      <c r="BS38" s="56" t="s">
        <v>182</v>
      </c>
      <c r="CD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  <c r="CS38" s="56" t="s">
        <v>182</v>
      </c>
      <c r="CT38" s="56" t="s">
        <v>182</v>
      </c>
    </row>
    <row r="39" spans="9:110" x14ac:dyDescent="0.25">
      <c r="I39" s="36" t="s">
        <v>43</v>
      </c>
      <c r="J39" s="46">
        <f t="shared" si="2"/>
        <v>5</v>
      </c>
      <c r="K39" s="1">
        <f t="shared" si="3"/>
        <v>0</v>
      </c>
      <c r="M39" s="1">
        <v>12</v>
      </c>
      <c r="N39" s="1"/>
      <c r="Q39" s="77">
        <v>5</v>
      </c>
      <c r="BS39" s="56" t="s">
        <v>73</v>
      </c>
      <c r="CD39" s="56" t="s">
        <v>73</v>
      </c>
      <c r="CH39" s="56" t="s">
        <v>73</v>
      </c>
      <c r="CI39" s="56" t="s">
        <v>73</v>
      </c>
      <c r="CJ39" s="56" t="s">
        <v>73</v>
      </c>
      <c r="CK39" s="57" t="s">
        <v>73</v>
      </c>
      <c r="CL39" s="56" t="s">
        <v>73</v>
      </c>
      <c r="CM39" s="56" t="s">
        <v>73</v>
      </c>
      <c r="CN39" s="57" t="s">
        <v>73</v>
      </c>
      <c r="CO39" s="56" t="s">
        <v>73</v>
      </c>
      <c r="CQ39" s="56" t="s">
        <v>73</v>
      </c>
      <c r="CR39" s="56" t="s">
        <v>73</v>
      </c>
      <c r="CS39" s="56" t="s">
        <v>73</v>
      </c>
      <c r="CT39" s="56" t="s">
        <v>73</v>
      </c>
    </row>
    <row r="40" spans="9:110" x14ac:dyDescent="0.25">
      <c r="I40" s="38" t="s">
        <v>44</v>
      </c>
      <c r="J40" s="49">
        <f t="shared" si="2"/>
        <v>5</v>
      </c>
      <c r="K40" s="1">
        <f t="shared" si="3"/>
        <v>0</v>
      </c>
      <c r="M40" s="1"/>
      <c r="N40" s="1"/>
      <c r="Q40" s="77">
        <v>6</v>
      </c>
      <c r="BS40" s="56" t="s">
        <v>70</v>
      </c>
      <c r="CD40" s="56" t="s">
        <v>70</v>
      </c>
      <c r="CH40" s="57" t="s">
        <v>70</v>
      </c>
      <c r="CI40" s="56" t="s">
        <v>70</v>
      </c>
      <c r="CJ40" s="56" t="s">
        <v>70</v>
      </c>
      <c r="CL40" s="57" t="s">
        <v>70</v>
      </c>
      <c r="CM40" s="56" t="s">
        <v>70</v>
      </c>
      <c r="CO40" s="56" t="s">
        <v>70</v>
      </c>
      <c r="CQ40" s="57" t="s">
        <v>70</v>
      </c>
      <c r="CR40" s="56" t="s">
        <v>70</v>
      </c>
      <c r="CS40" s="56" t="s">
        <v>70</v>
      </c>
      <c r="CT40" s="56" t="s">
        <v>70</v>
      </c>
    </row>
    <row r="41" spans="9:110" x14ac:dyDescent="0.25">
      <c r="I41" s="39" t="s">
        <v>45</v>
      </c>
      <c r="J41" s="48">
        <f t="shared" si="2"/>
        <v>4</v>
      </c>
      <c r="K41" s="1">
        <f t="shared" si="3"/>
        <v>0</v>
      </c>
      <c r="Q41" s="77">
        <v>8</v>
      </c>
      <c r="BS41" t="s">
        <v>71</v>
      </c>
      <c r="CD41" t="s">
        <v>71</v>
      </c>
      <c r="CI41" t="s">
        <v>71</v>
      </c>
      <c r="CJ41" t="s">
        <v>71</v>
      </c>
      <c r="CM41" t="s">
        <v>71</v>
      </c>
      <c r="CO41" t="s">
        <v>71</v>
      </c>
      <c r="CR41" t="s">
        <v>71</v>
      </c>
      <c r="CS41" t="s">
        <v>71</v>
      </c>
      <c r="CT41" t="s">
        <v>71</v>
      </c>
    </row>
    <row r="42" spans="9:110" x14ac:dyDescent="0.25">
      <c r="I42" s="84" t="s">
        <v>172</v>
      </c>
      <c r="J42" s="85">
        <f t="shared" si="2"/>
        <v>3</v>
      </c>
      <c r="K42" s="1">
        <f>3-J42</f>
        <v>0</v>
      </c>
      <c r="M42" s="43" t="s">
        <v>110</v>
      </c>
      <c r="Q42" s="77">
        <v>10</v>
      </c>
      <c r="BS42" t="s">
        <v>75</v>
      </c>
      <c r="CD42" t="s">
        <v>75</v>
      </c>
      <c r="CH42" s="59" t="s">
        <v>76</v>
      </c>
      <c r="CI42" t="s">
        <v>75</v>
      </c>
      <c r="CJ42" t="s">
        <v>75</v>
      </c>
      <c r="CK42" t="s">
        <v>75</v>
      </c>
      <c r="CM42" t="s">
        <v>75</v>
      </c>
      <c r="CN42" t="s">
        <v>75</v>
      </c>
      <c r="CO42" t="s">
        <v>75</v>
      </c>
      <c r="CP42" t="s">
        <v>75</v>
      </c>
      <c r="CR42" t="s">
        <v>75</v>
      </c>
      <c r="CS42" t="s">
        <v>75</v>
      </c>
      <c r="CT42" t="s">
        <v>75</v>
      </c>
    </row>
    <row r="43" spans="9:110" x14ac:dyDescent="0.25">
      <c r="J43" s="1">
        <f>SUM(J24:J42)/2</f>
        <v>76</v>
      </c>
      <c r="M43" t="s">
        <v>195</v>
      </c>
      <c r="Q43" s="77">
        <v>11</v>
      </c>
      <c r="BS43" s="43" t="s">
        <v>97</v>
      </c>
      <c r="BV43" s="43"/>
      <c r="BZ43" s="43"/>
      <c r="CA43" s="43"/>
      <c r="CB43" s="43"/>
      <c r="CC43" s="43"/>
      <c r="CD43" s="43" t="s">
        <v>94</v>
      </c>
      <c r="CE43" s="43"/>
      <c r="CF43" s="43"/>
      <c r="CG43" s="43"/>
      <c r="CH43" s="43"/>
      <c r="CI43" s="43" t="s">
        <v>178</v>
      </c>
      <c r="CJ43" s="43" t="s">
        <v>177</v>
      </c>
      <c r="CK43" s="43" t="s">
        <v>103</v>
      </c>
      <c r="CL43" s="43"/>
      <c r="CM43" s="43" t="s">
        <v>176</v>
      </c>
      <c r="CN43" s="43"/>
      <c r="CO43" s="43" t="s">
        <v>93</v>
      </c>
      <c r="CP43" s="43"/>
      <c r="CQ43" s="43"/>
      <c r="CR43" s="43" t="s">
        <v>104</v>
      </c>
      <c r="CS43" s="43" t="s">
        <v>175</v>
      </c>
      <c r="CT43" s="43" t="s">
        <v>100</v>
      </c>
    </row>
    <row r="44" spans="9:110" x14ac:dyDescent="0.25">
      <c r="M44" t="s">
        <v>202</v>
      </c>
      <c r="Q44" s="77">
        <v>12</v>
      </c>
      <c r="BY44" s="1"/>
      <c r="CG44" s="1"/>
      <c r="CJ44" s="1">
        <v>55</v>
      </c>
      <c r="CL44" s="1"/>
      <c r="CY44" s="1"/>
      <c r="CZ44" s="1"/>
      <c r="DA44" s="1"/>
    </row>
    <row r="45" spans="9:110" x14ac:dyDescent="0.25">
      <c r="M45" t="s">
        <v>199</v>
      </c>
      <c r="Q45" s="69">
        <v>13</v>
      </c>
      <c r="CH45" s="56" t="s">
        <v>90</v>
      </c>
      <c r="CI45" s="57" t="s">
        <v>90</v>
      </c>
      <c r="CJ45" s="57" t="s">
        <v>90</v>
      </c>
      <c r="CK45" s="57" t="s">
        <v>90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6" t="s">
        <v>90</v>
      </c>
      <c r="CR45" s="57" t="s">
        <v>90</v>
      </c>
      <c r="CS45" s="57" t="s">
        <v>90</v>
      </c>
      <c r="CT45" s="57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F45" s="1"/>
    </row>
    <row r="46" spans="9:110" x14ac:dyDescent="0.25">
      <c r="M46" s="43" t="s">
        <v>111</v>
      </c>
      <c r="Q46" s="77">
        <v>14</v>
      </c>
      <c r="CH46" s="56" t="s">
        <v>184</v>
      </c>
      <c r="CL46" s="56" t="s">
        <v>184</v>
      </c>
      <c r="CQ46" s="56" t="s">
        <v>184</v>
      </c>
      <c r="CU46" s="56" t="s">
        <v>184</v>
      </c>
      <c r="CV46" s="57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  <c r="DC46" s="56" t="s">
        <v>184</v>
      </c>
      <c r="DD46" s="56" t="s">
        <v>184</v>
      </c>
    </row>
    <row r="47" spans="9:110" x14ac:dyDescent="0.25">
      <c r="M47" t="s">
        <v>212</v>
      </c>
      <c r="Q47" s="77">
        <v>16</v>
      </c>
      <c r="CH47" s="56" t="s">
        <v>73</v>
      </c>
      <c r="CL47" s="56" t="s">
        <v>73</v>
      </c>
      <c r="CQ47" s="56" t="s">
        <v>73</v>
      </c>
      <c r="CU47" s="56" t="s">
        <v>73</v>
      </c>
      <c r="CW47" s="57" t="s">
        <v>73</v>
      </c>
      <c r="CX47" s="56" t="s">
        <v>73</v>
      </c>
      <c r="CY47" s="57" t="s">
        <v>73</v>
      </c>
      <c r="CZ47" s="57" t="s">
        <v>73</v>
      </c>
      <c r="DA47" s="57" t="s">
        <v>73</v>
      </c>
      <c r="DB47" s="56" t="s">
        <v>73</v>
      </c>
      <c r="DC47" s="56" t="s">
        <v>73</v>
      </c>
      <c r="DD47" s="56" t="s">
        <v>73</v>
      </c>
    </row>
    <row r="48" spans="9:110" x14ac:dyDescent="0.25">
      <c r="M48" s="43" t="s">
        <v>112</v>
      </c>
      <c r="Q48" s="77">
        <v>17</v>
      </c>
      <c r="CH48" s="56" t="s">
        <v>70</v>
      </c>
      <c r="CL48" s="56" t="s">
        <v>70</v>
      </c>
      <c r="CQ48" s="56" t="s">
        <v>70</v>
      </c>
      <c r="CU48" s="56" t="s">
        <v>70</v>
      </c>
      <c r="CX48" s="57" t="s">
        <v>70</v>
      </c>
      <c r="DB48" s="56" t="s">
        <v>70</v>
      </c>
      <c r="DC48" s="56" t="s">
        <v>70</v>
      </c>
      <c r="DD48" s="56" t="s">
        <v>70</v>
      </c>
    </row>
    <row r="49" spans="13:139" x14ac:dyDescent="0.25">
      <c r="M49" s="70" t="s">
        <v>115</v>
      </c>
      <c r="N49" s="70"/>
      <c r="O49" s="70"/>
      <c r="CH49" t="s">
        <v>71</v>
      </c>
      <c r="CL49" t="s">
        <v>71</v>
      </c>
      <c r="CQ49" t="s">
        <v>71</v>
      </c>
      <c r="CU49" t="s">
        <v>71</v>
      </c>
      <c r="DB49" t="s">
        <v>71</v>
      </c>
      <c r="DC49" t="s">
        <v>71</v>
      </c>
      <c r="DD49" t="s">
        <v>71</v>
      </c>
    </row>
    <row r="50" spans="13:139" x14ac:dyDescent="0.25">
      <c r="M50" s="70" t="s">
        <v>197</v>
      </c>
      <c r="N50" s="70"/>
      <c r="O50" s="70"/>
      <c r="P50" s="79"/>
      <c r="CH50" t="s">
        <v>75</v>
      </c>
      <c r="CL50" t="s">
        <v>75</v>
      </c>
      <c r="CQ50" t="s">
        <v>75</v>
      </c>
      <c r="CS50" t="s">
        <v>75</v>
      </c>
      <c r="CT50" t="s">
        <v>75</v>
      </c>
      <c r="CU50" t="s">
        <v>75</v>
      </c>
      <c r="CV50" t="s">
        <v>75</v>
      </c>
      <c r="CW50" t="s">
        <v>75</v>
      </c>
      <c r="CX50" s="59" t="s">
        <v>76</v>
      </c>
      <c r="CY50" t="s">
        <v>75</v>
      </c>
      <c r="CZ50" t="s">
        <v>75</v>
      </c>
      <c r="DA50" t="s">
        <v>75</v>
      </c>
      <c r="DB50" t="s">
        <v>75</v>
      </c>
      <c r="DC50" t="s">
        <v>75</v>
      </c>
      <c r="DD50" t="s">
        <v>75</v>
      </c>
    </row>
    <row r="51" spans="13:139" x14ac:dyDescent="0.25">
      <c r="M51" s="70" t="s">
        <v>213</v>
      </c>
      <c r="N51" s="70"/>
      <c r="O51" s="70"/>
      <c r="BY51" s="43"/>
      <c r="BZ51" s="43"/>
      <c r="CA51" s="43"/>
      <c r="CB51" s="43"/>
      <c r="CC51" s="43"/>
      <c r="CD51" s="43"/>
      <c r="CE51" s="43"/>
      <c r="CF51" s="43"/>
      <c r="CG51" s="43"/>
      <c r="CH51" s="43" t="s">
        <v>96</v>
      </c>
      <c r="CI51" s="43"/>
      <c r="CJ51" s="43"/>
      <c r="CK51" s="43"/>
      <c r="CL51" s="43" t="s">
        <v>101</v>
      </c>
      <c r="CM51" s="43"/>
      <c r="CN51" s="43"/>
      <c r="CO51" s="43"/>
      <c r="CP51" s="43"/>
      <c r="CQ51" s="43" t="s">
        <v>102</v>
      </c>
      <c r="CR51" s="43"/>
      <c r="CS51" s="43"/>
      <c r="CT51" s="43"/>
      <c r="CU51" s="43" t="s">
        <v>99</v>
      </c>
      <c r="CV51" s="43"/>
      <c r="CW51" s="43"/>
      <c r="CX51" s="43"/>
      <c r="CY51" s="43"/>
      <c r="CZ51" s="43"/>
      <c r="DA51" s="43"/>
      <c r="DB51" s="43" t="s">
        <v>93</v>
      </c>
      <c r="DC51" s="43" t="s">
        <v>95</v>
      </c>
      <c r="DD51" s="43" t="s">
        <v>173</v>
      </c>
    </row>
    <row r="52" spans="13:139" x14ac:dyDescent="0.25">
      <c r="M52" s="43" t="s">
        <v>114</v>
      </c>
      <c r="CT52" s="1"/>
      <c r="CW52" s="1"/>
      <c r="CX52" s="1">
        <v>69</v>
      </c>
      <c r="DH52" s="1"/>
      <c r="DM52" s="1"/>
    </row>
    <row r="53" spans="13:139" x14ac:dyDescent="0.25">
      <c r="M53" t="s">
        <v>200</v>
      </c>
      <c r="CX53" s="56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</row>
    <row r="54" spans="13:139" x14ac:dyDescent="0.25">
      <c r="M54" s="75" t="s">
        <v>214</v>
      </c>
      <c r="N54" s="78"/>
      <c r="O54" s="78"/>
      <c r="CX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</row>
    <row r="55" spans="13:139" x14ac:dyDescent="0.25">
      <c r="M55" s="75"/>
      <c r="N55" s="78"/>
      <c r="O55" s="78"/>
      <c r="CX55" s="56" t="s">
        <v>73</v>
      </c>
      <c r="DE55" s="57" t="s">
        <v>73</v>
      </c>
      <c r="DF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7" t="s">
        <v>73</v>
      </c>
      <c r="DM55" s="57" t="s">
        <v>73</v>
      </c>
      <c r="DN55" s="56" t="s">
        <v>73</v>
      </c>
    </row>
    <row r="56" spans="13:139" x14ac:dyDescent="0.25">
      <c r="M56" s="43" t="s">
        <v>119</v>
      </c>
      <c r="CX56" s="56" t="s">
        <v>70</v>
      </c>
      <c r="DF56" s="56" t="s">
        <v>70</v>
      </c>
      <c r="DH56" s="56" t="s">
        <v>70</v>
      </c>
      <c r="DJ56" s="56" t="s">
        <v>70</v>
      </c>
      <c r="DN56" s="56" t="s">
        <v>70</v>
      </c>
    </row>
    <row r="57" spans="13:139" x14ac:dyDescent="0.25">
      <c r="M57" t="s">
        <v>208</v>
      </c>
      <c r="CX57" t="s">
        <v>71</v>
      </c>
      <c r="DF57" t="s">
        <v>71</v>
      </c>
      <c r="DH57" t="s">
        <v>71</v>
      </c>
      <c r="DJ57" t="s">
        <v>71</v>
      </c>
      <c r="DN57" t="s">
        <v>71</v>
      </c>
    </row>
    <row r="58" spans="13:139" x14ac:dyDescent="0.25">
      <c r="CX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</row>
    <row r="59" spans="13:139" x14ac:dyDescent="0.25">
      <c r="CX59" s="43" t="s">
        <v>102</v>
      </c>
      <c r="DF59" s="43" t="s">
        <v>98</v>
      </c>
      <c r="DH59" s="43" t="s">
        <v>104</v>
      </c>
      <c r="DJ59" s="43" t="s">
        <v>101</v>
      </c>
      <c r="DN59" s="43" t="s">
        <v>175</v>
      </c>
    </row>
    <row r="60" spans="13:139" x14ac:dyDescent="0.25">
      <c r="M60" s="43" t="s">
        <v>121</v>
      </c>
      <c r="DC60" s="1"/>
      <c r="DD60" s="1"/>
      <c r="DE60" s="1"/>
      <c r="DO60" s="1">
        <v>86</v>
      </c>
      <c r="DP60" s="1"/>
      <c r="DQ60" s="1"/>
      <c r="DT60" s="1"/>
      <c r="DU60" s="1"/>
      <c r="DX60" s="1"/>
      <c r="DZ60" s="1"/>
      <c r="EA60" s="1"/>
      <c r="EB60" s="1"/>
      <c r="EE60" s="1"/>
      <c r="EI60" s="1"/>
    </row>
    <row r="61" spans="13:139" x14ac:dyDescent="0.25">
      <c r="M61" t="s">
        <v>203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</row>
    <row r="62" spans="13:139" x14ac:dyDescent="0.25">
      <c r="M62" s="43" t="s">
        <v>125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</row>
    <row r="63" spans="13:139" x14ac:dyDescent="0.25">
      <c r="M63" t="s">
        <v>122</v>
      </c>
      <c r="DO63" s="57" t="s">
        <v>73</v>
      </c>
      <c r="DP63" s="56" t="s">
        <v>73</v>
      </c>
      <c r="DQ63" s="57" t="s">
        <v>73</v>
      </c>
      <c r="DR63" s="57" t="s">
        <v>73</v>
      </c>
      <c r="DS63" s="56" t="s">
        <v>73</v>
      </c>
      <c r="DT63" s="57" t="s">
        <v>73</v>
      </c>
      <c r="DU63" s="57" t="s">
        <v>73</v>
      </c>
      <c r="DV63" s="56" t="s">
        <v>73</v>
      </c>
    </row>
    <row r="64" spans="13:139" x14ac:dyDescent="0.25">
      <c r="M64" t="s">
        <v>204</v>
      </c>
      <c r="DP64" s="56" t="s">
        <v>70</v>
      </c>
      <c r="DS64" s="56" t="s">
        <v>70</v>
      </c>
      <c r="DV64" s="56" t="s">
        <v>70</v>
      </c>
    </row>
    <row r="65" spans="13:156" x14ac:dyDescent="0.25">
      <c r="M65" t="s">
        <v>215</v>
      </c>
      <c r="DP65" t="s">
        <v>71</v>
      </c>
      <c r="DS65" t="s">
        <v>71</v>
      </c>
      <c r="DV65" t="s">
        <v>71</v>
      </c>
    </row>
    <row r="66" spans="13:156" x14ac:dyDescent="0.25">
      <c r="M66" s="43" t="s">
        <v>135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</row>
    <row r="67" spans="13:156" x14ac:dyDescent="0.25">
      <c r="DP67" s="43" t="s">
        <v>99</v>
      </c>
      <c r="DS67" s="43" t="s">
        <v>94</v>
      </c>
      <c r="DV67" s="43" t="s">
        <v>100</v>
      </c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</row>
    <row r="68" spans="13:156" x14ac:dyDescent="0.25">
      <c r="DP68" s="1"/>
      <c r="DS68" s="1"/>
      <c r="DV68" s="1"/>
      <c r="DW68" s="1">
        <v>94</v>
      </c>
      <c r="DX68" s="43"/>
      <c r="DZ68" s="43"/>
      <c r="EC68" s="1"/>
      <c r="EE68" s="43"/>
      <c r="EH68" s="1"/>
      <c r="EI68" s="1"/>
      <c r="EK68" s="1"/>
      <c r="EL68" s="1"/>
      <c r="EM68" s="1"/>
    </row>
    <row r="69" spans="13:156" x14ac:dyDescent="0.25"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6" x14ac:dyDescent="0.25"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6" x14ac:dyDescent="0.25"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I71" s="57" t="s">
        <v>73</v>
      </c>
      <c r="EJ71" s="56" t="s">
        <v>73</v>
      </c>
    </row>
    <row r="72" spans="13:156" x14ac:dyDescent="0.25">
      <c r="EC72" s="56" t="s">
        <v>70</v>
      </c>
      <c r="ED72" s="56" t="s">
        <v>70</v>
      </c>
      <c r="EF72" s="56" t="s">
        <v>70</v>
      </c>
      <c r="EG72" s="57" t="s">
        <v>70</v>
      </c>
      <c r="EJ72" s="56" t="s">
        <v>70</v>
      </c>
    </row>
    <row r="73" spans="13:156" x14ac:dyDescent="0.25">
      <c r="EC73" t="s">
        <v>71</v>
      </c>
      <c r="ED73" t="s">
        <v>71</v>
      </c>
      <c r="EF73" t="s">
        <v>71</v>
      </c>
      <c r="EJ73" t="s">
        <v>71</v>
      </c>
    </row>
    <row r="74" spans="13:156" x14ac:dyDescent="0.25"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s="59" t="s">
        <v>76</v>
      </c>
      <c r="EH74" t="s">
        <v>75</v>
      </c>
      <c r="EI74" t="s">
        <v>75</v>
      </c>
      <c r="EJ74" t="s">
        <v>75</v>
      </c>
    </row>
    <row r="75" spans="13:156" x14ac:dyDescent="0.25">
      <c r="DW75" s="43"/>
      <c r="EC75" s="43" t="s">
        <v>96</v>
      </c>
      <c r="ED75" s="43" t="s">
        <v>98</v>
      </c>
      <c r="EF75" s="43" t="s">
        <v>173</v>
      </c>
      <c r="EJ75" s="43" t="s">
        <v>177</v>
      </c>
    </row>
    <row r="76" spans="13:156" x14ac:dyDescent="0.25">
      <c r="ED76" s="1"/>
      <c r="EF76" s="1"/>
      <c r="EG76" s="1">
        <v>104</v>
      </c>
      <c r="EL76" s="1"/>
      <c r="EM76" s="1"/>
      <c r="EO76" s="1"/>
      <c r="ER76" s="1"/>
      <c r="EZ76" s="1"/>
    </row>
    <row r="77" spans="13:156" x14ac:dyDescent="0.25">
      <c r="EG77" s="56" t="s">
        <v>90</v>
      </c>
      <c r="EH77" s="57" t="s">
        <v>75</v>
      </c>
      <c r="EI77" s="57" t="s">
        <v>75</v>
      </c>
      <c r="EJ77" s="57" t="s">
        <v>75</v>
      </c>
      <c r="EK77" s="56" t="s">
        <v>90</v>
      </c>
      <c r="EL77" s="56" t="s">
        <v>90</v>
      </c>
    </row>
    <row r="78" spans="13:156" x14ac:dyDescent="0.25">
      <c r="EG78" s="56" t="s">
        <v>190</v>
      </c>
      <c r="EK78" s="56" t="s">
        <v>190</v>
      </c>
      <c r="EL78" s="56" t="s">
        <v>190</v>
      </c>
    </row>
    <row r="79" spans="13:156" x14ac:dyDescent="0.25">
      <c r="EG79" s="56" t="s">
        <v>73</v>
      </c>
      <c r="EK79" s="56" t="s">
        <v>73</v>
      </c>
      <c r="EL79" s="56" t="s">
        <v>73</v>
      </c>
    </row>
    <row r="80" spans="13:156" x14ac:dyDescent="0.25">
      <c r="EG80" s="56" t="s">
        <v>70</v>
      </c>
      <c r="EK80" s="56" t="s">
        <v>70</v>
      </c>
      <c r="EL80" s="56" t="s">
        <v>70</v>
      </c>
    </row>
    <row r="81" spans="137:161" x14ac:dyDescent="0.25">
      <c r="EG81" t="s">
        <v>71</v>
      </c>
      <c r="EK81" t="s">
        <v>71</v>
      </c>
      <c r="EL81" t="s">
        <v>71</v>
      </c>
    </row>
    <row r="82" spans="137:161" x14ac:dyDescent="0.25">
      <c r="EG82" t="s">
        <v>75</v>
      </c>
      <c r="EH82" t="s">
        <v>75</v>
      </c>
      <c r="EI82" t="s">
        <v>75</v>
      </c>
      <c r="EJ82" t="s">
        <v>75</v>
      </c>
      <c r="EK82" t="s">
        <v>75</v>
      </c>
      <c r="EL82" t="s">
        <v>75</v>
      </c>
    </row>
    <row r="83" spans="137:161" x14ac:dyDescent="0.25">
      <c r="EG83" s="43" t="s">
        <v>94</v>
      </c>
      <c r="EK83" s="43" t="s">
        <v>102</v>
      </c>
      <c r="EL83" s="43" t="s">
        <v>177</v>
      </c>
      <c r="EZ83" s="43"/>
    </row>
    <row r="84" spans="137:161" x14ac:dyDescent="0.25">
      <c r="EL84" s="1"/>
      <c r="EM84" s="1">
        <v>110</v>
      </c>
      <c r="EP84" s="1"/>
      <c r="ES84" s="1"/>
      <c r="FC84" s="1"/>
      <c r="FE84" s="1"/>
    </row>
    <row r="85" spans="137:161" x14ac:dyDescent="0.25">
      <c r="EM85" s="56" t="s">
        <v>90</v>
      </c>
    </row>
    <row r="86" spans="137:161" x14ac:dyDescent="0.25">
      <c r="EM86" s="56" t="s">
        <v>218</v>
      </c>
    </row>
    <row r="87" spans="137:161" x14ac:dyDescent="0.25">
      <c r="EM87" s="56" t="s">
        <v>73</v>
      </c>
    </row>
    <row r="88" spans="137:161" x14ac:dyDescent="0.25">
      <c r="EM88" s="56" t="s">
        <v>70</v>
      </c>
    </row>
    <row r="89" spans="137:161" x14ac:dyDescent="0.25">
      <c r="EM89" t="s">
        <v>71</v>
      </c>
    </row>
    <row r="90" spans="137:161" x14ac:dyDescent="0.25">
      <c r="EM90" t="s">
        <v>75</v>
      </c>
    </row>
    <row r="91" spans="137:161" x14ac:dyDescent="0.25">
      <c r="EM91" s="43" t="s">
        <v>97</v>
      </c>
    </row>
    <row r="92" spans="137:161" x14ac:dyDescent="0.25">
      <c r="EL92" s="43"/>
      <c r="EN92" s="1">
        <v>111</v>
      </c>
      <c r="EQ92" s="1"/>
      <c r="EV92" s="1"/>
      <c r="EW92" s="1"/>
    </row>
    <row r="93" spans="137:161" x14ac:dyDescent="0.25">
      <c r="EN93" s="56" t="s">
        <v>90</v>
      </c>
      <c r="EO93" s="56" t="s">
        <v>90</v>
      </c>
    </row>
    <row r="94" spans="137:161" x14ac:dyDescent="0.25">
      <c r="EN94" s="56" t="s">
        <v>80</v>
      </c>
      <c r="EO94" s="56" t="s">
        <v>80</v>
      </c>
    </row>
    <row r="95" spans="137:161" x14ac:dyDescent="0.25">
      <c r="EN95" s="57" t="s">
        <v>73</v>
      </c>
      <c r="EO95" s="56" t="s">
        <v>73</v>
      </c>
    </row>
    <row r="96" spans="137:161" x14ac:dyDescent="0.25">
      <c r="EO96" s="56" t="s">
        <v>70</v>
      </c>
    </row>
    <row r="97" spans="144:177" x14ac:dyDescent="0.25">
      <c r="EO97" t="s">
        <v>71</v>
      </c>
    </row>
    <row r="98" spans="144:177" x14ac:dyDescent="0.25">
      <c r="EN98" t="s">
        <v>75</v>
      </c>
      <c r="EO98" t="s">
        <v>75</v>
      </c>
    </row>
    <row r="99" spans="144:177" x14ac:dyDescent="0.25">
      <c r="EN99" s="43"/>
      <c r="EO99" s="43" t="s">
        <v>97</v>
      </c>
    </row>
    <row r="100" spans="144:177" x14ac:dyDescent="0.25">
      <c r="EP100" s="1">
        <v>113</v>
      </c>
      <c r="EX100" s="1"/>
      <c r="FA100" s="1"/>
    </row>
    <row r="101" spans="144:177" x14ac:dyDescent="0.25"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89" t="s">
        <v>220</v>
      </c>
    </row>
    <row r="102" spans="144:177" x14ac:dyDescent="0.25">
      <c r="EP102" s="56" t="s">
        <v>219</v>
      </c>
      <c r="EQ102" s="57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81</v>
      </c>
      <c r="EZ102" s="57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89" t="s">
        <v>220</v>
      </c>
    </row>
    <row r="103" spans="144:177" x14ac:dyDescent="0.25">
      <c r="EP103" s="57" t="s">
        <v>73</v>
      </c>
      <c r="ER103" s="57" t="s">
        <v>73</v>
      </c>
      <c r="ES103" s="57" t="s">
        <v>73</v>
      </c>
      <c r="ET103" s="56" t="s">
        <v>73</v>
      </c>
      <c r="EU103" s="57" t="s">
        <v>73</v>
      </c>
      <c r="EV103" s="57" t="s">
        <v>73</v>
      </c>
      <c r="EW103" s="57" t="s">
        <v>73</v>
      </c>
      <c r="EX103" s="57" t="s">
        <v>73</v>
      </c>
      <c r="EY103" s="56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89" t="s">
        <v>220</v>
      </c>
    </row>
    <row r="104" spans="144:177" x14ac:dyDescent="0.25">
      <c r="ET104" s="56" t="s">
        <v>70</v>
      </c>
      <c r="EY104" s="57" t="s">
        <v>70</v>
      </c>
      <c r="FU104" s="89" t="s">
        <v>220</v>
      </c>
    </row>
    <row r="105" spans="144:177" x14ac:dyDescent="0.25">
      <c r="ET105" t="s">
        <v>71</v>
      </c>
    </row>
    <row r="106" spans="144:177" x14ac:dyDescent="0.25"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s="59" t="s">
        <v>76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</row>
    <row r="107" spans="144:177" x14ac:dyDescent="0.25">
      <c r="EQ107" s="43"/>
      <c r="ET107" s="43" t="s">
        <v>98</v>
      </c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</row>
    <row r="108" spans="144:177" x14ac:dyDescent="0.25">
      <c r="EY108" s="1">
        <v>122</v>
      </c>
      <c r="FB108" s="1"/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E1"/>
    <mergeCell ref="T34:V34"/>
  </mergeCells>
  <phoneticPr fontId="4" type="noConversion"/>
  <conditionalFormatting sqref="AG3:GR3 M24:AE31">
    <cfRule type="expression" dxfId="107" priority="1" stopIfTrue="1">
      <formula>(M3=$A$3)</formula>
    </cfRule>
    <cfRule type="expression" dxfId="106" priority="2" stopIfTrue="1">
      <formula>(M3=$A$4)</formula>
    </cfRule>
    <cfRule type="expression" dxfId="105" priority="3" stopIfTrue="1">
      <formula>(M3=$A$5)</formula>
    </cfRule>
    <cfRule type="expression" dxfId="104" priority="4" stopIfTrue="1">
      <formula>(M3=$A$6)</formula>
    </cfRule>
    <cfRule type="expression" dxfId="103" priority="5" stopIfTrue="1">
      <formula>(M3=$A$7)</formula>
    </cfRule>
    <cfRule type="expression" dxfId="102" priority="6" stopIfTrue="1">
      <formula>(M3=$A$8)</formula>
    </cfRule>
    <cfRule type="expression" dxfId="101" priority="7" stopIfTrue="1">
      <formula>(M3=$A$9)</formula>
    </cfRule>
    <cfRule type="expression" dxfId="100" priority="8" stopIfTrue="1">
      <formula>(M3=$A$10)</formula>
    </cfRule>
    <cfRule type="expression" dxfId="99" priority="9" stopIfTrue="1">
      <formula>(M3=$A$11)</formula>
    </cfRule>
    <cfRule type="expression" dxfId="98" priority="10" stopIfTrue="1">
      <formula>(M3=$A$12)</formula>
    </cfRule>
    <cfRule type="expression" dxfId="97" priority="11" stopIfTrue="1">
      <formula>(M3=$A$13)</formula>
    </cfRule>
    <cfRule type="expression" dxfId="96" priority="12" stopIfTrue="1">
      <formula>(M3=$A$14)</formula>
    </cfRule>
    <cfRule type="expression" dxfId="95" priority="13" stopIfTrue="1">
      <formula>(M3=$A$15)</formula>
    </cfRule>
    <cfRule type="expression" dxfId="94" priority="14" stopIfTrue="1">
      <formula>(M3=$A$16)</formula>
    </cfRule>
    <cfRule type="expression" dxfId="93" priority="15" stopIfTrue="1">
      <formula>(M3=$A$17)</formula>
    </cfRule>
    <cfRule type="expression" dxfId="92" priority="16" stopIfTrue="1">
      <formula>(M3=$A$18)</formula>
    </cfRule>
    <cfRule type="expression" dxfId="91" priority="17" stopIfTrue="1">
      <formula>(M3=$A$19)</formula>
    </cfRule>
    <cfRule type="expression" dxfId="90" priority="18" stopIfTrue="1">
      <formula>(M3=$A$20)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279D-99C6-49EA-A13E-233743F471FD}">
  <dimension ref="A1:GR108"/>
  <sheetViews>
    <sheetView topLeftCell="C1" workbookViewId="0">
      <pane ySplit="4" topLeftCell="A5" activePane="bottomLeft" state="frozen"/>
      <selection activeCell="AF1" sqref="AF1"/>
      <selection pane="bottomLeft" activeCell="T34" sqref="T34:V3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</cols>
  <sheetData>
    <row r="1" spans="1:200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236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G1" t="s">
        <v>68</v>
      </c>
    </row>
    <row r="2" spans="1:20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</row>
    <row r="3" spans="1:200" x14ac:dyDescent="0.25">
      <c r="A3" s="5" t="s">
        <v>28</v>
      </c>
      <c r="B3" s="6">
        <v>50</v>
      </c>
      <c r="D3" s="1">
        <f>SUM(J3:J20)</f>
        <v>149</v>
      </c>
      <c r="E3" s="1">
        <v>1</v>
      </c>
      <c r="F3" s="1">
        <f>($D$3-(8*E3))/7</f>
        <v>20.142857142857142</v>
      </c>
      <c r="G3" s="1">
        <f>E3+F3</f>
        <v>21.142857142857142</v>
      </c>
      <c r="I3" s="5" t="s">
        <v>28</v>
      </c>
      <c r="J3" s="6">
        <v>19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/>
      <c r="AD3" s="10" t="s">
        <v>28</v>
      </c>
      <c r="AE3" s="10" t="s">
        <v>28</v>
      </c>
      <c r="AG3" s="40" t="s">
        <v>28</v>
      </c>
      <c r="AH3" s="40" t="s">
        <v>32</v>
      </c>
      <c r="AI3" s="40" t="s">
        <v>38</v>
      </c>
      <c r="AJ3" s="40" t="s">
        <v>28</v>
      </c>
      <c r="AK3" s="40" t="s">
        <v>29</v>
      </c>
      <c r="AL3" s="40" t="s">
        <v>38</v>
      </c>
      <c r="AM3" s="40" t="s">
        <v>33</v>
      </c>
      <c r="AN3" s="40" t="s">
        <v>41</v>
      </c>
      <c r="AO3" s="40" t="s">
        <v>35</v>
      </c>
      <c r="AP3" s="40" t="s">
        <v>34</v>
      </c>
      <c r="AQ3" s="40" t="s">
        <v>29</v>
      </c>
      <c r="AR3" s="40" t="s">
        <v>35</v>
      </c>
      <c r="AS3" s="40" t="s">
        <v>43</v>
      </c>
      <c r="AT3" s="40" t="s">
        <v>36</v>
      </c>
      <c r="AU3" s="40" t="s">
        <v>31</v>
      </c>
      <c r="AV3" s="40" t="s">
        <v>44</v>
      </c>
      <c r="AW3" s="40" t="s">
        <v>39</v>
      </c>
      <c r="AX3" s="40" t="s">
        <v>43</v>
      </c>
      <c r="AY3" s="40" t="s">
        <v>35</v>
      </c>
      <c r="AZ3" s="40" t="s">
        <v>34</v>
      </c>
      <c r="BA3" s="40" t="s">
        <v>37</v>
      </c>
      <c r="BB3" s="40" t="s">
        <v>45</v>
      </c>
      <c r="BC3" s="40" t="s">
        <v>31</v>
      </c>
      <c r="BD3" s="40" t="s">
        <v>30</v>
      </c>
      <c r="BE3" s="40" t="s">
        <v>32</v>
      </c>
      <c r="BF3" s="40" t="s">
        <v>35</v>
      </c>
      <c r="BG3" s="40" t="s">
        <v>29</v>
      </c>
      <c r="BH3" s="40" t="s">
        <v>40</v>
      </c>
      <c r="BI3" s="40" t="s">
        <v>32</v>
      </c>
      <c r="BJ3" s="40" t="s">
        <v>35</v>
      </c>
      <c r="BK3" s="40" t="s">
        <v>33</v>
      </c>
      <c r="BL3" s="40" t="s">
        <v>36</v>
      </c>
      <c r="BM3" s="40" t="s">
        <v>36</v>
      </c>
      <c r="BN3" s="40" t="s">
        <v>43</v>
      </c>
      <c r="BO3" s="40" t="s">
        <v>29</v>
      </c>
      <c r="BP3" s="40" t="s">
        <v>35</v>
      </c>
      <c r="BQ3" s="40" t="s">
        <v>32</v>
      </c>
      <c r="BR3" s="40" t="s">
        <v>42</v>
      </c>
      <c r="BS3" s="40" t="s">
        <v>29</v>
      </c>
      <c r="BT3" s="40" t="s">
        <v>37</v>
      </c>
      <c r="BU3" s="40" t="s">
        <v>45</v>
      </c>
      <c r="BV3" s="40" t="s">
        <v>31</v>
      </c>
      <c r="BW3" s="40" t="s">
        <v>36</v>
      </c>
      <c r="BX3" s="40" t="s">
        <v>40</v>
      </c>
      <c r="BY3" s="40" t="s">
        <v>28</v>
      </c>
      <c r="BZ3" s="40" t="s">
        <v>34</v>
      </c>
      <c r="CA3" s="40" t="s">
        <v>32</v>
      </c>
      <c r="CB3" s="40" t="s">
        <v>28</v>
      </c>
      <c r="CC3" s="40" t="s">
        <v>28</v>
      </c>
      <c r="CD3" s="40" t="s">
        <v>39</v>
      </c>
      <c r="CE3" s="40" t="s">
        <v>37</v>
      </c>
      <c r="CF3" s="40" t="s">
        <v>28</v>
      </c>
      <c r="CG3" s="40" t="s">
        <v>29</v>
      </c>
      <c r="CH3" s="40" t="s">
        <v>38</v>
      </c>
      <c r="CI3" s="40" t="s">
        <v>30</v>
      </c>
      <c r="CJ3" s="40" t="s">
        <v>29</v>
      </c>
      <c r="CK3" s="40" t="s">
        <v>34</v>
      </c>
      <c r="CL3" s="40" t="s">
        <v>28</v>
      </c>
      <c r="CM3" s="40" t="s">
        <v>34</v>
      </c>
      <c r="CN3" s="40" t="s">
        <v>34</v>
      </c>
      <c r="CO3" s="40" t="s">
        <v>32</v>
      </c>
      <c r="CP3" s="40" t="s">
        <v>30</v>
      </c>
      <c r="CQ3" s="40" t="s">
        <v>40</v>
      </c>
      <c r="CR3" s="40" t="s">
        <v>30</v>
      </c>
      <c r="CS3" s="40" t="s">
        <v>29</v>
      </c>
      <c r="CT3" s="40" t="s">
        <v>41</v>
      </c>
      <c r="CU3" s="40" t="s">
        <v>172</v>
      </c>
      <c r="CV3" s="40" t="s">
        <v>35</v>
      </c>
      <c r="CW3" s="40" t="s">
        <v>29</v>
      </c>
      <c r="CX3" s="40" t="s">
        <v>32</v>
      </c>
      <c r="CY3" s="40" t="s">
        <v>39</v>
      </c>
      <c r="CZ3" s="40" t="s">
        <v>28</v>
      </c>
      <c r="DA3" s="40" t="s">
        <v>42</v>
      </c>
      <c r="DB3" s="40" t="s">
        <v>37</v>
      </c>
      <c r="DC3" s="40" t="s">
        <v>33</v>
      </c>
      <c r="DD3" s="40" t="s">
        <v>41</v>
      </c>
      <c r="DE3" s="40" t="s">
        <v>32</v>
      </c>
      <c r="DF3" s="40" t="s">
        <v>30</v>
      </c>
      <c r="DG3" s="40" t="s">
        <v>41</v>
      </c>
      <c r="DH3" s="40" t="s">
        <v>37</v>
      </c>
      <c r="DI3" s="40" t="s">
        <v>40</v>
      </c>
      <c r="DJ3" s="40" t="s">
        <v>38</v>
      </c>
      <c r="DK3" s="40" t="s">
        <v>34</v>
      </c>
      <c r="DL3" s="40" t="s">
        <v>31</v>
      </c>
      <c r="DM3" s="40" t="s">
        <v>29</v>
      </c>
      <c r="DN3" s="40" t="s">
        <v>40</v>
      </c>
      <c r="DO3" s="40" t="s">
        <v>41</v>
      </c>
      <c r="DP3" s="40" t="s">
        <v>42</v>
      </c>
      <c r="DQ3" s="40" t="s">
        <v>35</v>
      </c>
      <c r="DR3" s="40" t="s">
        <v>38</v>
      </c>
      <c r="DS3" s="40" t="s">
        <v>28</v>
      </c>
      <c r="DT3" s="40" t="s">
        <v>41</v>
      </c>
      <c r="DU3" s="40" t="s">
        <v>30</v>
      </c>
      <c r="DV3" s="40" t="s">
        <v>44</v>
      </c>
      <c r="DW3" s="40" t="s">
        <v>28</v>
      </c>
      <c r="DX3" s="40" t="s">
        <v>28</v>
      </c>
      <c r="DY3" s="40" t="s">
        <v>28</v>
      </c>
      <c r="DZ3" s="40" t="s">
        <v>172</v>
      </c>
      <c r="EA3" s="40" t="s">
        <v>31</v>
      </c>
      <c r="EB3" s="40" t="s">
        <v>29</v>
      </c>
      <c r="EC3" s="40" t="s">
        <v>31</v>
      </c>
      <c r="ED3" s="40" t="s">
        <v>30</v>
      </c>
      <c r="EE3" s="40" t="s">
        <v>33</v>
      </c>
      <c r="EF3" s="40" t="s">
        <v>29</v>
      </c>
      <c r="EG3" s="40" t="s">
        <v>39</v>
      </c>
      <c r="EH3" s="40" t="s">
        <v>45</v>
      </c>
      <c r="EI3" s="40" t="s">
        <v>28</v>
      </c>
      <c r="EJ3" s="40" t="s">
        <v>36</v>
      </c>
      <c r="EK3" s="40" t="s">
        <v>30</v>
      </c>
      <c r="EL3" s="40" t="s">
        <v>38</v>
      </c>
      <c r="EM3" s="40" t="s">
        <v>42</v>
      </c>
      <c r="EN3" s="40" t="s">
        <v>31</v>
      </c>
      <c r="EO3" s="40" t="s">
        <v>44</v>
      </c>
      <c r="EP3" s="40" t="s">
        <v>38</v>
      </c>
      <c r="EQ3" s="40" t="s">
        <v>42</v>
      </c>
      <c r="ER3" s="40" t="s">
        <v>33</v>
      </c>
      <c r="ES3" s="40" t="s">
        <v>40</v>
      </c>
      <c r="ET3" s="40" t="s">
        <v>30</v>
      </c>
      <c r="EU3" s="40" t="s">
        <v>32</v>
      </c>
      <c r="EV3" s="40" t="s">
        <v>34</v>
      </c>
      <c r="EW3" s="40" t="s">
        <v>34</v>
      </c>
      <c r="EX3" s="40" t="s">
        <v>28</v>
      </c>
      <c r="EY3" s="40" t="s">
        <v>37</v>
      </c>
      <c r="EZ3" s="40" t="s">
        <v>36</v>
      </c>
      <c r="FA3" s="40" t="s">
        <v>37</v>
      </c>
      <c r="FB3" s="40" t="s">
        <v>42</v>
      </c>
      <c r="FC3" s="40" t="s">
        <v>36</v>
      </c>
      <c r="FD3" s="40" t="s">
        <v>38</v>
      </c>
      <c r="FE3" s="40" t="s">
        <v>35</v>
      </c>
      <c r="FF3" s="40" t="s">
        <v>28</v>
      </c>
      <c r="FG3" s="40" t="s">
        <v>28</v>
      </c>
      <c r="FH3" s="40" t="s">
        <v>172</v>
      </c>
      <c r="FI3" s="40" t="s">
        <v>28</v>
      </c>
      <c r="FJ3" s="40" t="s">
        <v>32</v>
      </c>
      <c r="FK3" s="40" t="s">
        <v>35</v>
      </c>
      <c r="FL3" s="40" t="s">
        <v>39</v>
      </c>
      <c r="FM3" s="40" t="s">
        <v>44</v>
      </c>
      <c r="FN3" s="40" t="s">
        <v>43</v>
      </c>
      <c r="FO3" s="40" t="s">
        <v>44</v>
      </c>
      <c r="FP3" s="40" t="s">
        <v>31</v>
      </c>
      <c r="FQ3" s="40" t="s">
        <v>36</v>
      </c>
      <c r="FR3" s="40" t="s">
        <v>39</v>
      </c>
      <c r="FS3" s="40" t="s">
        <v>43</v>
      </c>
      <c r="FT3" s="40" t="s">
        <v>45</v>
      </c>
      <c r="FU3" s="40" t="s">
        <v>31</v>
      </c>
      <c r="FV3" s="40" t="s">
        <v>30</v>
      </c>
      <c r="FW3" s="40" t="s">
        <v>40</v>
      </c>
      <c r="FX3" s="40" t="s">
        <v>37</v>
      </c>
      <c r="FY3" s="40" t="s">
        <v>31</v>
      </c>
      <c r="FZ3" s="40" t="s">
        <v>28</v>
      </c>
      <c r="GA3" s="40" t="s">
        <v>28</v>
      </c>
      <c r="GB3" s="40" t="s">
        <v>34</v>
      </c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</row>
    <row r="4" spans="1:200" x14ac:dyDescent="0.25">
      <c r="A4" s="11" t="s">
        <v>30</v>
      </c>
      <c r="B4" s="12">
        <v>10</v>
      </c>
      <c r="E4" s="1">
        <v>2</v>
      </c>
      <c r="F4" s="1">
        <f t="shared" ref="F4:F20" si="0">($D$3-(8*E4))/7</f>
        <v>19</v>
      </c>
      <c r="G4" s="1">
        <f t="shared" ref="G4:G20" si="1">E4+F4</f>
        <v>21</v>
      </c>
      <c r="I4" s="24" t="s">
        <v>29</v>
      </c>
      <c r="J4" s="25">
        <v>12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/>
      <c r="AD4" s="16" t="s">
        <v>32</v>
      </c>
      <c r="AE4" s="16" t="s">
        <v>32</v>
      </c>
      <c r="AG4" s="58"/>
      <c r="AH4" s="58"/>
      <c r="AI4" s="58"/>
      <c r="AJ4" s="58"/>
      <c r="AK4" s="58"/>
      <c r="AL4" s="60"/>
      <c r="AM4" s="58"/>
      <c r="AN4" s="58"/>
      <c r="AO4" s="58"/>
      <c r="AP4" s="60"/>
      <c r="AQ4" s="58"/>
      <c r="AR4" s="58"/>
      <c r="AS4" s="58"/>
      <c r="AT4" s="60"/>
      <c r="AU4" s="61"/>
      <c r="AV4" s="58"/>
      <c r="AW4" s="58"/>
      <c r="AX4" s="60"/>
      <c r="AY4" s="58"/>
      <c r="AZ4" s="61"/>
      <c r="BA4" s="60"/>
      <c r="BB4" s="58"/>
      <c r="BC4" s="60"/>
      <c r="BD4" s="58"/>
      <c r="BE4" s="60"/>
      <c r="BF4" s="61"/>
      <c r="BG4" s="58"/>
      <c r="BH4" s="58"/>
      <c r="BI4" s="58"/>
      <c r="BJ4" s="61"/>
      <c r="BK4" s="66"/>
      <c r="BL4" s="60"/>
      <c r="BM4" s="60"/>
      <c r="BN4" s="58"/>
      <c r="BO4" s="58"/>
      <c r="BP4" s="60"/>
      <c r="BQ4" s="61"/>
      <c r="BR4" s="58"/>
      <c r="BS4" s="61"/>
      <c r="BT4" s="61"/>
      <c r="BU4" s="61"/>
      <c r="BV4" s="61"/>
      <c r="BW4" s="61"/>
      <c r="BX4" s="61"/>
      <c r="BY4" s="61"/>
      <c r="BZ4" s="61"/>
      <c r="CA4" s="66"/>
      <c r="CB4" s="61"/>
      <c r="CC4" s="61"/>
      <c r="CD4" s="66"/>
      <c r="CE4" s="66"/>
      <c r="CF4" s="66"/>
      <c r="CG4" s="66"/>
      <c r="CH4" s="66"/>
      <c r="CI4" s="66"/>
      <c r="CJ4" s="58"/>
      <c r="CK4" s="58"/>
      <c r="CL4" s="58"/>
      <c r="CM4" s="58"/>
      <c r="CN4" s="61"/>
      <c r="CO4" s="58"/>
      <c r="CP4" s="58"/>
      <c r="CQ4" s="58"/>
      <c r="CR4" s="58"/>
      <c r="CS4" s="58"/>
      <c r="CT4" s="58"/>
      <c r="CU4" s="58"/>
      <c r="CV4" s="58"/>
      <c r="CW4" s="61"/>
      <c r="CX4" s="61"/>
      <c r="CY4" s="61"/>
      <c r="CZ4" s="61"/>
      <c r="DA4" s="61"/>
      <c r="DB4" s="40"/>
      <c r="DC4" s="61"/>
      <c r="DD4" s="61"/>
      <c r="DE4" s="61"/>
      <c r="DF4" s="40"/>
      <c r="DG4" s="40"/>
      <c r="DH4" s="61"/>
      <c r="DI4" s="40"/>
      <c r="DJ4" s="61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</row>
    <row r="5" spans="1:200" x14ac:dyDescent="0.25">
      <c r="A5" s="17" t="s">
        <v>33</v>
      </c>
      <c r="B5" s="18">
        <v>5</v>
      </c>
      <c r="E5" s="1">
        <v>3</v>
      </c>
      <c r="F5" s="1">
        <f t="shared" si="0"/>
        <v>17.857142857142858</v>
      </c>
      <c r="G5" s="1">
        <f t="shared" si="1"/>
        <v>20.857142857142858</v>
      </c>
      <c r="I5" s="11" t="s">
        <v>30</v>
      </c>
      <c r="J5" s="12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0"/>
      <c r="AD5" s="21" t="s">
        <v>35</v>
      </c>
      <c r="AE5" s="21" t="s">
        <v>35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</row>
    <row r="6" spans="1:200" x14ac:dyDescent="0.25">
      <c r="A6" s="15" t="s">
        <v>31</v>
      </c>
      <c r="B6" s="19">
        <v>10</v>
      </c>
      <c r="E6" s="1">
        <v>4</v>
      </c>
      <c r="F6" s="1">
        <f t="shared" si="0"/>
        <v>16.714285714285715</v>
      </c>
      <c r="G6" s="1">
        <f t="shared" si="1"/>
        <v>20.714285714285715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11"/>
      <c r="AD6" s="23" t="s">
        <v>36</v>
      </c>
      <c r="AE6" s="23" t="s">
        <v>36</v>
      </c>
      <c r="AG6" s="56" t="s">
        <v>69</v>
      </c>
      <c r="AH6" s="56" t="s">
        <v>69</v>
      </c>
      <c r="AI6" s="57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6" t="s">
        <v>69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6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6" t="s">
        <v>69</v>
      </c>
      <c r="BM6" s="56" t="s">
        <v>69</v>
      </c>
      <c r="BN6" s="56" t="s">
        <v>69</v>
      </c>
      <c r="BO6" s="56" t="s">
        <v>69</v>
      </c>
    </row>
    <row r="7" spans="1:200" x14ac:dyDescent="0.25">
      <c r="A7" s="24" t="s">
        <v>29</v>
      </c>
      <c r="B7" s="25">
        <v>12</v>
      </c>
      <c r="E7" s="1">
        <v>5</v>
      </c>
      <c r="F7" s="1">
        <f t="shared" si="0"/>
        <v>15.571428571428571</v>
      </c>
      <c r="G7" s="1">
        <f t="shared" si="1"/>
        <v>20.571428571428569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/>
      <c r="AD7" s="28" t="s">
        <v>38</v>
      </c>
      <c r="AE7" s="28" t="s">
        <v>38</v>
      </c>
      <c r="AG7" s="56" t="s">
        <v>73</v>
      </c>
      <c r="AH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L7" s="56" t="s">
        <v>73</v>
      </c>
      <c r="BM7" s="56" t="s">
        <v>73</v>
      </c>
      <c r="BN7" s="56" t="s">
        <v>73</v>
      </c>
      <c r="BO7" s="56" t="s">
        <v>73</v>
      </c>
    </row>
    <row r="8" spans="1:200" x14ac:dyDescent="0.25">
      <c r="A8" s="29" t="s">
        <v>39</v>
      </c>
      <c r="B8" s="30">
        <v>6</v>
      </c>
      <c r="E8" s="1">
        <v>6</v>
      </c>
      <c r="F8" s="1">
        <f t="shared" si="0"/>
        <v>14.428571428571429</v>
      </c>
      <c r="G8" s="1">
        <f t="shared" si="1"/>
        <v>20.428571428571431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/>
      <c r="AD8" s="29" t="s">
        <v>39</v>
      </c>
      <c r="AE8" s="33" t="s">
        <v>41</v>
      </c>
      <c r="AG8" s="56" t="s">
        <v>70</v>
      </c>
      <c r="AH8" s="56" t="s">
        <v>70</v>
      </c>
      <c r="AJ8" s="56" t="s">
        <v>70</v>
      </c>
      <c r="AK8" s="56" t="s">
        <v>70</v>
      </c>
      <c r="AL8" s="57" t="s">
        <v>70</v>
      </c>
      <c r="AM8" s="56" t="s">
        <v>70</v>
      </c>
      <c r="AN8" s="56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W8" s="56" t="s">
        <v>70</v>
      </c>
      <c r="AX8" s="57" t="s">
        <v>70</v>
      </c>
      <c r="AY8" s="56" t="s">
        <v>70</v>
      </c>
      <c r="AZ8" s="57" t="s">
        <v>70</v>
      </c>
      <c r="BA8" s="57" t="s">
        <v>70</v>
      </c>
      <c r="BB8" s="56" t="s">
        <v>70</v>
      </c>
      <c r="BC8" s="57" t="s">
        <v>70</v>
      </c>
      <c r="BD8" s="56" t="s">
        <v>70</v>
      </c>
      <c r="BE8" s="57" t="s">
        <v>70</v>
      </c>
      <c r="BF8" s="57" t="s">
        <v>70</v>
      </c>
      <c r="BG8" s="56" t="s">
        <v>70</v>
      </c>
      <c r="BH8" s="56" t="s">
        <v>70</v>
      </c>
      <c r="BI8" s="56" t="s">
        <v>70</v>
      </c>
      <c r="BJ8" s="57" t="s">
        <v>70</v>
      </c>
      <c r="BK8" s="57" t="s">
        <v>70</v>
      </c>
      <c r="BL8" s="57" t="s">
        <v>70</v>
      </c>
      <c r="BM8" s="57" t="s">
        <v>70</v>
      </c>
      <c r="BN8" s="56" t="s">
        <v>70</v>
      </c>
      <c r="BO8" s="56" t="s">
        <v>70</v>
      </c>
    </row>
    <row r="9" spans="1:200" x14ac:dyDescent="0.25">
      <c r="A9" s="33" t="s">
        <v>41</v>
      </c>
      <c r="B9" s="34">
        <v>6</v>
      </c>
      <c r="E9" s="1">
        <v>7</v>
      </c>
      <c r="F9" s="1">
        <f t="shared" si="0"/>
        <v>13.285714285714286</v>
      </c>
      <c r="G9" s="1">
        <f t="shared" si="1"/>
        <v>20.285714285714285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17"/>
      <c r="AD9" s="36" t="s">
        <v>43</v>
      </c>
      <c r="AE9" s="36" t="s">
        <v>43</v>
      </c>
      <c r="AG9" t="s">
        <v>71</v>
      </c>
      <c r="AH9" t="s">
        <v>71</v>
      </c>
      <c r="AK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V9" t="s">
        <v>71</v>
      </c>
      <c r="AW9" t="s">
        <v>71</v>
      </c>
      <c r="AX9" t="s">
        <v>71</v>
      </c>
      <c r="AY9" t="s">
        <v>71</v>
      </c>
      <c r="BB9" t="s">
        <v>71</v>
      </c>
      <c r="BD9" t="s">
        <v>71</v>
      </c>
      <c r="BG9" t="s">
        <v>71</v>
      </c>
      <c r="BH9" t="s">
        <v>71</v>
      </c>
      <c r="BI9" t="s">
        <v>71</v>
      </c>
      <c r="BN9" t="s">
        <v>71</v>
      </c>
      <c r="BO9" t="s">
        <v>71</v>
      </c>
    </row>
    <row r="10" spans="1:200" x14ac:dyDescent="0.25">
      <c r="A10" s="23" t="s">
        <v>36</v>
      </c>
      <c r="B10" s="37">
        <v>8</v>
      </c>
      <c r="E10" s="1">
        <v>8</v>
      </c>
      <c r="F10" s="1">
        <f t="shared" si="0"/>
        <v>12.142857142857142</v>
      </c>
      <c r="G10" s="1">
        <f t="shared" si="1"/>
        <v>20.142857142857142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/>
      <c r="AD10" s="40" t="s">
        <v>172</v>
      </c>
      <c r="AE10" s="40" t="s">
        <v>172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s="59" t="s">
        <v>76</v>
      </c>
      <c r="AM10" t="s">
        <v>75</v>
      </c>
      <c r="AN10" t="s">
        <v>75</v>
      </c>
      <c r="AQ10" t="s">
        <v>75</v>
      </c>
      <c r="AR10" t="s">
        <v>75</v>
      </c>
      <c r="AS10" t="s">
        <v>75</v>
      </c>
      <c r="AV10" t="s">
        <v>75</v>
      </c>
      <c r="AW10" t="s">
        <v>75</v>
      </c>
      <c r="AX10" t="s">
        <v>75</v>
      </c>
      <c r="AY10" t="s">
        <v>75</v>
      </c>
      <c r="BB10" t="s">
        <v>75</v>
      </c>
      <c r="BD10" t="s">
        <v>75</v>
      </c>
      <c r="BG10" t="s">
        <v>75</v>
      </c>
      <c r="BH10" t="s">
        <v>75</v>
      </c>
      <c r="BI10" t="s">
        <v>75</v>
      </c>
      <c r="BN10" t="s">
        <v>75</v>
      </c>
      <c r="BO10" t="s">
        <v>75</v>
      </c>
    </row>
    <row r="11" spans="1:200" x14ac:dyDescent="0.25">
      <c r="A11" s="27" t="s">
        <v>37</v>
      </c>
      <c r="B11" s="41">
        <v>8</v>
      </c>
      <c r="E11" s="1">
        <v>9</v>
      </c>
      <c r="F11" s="1">
        <f t="shared" si="0"/>
        <v>11</v>
      </c>
      <c r="G11" s="1">
        <f t="shared" si="1"/>
        <v>20</v>
      </c>
      <c r="I11" s="27" t="s">
        <v>37</v>
      </c>
      <c r="J11" s="41">
        <v>8</v>
      </c>
      <c r="AG11" s="43" t="s">
        <v>102</v>
      </c>
      <c r="AH11" s="43" t="s">
        <v>106</v>
      </c>
      <c r="AI11" s="43"/>
      <c r="AJ11" s="43" t="s">
        <v>100</v>
      </c>
      <c r="AK11" s="43" t="s">
        <v>105</v>
      </c>
      <c r="AL11" s="43"/>
      <c r="AM11" s="43" t="s">
        <v>103</v>
      </c>
      <c r="AN11" s="43" t="s">
        <v>176</v>
      </c>
      <c r="AO11" s="43"/>
      <c r="AP11" s="43"/>
      <c r="AQ11" s="43" t="s">
        <v>175</v>
      </c>
      <c r="AR11" s="43" t="s">
        <v>95</v>
      </c>
      <c r="AS11" s="43" t="s">
        <v>97</v>
      </c>
      <c r="AT11" s="43"/>
      <c r="AU11" s="43"/>
      <c r="AV11" s="43" t="s">
        <v>101</v>
      </c>
      <c r="AW11" s="43" t="s">
        <v>93</v>
      </c>
      <c r="AX11" s="43"/>
      <c r="AY11" s="43" t="s">
        <v>173</v>
      </c>
      <c r="AZ11" s="43"/>
      <c r="BA11" s="43"/>
      <c r="BB11" s="43" t="s">
        <v>94</v>
      </c>
      <c r="BC11" s="43"/>
      <c r="BD11" s="43" t="s">
        <v>177</v>
      </c>
      <c r="BE11" s="43"/>
      <c r="BF11" s="43"/>
      <c r="BG11" s="43" t="s">
        <v>96</v>
      </c>
      <c r="BH11" s="43" t="s">
        <v>99</v>
      </c>
      <c r="BI11" s="43" t="s">
        <v>104</v>
      </c>
      <c r="BJ11" s="43"/>
      <c r="BK11" s="43"/>
      <c r="BL11" s="43"/>
      <c r="BM11" s="43"/>
      <c r="BN11" s="43" t="s">
        <v>178</v>
      </c>
      <c r="BO11" s="43" t="s">
        <v>98</v>
      </c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</row>
    <row r="12" spans="1:200" x14ac:dyDescent="0.25">
      <c r="A12" s="16" t="s">
        <v>32</v>
      </c>
      <c r="B12" s="22">
        <v>10</v>
      </c>
      <c r="E12" s="1">
        <v>10</v>
      </c>
      <c r="F12" s="1">
        <f t="shared" si="0"/>
        <v>9.8571428571428577</v>
      </c>
      <c r="G12" s="1">
        <f t="shared" si="1"/>
        <v>19.857142857142858</v>
      </c>
      <c r="I12" s="28" t="s">
        <v>38</v>
      </c>
      <c r="J12" s="42">
        <v>8</v>
      </c>
      <c r="L12" s="43" t="s">
        <v>46</v>
      </c>
      <c r="AJ12" s="1"/>
      <c r="AL12" s="1">
        <v>5</v>
      </c>
      <c r="AM12" s="1"/>
      <c r="AN12" s="1"/>
      <c r="AO12" s="1"/>
      <c r="AP12" s="1"/>
      <c r="AR12" s="1"/>
      <c r="AU12" s="1"/>
      <c r="AZ12" s="1"/>
      <c r="BG12" s="1"/>
      <c r="BJ12" s="1"/>
      <c r="BK12" s="1"/>
      <c r="CE12" s="1"/>
      <c r="DM12" s="1"/>
      <c r="DV12" s="1"/>
    </row>
    <row r="13" spans="1:200" x14ac:dyDescent="0.25">
      <c r="A13" s="35" t="s">
        <v>42</v>
      </c>
      <c r="B13" s="44">
        <v>6</v>
      </c>
      <c r="E13" s="1">
        <v>11</v>
      </c>
      <c r="F13" s="1">
        <f t="shared" si="0"/>
        <v>8.7142857142857135</v>
      </c>
      <c r="G13" s="1">
        <f t="shared" si="1"/>
        <v>19.714285714285715</v>
      </c>
      <c r="I13" s="32" t="s">
        <v>40</v>
      </c>
      <c r="J13" s="45">
        <v>7</v>
      </c>
      <c r="AL13" s="56" t="s">
        <v>90</v>
      </c>
      <c r="AM13" s="57" t="s">
        <v>90</v>
      </c>
      <c r="AN13" s="57" t="s">
        <v>90</v>
      </c>
      <c r="AO13" s="57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7" t="s">
        <v>90</v>
      </c>
      <c r="BE13" s="56" t="s">
        <v>90</v>
      </c>
      <c r="BF13" s="56" t="s">
        <v>90</v>
      </c>
      <c r="BG13" s="57" t="s">
        <v>90</v>
      </c>
      <c r="BH13" s="57" t="s">
        <v>90</v>
      </c>
      <c r="BI13" s="57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7" t="s">
        <v>90</v>
      </c>
      <c r="BO13" s="57" t="s">
        <v>90</v>
      </c>
      <c r="BP13" s="56" t="s">
        <v>90</v>
      </c>
    </row>
    <row r="14" spans="1:200" x14ac:dyDescent="0.25">
      <c r="A14" s="36" t="s">
        <v>43</v>
      </c>
      <c r="B14" s="46">
        <v>5</v>
      </c>
      <c r="E14" s="1">
        <v>12</v>
      </c>
      <c r="F14" s="1">
        <f t="shared" si="0"/>
        <v>7.5714285714285712</v>
      </c>
      <c r="G14" s="1">
        <f t="shared" si="1"/>
        <v>19.571428571428569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/>
      <c r="AD14" s="14">
        <v>1</v>
      </c>
      <c r="AE14" s="14">
        <v>1</v>
      </c>
      <c r="AL14" s="56" t="s">
        <v>79</v>
      </c>
      <c r="AP14" s="56" t="s">
        <v>79</v>
      </c>
      <c r="AT14" s="56" t="s">
        <v>79</v>
      </c>
      <c r="AU14" s="56" t="s">
        <v>79</v>
      </c>
      <c r="AX14" s="56" t="s">
        <v>79</v>
      </c>
      <c r="AZ14" s="56" t="s">
        <v>79</v>
      </c>
      <c r="BA14" s="56" t="s">
        <v>79</v>
      </c>
      <c r="BC14" s="56" t="s">
        <v>79</v>
      </c>
      <c r="BE14" s="56" t="s">
        <v>79</v>
      </c>
      <c r="BF14" s="56" t="s">
        <v>79</v>
      </c>
      <c r="BJ14" s="56" t="s">
        <v>79</v>
      </c>
      <c r="BK14" s="56" t="s">
        <v>79</v>
      </c>
      <c r="BL14" s="56" t="s">
        <v>79</v>
      </c>
      <c r="BM14" s="56" t="s">
        <v>79</v>
      </c>
      <c r="BP14" s="56" t="s">
        <v>79</v>
      </c>
    </row>
    <row r="15" spans="1:200" x14ac:dyDescent="0.25">
      <c r="A15" s="28" t="s">
        <v>38</v>
      </c>
      <c r="B15" s="42">
        <v>8</v>
      </c>
      <c r="E15" s="1">
        <v>13</v>
      </c>
      <c r="F15" s="1">
        <f t="shared" si="0"/>
        <v>6.4285714285714288</v>
      </c>
      <c r="G15" s="1">
        <f t="shared" si="1"/>
        <v>19.428571428571431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/>
      <c r="AD15" s="14">
        <v>0</v>
      </c>
      <c r="AE15" s="14">
        <v>0</v>
      </c>
      <c r="AL15" s="56" t="s">
        <v>73</v>
      </c>
      <c r="AP15" s="56" t="s">
        <v>73</v>
      </c>
      <c r="AT15" s="56" t="s">
        <v>73</v>
      </c>
      <c r="AU15" s="56" t="s">
        <v>73</v>
      </c>
      <c r="AX15" s="56" t="s">
        <v>73</v>
      </c>
      <c r="AZ15" s="56" t="s">
        <v>73</v>
      </c>
      <c r="BA15" s="56" t="s">
        <v>73</v>
      </c>
      <c r="BC15" s="56" t="s">
        <v>73</v>
      </c>
      <c r="BE15" s="56" t="s">
        <v>73</v>
      </c>
      <c r="BF15" s="56" t="s">
        <v>73</v>
      </c>
      <c r="BJ15" s="56" t="s">
        <v>73</v>
      </c>
      <c r="BK15" s="56" t="s">
        <v>73</v>
      </c>
      <c r="BL15" s="56" t="s">
        <v>73</v>
      </c>
      <c r="BM15" s="56" t="s">
        <v>73</v>
      </c>
      <c r="BP15" s="56" t="s">
        <v>73</v>
      </c>
    </row>
    <row r="16" spans="1:200" x14ac:dyDescent="0.25">
      <c r="A16" s="20" t="s">
        <v>34</v>
      </c>
      <c r="B16" s="26">
        <v>10</v>
      </c>
      <c r="E16" s="1">
        <v>14</v>
      </c>
      <c r="F16" s="1">
        <f t="shared" si="0"/>
        <v>5.2857142857142856</v>
      </c>
      <c r="G16" s="1">
        <f t="shared" si="1"/>
        <v>19.285714285714285</v>
      </c>
      <c r="I16" s="35" t="s">
        <v>42</v>
      </c>
      <c r="J16" s="44">
        <v>6</v>
      </c>
      <c r="AL16" s="56" t="s">
        <v>70</v>
      </c>
      <c r="AP16" s="56" t="s">
        <v>70</v>
      </c>
      <c r="AT16" s="56" t="s">
        <v>70</v>
      </c>
      <c r="AU16" s="57" t="s">
        <v>70</v>
      </c>
      <c r="AX16" s="56" t="s">
        <v>70</v>
      </c>
      <c r="AZ16" s="57" t="s">
        <v>70</v>
      </c>
      <c r="BA16" s="56" t="s">
        <v>70</v>
      </c>
      <c r="BC16" s="56" t="s">
        <v>70</v>
      </c>
      <c r="BE16" s="56" t="s">
        <v>70</v>
      </c>
      <c r="BF16" s="57" t="s">
        <v>70</v>
      </c>
      <c r="BJ16" s="57" t="s">
        <v>70</v>
      </c>
      <c r="BK16" s="57" t="s">
        <v>70</v>
      </c>
      <c r="BL16" s="56" t="s">
        <v>70</v>
      </c>
      <c r="BM16" s="56" t="s">
        <v>70</v>
      </c>
      <c r="BP16" s="56" t="s">
        <v>70</v>
      </c>
    </row>
    <row r="17" spans="1:126" x14ac:dyDescent="0.25">
      <c r="A17" s="32" t="s">
        <v>40</v>
      </c>
      <c r="B17" s="45">
        <v>7</v>
      </c>
      <c r="E17" s="1">
        <v>15</v>
      </c>
      <c r="F17" s="1">
        <f t="shared" si="0"/>
        <v>4.1428571428571432</v>
      </c>
      <c r="G17" s="1">
        <f t="shared" si="1"/>
        <v>19.142857142857142</v>
      </c>
      <c r="I17" s="17" t="s">
        <v>33</v>
      </c>
      <c r="J17" s="18">
        <v>5</v>
      </c>
      <c r="L17" s="43" t="s">
        <v>47</v>
      </c>
      <c r="AL17" t="s">
        <v>71</v>
      </c>
      <c r="AP17" t="s">
        <v>71</v>
      </c>
      <c r="AT17" t="s">
        <v>71</v>
      </c>
      <c r="AX17" t="s">
        <v>71</v>
      </c>
      <c r="BA17" t="s">
        <v>71</v>
      </c>
      <c r="BC17" t="s">
        <v>71</v>
      </c>
      <c r="BE17" t="s">
        <v>71</v>
      </c>
      <c r="BL17" t="s">
        <v>71</v>
      </c>
      <c r="BM17" t="s">
        <v>71</v>
      </c>
      <c r="BP17" t="s">
        <v>71</v>
      </c>
    </row>
    <row r="18" spans="1:126" x14ac:dyDescent="0.25">
      <c r="A18" s="39" t="s">
        <v>45</v>
      </c>
      <c r="B18" s="48">
        <v>4</v>
      </c>
      <c r="E18" s="53">
        <v>16</v>
      </c>
      <c r="F18" s="53">
        <f t="shared" si="0"/>
        <v>3</v>
      </c>
      <c r="G18" s="53">
        <f t="shared" si="1"/>
        <v>19</v>
      </c>
      <c r="I18" s="36" t="s">
        <v>43</v>
      </c>
      <c r="J18" s="46">
        <v>5</v>
      </c>
      <c r="AL18" t="s">
        <v>75</v>
      </c>
      <c r="AP18" t="s">
        <v>75</v>
      </c>
      <c r="AT18" t="s">
        <v>75</v>
      </c>
      <c r="AU18" s="59" t="s">
        <v>76</v>
      </c>
      <c r="AX18" t="s">
        <v>75</v>
      </c>
      <c r="BA18" t="s">
        <v>75</v>
      </c>
      <c r="BC18" t="s">
        <v>75</v>
      </c>
      <c r="BE18" t="s">
        <v>75</v>
      </c>
      <c r="BL18" t="s">
        <v>75</v>
      </c>
      <c r="BM18" t="s">
        <v>75</v>
      </c>
      <c r="BP18" t="s">
        <v>75</v>
      </c>
    </row>
    <row r="19" spans="1:126" x14ac:dyDescent="0.25">
      <c r="A19" s="38" t="s">
        <v>44</v>
      </c>
      <c r="B19" s="49">
        <v>5</v>
      </c>
      <c r="E19" s="1">
        <v>17</v>
      </c>
      <c r="F19" s="1">
        <f t="shared" si="0"/>
        <v>1.8571428571428572</v>
      </c>
      <c r="G19" s="1">
        <f t="shared" si="1"/>
        <v>18.857142857142858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J19" s="43"/>
      <c r="AK19" s="43"/>
      <c r="AL19" s="43" t="s">
        <v>173</v>
      </c>
      <c r="AM19" s="43"/>
      <c r="AN19" s="43"/>
      <c r="AO19" s="43"/>
      <c r="AP19" s="43" t="s">
        <v>101</v>
      </c>
      <c r="AQ19" s="43"/>
      <c r="AR19" s="43"/>
      <c r="AS19" s="43"/>
      <c r="AT19" s="43" t="s">
        <v>178</v>
      </c>
      <c r="AU19" s="43"/>
      <c r="AV19" s="43"/>
      <c r="AW19" s="43"/>
      <c r="AX19" s="43" t="s">
        <v>103</v>
      </c>
      <c r="AY19" s="43"/>
      <c r="AZ19" s="43"/>
      <c r="BA19" s="43" t="s">
        <v>97</v>
      </c>
      <c r="BB19" s="43"/>
      <c r="BC19" s="43" t="s">
        <v>100</v>
      </c>
      <c r="BD19" s="43"/>
      <c r="BE19" s="43" t="s">
        <v>177</v>
      </c>
      <c r="BF19" s="43"/>
      <c r="BG19" s="43"/>
      <c r="BH19" s="43"/>
      <c r="BI19" s="43"/>
      <c r="BJ19" s="43"/>
      <c r="BK19" s="43"/>
      <c r="BL19" s="43" t="s">
        <v>106</v>
      </c>
      <c r="BM19" s="43" t="s">
        <v>94</v>
      </c>
      <c r="BN19" s="43"/>
      <c r="BO19" s="43"/>
      <c r="BP19" s="43" t="s">
        <v>96</v>
      </c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</row>
    <row r="20" spans="1:126" x14ac:dyDescent="0.25">
      <c r="A20" s="21" t="s">
        <v>35</v>
      </c>
      <c r="B20" s="31">
        <v>10</v>
      </c>
      <c r="E20" s="1">
        <v>18</v>
      </c>
      <c r="F20" s="1">
        <f t="shared" si="0"/>
        <v>0.7142857142857143</v>
      </c>
      <c r="G20" s="1">
        <f t="shared" si="1"/>
        <v>18.714285714285715</v>
      </c>
      <c r="I20" s="39" t="s">
        <v>45</v>
      </c>
      <c r="J20" s="48">
        <v>4</v>
      </c>
      <c r="AU20" s="1">
        <v>14</v>
      </c>
      <c r="AY20" s="1"/>
      <c r="AZ20" s="1">
        <v>19</v>
      </c>
      <c r="BA20" s="1"/>
      <c r="BD20" s="1"/>
      <c r="BI20" s="1"/>
      <c r="BV20" s="1"/>
      <c r="BX20" s="1"/>
      <c r="CA20" s="1"/>
      <c r="CZ20" s="1"/>
    </row>
    <row r="21" spans="1:126" x14ac:dyDescent="0.25">
      <c r="B21" s="1">
        <f>SUM(B3:B20)</f>
        <v>180</v>
      </c>
      <c r="AU21" s="56" t="s">
        <v>90</v>
      </c>
      <c r="AV21" s="57" t="s">
        <v>90</v>
      </c>
      <c r="AW21" s="57" t="s">
        <v>90</v>
      </c>
      <c r="AX21" s="57" t="s">
        <v>90</v>
      </c>
      <c r="AY21" s="57" t="s">
        <v>90</v>
      </c>
      <c r="AZ21" s="56" t="s">
        <v>90</v>
      </c>
      <c r="BA21" s="57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6" t="s">
        <v>90</v>
      </c>
      <c r="BG21" s="57" t="s">
        <v>90</v>
      </c>
      <c r="BH21" s="57" t="s">
        <v>90</v>
      </c>
      <c r="BI21" s="57" t="s">
        <v>90</v>
      </c>
      <c r="BJ21" s="56" t="s">
        <v>90</v>
      </c>
      <c r="BK21" s="56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126" x14ac:dyDescent="0.25">
      <c r="L22">
        <f ca="1">INT(RAND()*18)+1</f>
        <v>2</v>
      </c>
      <c r="AU22" s="56" t="s">
        <v>74</v>
      </c>
      <c r="AZ22" s="56" t="s">
        <v>74</v>
      </c>
      <c r="BF22" s="57" t="s">
        <v>74</v>
      </c>
      <c r="BJ22" s="56" t="s">
        <v>74</v>
      </c>
      <c r="BK22" s="56" t="s">
        <v>74</v>
      </c>
      <c r="BQ22" s="56" t="s">
        <v>74</v>
      </c>
      <c r="BR22" s="56" t="s">
        <v>74</v>
      </c>
      <c r="BS22" s="56" t="s">
        <v>74</v>
      </c>
      <c r="BT22" s="56" t="s">
        <v>74</v>
      </c>
      <c r="BU22" s="56" t="s">
        <v>74</v>
      </c>
      <c r="BV22" s="56" t="s">
        <v>74</v>
      </c>
      <c r="BW22" s="56" t="s">
        <v>74</v>
      </c>
      <c r="BX22" s="56" t="s">
        <v>74</v>
      </c>
      <c r="BY22" s="56" t="s">
        <v>74</v>
      </c>
      <c r="BZ22" s="56" t="s">
        <v>74</v>
      </c>
    </row>
    <row r="23" spans="1:126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U23" s="56" t="s">
        <v>73</v>
      </c>
      <c r="AZ23" s="56" t="s">
        <v>73</v>
      </c>
      <c r="BJ23" s="56" t="s">
        <v>73</v>
      </c>
      <c r="BK23" s="56" t="s">
        <v>73</v>
      </c>
      <c r="BQ23" s="57" t="s">
        <v>73</v>
      </c>
      <c r="BR23" s="56" t="s">
        <v>73</v>
      </c>
      <c r="BS23" s="56" t="s">
        <v>73</v>
      </c>
      <c r="BT23" s="57" t="s">
        <v>73</v>
      </c>
      <c r="BU23" s="56" t="s">
        <v>73</v>
      </c>
      <c r="BV23" s="56" t="s">
        <v>73</v>
      </c>
      <c r="BW23" s="56" t="s">
        <v>73</v>
      </c>
      <c r="BX23" s="57" t="s">
        <v>73</v>
      </c>
      <c r="BY23" s="57" t="s">
        <v>73</v>
      </c>
      <c r="BZ23" s="56" t="s">
        <v>73</v>
      </c>
    </row>
    <row r="24" spans="1:126" x14ac:dyDescent="0.25">
      <c r="I24" s="5" t="s">
        <v>28</v>
      </c>
      <c r="J24" s="6">
        <f t="shared" ref="J24:J42" si="2">COUNTIF(Randomized,I24)</f>
        <v>19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AU24" s="56" t="s">
        <v>70</v>
      </c>
      <c r="AZ24" s="56" t="s">
        <v>70</v>
      </c>
      <c r="BJ24" s="56" t="s">
        <v>70</v>
      </c>
      <c r="BK24" s="57" t="s">
        <v>70</v>
      </c>
      <c r="BR24" s="57" t="s">
        <v>70</v>
      </c>
      <c r="BS24" s="56" t="s">
        <v>70</v>
      </c>
      <c r="BU24" s="56" t="s">
        <v>70</v>
      </c>
      <c r="BV24" s="56" t="s">
        <v>70</v>
      </c>
      <c r="BW24" s="56" t="s">
        <v>70</v>
      </c>
      <c r="BZ24" s="56" t="s">
        <v>70</v>
      </c>
    </row>
    <row r="25" spans="1:126" x14ac:dyDescent="0.25">
      <c r="I25" s="24" t="s">
        <v>29</v>
      </c>
      <c r="J25" s="25">
        <f t="shared" si="2"/>
        <v>12</v>
      </c>
      <c r="K25" s="1">
        <f t="shared" ref="K25:K41" si="3">J4-J25</f>
        <v>0</v>
      </c>
      <c r="L25" s="14">
        <v>2</v>
      </c>
      <c r="M25" s="40" t="s">
        <v>38</v>
      </c>
      <c r="N25" s="40" t="s">
        <v>39</v>
      </c>
      <c r="O25" s="40" t="s">
        <v>42</v>
      </c>
      <c r="P25" s="40" t="s">
        <v>35</v>
      </c>
      <c r="Q25" s="40" t="s">
        <v>31</v>
      </c>
      <c r="R25" s="40" t="s">
        <v>44</v>
      </c>
      <c r="S25" s="40" t="s">
        <v>29</v>
      </c>
      <c r="T25" s="40" t="s">
        <v>40</v>
      </c>
      <c r="U25" s="40" t="s">
        <v>36</v>
      </c>
      <c r="V25" s="40" t="s">
        <v>41</v>
      </c>
      <c r="W25" s="40" t="s">
        <v>37</v>
      </c>
      <c r="X25" s="40" t="s">
        <v>33</v>
      </c>
      <c r="Y25" s="40" t="s">
        <v>29</v>
      </c>
      <c r="Z25" s="40" t="s">
        <v>172</v>
      </c>
      <c r="AA25" s="40" t="s">
        <v>32</v>
      </c>
      <c r="AB25" s="40" t="s">
        <v>45</v>
      </c>
      <c r="AC25" s="40" t="s">
        <v>34</v>
      </c>
      <c r="AD25" s="40" t="s">
        <v>30</v>
      </c>
      <c r="AE25" s="40" t="s">
        <v>43</v>
      </c>
      <c r="AU25" t="s">
        <v>71</v>
      </c>
      <c r="AZ25" t="s">
        <v>71</v>
      </c>
      <c r="BJ25" t="s">
        <v>71</v>
      </c>
      <c r="BS25" t="s">
        <v>71</v>
      </c>
      <c r="BU25" t="s">
        <v>71</v>
      </c>
      <c r="BV25" t="s">
        <v>71</v>
      </c>
      <c r="BW25" t="s">
        <v>71</v>
      </c>
      <c r="BZ25" t="s">
        <v>71</v>
      </c>
    </row>
    <row r="26" spans="1:126" x14ac:dyDescent="0.25">
      <c r="I26" s="11" t="s">
        <v>30</v>
      </c>
      <c r="J26" s="12">
        <f t="shared" si="2"/>
        <v>10</v>
      </c>
      <c r="K26" s="1">
        <f t="shared" si="3"/>
        <v>0</v>
      </c>
      <c r="L26" s="14">
        <v>3</v>
      </c>
      <c r="M26" s="40" t="s">
        <v>29</v>
      </c>
      <c r="N26" s="40" t="s">
        <v>29</v>
      </c>
      <c r="O26" s="40" t="s">
        <v>29</v>
      </c>
      <c r="P26" s="40" t="s">
        <v>31</v>
      </c>
      <c r="Q26" s="40" t="s">
        <v>29</v>
      </c>
      <c r="R26" s="40" t="s">
        <v>29</v>
      </c>
      <c r="S26" s="40" t="s">
        <v>30</v>
      </c>
      <c r="T26" s="40" t="s">
        <v>30</v>
      </c>
      <c r="U26" s="40" t="s">
        <v>29</v>
      </c>
      <c r="V26" s="40" t="s">
        <v>30</v>
      </c>
      <c r="W26" s="40" t="s">
        <v>31</v>
      </c>
      <c r="X26" s="40" t="s">
        <v>29</v>
      </c>
      <c r="Y26" s="40" t="s">
        <v>30</v>
      </c>
      <c r="Z26" s="40" t="s">
        <v>29</v>
      </c>
      <c r="AA26" s="40" t="s">
        <v>31</v>
      </c>
      <c r="AB26" s="40" t="s">
        <v>40</v>
      </c>
      <c r="AC26" s="40" t="s">
        <v>29</v>
      </c>
      <c r="AD26" s="40" t="s">
        <v>31</v>
      </c>
      <c r="AE26" s="40" t="s">
        <v>29</v>
      </c>
      <c r="AU26" t="s">
        <v>75</v>
      </c>
      <c r="AZ26" t="s">
        <v>75</v>
      </c>
      <c r="BF26" t="s">
        <v>75</v>
      </c>
      <c r="BJ26" t="s">
        <v>75</v>
      </c>
      <c r="BK26" s="59" t="s">
        <v>76</v>
      </c>
      <c r="BQ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126" x14ac:dyDescent="0.25">
      <c r="I27" s="15" t="s">
        <v>31</v>
      </c>
      <c r="J27" s="19">
        <f t="shared" si="2"/>
        <v>10</v>
      </c>
      <c r="K27" s="1">
        <f t="shared" si="3"/>
        <v>0</v>
      </c>
      <c r="L27" s="14">
        <v>4</v>
      </c>
      <c r="M27" s="40" t="s">
        <v>33</v>
      </c>
      <c r="N27" s="40" t="s">
        <v>34</v>
      </c>
      <c r="O27" s="40" t="s">
        <v>40</v>
      </c>
      <c r="P27" s="40" t="s">
        <v>32</v>
      </c>
      <c r="Q27" s="40" t="s">
        <v>30</v>
      </c>
      <c r="R27" s="40" t="s">
        <v>32</v>
      </c>
      <c r="S27" s="40" t="s">
        <v>33</v>
      </c>
      <c r="T27" s="40" t="s">
        <v>37</v>
      </c>
      <c r="U27" s="40" t="s">
        <v>38</v>
      </c>
      <c r="V27" s="40" t="s">
        <v>40</v>
      </c>
      <c r="W27" s="40" t="s">
        <v>34</v>
      </c>
      <c r="X27" s="40" t="s">
        <v>35</v>
      </c>
      <c r="Y27" s="40" t="s">
        <v>35</v>
      </c>
      <c r="Z27" s="40" t="s">
        <v>39</v>
      </c>
      <c r="AA27" s="40" t="s">
        <v>33</v>
      </c>
      <c r="AB27" s="40" t="s">
        <v>42</v>
      </c>
      <c r="AC27" s="40" t="s">
        <v>31</v>
      </c>
      <c r="AD27" s="40" t="s">
        <v>39</v>
      </c>
      <c r="AE27" s="40" t="s">
        <v>37</v>
      </c>
      <c r="AU27" s="43" t="s">
        <v>177</v>
      </c>
      <c r="AV27" s="43"/>
      <c r="AW27" s="43"/>
      <c r="AX27" s="43"/>
      <c r="AY27" s="43"/>
      <c r="AZ27" s="43" t="s">
        <v>175</v>
      </c>
      <c r="BA27" s="43"/>
      <c r="BB27" s="43"/>
      <c r="BC27" s="43"/>
      <c r="BD27" s="43"/>
      <c r="BE27" s="43"/>
      <c r="BF27" s="43"/>
      <c r="BG27" s="43"/>
      <c r="BH27" s="43"/>
      <c r="BI27" s="43"/>
      <c r="BJ27" s="43" t="s">
        <v>99</v>
      </c>
      <c r="BK27" s="43"/>
      <c r="BL27" s="43"/>
      <c r="BM27" s="43"/>
      <c r="BN27" s="43"/>
      <c r="BO27" s="43"/>
      <c r="BP27" s="43"/>
      <c r="BQ27" s="43"/>
      <c r="BR27" s="43"/>
      <c r="BS27" s="43" t="s">
        <v>176</v>
      </c>
      <c r="BT27" s="43"/>
      <c r="BU27" s="43" t="s">
        <v>105</v>
      </c>
      <c r="BV27" s="43" t="s">
        <v>100</v>
      </c>
      <c r="BW27" s="43" t="s">
        <v>96</v>
      </c>
      <c r="BX27" s="43"/>
      <c r="BY27" s="43"/>
      <c r="BZ27" s="43" t="s">
        <v>106</v>
      </c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</row>
    <row r="28" spans="1:126" x14ac:dyDescent="0.25">
      <c r="I28" s="16" t="s">
        <v>32</v>
      </c>
      <c r="J28" s="22">
        <f t="shared" si="2"/>
        <v>10</v>
      </c>
      <c r="K28" s="1">
        <f t="shared" si="3"/>
        <v>0</v>
      </c>
      <c r="L28" s="14">
        <v>5</v>
      </c>
      <c r="M28" s="40" t="s">
        <v>30</v>
      </c>
      <c r="N28" s="40" t="s">
        <v>30</v>
      </c>
      <c r="O28" s="40" t="s">
        <v>31</v>
      </c>
      <c r="P28" s="40" t="s">
        <v>36</v>
      </c>
      <c r="Q28" s="40" t="s">
        <v>37</v>
      </c>
      <c r="R28" s="40" t="s">
        <v>30</v>
      </c>
      <c r="S28" s="40" t="s">
        <v>32</v>
      </c>
      <c r="T28" s="40" t="s">
        <v>31</v>
      </c>
      <c r="U28" s="40" t="s">
        <v>31</v>
      </c>
      <c r="V28" s="40" t="s">
        <v>32</v>
      </c>
      <c r="W28" s="40" t="s">
        <v>32</v>
      </c>
      <c r="X28" s="40" t="s">
        <v>34</v>
      </c>
      <c r="Y28" s="40" t="s">
        <v>32</v>
      </c>
      <c r="Z28" s="40" t="s">
        <v>32</v>
      </c>
      <c r="AA28" s="40" t="s">
        <v>38</v>
      </c>
      <c r="AB28" s="40" t="s">
        <v>41</v>
      </c>
      <c r="AC28" s="40" t="s">
        <v>36</v>
      </c>
      <c r="AD28" s="40" t="s">
        <v>36</v>
      </c>
      <c r="AE28" s="40" t="s">
        <v>30</v>
      </c>
      <c r="BC28" s="1"/>
      <c r="BF28" s="1"/>
      <c r="BJ28" s="1">
        <v>29</v>
      </c>
      <c r="BO28" s="1"/>
      <c r="BP28" s="1"/>
      <c r="BQ28" s="1"/>
      <c r="BR28" s="1"/>
      <c r="CD28" s="1"/>
      <c r="CR28" s="1"/>
    </row>
    <row r="29" spans="1:126" x14ac:dyDescent="0.25">
      <c r="I29" s="20" t="s">
        <v>34</v>
      </c>
      <c r="J29" s="26">
        <f t="shared" si="2"/>
        <v>10</v>
      </c>
      <c r="K29" s="1">
        <f t="shared" si="3"/>
        <v>0</v>
      </c>
      <c r="L29" s="14">
        <v>6</v>
      </c>
      <c r="M29" s="40" t="s">
        <v>31</v>
      </c>
      <c r="N29" s="40" t="s">
        <v>32</v>
      </c>
      <c r="O29" s="40" t="s">
        <v>35</v>
      </c>
      <c r="P29" s="40" t="s">
        <v>44</v>
      </c>
      <c r="Q29" s="40" t="s">
        <v>41</v>
      </c>
      <c r="R29" s="40" t="s">
        <v>38</v>
      </c>
      <c r="S29" s="40" t="s">
        <v>35</v>
      </c>
      <c r="T29" s="40" t="s">
        <v>44</v>
      </c>
      <c r="U29" s="40" t="s">
        <v>37</v>
      </c>
      <c r="V29" s="40" t="s">
        <v>43</v>
      </c>
      <c r="W29" s="40" t="s">
        <v>33</v>
      </c>
      <c r="X29" s="40" t="s">
        <v>172</v>
      </c>
      <c r="Y29" s="40" t="s">
        <v>42</v>
      </c>
      <c r="Z29" s="40" t="s">
        <v>38</v>
      </c>
      <c r="AA29" s="40" t="s">
        <v>41</v>
      </c>
      <c r="AB29" s="40" t="s">
        <v>43</v>
      </c>
      <c r="AC29" s="40" t="s">
        <v>40</v>
      </c>
      <c r="AD29" s="40" t="s">
        <v>42</v>
      </c>
      <c r="AE29" s="40" t="s">
        <v>34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7" t="s">
        <v>90</v>
      </c>
      <c r="BQ29" s="57" t="s">
        <v>90</v>
      </c>
      <c r="BR29" s="56" t="s">
        <v>90</v>
      </c>
      <c r="BS29" s="57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7" t="s">
        <v>90</v>
      </c>
      <c r="BY29" s="57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126" x14ac:dyDescent="0.25">
      <c r="I30" s="21" t="s">
        <v>35</v>
      </c>
      <c r="J30" s="31">
        <f t="shared" si="2"/>
        <v>10</v>
      </c>
      <c r="K30" s="1">
        <f t="shared" si="3"/>
        <v>0</v>
      </c>
      <c r="L30" s="14">
        <v>7</v>
      </c>
      <c r="M30" s="40" t="s">
        <v>36</v>
      </c>
      <c r="N30" s="40" t="s">
        <v>35</v>
      </c>
      <c r="O30" s="40" t="s">
        <v>32</v>
      </c>
      <c r="P30" s="40" t="s">
        <v>37</v>
      </c>
      <c r="Q30" s="40" t="s">
        <v>38</v>
      </c>
      <c r="R30" s="40" t="s">
        <v>34</v>
      </c>
      <c r="S30" s="40" t="s">
        <v>34</v>
      </c>
      <c r="T30" s="40" t="s">
        <v>34</v>
      </c>
      <c r="U30" s="40" t="s">
        <v>35</v>
      </c>
      <c r="V30" s="40" t="s">
        <v>42</v>
      </c>
      <c r="W30" s="40" t="s">
        <v>35</v>
      </c>
      <c r="X30" s="40" t="s">
        <v>36</v>
      </c>
      <c r="Y30" s="40" t="s">
        <v>36</v>
      </c>
      <c r="Z30" s="40" t="s">
        <v>34</v>
      </c>
      <c r="AA30" s="40" t="s">
        <v>40</v>
      </c>
      <c r="AB30" s="40"/>
      <c r="AC30" s="40" t="s">
        <v>38</v>
      </c>
      <c r="AD30" s="40" t="s">
        <v>38</v>
      </c>
      <c r="AE30" s="40" t="s">
        <v>35</v>
      </c>
      <c r="BK30" s="56" t="s">
        <v>78</v>
      </c>
      <c r="BR30" s="56" t="s">
        <v>78</v>
      </c>
      <c r="CA30" s="56" t="s">
        <v>78</v>
      </c>
      <c r="CB30" s="56" t="s">
        <v>78</v>
      </c>
      <c r="CC30" s="56" t="s">
        <v>78</v>
      </c>
      <c r="CD30" s="56" t="s">
        <v>78</v>
      </c>
      <c r="CE30" s="56" t="s">
        <v>180</v>
      </c>
      <c r="CF30" s="56" t="s">
        <v>78</v>
      </c>
      <c r="CG30" s="56" t="s">
        <v>78</v>
      </c>
      <c r="CH30" s="56" t="s">
        <v>78</v>
      </c>
      <c r="CI30" s="56" t="s">
        <v>78</v>
      </c>
    </row>
    <row r="31" spans="1:126" x14ac:dyDescent="0.25">
      <c r="I31" s="23" t="s">
        <v>36</v>
      </c>
      <c r="J31" s="37">
        <f t="shared" si="2"/>
        <v>8</v>
      </c>
      <c r="K31" s="1">
        <f t="shared" si="3"/>
        <v>0</v>
      </c>
      <c r="L31" s="14">
        <v>8</v>
      </c>
      <c r="M31" s="40" t="s">
        <v>37</v>
      </c>
      <c r="N31" s="40" t="s">
        <v>36</v>
      </c>
      <c r="O31" s="40" t="s">
        <v>34</v>
      </c>
      <c r="P31" s="40" t="s">
        <v>40</v>
      </c>
      <c r="Q31" s="40" t="s">
        <v>39</v>
      </c>
      <c r="R31" s="40" t="s">
        <v>43</v>
      </c>
      <c r="S31" s="40" t="s">
        <v>41</v>
      </c>
      <c r="T31" s="40" t="s">
        <v>35</v>
      </c>
      <c r="U31" s="40" t="s">
        <v>39</v>
      </c>
      <c r="V31" s="40" t="s">
        <v>45</v>
      </c>
      <c r="W31" s="40" t="s">
        <v>44</v>
      </c>
      <c r="X31" s="40" t="s">
        <v>39</v>
      </c>
      <c r="Y31" s="40" t="s">
        <v>41</v>
      </c>
      <c r="Z31" s="40" t="s">
        <v>37</v>
      </c>
      <c r="AA31" s="40" t="s">
        <v>45</v>
      </c>
      <c r="AB31" s="40"/>
      <c r="AC31" s="40" t="s">
        <v>45</v>
      </c>
      <c r="AD31" s="40" t="s">
        <v>172</v>
      </c>
      <c r="AE31" s="40" t="s">
        <v>42</v>
      </c>
      <c r="BK31" s="56" t="s">
        <v>73</v>
      </c>
      <c r="BR31" s="56" t="s">
        <v>73</v>
      </c>
      <c r="CA31" s="56" t="s">
        <v>73</v>
      </c>
      <c r="CB31" s="56" t="s">
        <v>73</v>
      </c>
      <c r="CC31" s="56" t="s">
        <v>73</v>
      </c>
      <c r="CD31" s="56" t="s">
        <v>73</v>
      </c>
      <c r="CE31" s="57" t="s">
        <v>73</v>
      </c>
      <c r="CF31" s="56" t="s">
        <v>73</v>
      </c>
      <c r="CG31" s="56" t="s">
        <v>73</v>
      </c>
      <c r="CH31" s="56" t="s">
        <v>73</v>
      </c>
      <c r="CI31" s="56" t="s">
        <v>73</v>
      </c>
    </row>
    <row r="32" spans="1:126" x14ac:dyDescent="0.25">
      <c r="I32" s="27" t="s">
        <v>37</v>
      </c>
      <c r="J32" s="41">
        <f t="shared" si="2"/>
        <v>8</v>
      </c>
      <c r="K32" s="1">
        <f t="shared" si="3"/>
        <v>0</v>
      </c>
      <c r="BK32" s="56" t="s">
        <v>70</v>
      </c>
      <c r="BR32" s="57" t="s">
        <v>70</v>
      </c>
      <c r="CA32" s="56" t="s">
        <v>70</v>
      </c>
      <c r="CB32" s="57" t="s">
        <v>70</v>
      </c>
      <c r="CC32" s="57" t="s">
        <v>70</v>
      </c>
      <c r="CD32" s="56" t="s">
        <v>70</v>
      </c>
      <c r="CF32" s="56" t="s">
        <v>70</v>
      </c>
      <c r="CG32" s="56" t="s">
        <v>70</v>
      </c>
      <c r="CH32" s="56" t="s">
        <v>70</v>
      </c>
      <c r="CI32" s="56" t="s">
        <v>70</v>
      </c>
    </row>
    <row r="33" spans="9:114" x14ac:dyDescent="0.25">
      <c r="I33" s="28" t="s">
        <v>38</v>
      </c>
      <c r="J33" s="42">
        <f t="shared" si="2"/>
        <v>8</v>
      </c>
      <c r="K33" s="1">
        <f t="shared" si="3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K33" t="s">
        <v>71</v>
      </c>
      <c r="CA33" t="s">
        <v>71</v>
      </c>
      <c r="CD33" t="s">
        <v>71</v>
      </c>
      <c r="CF33" t="s">
        <v>71</v>
      </c>
      <c r="CG33" t="s">
        <v>71</v>
      </c>
      <c r="CH33" t="s">
        <v>71</v>
      </c>
      <c r="CI33" t="s">
        <v>71</v>
      </c>
    </row>
    <row r="34" spans="9:114" ht="15.75" thickBot="1" x14ac:dyDescent="0.3">
      <c r="I34" s="32" t="s">
        <v>40</v>
      </c>
      <c r="J34" s="45">
        <f t="shared" si="2"/>
        <v>7</v>
      </c>
      <c r="K34" s="1">
        <f t="shared" si="3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K34" t="s">
        <v>75</v>
      </c>
      <c r="BR34" s="59" t="s">
        <v>76</v>
      </c>
      <c r="CA34" t="s">
        <v>75</v>
      </c>
      <c r="CD34" t="s">
        <v>75</v>
      </c>
      <c r="CE34" t="s">
        <v>75</v>
      </c>
      <c r="CF34" t="s">
        <v>75</v>
      </c>
      <c r="CG34" t="s">
        <v>75</v>
      </c>
      <c r="CH34" t="s">
        <v>75</v>
      </c>
      <c r="CI34" t="s">
        <v>75</v>
      </c>
    </row>
    <row r="35" spans="9:114" x14ac:dyDescent="0.25">
      <c r="I35" s="29" t="s">
        <v>39</v>
      </c>
      <c r="J35" s="30">
        <f t="shared" si="2"/>
        <v>6</v>
      </c>
      <c r="K35" s="1">
        <f t="shared" si="3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K35" s="43" t="s">
        <v>175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 t="s">
        <v>95</v>
      </c>
      <c r="CB35" s="43"/>
      <c r="CC35" s="43"/>
      <c r="CD35" s="43" t="s">
        <v>94</v>
      </c>
      <c r="CF35" s="43" t="s">
        <v>178</v>
      </c>
      <c r="CG35" s="43" t="s">
        <v>104</v>
      </c>
      <c r="CH35" s="43" t="s">
        <v>106</v>
      </c>
      <c r="CI35" s="43" t="s">
        <v>96</v>
      </c>
    </row>
    <row r="36" spans="9:114" x14ac:dyDescent="0.25">
      <c r="I36" s="33" t="s">
        <v>41</v>
      </c>
      <c r="J36" s="34">
        <f t="shared" si="2"/>
        <v>6</v>
      </c>
      <c r="K36" s="1">
        <f t="shared" si="3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R36" s="1">
        <v>37</v>
      </c>
      <c r="BS36" s="1"/>
      <c r="BW36" s="1"/>
      <c r="BX36" s="1"/>
      <c r="CR36" s="1"/>
      <c r="CS36" s="1"/>
      <c r="CU36" s="1"/>
    </row>
    <row r="37" spans="9:114" x14ac:dyDescent="0.25">
      <c r="I37" s="35" t="s">
        <v>42</v>
      </c>
      <c r="J37" s="90">
        <f t="shared" si="2"/>
        <v>6</v>
      </c>
      <c r="K37" s="1">
        <f t="shared" si="3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R37" s="56" t="s">
        <v>90</v>
      </c>
      <c r="BS37" s="57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6" t="s">
        <v>90</v>
      </c>
      <c r="CD37" s="57" t="s">
        <v>90</v>
      </c>
      <c r="CE37" s="57" t="s">
        <v>90</v>
      </c>
      <c r="CF37" s="57" t="s">
        <v>90</v>
      </c>
      <c r="CG37" s="57" t="s">
        <v>90</v>
      </c>
      <c r="CH37" s="57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  <c r="CV37" s="56" t="s">
        <v>90</v>
      </c>
    </row>
    <row r="38" spans="9:114" x14ac:dyDescent="0.25">
      <c r="I38" s="17" t="s">
        <v>33</v>
      </c>
      <c r="J38" s="18">
        <f t="shared" si="2"/>
        <v>5</v>
      </c>
      <c r="K38" s="1">
        <f t="shared" si="3"/>
        <v>0</v>
      </c>
      <c r="M38" s="1">
        <v>10</v>
      </c>
      <c r="N38" s="1">
        <v>15</v>
      </c>
      <c r="O38" s="1"/>
      <c r="Q38" s="77">
        <v>4</v>
      </c>
      <c r="BR38" s="56" t="s">
        <v>180</v>
      </c>
      <c r="CB38" s="56" t="s">
        <v>180</v>
      </c>
      <c r="CC38" s="57" t="s">
        <v>180</v>
      </c>
      <c r="CJ38" s="56" t="s">
        <v>180</v>
      </c>
      <c r="CK38" s="56" t="s">
        <v>180</v>
      </c>
      <c r="CL38" s="56" t="s">
        <v>180</v>
      </c>
      <c r="CM38" s="56" t="s">
        <v>180</v>
      </c>
      <c r="CN38" s="56" t="s">
        <v>180</v>
      </c>
      <c r="CO38" s="56" t="s">
        <v>180</v>
      </c>
      <c r="CP38" s="56" t="s">
        <v>180</v>
      </c>
      <c r="CQ38" s="56" t="s">
        <v>180</v>
      </c>
      <c r="CR38" s="56" t="s">
        <v>180</v>
      </c>
      <c r="CS38" s="56" t="s">
        <v>180</v>
      </c>
      <c r="CT38" s="56" t="s">
        <v>180</v>
      </c>
      <c r="CU38" s="56" t="s">
        <v>180</v>
      </c>
      <c r="CV38" s="56" t="s">
        <v>180</v>
      </c>
    </row>
    <row r="39" spans="9:114" x14ac:dyDescent="0.25">
      <c r="I39" s="36" t="s">
        <v>43</v>
      </c>
      <c r="J39" s="46">
        <f t="shared" si="2"/>
        <v>4</v>
      </c>
      <c r="K39" s="1">
        <f t="shared" si="3"/>
        <v>1</v>
      </c>
      <c r="M39" s="1">
        <v>12</v>
      </c>
      <c r="N39" s="1"/>
      <c r="Q39" s="77">
        <v>5</v>
      </c>
      <c r="BR39" s="56" t="s">
        <v>73</v>
      </c>
      <c r="CB39" s="56" t="s">
        <v>73</v>
      </c>
      <c r="CJ39" s="57" t="s">
        <v>73</v>
      </c>
      <c r="CK39" s="57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6" t="s">
        <v>73</v>
      </c>
      <c r="CQ39" s="57" t="s">
        <v>73</v>
      </c>
      <c r="CR39" s="57" t="s">
        <v>73</v>
      </c>
      <c r="CS39" s="57" t="s">
        <v>73</v>
      </c>
      <c r="CT39" s="56" t="s">
        <v>73</v>
      </c>
      <c r="CU39" s="56" t="s">
        <v>73</v>
      </c>
      <c r="CV39" s="56" t="s">
        <v>73</v>
      </c>
    </row>
    <row r="40" spans="9:114" x14ac:dyDescent="0.25">
      <c r="I40" s="38" t="s">
        <v>44</v>
      </c>
      <c r="J40" s="49">
        <f t="shared" si="2"/>
        <v>4</v>
      </c>
      <c r="K40" s="1">
        <f t="shared" si="3"/>
        <v>1</v>
      </c>
      <c r="M40" s="1"/>
      <c r="N40" s="1"/>
      <c r="Q40" s="77">
        <v>6</v>
      </c>
      <c r="BR40" s="56" t="s">
        <v>70</v>
      </c>
      <c r="CB40" s="57" t="s">
        <v>70</v>
      </c>
      <c r="CL40" s="56" t="s">
        <v>70</v>
      </c>
      <c r="CM40" s="56" t="s">
        <v>70</v>
      </c>
      <c r="CN40" s="57" t="s">
        <v>70</v>
      </c>
      <c r="CP40" s="56" t="s">
        <v>70</v>
      </c>
      <c r="CT40" s="56" t="s">
        <v>70</v>
      </c>
      <c r="CU40" s="56" t="s">
        <v>70</v>
      </c>
      <c r="CV40" s="56" t="s">
        <v>70</v>
      </c>
    </row>
    <row r="41" spans="9:114" x14ac:dyDescent="0.25">
      <c r="I41" s="39" t="s">
        <v>45</v>
      </c>
      <c r="J41" s="48">
        <f t="shared" si="2"/>
        <v>4</v>
      </c>
      <c r="K41" s="1">
        <f t="shared" si="3"/>
        <v>0</v>
      </c>
      <c r="Q41" s="77">
        <v>8</v>
      </c>
      <c r="BR41" t="s">
        <v>71</v>
      </c>
      <c r="CL41" t="s">
        <v>71</v>
      </c>
      <c r="CM41" t="s">
        <v>71</v>
      </c>
      <c r="CP41" t="s">
        <v>71</v>
      </c>
      <c r="CT41" t="s">
        <v>71</v>
      </c>
      <c r="CU41" t="s">
        <v>71</v>
      </c>
      <c r="CV41" t="s">
        <v>71</v>
      </c>
    </row>
    <row r="42" spans="9:114" x14ac:dyDescent="0.25">
      <c r="I42" s="84" t="s">
        <v>172</v>
      </c>
      <c r="J42" s="85">
        <f t="shared" si="2"/>
        <v>3</v>
      </c>
      <c r="K42" s="1">
        <f>3-J42</f>
        <v>0</v>
      </c>
      <c r="M42" s="43" t="s">
        <v>110</v>
      </c>
      <c r="Q42" s="77">
        <v>10</v>
      </c>
      <c r="BR42" t="s">
        <v>75</v>
      </c>
      <c r="CB42" s="59" t="s">
        <v>76</v>
      </c>
      <c r="CC42" t="s">
        <v>75</v>
      </c>
      <c r="CJ42" t="s">
        <v>75</v>
      </c>
      <c r="CK42" t="s">
        <v>75</v>
      </c>
      <c r="CL42" t="s">
        <v>75</v>
      </c>
      <c r="CM42" t="s">
        <v>75</v>
      </c>
      <c r="CO42" t="s">
        <v>75</v>
      </c>
      <c r="CP42" t="s">
        <v>75</v>
      </c>
      <c r="CQ42" t="s">
        <v>75</v>
      </c>
      <c r="CR42" t="s">
        <v>75</v>
      </c>
      <c r="CS42" t="s">
        <v>75</v>
      </c>
      <c r="CT42" t="s">
        <v>75</v>
      </c>
      <c r="CU42" t="s">
        <v>75</v>
      </c>
      <c r="CV42" t="s">
        <v>75</v>
      </c>
    </row>
    <row r="43" spans="9:114" x14ac:dyDescent="0.25">
      <c r="J43" s="1">
        <f>SUM(J24:J42)/2</f>
        <v>75</v>
      </c>
      <c r="M43" t="s">
        <v>195</v>
      </c>
      <c r="Q43" s="77">
        <v>11</v>
      </c>
      <c r="BR43" s="43" t="s">
        <v>103</v>
      </c>
      <c r="BS43" s="43"/>
      <c r="BV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 t="s">
        <v>176</v>
      </c>
      <c r="CM43" s="43" t="s">
        <v>97</v>
      </c>
      <c r="CN43" s="43"/>
      <c r="CO43" s="43"/>
      <c r="CP43" s="43" t="s">
        <v>105</v>
      </c>
      <c r="CQ43" s="43"/>
      <c r="CR43" s="43"/>
      <c r="CS43" s="43"/>
      <c r="CT43" s="43" t="s">
        <v>177</v>
      </c>
      <c r="CU43" s="43" t="s">
        <v>102</v>
      </c>
      <c r="CV43" s="43" t="s">
        <v>101</v>
      </c>
    </row>
    <row r="44" spans="9:114" x14ac:dyDescent="0.25">
      <c r="M44" t="s">
        <v>202</v>
      </c>
      <c r="Q44" s="77">
        <v>12</v>
      </c>
      <c r="BY44" s="1"/>
      <c r="CB44" s="1">
        <v>47</v>
      </c>
      <c r="CG44" s="1"/>
      <c r="CJ44" s="1">
        <v>55</v>
      </c>
      <c r="CL44" s="1"/>
      <c r="CY44" s="1"/>
      <c r="CZ44" s="1"/>
      <c r="DA44" s="1"/>
    </row>
    <row r="45" spans="9:114" x14ac:dyDescent="0.25">
      <c r="M45" t="s">
        <v>199</v>
      </c>
      <c r="Q45" s="69">
        <v>13</v>
      </c>
      <c r="CB45" s="56" t="s">
        <v>90</v>
      </c>
      <c r="CC45" s="56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6" t="s">
        <v>90</v>
      </c>
      <c r="CO45" s="57" t="s">
        <v>90</v>
      </c>
      <c r="CP45" s="57" t="s">
        <v>90</v>
      </c>
      <c r="CQ45" s="57" t="s">
        <v>90</v>
      </c>
      <c r="CR45" s="57" t="s">
        <v>90</v>
      </c>
      <c r="CS45" s="57" t="s">
        <v>90</v>
      </c>
      <c r="CT45" s="57" t="s">
        <v>90</v>
      </c>
      <c r="CU45" s="57" t="s">
        <v>90</v>
      </c>
      <c r="CV45" s="57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E45" s="56" t="s">
        <v>90</v>
      </c>
      <c r="DF45" s="56" t="s">
        <v>90</v>
      </c>
      <c r="DG45" s="56" t="s">
        <v>90</v>
      </c>
      <c r="DH45" s="56" t="s">
        <v>90</v>
      </c>
      <c r="DI45" s="56" t="s">
        <v>90</v>
      </c>
      <c r="DJ45" s="56" t="s">
        <v>90</v>
      </c>
    </row>
    <row r="46" spans="9:114" x14ac:dyDescent="0.25">
      <c r="M46" s="43" t="s">
        <v>111</v>
      </c>
      <c r="Q46" s="77">
        <v>14</v>
      </c>
      <c r="CB46" s="56" t="s">
        <v>182</v>
      </c>
      <c r="CC46" s="56" t="s">
        <v>182</v>
      </c>
      <c r="CN46" s="56" t="s">
        <v>182</v>
      </c>
      <c r="CW46" s="56" t="s">
        <v>182</v>
      </c>
      <c r="CX46" s="56" t="s">
        <v>182</v>
      </c>
      <c r="CY46" s="56" t="s">
        <v>182</v>
      </c>
      <c r="CZ46" s="56" t="s">
        <v>182</v>
      </c>
      <c r="DA46" s="56" t="s">
        <v>182</v>
      </c>
      <c r="DB46" s="56" t="s">
        <v>182</v>
      </c>
      <c r="DC46" s="56" t="s">
        <v>182</v>
      </c>
      <c r="DD46" s="56" t="s">
        <v>182</v>
      </c>
      <c r="DE46" s="56" t="s">
        <v>182</v>
      </c>
      <c r="DF46" s="56" t="s">
        <v>182</v>
      </c>
      <c r="DG46" s="56" t="s">
        <v>182</v>
      </c>
      <c r="DH46" s="56" t="s">
        <v>182</v>
      </c>
      <c r="DI46" s="56" t="s">
        <v>182</v>
      </c>
      <c r="DJ46" s="56" t="s">
        <v>182</v>
      </c>
    </row>
    <row r="47" spans="9:114" x14ac:dyDescent="0.25">
      <c r="M47" t="s">
        <v>212</v>
      </c>
      <c r="Q47" s="77">
        <v>16</v>
      </c>
      <c r="CB47" s="56" t="s">
        <v>73</v>
      </c>
      <c r="CC47" s="57" t="s">
        <v>73</v>
      </c>
      <c r="CN47" s="56" t="s">
        <v>73</v>
      </c>
      <c r="CW47" s="56" t="s">
        <v>73</v>
      </c>
      <c r="CX47" s="56" t="s">
        <v>73</v>
      </c>
      <c r="CY47" s="56" t="s">
        <v>73</v>
      </c>
      <c r="CZ47" s="57" t="s">
        <v>73</v>
      </c>
      <c r="DA47" s="56" t="s">
        <v>73</v>
      </c>
      <c r="DB47" s="56" t="s">
        <v>73</v>
      </c>
      <c r="DC47" s="57" t="s">
        <v>73</v>
      </c>
      <c r="DD47" s="57" t="s">
        <v>73</v>
      </c>
      <c r="DE47" s="57" t="s">
        <v>73</v>
      </c>
      <c r="DF47" s="56" t="s">
        <v>73</v>
      </c>
      <c r="DG47" s="56" t="s">
        <v>73</v>
      </c>
      <c r="DH47" s="57" t="s">
        <v>73</v>
      </c>
      <c r="DI47" s="56" t="s">
        <v>73</v>
      </c>
      <c r="DJ47" s="56" t="s">
        <v>73</v>
      </c>
    </row>
    <row r="48" spans="9:114" x14ac:dyDescent="0.25">
      <c r="M48" s="43" t="s">
        <v>112</v>
      </c>
      <c r="Q48" s="77">
        <v>17</v>
      </c>
      <c r="CB48" s="56" t="s">
        <v>70</v>
      </c>
      <c r="CN48" s="56" t="s">
        <v>70</v>
      </c>
      <c r="CW48" s="56" t="s">
        <v>70</v>
      </c>
      <c r="CX48" s="56" t="s">
        <v>70</v>
      </c>
      <c r="CY48" s="56" t="s">
        <v>70</v>
      </c>
      <c r="DA48" s="56" t="s">
        <v>70</v>
      </c>
      <c r="DB48" s="57" t="s">
        <v>70</v>
      </c>
      <c r="DF48" s="57" t="s">
        <v>70</v>
      </c>
      <c r="DG48" s="57" t="s">
        <v>70</v>
      </c>
      <c r="DI48" s="57" t="s">
        <v>70</v>
      </c>
      <c r="DJ48" s="56" t="s">
        <v>70</v>
      </c>
    </row>
    <row r="49" spans="13:139" x14ac:dyDescent="0.25">
      <c r="M49" s="70" t="s">
        <v>115</v>
      </c>
      <c r="N49" s="70"/>
      <c r="O49" s="70"/>
      <c r="CB49" t="s">
        <v>71</v>
      </c>
      <c r="CN49" t="s">
        <v>71</v>
      </c>
      <c r="CW49" t="s">
        <v>71</v>
      </c>
      <c r="CX49" t="s">
        <v>71</v>
      </c>
      <c r="CY49" t="s">
        <v>71</v>
      </c>
      <c r="DA49" t="s">
        <v>71</v>
      </c>
      <c r="DJ49" t="s">
        <v>71</v>
      </c>
    </row>
    <row r="50" spans="13:139" x14ac:dyDescent="0.25">
      <c r="M50" s="70" t="s">
        <v>197</v>
      </c>
      <c r="N50" s="70"/>
      <c r="O50" s="70"/>
      <c r="P50" s="79"/>
      <c r="CB50" t="s">
        <v>75</v>
      </c>
      <c r="CC50" t="s">
        <v>75</v>
      </c>
      <c r="CN50" t="s">
        <v>75</v>
      </c>
      <c r="CW50" t="s">
        <v>75</v>
      </c>
      <c r="CX50" t="s">
        <v>75</v>
      </c>
      <c r="CY50" t="s">
        <v>75</v>
      </c>
      <c r="CZ50" t="s">
        <v>75</v>
      </c>
      <c r="DA50" t="s">
        <v>75</v>
      </c>
      <c r="DB50" s="59" t="s">
        <v>76</v>
      </c>
      <c r="DC50" t="s">
        <v>75</v>
      </c>
      <c r="DD50" t="s">
        <v>75</v>
      </c>
      <c r="DE50" t="s">
        <v>75</v>
      </c>
      <c r="DH50" t="s">
        <v>75</v>
      </c>
      <c r="DJ50" t="s">
        <v>75</v>
      </c>
    </row>
    <row r="51" spans="13:139" x14ac:dyDescent="0.25">
      <c r="M51" s="70" t="s">
        <v>213</v>
      </c>
      <c r="N51" s="70"/>
      <c r="O51" s="70"/>
      <c r="BY51" s="43"/>
      <c r="BZ51" s="43"/>
      <c r="CA51" s="43"/>
      <c r="CB51" s="43" t="s">
        <v>94</v>
      </c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 t="s">
        <v>104</v>
      </c>
      <c r="CO51" s="43"/>
      <c r="CP51" s="43"/>
      <c r="CQ51" s="43"/>
      <c r="CR51" s="43"/>
      <c r="CS51" s="43"/>
      <c r="CT51" s="43"/>
      <c r="CU51" s="43"/>
      <c r="CV51" s="43"/>
      <c r="CW51" s="43" t="s">
        <v>98</v>
      </c>
      <c r="CX51" s="43" t="s">
        <v>93</v>
      </c>
      <c r="CY51" s="43" t="s">
        <v>100</v>
      </c>
      <c r="CZ51" s="43"/>
      <c r="DA51" s="43" t="s">
        <v>105</v>
      </c>
      <c r="DJ51" s="43" t="s">
        <v>176</v>
      </c>
    </row>
    <row r="52" spans="13:139" x14ac:dyDescent="0.25">
      <c r="M52" s="43" t="s">
        <v>114</v>
      </c>
      <c r="CT52" s="1"/>
      <c r="CW52" s="1"/>
      <c r="CX52" s="1">
        <v>69</v>
      </c>
      <c r="DB52" s="1">
        <v>73</v>
      </c>
      <c r="DH52" s="1"/>
      <c r="DM52" s="1"/>
    </row>
    <row r="53" spans="13:139" x14ac:dyDescent="0.25">
      <c r="M53" t="s">
        <v>200</v>
      </c>
      <c r="CX53" s="56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</row>
    <row r="54" spans="13:139" x14ac:dyDescent="0.25">
      <c r="M54" s="75" t="s">
        <v>214</v>
      </c>
      <c r="N54" s="78"/>
      <c r="O54" s="78"/>
      <c r="CX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</row>
    <row r="55" spans="13:139" x14ac:dyDescent="0.25">
      <c r="M55" s="75"/>
      <c r="N55" s="78"/>
      <c r="O55" s="78"/>
      <c r="CX55" s="56" t="s">
        <v>73</v>
      </c>
      <c r="DE55" s="57" t="s">
        <v>73</v>
      </c>
      <c r="DF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7" t="s">
        <v>73</v>
      </c>
      <c r="DM55" s="57" t="s">
        <v>73</v>
      </c>
      <c r="DN55" s="56" t="s">
        <v>73</v>
      </c>
    </row>
    <row r="56" spans="13:139" x14ac:dyDescent="0.25">
      <c r="M56" s="43" t="s">
        <v>119</v>
      </c>
      <c r="CX56" s="56" t="s">
        <v>70</v>
      </c>
      <c r="DF56" s="56" t="s">
        <v>70</v>
      </c>
      <c r="DH56" s="56" t="s">
        <v>70</v>
      </c>
      <c r="DJ56" s="56" t="s">
        <v>70</v>
      </c>
      <c r="DN56" s="56" t="s">
        <v>70</v>
      </c>
    </row>
    <row r="57" spans="13:139" x14ac:dyDescent="0.25">
      <c r="M57" t="s">
        <v>208</v>
      </c>
      <c r="CX57" t="s">
        <v>71</v>
      </c>
      <c r="DF57" t="s">
        <v>71</v>
      </c>
      <c r="DH57" t="s">
        <v>71</v>
      </c>
      <c r="DJ57" t="s">
        <v>71</v>
      </c>
      <c r="DN57" t="s">
        <v>71</v>
      </c>
    </row>
    <row r="58" spans="13:139" x14ac:dyDescent="0.25">
      <c r="CX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</row>
    <row r="59" spans="13:139" x14ac:dyDescent="0.25">
      <c r="CX59" s="43" t="s">
        <v>102</v>
      </c>
      <c r="DF59" s="43" t="s">
        <v>98</v>
      </c>
      <c r="DH59" s="43" t="s">
        <v>104</v>
      </c>
      <c r="DJ59" s="43" t="s">
        <v>101</v>
      </c>
      <c r="DN59" s="43" t="s">
        <v>175</v>
      </c>
    </row>
    <row r="60" spans="13:139" x14ac:dyDescent="0.25">
      <c r="M60" s="43" t="s">
        <v>121</v>
      </c>
      <c r="DC60" s="1"/>
      <c r="DD60" s="1"/>
      <c r="DE60" s="1"/>
      <c r="DO60" s="1">
        <v>86</v>
      </c>
      <c r="DP60" s="1"/>
      <c r="DQ60" s="1"/>
      <c r="DT60" s="1"/>
      <c r="DU60" s="1"/>
      <c r="DX60" s="1"/>
      <c r="DZ60" s="1"/>
      <c r="EA60" s="1"/>
      <c r="EB60" s="1"/>
      <c r="EE60" s="1"/>
      <c r="EI60" s="1"/>
    </row>
    <row r="61" spans="13:139" x14ac:dyDescent="0.25">
      <c r="M61" t="s">
        <v>203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</row>
    <row r="62" spans="13:139" x14ac:dyDescent="0.25">
      <c r="M62" s="43" t="s">
        <v>125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</row>
    <row r="63" spans="13:139" x14ac:dyDescent="0.25">
      <c r="M63" t="s">
        <v>122</v>
      </c>
      <c r="DO63" s="57" t="s">
        <v>73</v>
      </c>
      <c r="DP63" s="56" t="s">
        <v>73</v>
      </c>
      <c r="DQ63" s="57" t="s">
        <v>73</v>
      </c>
      <c r="DR63" s="57" t="s">
        <v>73</v>
      </c>
      <c r="DS63" s="56" t="s">
        <v>73</v>
      </c>
      <c r="DT63" s="57" t="s">
        <v>73</v>
      </c>
      <c r="DU63" s="57" t="s">
        <v>73</v>
      </c>
      <c r="DV63" s="56" t="s">
        <v>73</v>
      </c>
    </row>
    <row r="64" spans="13:139" x14ac:dyDescent="0.25">
      <c r="M64" t="s">
        <v>204</v>
      </c>
      <c r="DP64" s="56" t="s">
        <v>70</v>
      </c>
      <c r="DS64" s="56" t="s">
        <v>70</v>
      </c>
      <c r="DV64" s="56" t="s">
        <v>70</v>
      </c>
    </row>
    <row r="65" spans="13:156" x14ac:dyDescent="0.25">
      <c r="M65" t="s">
        <v>215</v>
      </c>
      <c r="DP65" t="s">
        <v>71</v>
      </c>
      <c r="DS65" t="s">
        <v>71</v>
      </c>
      <c r="DV65" t="s">
        <v>71</v>
      </c>
    </row>
    <row r="66" spans="13:156" x14ac:dyDescent="0.25">
      <c r="M66" s="43" t="s">
        <v>135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</row>
    <row r="67" spans="13:156" x14ac:dyDescent="0.25">
      <c r="DP67" s="43" t="s">
        <v>99</v>
      </c>
      <c r="DS67" s="43" t="s">
        <v>94</v>
      </c>
      <c r="DV67" s="43" t="s">
        <v>100</v>
      </c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</row>
    <row r="68" spans="13:156" x14ac:dyDescent="0.25">
      <c r="DP68" s="1"/>
      <c r="DS68" s="1"/>
      <c r="DV68" s="1"/>
      <c r="DW68" s="1">
        <v>94</v>
      </c>
      <c r="DX68" s="43"/>
      <c r="DZ68" s="43"/>
      <c r="EC68" s="1"/>
      <c r="EE68" s="43"/>
      <c r="EH68" s="1"/>
      <c r="EI68" s="1"/>
      <c r="EK68" s="1"/>
      <c r="EL68" s="1"/>
      <c r="EM68" s="1"/>
    </row>
    <row r="69" spans="13:156" x14ac:dyDescent="0.25"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6" x14ac:dyDescent="0.25"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6" x14ac:dyDescent="0.25"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I71" s="57" t="s">
        <v>73</v>
      </c>
      <c r="EJ71" s="56" t="s">
        <v>73</v>
      </c>
    </row>
    <row r="72" spans="13:156" x14ac:dyDescent="0.25">
      <c r="EC72" s="56" t="s">
        <v>70</v>
      </c>
      <c r="ED72" s="56" t="s">
        <v>70</v>
      </c>
      <c r="EF72" s="56" t="s">
        <v>70</v>
      </c>
      <c r="EG72" s="57" t="s">
        <v>70</v>
      </c>
      <c r="EJ72" s="56" t="s">
        <v>70</v>
      </c>
    </row>
    <row r="73" spans="13:156" x14ac:dyDescent="0.25">
      <c r="EC73" t="s">
        <v>71</v>
      </c>
      <c r="ED73" t="s">
        <v>71</v>
      </c>
      <c r="EF73" t="s">
        <v>71</v>
      </c>
      <c r="EJ73" t="s">
        <v>71</v>
      </c>
    </row>
    <row r="74" spans="13:156" x14ac:dyDescent="0.25"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s="59" t="s">
        <v>76</v>
      </c>
      <c r="EH74" t="s">
        <v>75</v>
      </c>
      <c r="EI74" t="s">
        <v>75</v>
      </c>
      <c r="EJ74" t="s">
        <v>75</v>
      </c>
    </row>
    <row r="75" spans="13:156" x14ac:dyDescent="0.25">
      <c r="DW75" s="43"/>
      <c r="EC75" s="43" t="s">
        <v>96</v>
      </c>
      <c r="ED75" s="43" t="s">
        <v>98</v>
      </c>
      <c r="EF75" s="43" t="s">
        <v>173</v>
      </c>
      <c r="EJ75" s="43" t="s">
        <v>177</v>
      </c>
    </row>
    <row r="76" spans="13:156" x14ac:dyDescent="0.25">
      <c r="ED76" s="1"/>
      <c r="EF76" s="1"/>
      <c r="EG76" s="1">
        <v>104</v>
      </c>
      <c r="EL76" s="1"/>
      <c r="EM76" s="1"/>
      <c r="EO76" s="1"/>
      <c r="ER76" s="1"/>
      <c r="EZ76" s="1"/>
    </row>
    <row r="77" spans="13:156" x14ac:dyDescent="0.25">
      <c r="EG77" s="56" t="s">
        <v>90</v>
      </c>
      <c r="EH77" s="57" t="s">
        <v>75</v>
      </c>
      <c r="EI77" s="57" t="s">
        <v>75</v>
      </c>
      <c r="EJ77" s="57" t="s">
        <v>75</v>
      </c>
      <c r="EK77" s="56" t="s">
        <v>90</v>
      </c>
      <c r="EL77" s="56" t="s">
        <v>90</v>
      </c>
    </row>
    <row r="78" spans="13:156" x14ac:dyDescent="0.25">
      <c r="EG78" s="56" t="s">
        <v>190</v>
      </c>
      <c r="EK78" s="56" t="s">
        <v>190</v>
      </c>
      <c r="EL78" s="56" t="s">
        <v>190</v>
      </c>
    </row>
    <row r="79" spans="13:156" x14ac:dyDescent="0.25">
      <c r="EG79" s="56" t="s">
        <v>73</v>
      </c>
      <c r="EK79" s="56" t="s">
        <v>73</v>
      </c>
      <c r="EL79" s="56" t="s">
        <v>73</v>
      </c>
    </row>
    <row r="80" spans="13:156" x14ac:dyDescent="0.25">
      <c r="EG80" s="56" t="s">
        <v>70</v>
      </c>
      <c r="EK80" s="56" t="s">
        <v>70</v>
      </c>
      <c r="EL80" s="56" t="s">
        <v>70</v>
      </c>
    </row>
    <row r="81" spans="137:161" x14ac:dyDescent="0.25">
      <c r="EG81" t="s">
        <v>71</v>
      </c>
      <c r="EK81" t="s">
        <v>71</v>
      </c>
      <c r="EL81" t="s">
        <v>71</v>
      </c>
    </row>
    <row r="82" spans="137:161" x14ac:dyDescent="0.25">
      <c r="EG82" t="s">
        <v>75</v>
      </c>
      <c r="EH82" t="s">
        <v>75</v>
      </c>
      <c r="EI82" t="s">
        <v>75</v>
      </c>
      <c r="EJ82" t="s">
        <v>75</v>
      </c>
      <c r="EK82" t="s">
        <v>75</v>
      </c>
      <c r="EL82" t="s">
        <v>75</v>
      </c>
    </row>
    <row r="83" spans="137:161" x14ac:dyDescent="0.25">
      <c r="EG83" s="43" t="s">
        <v>94</v>
      </c>
      <c r="EK83" s="43" t="s">
        <v>102</v>
      </c>
      <c r="EL83" s="43" t="s">
        <v>177</v>
      </c>
      <c r="EZ83" s="43"/>
    </row>
    <row r="84" spans="137:161" x14ac:dyDescent="0.25">
      <c r="EL84" s="1"/>
      <c r="EM84" s="1">
        <v>110</v>
      </c>
      <c r="EP84" s="1"/>
      <c r="ES84" s="1"/>
      <c r="FC84" s="1"/>
      <c r="FE84" s="1"/>
    </row>
    <row r="85" spans="137:161" x14ac:dyDescent="0.25">
      <c r="EM85" s="56" t="s">
        <v>90</v>
      </c>
    </row>
    <row r="86" spans="137:161" x14ac:dyDescent="0.25">
      <c r="EM86" s="56" t="s">
        <v>218</v>
      </c>
    </row>
    <row r="87" spans="137:161" x14ac:dyDescent="0.25">
      <c r="EM87" s="56" t="s">
        <v>73</v>
      </c>
    </row>
    <row r="88" spans="137:161" x14ac:dyDescent="0.25">
      <c r="EM88" s="56" t="s">
        <v>70</v>
      </c>
    </row>
    <row r="89" spans="137:161" x14ac:dyDescent="0.25">
      <c r="EM89" t="s">
        <v>71</v>
      </c>
    </row>
    <row r="90" spans="137:161" x14ac:dyDescent="0.25">
      <c r="EM90" t="s">
        <v>75</v>
      </c>
    </row>
    <row r="91" spans="137:161" x14ac:dyDescent="0.25">
      <c r="EM91" s="43" t="s">
        <v>97</v>
      </c>
    </row>
    <row r="92" spans="137:161" x14ac:dyDescent="0.25">
      <c r="EL92" s="43"/>
      <c r="EN92" s="1">
        <v>111</v>
      </c>
      <c r="EQ92" s="1"/>
      <c r="EV92" s="1"/>
      <c r="EW92" s="1"/>
    </row>
    <row r="93" spans="137:161" x14ac:dyDescent="0.25">
      <c r="EN93" s="56" t="s">
        <v>90</v>
      </c>
      <c r="EO93" s="56" t="s">
        <v>90</v>
      </c>
    </row>
    <row r="94" spans="137:161" x14ac:dyDescent="0.25">
      <c r="EN94" s="56" t="s">
        <v>80</v>
      </c>
      <c r="EO94" s="56" t="s">
        <v>80</v>
      </c>
    </row>
    <row r="95" spans="137:161" x14ac:dyDescent="0.25">
      <c r="EN95" s="57" t="s">
        <v>73</v>
      </c>
      <c r="EO95" s="56" t="s">
        <v>73</v>
      </c>
    </row>
    <row r="96" spans="137:161" x14ac:dyDescent="0.25">
      <c r="EO96" s="56" t="s">
        <v>70</v>
      </c>
    </row>
    <row r="97" spans="144:177" x14ac:dyDescent="0.25">
      <c r="EO97" t="s">
        <v>71</v>
      </c>
    </row>
    <row r="98" spans="144:177" x14ac:dyDescent="0.25">
      <c r="EN98" t="s">
        <v>75</v>
      </c>
      <c r="EO98" t="s">
        <v>75</v>
      </c>
    </row>
    <row r="99" spans="144:177" x14ac:dyDescent="0.25">
      <c r="EN99" s="43"/>
      <c r="EO99" s="43" t="s">
        <v>97</v>
      </c>
    </row>
    <row r="100" spans="144:177" x14ac:dyDescent="0.25">
      <c r="EP100" s="1">
        <v>113</v>
      </c>
      <c r="EX100" s="1"/>
      <c r="FA100" s="1"/>
    </row>
    <row r="101" spans="144:177" x14ac:dyDescent="0.25"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89" t="s">
        <v>220</v>
      </c>
    </row>
    <row r="102" spans="144:177" x14ac:dyDescent="0.25">
      <c r="EP102" s="56" t="s">
        <v>219</v>
      </c>
      <c r="EQ102" s="57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81</v>
      </c>
      <c r="EZ102" s="57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89" t="s">
        <v>220</v>
      </c>
    </row>
    <row r="103" spans="144:177" x14ac:dyDescent="0.25">
      <c r="EP103" s="57" t="s">
        <v>73</v>
      </c>
      <c r="ER103" s="57" t="s">
        <v>73</v>
      </c>
      <c r="ES103" s="57" t="s">
        <v>73</v>
      </c>
      <c r="ET103" s="56" t="s">
        <v>73</v>
      </c>
      <c r="EU103" s="57" t="s">
        <v>73</v>
      </c>
      <c r="EV103" s="57" t="s">
        <v>73</v>
      </c>
      <c r="EW103" s="57" t="s">
        <v>73</v>
      </c>
      <c r="EX103" s="57" t="s">
        <v>73</v>
      </c>
      <c r="EY103" s="56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89" t="s">
        <v>220</v>
      </c>
    </row>
    <row r="104" spans="144:177" x14ac:dyDescent="0.25">
      <c r="ET104" s="56" t="s">
        <v>70</v>
      </c>
      <c r="EY104" s="57" t="s">
        <v>70</v>
      </c>
      <c r="FU104" s="89" t="s">
        <v>220</v>
      </c>
    </row>
    <row r="105" spans="144:177" x14ac:dyDescent="0.25">
      <c r="ET105" t="s">
        <v>71</v>
      </c>
    </row>
    <row r="106" spans="144:177" x14ac:dyDescent="0.25"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s="59" t="s">
        <v>76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</row>
    <row r="107" spans="144:177" x14ac:dyDescent="0.25">
      <c r="EQ107" s="43"/>
      <c r="ET107" s="43" t="s">
        <v>98</v>
      </c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</row>
    <row r="108" spans="144:177" x14ac:dyDescent="0.25">
      <c r="EY108" s="1">
        <v>122</v>
      </c>
      <c r="FB108" s="1"/>
    </row>
  </sheetData>
  <mergeCells count="4">
    <mergeCell ref="D1:F1"/>
    <mergeCell ref="I1:J1"/>
    <mergeCell ref="L1:AE1"/>
    <mergeCell ref="T34:V34"/>
  </mergeCells>
  <phoneticPr fontId="4" type="noConversion"/>
  <conditionalFormatting sqref="AG3:GR3 M24:AE31">
    <cfRule type="expression" dxfId="89" priority="1" stopIfTrue="1">
      <formula>(M3=$A$3)</formula>
    </cfRule>
    <cfRule type="expression" dxfId="88" priority="2" stopIfTrue="1">
      <formula>(M3=$A$4)</formula>
    </cfRule>
    <cfRule type="expression" dxfId="87" priority="3" stopIfTrue="1">
      <formula>(M3=$A$5)</formula>
    </cfRule>
    <cfRule type="expression" dxfId="86" priority="4" stopIfTrue="1">
      <formula>(M3=$A$6)</formula>
    </cfRule>
    <cfRule type="expression" dxfId="85" priority="5" stopIfTrue="1">
      <formula>(M3=$A$7)</formula>
    </cfRule>
    <cfRule type="expression" dxfId="84" priority="6" stopIfTrue="1">
      <formula>(M3=$A$8)</formula>
    </cfRule>
    <cfRule type="expression" dxfId="83" priority="7" stopIfTrue="1">
      <formula>(M3=$A$9)</formula>
    </cfRule>
    <cfRule type="expression" dxfId="82" priority="8" stopIfTrue="1">
      <formula>(M3=$A$10)</formula>
    </cfRule>
    <cfRule type="expression" dxfId="81" priority="9" stopIfTrue="1">
      <formula>(M3=$A$11)</formula>
    </cfRule>
    <cfRule type="expression" dxfId="80" priority="10" stopIfTrue="1">
      <formula>(M3=$A$12)</formula>
    </cfRule>
    <cfRule type="expression" dxfId="79" priority="11" stopIfTrue="1">
      <formula>(M3=$A$13)</formula>
    </cfRule>
    <cfRule type="expression" dxfId="78" priority="12" stopIfTrue="1">
      <formula>(M3=$A$14)</formula>
    </cfRule>
    <cfRule type="expression" dxfId="77" priority="13" stopIfTrue="1">
      <formula>(M3=$A$15)</formula>
    </cfRule>
    <cfRule type="expression" dxfId="76" priority="14" stopIfTrue="1">
      <formula>(M3=$A$16)</formula>
    </cfRule>
    <cfRule type="expression" dxfId="75" priority="15" stopIfTrue="1">
      <formula>(M3=$A$17)</formula>
    </cfRule>
    <cfRule type="expression" dxfId="74" priority="16" stopIfTrue="1">
      <formula>(M3=$A$18)</formula>
    </cfRule>
    <cfRule type="expression" dxfId="73" priority="17" stopIfTrue="1">
      <formula>(M3=$A$19)</formula>
    </cfRule>
    <cfRule type="expression" dxfId="72" priority="18" stopIfTrue="1">
      <formula>(M3=$A$20)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B2FB-25D3-4F94-B957-A9BBD352AA27}">
  <dimension ref="A1:FS117"/>
  <sheetViews>
    <sheetView topLeftCell="H6" workbookViewId="0">
      <selection activeCell="P22" sqref="P2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O2" t="s">
        <v>88</v>
      </c>
      <c r="AY2" t="s">
        <v>85</v>
      </c>
      <c r="BN2" t="s">
        <v>179</v>
      </c>
      <c r="BO2" t="s">
        <v>181</v>
      </c>
      <c r="BX2" t="s">
        <v>183</v>
      </c>
      <c r="CS2" t="s">
        <v>87</v>
      </c>
      <c r="DC2" t="s">
        <v>185</v>
      </c>
      <c r="DU2" t="s">
        <v>187</v>
      </c>
      <c r="EK2" t="s">
        <v>189</v>
      </c>
      <c r="ER2" t="s">
        <v>192</v>
      </c>
      <c r="EU2" t="s">
        <v>193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34</v>
      </c>
      <c r="AG3" s="40" t="s">
        <v>39</v>
      </c>
      <c r="AH3" s="40" t="s">
        <v>30</v>
      </c>
      <c r="AI3" s="40" t="s">
        <v>31</v>
      </c>
      <c r="AJ3" s="40" t="s">
        <v>42</v>
      </c>
      <c r="AK3" s="40" t="s">
        <v>28</v>
      </c>
      <c r="AL3" s="40" t="s">
        <v>36</v>
      </c>
      <c r="AM3" s="40" t="s">
        <v>34</v>
      </c>
      <c r="AN3" s="40" t="s">
        <v>32</v>
      </c>
      <c r="AO3" s="40" t="s">
        <v>37</v>
      </c>
      <c r="AP3" s="40" t="s">
        <v>41</v>
      </c>
      <c r="AQ3" s="40" t="s">
        <v>33</v>
      </c>
      <c r="AR3" s="40" t="s">
        <v>34</v>
      </c>
      <c r="AS3" s="40" t="s">
        <v>35</v>
      </c>
      <c r="AT3" s="40" t="s">
        <v>31</v>
      </c>
      <c r="AU3" s="40" t="s">
        <v>35</v>
      </c>
      <c r="AV3" s="40" t="s">
        <v>28</v>
      </c>
      <c r="AW3" s="40" t="s">
        <v>31</v>
      </c>
      <c r="AX3" s="40" t="s">
        <v>172</v>
      </c>
      <c r="AY3" s="40" t="s">
        <v>29</v>
      </c>
      <c r="AZ3" s="40" t="s">
        <v>38</v>
      </c>
      <c r="BA3" s="40" t="s">
        <v>31</v>
      </c>
      <c r="BB3" s="40" t="s">
        <v>30</v>
      </c>
      <c r="BC3" s="40" t="s">
        <v>41</v>
      </c>
      <c r="BD3" s="40" t="s">
        <v>29</v>
      </c>
      <c r="BE3" s="40" t="s">
        <v>33</v>
      </c>
      <c r="BF3" s="40" t="s">
        <v>29</v>
      </c>
      <c r="BG3" s="40" t="s">
        <v>28</v>
      </c>
      <c r="BH3" s="40" t="s">
        <v>43</v>
      </c>
      <c r="BI3" s="40" t="s">
        <v>33</v>
      </c>
      <c r="BJ3" s="40" t="s">
        <v>34</v>
      </c>
      <c r="BK3" s="40" t="s">
        <v>29</v>
      </c>
      <c r="BL3" s="40" t="s">
        <v>42</v>
      </c>
      <c r="BM3" s="40" t="s">
        <v>32</v>
      </c>
      <c r="BN3" s="40" t="s">
        <v>37</v>
      </c>
      <c r="BO3" s="40" t="s">
        <v>38</v>
      </c>
      <c r="BP3" s="40" t="s">
        <v>30</v>
      </c>
      <c r="BQ3" s="40" t="s">
        <v>39</v>
      </c>
      <c r="BR3" s="40" t="s">
        <v>172</v>
      </c>
      <c r="BS3" s="40" t="s">
        <v>33</v>
      </c>
      <c r="BT3" s="40" t="s">
        <v>28</v>
      </c>
      <c r="BU3" s="40" t="s">
        <v>172</v>
      </c>
      <c r="BV3" s="40" t="s">
        <v>33</v>
      </c>
      <c r="BW3" s="40" t="s">
        <v>43</v>
      </c>
      <c r="BX3" s="40" t="s">
        <v>35</v>
      </c>
      <c r="BY3" s="40" t="s">
        <v>41</v>
      </c>
      <c r="BZ3" s="40" t="s">
        <v>36</v>
      </c>
      <c r="CA3" s="40" t="s">
        <v>36</v>
      </c>
      <c r="CB3" s="40" t="s">
        <v>34</v>
      </c>
      <c r="CC3" s="40" t="s">
        <v>44</v>
      </c>
      <c r="CD3" s="40" t="s">
        <v>43</v>
      </c>
      <c r="CE3" s="40" t="s">
        <v>30</v>
      </c>
      <c r="CF3" s="40" t="s">
        <v>32</v>
      </c>
      <c r="CG3" s="40" t="s">
        <v>43</v>
      </c>
      <c r="CH3" s="40" t="s">
        <v>28</v>
      </c>
      <c r="CI3" s="40" t="s">
        <v>37</v>
      </c>
      <c r="CJ3" s="40" t="s">
        <v>28</v>
      </c>
      <c r="CK3" s="40" t="s">
        <v>35</v>
      </c>
      <c r="CL3" s="40" t="s">
        <v>45</v>
      </c>
      <c r="CM3" s="40" t="s">
        <v>36</v>
      </c>
      <c r="CN3" s="40" t="s">
        <v>35</v>
      </c>
      <c r="CO3" s="40" t="s">
        <v>35</v>
      </c>
      <c r="CP3" s="40" t="s">
        <v>29</v>
      </c>
      <c r="CQ3" s="40" t="s">
        <v>31</v>
      </c>
      <c r="CR3" s="40" t="s">
        <v>34</v>
      </c>
      <c r="CS3" s="40" t="s">
        <v>36</v>
      </c>
      <c r="CT3" s="40" t="s">
        <v>172</v>
      </c>
      <c r="CU3" s="40" t="s">
        <v>30</v>
      </c>
      <c r="CV3" s="40" t="s">
        <v>38</v>
      </c>
      <c r="CW3" s="40" t="s">
        <v>32</v>
      </c>
      <c r="CX3" s="40" t="s">
        <v>37</v>
      </c>
      <c r="CY3" s="40" t="s">
        <v>28</v>
      </c>
      <c r="CZ3" s="40" t="s">
        <v>45</v>
      </c>
      <c r="DA3" s="40" t="s">
        <v>44</v>
      </c>
      <c r="DB3" s="40" t="s">
        <v>38</v>
      </c>
      <c r="DC3" s="40" t="s">
        <v>45</v>
      </c>
      <c r="DD3" s="40" t="s">
        <v>43</v>
      </c>
      <c r="DE3" s="40" t="s">
        <v>44</v>
      </c>
      <c r="DF3" s="40" t="s">
        <v>30</v>
      </c>
      <c r="DG3" s="40" t="s">
        <v>29</v>
      </c>
      <c r="DH3" s="40" t="s">
        <v>40</v>
      </c>
      <c r="DI3" s="40" t="s">
        <v>37</v>
      </c>
      <c r="DJ3" s="40" t="s">
        <v>38</v>
      </c>
      <c r="DK3" s="40" t="s">
        <v>37</v>
      </c>
      <c r="DL3" s="40" t="s">
        <v>31</v>
      </c>
      <c r="DM3" s="40" t="s">
        <v>31</v>
      </c>
      <c r="DN3" s="40" t="s">
        <v>40</v>
      </c>
      <c r="DO3" s="40" t="s">
        <v>29</v>
      </c>
      <c r="DP3" s="40" t="s">
        <v>28</v>
      </c>
      <c r="DQ3" s="40" t="s">
        <v>29</v>
      </c>
      <c r="DR3" s="40" t="s">
        <v>29</v>
      </c>
      <c r="DS3" s="40" t="s">
        <v>36</v>
      </c>
      <c r="DT3" s="40" t="s">
        <v>42</v>
      </c>
      <c r="DU3" s="40" t="s">
        <v>30</v>
      </c>
      <c r="DV3" s="40" t="s">
        <v>37</v>
      </c>
      <c r="DW3" s="40" t="s">
        <v>32</v>
      </c>
      <c r="DX3" s="40" t="s">
        <v>39</v>
      </c>
      <c r="DY3" s="40" t="s">
        <v>41</v>
      </c>
      <c r="DZ3" s="40" t="s">
        <v>38</v>
      </c>
      <c r="EA3" s="40" t="s">
        <v>41</v>
      </c>
      <c r="EB3" s="40" t="s">
        <v>40</v>
      </c>
      <c r="EC3" s="40" t="s">
        <v>32</v>
      </c>
      <c r="ED3" s="40" t="s">
        <v>35</v>
      </c>
      <c r="EE3" s="40" t="s">
        <v>34</v>
      </c>
      <c r="EF3" s="40" t="s">
        <v>39</v>
      </c>
      <c r="EG3" s="40" t="s">
        <v>31</v>
      </c>
      <c r="EH3" s="40" t="s">
        <v>172</v>
      </c>
      <c r="EI3" s="40" t="s">
        <v>172</v>
      </c>
      <c r="EJ3" s="40" t="s">
        <v>32</v>
      </c>
      <c r="EK3" s="40" t="s">
        <v>40</v>
      </c>
      <c r="EL3" s="40" t="s">
        <v>38</v>
      </c>
      <c r="EM3" s="40" t="s">
        <v>42</v>
      </c>
      <c r="EN3" s="40" t="s">
        <v>31</v>
      </c>
      <c r="EO3" s="40" t="s">
        <v>32</v>
      </c>
      <c r="EP3" s="40" t="s">
        <v>32</v>
      </c>
      <c r="EQ3" s="40" t="s">
        <v>35</v>
      </c>
      <c r="ER3" s="40" t="s">
        <v>44</v>
      </c>
      <c r="ES3" s="40" t="s">
        <v>37</v>
      </c>
      <c r="ET3" s="40" t="s">
        <v>42</v>
      </c>
      <c r="EU3" s="40" t="s">
        <v>38</v>
      </c>
      <c r="EV3" s="40" t="s">
        <v>31</v>
      </c>
      <c r="EW3" s="40" t="s">
        <v>34</v>
      </c>
      <c r="EX3" s="40" t="s">
        <v>28</v>
      </c>
      <c r="EY3" s="40" t="s">
        <v>29</v>
      </c>
      <c r="EZ3" s="40" t="s">
        <v>41</v>
      </c>
      <c r="FA3" s="40" t="s">
        <v>29</v>
      </c>
      <c r="FB3" s="40" t="s">
        <v>35</v>
      </c>
      <c r="FC3" s="40" t="s">
        <v>45</v>
      </c>
      <c r="FD3" s="40" t="s">
        <v>36</v>
      </c>
      <c r="FE3" s="40" t="s">
        <v>39</v>
      </c>
      <c r="FF3" s="40" t="s">
        <v>40</v>
      </c>
      <c r="FG3" s="40" t="s">
        <v>34</v>
      </c>
      <c r="FH3" s="40" t="s">
        <v>44</v>
      </c>
      <c r="FI3" s="40" t="s">
        <v>39</v>
      </c>
      <c r="FJ3" s="40" t="s">
        <v>30</v>
      </c>
      <c r="FK3" s="40" t="s">
        <v>40</v>
      </c>
      <c r="FL3" s="40" t="s">
        <v>28</v>
      </c>
      <c r="FM3" s="40" t="s">
        <v>35</v>
      </c>
      <c r="FN3" s="40" t="s">
        <v>32</v>
      </c>
      <c r="FO3" s="40" t="s">
        <v>29</v>
      </c>
      <c r="FP3" s="40" t="s">
        <v>36</v>
      </c>
      <c r="FQ3" s="40" t="s">
        <v>40</v>
      </c>
      <c r="FR3" s="40" t="s">
        <v>42</v>
      </c>
      <c r="FS3" s="40" t="s">
        <v>34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T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Q10" t="s">
        <v>75</v>
      </c>
      <c r="AR10" t="s">
        <v>75</v>
      </c>
      <c r="AS10" t="s">
        <v>75</v>
      </c>
      <c r="AT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173</v>
      </c>
      <c r="AH11" s="43" t="s">
        <v>104</v>
      </c>
      <c r="AI11" s="43" t="s">
        <v>175</v>
      </c>
      <c r="AJ11" s="43" t="s">
        <v>95</v>
      </c>
      <c r="AK11" s="43" t="s">
        <v>96</v>
      </c>
      <c r="AL11" s="43" t="s">
        <v>94</v>
      </c>
      <c r="AM11" s="43" t="s">
        <v>101</v>
      </c>
      <c r="AN11" s="43" t="s">
        <v>99</v>
      </c>
      <c r="AP11" s="43"/>
      <c r="AQ11" s="43" t="s">
        <v>105</v>
      </c>
      <c r="AR11" s="43" t="s">
        <v>103</v>
      </c>
      <c r="AS11" s="43" t="s">
        <v>93</v>
      </c>
      <c r="AT11" s="43" t="s">
        <v>176</v>
      </c>
      <c r="AU11" s="43"/>
      <c r="AV11" s="43"/>
      <c r="AW11" s="43"/>
      <c r="AX11" s="43"/>
      <c r="AY11" s="43"/>
      <c r="AZ11" s="43"/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O12" s="1">
        <v>9</v>
      </c>
      <c r="AY12" s="1"/>
      <c r="BF12" s="1">
        <v>26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O13" s="56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6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O14" s="56" t="s">
        <v>69</v>
      </c>
      <c r="AP14" s="57" t="s">
        <v>69</v>
      </c>
      <c r="AU14" s="57" t="s">
        <v>69</v>
      </c>
      <c r="AV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6" t="s">
        <v>69</v>
      </c>
      <c r="BB14" s="56" t="s">
        <v>69</v>
      </c>
      <c r="BC14" s="56" t="s">
        <v>69</v>
      </c>
      <c r="BD14" s="56" t="s">
        <v>69</v>
      </c>
      <c r="BE14" s="56" t="s">
        <v>69</v>
      </c>
      <c r="BF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O15" s="56" t="s">
        <v>73</v>
      </c>
      <c r="AV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A15" s="56" t="s">
        <v>73</v>
      </c>
      <c r="BB15" s="56" t="s">
        <v>73</v>
      </c>
      <c r="BC15" s="57" t="s">
        <v>73</v>
      </c>
      <c r="BD15" s="56" t="s">
        <v>73</v>
      </c>
      <c r="BE15" s="56" t="s">
        <v>73</v>
      </c>
      <c r="BF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O16" s="56" t="s">
        <v>70</v>
      </c>
      <c r="AV16" s="56" t="s">
        <v>70</v>
      </c>
      <c r="AW16" s="56" t="s">
        <v>70</v>
      </c>
      <c r="AX16" s="56" t="s">
        <v>70</v>
      </c>
      <c r="AY16" s="57" t="s">
        <v>70</v>
      </c>
      <c r="AZ16" s="56" t="s">
        <v>70</v>
      </c>
      <c r="BA16" s="57" t="s">
        <v>70</v>
      </c>
      <c r="BB16" s="56" t="s">
        <v>70</v>
      </c>
      <c r="BD16" s="56" t="s">
        <v>70</v>
      </c>
      <c r="BE16" s="56" t="s">
        <v>70</v>
      </c>
      <c r="BF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O17" t="s">
        <v>71</v>
      </c>
      <c r="AV17" t="s">
        <v>71</v>
      </c>
      <c r="AW17" t="s">
        <v>71</v>
      </c>
      <c r="AX17" t="s">
        <v>71</v>
      </c>
      <c r="AZ17" t="s">
        <v>71</v>
      </c>
      <c r="BB17" t="s">
        <v>71</v>
      </c>
      <c r="BD17" t="s">
        <v>71</v>
      </c>
      <c r="BE17" t="s">
        <v>71</v>
      </c>
      <c r="BF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O18" t="s">
        <v>75</v>
      </c>
      <c r="AP18" t="s">
        <v>75</v>
      </c>
      <c r="AU18" t="s">
        <v>75</v>
      </c>
      <c r="AV18" t="s">
        <v>75</v>
      </c>
      <c r="AW18" t="s">
        <v>75</v>
      </c>
      <c r="AX18" t="s">
        <v>75</v>
      </c>
      <c r="AY18" s="59" t="s">
        <v>76</v>
      </c>
      <c r="AZ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O19" s="43" t="s">
        <v>100</v>
      </c>
      <c r="AP19" s="43"/>
      <c r="AQ19" s="43"/>
      <c r="AR19" s="43"/>
      <c r="AS19" s="43"/>
      <c r="AT19" s="43"/>
      <c r="AU19" s="43"/>
      <c r="AV19" s="43" t="s">
        <v>175</v>
      </c>
      <c r="AW19" s="43" t="s">
        <v>177</v>
      </c>
      <c r="AX19" s="43" t="s">
        <v>96</v>
      </c>
      <c r="AY19" s="43"/>
      <c r="AZ19" s="43" t="s">
        <v>178</v>
      </c>
      <c r="BA19" s="43"/>
      <c r="BB19" s="43" t="s">
        <v>176</v>
      </c>
      <c r="BC19" s="43"/>
      <c r="BD19" s="43" t="s">
        <v>173</v>
      </c>
      <c r="BE19" s="43" t="s">
        <v>101</v>
      </c>
      <c r="BF19" s="43" t="s">
        <v>97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Y20" s="1">
        <v>19</v>
      </c>
      <c r="BH20" s="1"/>
      <c r="BU20" s="1">
        <v>41</v>
      </c>
      <c r="BZ20" s="1"/>
    </row>
    <row r="21" spans="1:95" x14ac:dyDescent="0.25">
      <c r="B21" s="1">
        <f>SUM(B3:B20)</f>
        <v>138</v>
      </c>
      <c r="AY21" s="56" t="s">
        <v>90</v>
      </c>
      <c r="AZ21" s="57" t="s">
        <v>90</v>
      </c>
      <c r="BA21" s="56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</row>
    <row r="22" spans="1:95" x14ac:dyDescent="0.25">
      <c r="L22">
        <f ca="1">INT(RAND()*18)+1</f>
        <v>6</v>
      </c>
      <c r="AY22" s="57" t="s">
        <v>78</v>
      </c>
      <c r="BA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G23" s="56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6" t="s">
        <v>73</v>
      </c>
      <c r="BP23" s="56" t="s">
        <v>73</v>
      </c>
      <c r="BQ23" s="57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28</v>
      </c>
      <c r="O24" s="40" t="s">
        <v>29</v>
      </c>
      <c r="P24" s="40" t="s">
        <v>28</v>
      </c>
      <c r="Q24" s="40" t="s">
        <v>29</v>
      </c>
      <c r="R24" s="40" t="s">
        <v>29</v>
      </c>
      <c r="S24" s="40" t="s">
        <v>29</v>
      </c>
      <c r="T24" s="40" t="s">
        <v>28</v>
      </c>
      <c r="U24" s="40" t="s">
        <v>28</v>
      </c>
      <c r="V24" s="40" t="s">
        <v>29</v>
      </c>
      <c r="W24" s="40" t="s">
        <v>29</v>
      </c>
      <c r="X24" s="40" t="s">
        <v>29</v>
      </c>
      <c r="Y24" s="40" t="s">
        <v>29</v>
      </c>
      <c r="Z24" s="40" t="s">
        <v>36</v>
      </c>
      <c r="AA24" s="40" t="s">
        <v>29</v>
      </c>
      <c r="AB24" s="40" t="s">
        <v>29</v>
      </c>
      <c r="AC24" s="40" t="s">
        <v>32</v>
      </c>
      <c r="AD24" s="40" t="s">
        <v>29</v>
      </c>
      <c r="BG24" s="56" t="s">
        <v>70</v>
      </c>
      <c r="BI24" s="56" t="s">
        <v>70</v>
      </c>
      <c r="BJ24" s="56" t="s">
        <v>70</v>
      </c>
      <c r="BK24" s="56" t="s">
        <v>70</v>
      </c>
      <c r="BL24" s="56" t="s">
        <v>70</v>
      </c>
      <c r="BN24" s="57" t="s">
        <v>70</v>
      </c>
      <c r="BO24" s="57" t="s">
        <v>70</v>
      </c>
      <c r="BP24" s="57" t="s">
        <v>70</v>
      </c>
      <c r="BR24" s="56" t="s">
        <v>70</v>
      </c>
      <c r="BS24" s="57" t="s">
        <v>70</v>
      </c>
      <c r="BT24" s="56" t="s">
        <v>70</v>
      </c>
      <c r="BU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41</v>
      </c>
      <c r="N25" s="40" t="s">
        <v>30</v>
      </c>
      <c r="O25" s="40" t="s">
        <v>39</v>
      </c>
      <c r="P25" s="40" t="s">
        <v>172</v>
      </c>
      <c r="Q25" s="40" t="s">
        <v>32</v>
      </c>
      <c r="R25" s="40" t="s">
        <v>42</v>
      </c>
      <c r="S25" s="40" t="s">
        <v>33</v>
      </c>
      <c r="T25" s="40" t="s">
        <v>35</v>
      </c>
      <c r="U25" s="40" t="s">
        <v>41</v>
      </c>
      <c r="V25" s="40" t="s">
        <v>37</v>
      </c>
      <c r="W25" s="40" t="s">
        <v>34</v>
      </c>
      <c r="X25" s="40" t="s">
        <v>36</v>
      </c>
      <c r="Y25" s="40" t="s">
        <v>31</v>
      </c>
      <c r="Z25" s="40" t="s">
        <v>43</v>
      </c>
      <c r="AA25" s="40" t="s">
        <v>28</v>
      </c>
      <c r="AB25" s="40" t="s">
        <v>30</v>
      </c>
      <c r="AC25" s="40" t="s">
        <v>35</v>
      </c>
      <c r="AD25" s="40" t="s">
        <v>35</v>
      </c>
      <c r="BG25" t="s">
        <v>71</v>
      </c>
      <c r="BI25" t="s">
        <v>71</v>
      </c>
      <c r="BJ25" t="s">
        <v>71</v>
      </c>
      <c r="BK25" t="s">
        <v>71</v>
      </c>
      <c r="BL25" t="s">
        <v>71</v>
      </c>
      <c r="BN25" t="s">
        <v>71</v>
      </c>
      <c r="BR25" t="s">
        <v>71</v>
      </c>
      <c r="BT25" t="s">
        <v>71</v>
      </c>
      <c r="BU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34</v>
      </c>
      <c r="N26" s="40" t="s">
        <v>31</v>
      </c>
      <c r="O26" s="40" t="s">
        <v>34</v>
      </c>
      <c r="P26" s="40" t="s">
        <v>31</v>
      </c>
      <c r="Q26" s="40" t="s">
        <v>35</v>
      </c>
      <c r="R26" s="40" t="s">
        <v>28</v>
      </c>
      <c r="S26" s="40" t="s">
        <v>28</v>
      </c>
      <c r="T26" s="40" t="s">
        <v>31</v>
      </c>
      <c r="U26" s="40" t="s">
        <v>32</v>
      </c>
      <c r="V26" s="40" t="s">
        <v>31</v>
      </c>
      <c r="W26" s="40" t="s">
        <v>32</v>
      </c>
      <c r="X26" s="40" t="s">
        <v>28</v>
      </c>
      <c r="Y26" s="40" t="s">
        <v>28</v>
      </c>
      <c r="Z26" s="40" t="s">
        <v>38</v>
      </c>
      <c r="AA26" s="40" t="s">
        <v>31</v>
      </c>
      <c r="AB26" s="40" t="s">
        <v>28</v>
      </c>
      <c r="AC26" s="40" t="s">
        <v>34</v>
      </c>
      <c r="AD26" s="40" t="s">
        <v>31</v>
      </c>
      <c r="AY26" t="s">
        <v>75</v>
      </c>
      <c r="BA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s="59" t="s">
        <v>76</v>
      </c>
      <c r="BQ26" t="s">
        <v>75</v>
      </c>
      <c r="BR26" t="s">
        <v>75</v>
      </c>
      <c r="BT26" t="s">
        <v>75</v>
      </c>
      <c r="BU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43</v>
      </c>
      <c r="N27" s="40" t="s">
        <v>42</v>
      </c>
      <c r="O27" s="40" t="s">
        <v>33</v>
      </c>
      <c r="P27" s="40" t="s">
        <v>34</v>
      </c>
      <c r="Q27" s="40" t="s">
        <v>36</v>
      </c>
      <c r="R27" s="40" t="s">
        <v>31</v>
      </c>
      <c r="S27" s="40" t="s">
        <v>38</v>
      </c>
      <c r="T27" s="40" t="s">
        <v>32</v>
      </c>
      <c r="U27" s="40" t="s">
        <v>172</v>
      </c>
      <c r="V27" s="40" t="s">
        <v>38</v>
      </c>
      <c r="W27" s="40" t="s">
        <v>36</v>
      </c>
      <c r="X27" s="40" t="s">
        <v>43</v>
      </c>
      <c r="Y27" s="40" t="s">
        <v>33</v>
      </c>
      <c r="Z27" s="40" t="s">
        <v>39</v>
      </c>
      <c r="AA27" s="40" t="s">
        <v>39</v>
      </c>
      <c r="AB27" s="40" t="s">
        <v>34</v>
      </c>
      <c r="AC27" s="40" t="s">
        <v>37</v>
      </c>
      <c r="AD27" s="40" t="s">
        <v>30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 t="s">
        <v>103</v>
      </c>
      <c r="BH27" s="43"/>
      <c r="BI27" s="43" t="s">
        <v>176</v>
      </c>
      <c r="BJ27" s="43" t="s">
        <v>173</v>
      </c>
      <c r="BK27" s="43" t="s">
        <v>105</v>
      </c>
      <c r="BL27" s="43" t="s">
        <v>178</v>
      </c>
      <c r="BM27" s="43"/>
      <c r="BN27" s="43"/>
      <c r="BO27" s="43"/>
      <c r="BP27" s="43"/>
      <c r="BQ27" s="43"/>
      <c r="BR27" s="43" t="s">
        <v>104</v>
      </c>
      <c r="BT27" s="43" t="s">
        <v>100</v>
      </c>
      <c r="BU27" s="43" t="s">
        <v>102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35</v>
      </c>
      <c r="N28" s="40" t="s">
        <v>40</v>
      </c>
      <c r="O28" s="40" t="s">
        <v>35</v>
      </c>
      <c r="P28" s="40" t="s">
        <v>35</v>
      </c>
      <c r="Q28" s="40" t="s">
        <v>30</v>
      </c>
      <c r="R28" s="40" t="s">
        <v>32</v>
      </c>
      <c r="S28" s="40" t="s">
        <v>31</v>
      </c>
      <c r="T28" s="40" t="s">
        <v>34</v>
      </c>
      <c r="U28" s="40" t="s">
        <v>35</v>
      </c>
      <c r="V28" s="40" t="s">
        <v>32</v>
      </c>
      <c r="W28" s="40" t="s">
        <v>35</v>
      </c>
      <c r="X28" s="40" t="s">
        <v>37</v>
      </c>
      <c r="Y28" s="40" t="s">
        <v>32</v>
      </c>
      <c r="Z28" s="40" t="s">
        <v>40</v>
      </c>
      <c r="AA28" s="40" t="s">
        <v>32</v>
      </c>
      <c r="AB28" s="40" t="s">
        <v>31</v>
      </c>
      <c r="AC28" s="40" t="s">
        <v>30</v>
      </c>
      <c r="AD28" s="40" t="s">
        <v>34</v>
      </c>
      <c r="BB28" s="1"/>
      <c r="BI28" s="1"/>
      <c r="BN28" s="1">
        <v>34</v>
      </c>
      <c r="BO28" s="1"/>
      <c r="BQ28" s="1"/>
      <c r="CI28" s="1">
        <v>55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30</v>
      </c>
      <c r="N29" s="40" t="s">
        <v>44</v>
      </c>
      <c r="O29" s="40" t="s">
        <v>172</v>
      </c>
      <c r="P29" s="40" t="s">
        <v>37</v>
      </c>
      <c r="Q29" s="40" t="s">
        <v>44</v>
      </c>
      <c r="R29" s="40" t="s">
        <v>33</v>
      </c>
      <c r="S29" s="40" t="s">
        <v>37</v>
      </c>
      <c r="T29" s="40" t="s">
        <v>36</v>
      </c>
      <c r="U29" s="40" t="s">
        <v>45</v>
      </c>
      <c r="V29" s="40" t="s">
        <v>34</v>
      </c>
      <c r="W29" s="40" t="s">
        <v>38</v>
      </c>
      <c r="X29" s="40" t="s">
        <v>40</v>
      </c>
      <c r="Y29" s="40" t="s">
        <v>41</v>
      </c>
      <c r="Z29" s="40" t="s">
        <v>42</v>
      </c>
      <c r="AA29" s="40" t="s">
        <v>44</v>
      </c>
      <c r="AB29" s="40" t="s">
        <v>33</v>
      </c>
      <c r="AC29" s="40" t="s">
        <v>45</v>
      </c>
      <c r="AD29" s="40" t="s">
        <v>172</v>
      </c>
      <c r="BN29" s="56" t="s">
        <v>90</v>
      </c>
      <c r="BO29" s="56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7" t="s">
        <v>90</v>
      </c>
      <c r="BU29" s="57" t="s">
        <v>90</v>
      </c>
      <c r="BV29" s="56" t="s">
        <v>90</v>
      </c>
      <c r="BW29" s="56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37</v>
      </c>
      <c r="N30" s="40" t="s">
        <v>41</v>
      </c>
      <c r="O30" s="40" t="s">
        <v>30</v>
      </c>
      <c r="P30" s="40" t="s">
        <v>36</v>
      </c>
      <c r="Q30" s="40" t="s">
        <v>38</v>
      </c>
      <c r="R30" s="40" t="s">
        <v>35</v>
      </c>
      <c r="S30" s="40" t="s">
        <v>32</v>
      </c>
      <c r="T30" s="40" t="s">
        <v>37</v>
      </c>
      <c r="U30" s="40" t="s">
        <v>37</v>
      </c>
      <c r="V30" s="40" t="s">
        <v>40</v>
      </c>
      <c r="W30" s="40" t="s">
        <v>39</v>
      </c>
      <c r="X30" s="40" t="s">
        <v>39</v>
      </c>
      <c r="Y30" s="40" t="s">
        <v>36</v>
      </c>
      <c r="Z30" s="40"/>
      <c r="AA30" s="40" t="s">
        <v>34</v>
      </c>
      <c r="AB30" s="40" t="s">
        <v>40</v>
      </c>
      <c r="AC30" s="40" t="s">
        <v>38</v>
      </c>
      <c r="AD30" s="40" t="s">
        <v>40</v>
      </c>
      <c r="BN30" s="56" t="s">
        <v>180</v>
      </c>
      <c r="BO30" s="56" t="s">
        <v>180</v>
      </c>
      <c r="BP30" s="56" t="s">
        <v>180</v>
      </c>
      <c r="BS30" s="56" t="s">
        <v>180</v>
      </c>
      <c r="BV30" s="56" t="s">
        <v>180</v>
      </c>
      <c r="BW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7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38</v>
      </c>
      <c r="N31" s="40" t="s">
        <v>45</v>
      </c>
      <c r="O31" s="40" t="s">
        <v>36</v>
      </c>
      <c r="P31" s="40" t="s">
        <v>45</v>
      </c>
      <c r="Q31" s="40" t="s">
        <v>41</v>
      </c>
      <c r="R31" s="40" t="s">
        <v>43</v>
      </c>
      <c r="S31" s="40" t="s">
        <v>43</v>
      </c>
      <c r="T31" s="40" t="s">
        <v>42</v>
      </c>
      <c r="U31" s="40" t="s">
        <v>44</v>
      </c>
      <c r="V31" s="40" t="s">
        <v>41</v>
      </c>
      <c r="W31" s="40" t="s">
        <v>172</v>
      </c>
      <c r="X31" s="40" t="s">
        <v>42</v>
      </c>
      <c r="Y31" s="40" t="s">
        <v>38</v>
      </c>
      <c r="Z31" s="40"/>
      <c r="AA31" s="40" t="s">
        <v>30</v>
      </c>
      <c r="AB31" s="40" t="s">
        <v>172</v>
      </c>
      <c r="AC31" s="40" t="s">
        <v>40</v>
      </c>
      <c r="AD31" s="40" t="s">
        <v>39</v>
      </c>
      <c r="BN31" s="56" t="s">
        <v>73</v>
      </c>
      <c r="BO31" s="56" t="s">
        <v>73</v>
      </c>
      <c r="BP31" s="56" t="s">
        <v>73</v>
      </c>
      <c r="BS31" s="56" t="s">
        <v>73</v>
      </c>
      <c r="BV31" s="56" t="s">
        <v>73</v>
      </c>
      <c r="BW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D31" s="57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N32" s="56" t="s">
        <v>70</v>
      </c>
      <c r="BO32" s="57" t="s">
        <v>70</v>
      </c>
      <c r="BP32" s="56" t="s">
        <v>70</v>
      </c>
      <c r="BS32" s="56" t="s">
        <v>70</v>
      </c>
      <c r="BV32" s="57" t="s">
        <v>70</v>
      </c>
      <c r="BW32" s="56" t="s">
        <v>70</v>
      </c>
      <c r="BX32" s="57" t="s">
        <v>70</v>
      </c>
      <c r="BZ32" s="56" t="s">
        <v>70</v>
      </c>
      <c r="CA32" s="56" t="s">
        <v>70</v>
      </c>
      <c r="CB32" s="57" t="s">
        <v>70</v>
      </c>
      <c r="CE32" s="56" t="s">
        <v>70</v>
      </c>
      <c r="CF32" s="57" t="s">
        <v>70</v>
      </c>
      <c r="CH32" s="57" t="s">
        <v>70</v>
      </c>
      <c r="CI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N33" t="s">
        <v>71</v>
      </c>
      <c r="BP33" t="s">
        <v>71</v>
      </c>
      <c r="BS33" t="s">
        <v>71</v>
      </c>
      <c r="BW33" t="s">
        <v>71</v>
      </c>
      <c r="BZ33" t="s">
        <v>71</v>
      </c>
      <c r="CA33" t="s">
        <v>71</v>
      </c>
      <c r="CE33" t="s">
        <v>71</v>
      </c>
      <c r="CI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7" t="s">
        <v>130</v>
      </c>
      <c r="U34" s="108"/>
      <c r="V34" s="108"/>
      <c r="BN34" t="s">
        <v>75</v>
      </c>
      <c r="BO34" s="59" t="s">
        <v>76</v>
      </c>
      <c r="BP34" t="s">
        <v>75</v>
      </c>
      <c r="BS34" t="s">
        <v>75</v>
      </c>
      <c r="BW34" t="s">
        <v>75</v>
      </c>
      <c r="BY34" t="s">
        <v>75</v>
      </c>
      <c r="BZ34" t="s">
        <v>75</v>
      </c>
      <c r="CA34" t="s">
        <v>75</v>
      </c>
      <c r="CC34" t="s">
        <v>75</v>
      </c>
      <c r="CD34" t="s">
        <v>75</v>
      </c>
      <c r="CE34" t="s">
        <v>75</v>
      </c>
      <c r="CG34" t="s">
        <v>75</v>
      </c>
      <c r="CI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BI35" s="43"/>
      <c r="BJ35" s="43"/>
      <c r="BK35" s="43"/>
      <c r="BL35" s="43"/>
      <c r="BM35" s="43"/>
      <c r="BN35" s="43" t="s">
        <v>96</v>
      </c>
      <c r="BO35" s="43"/>
      <c r="BP35" s="43" t="s">
        <v>101</v>
      </c>
      <c r="BQ35" s="43"/>
      <c r="BR35" s="43"/>
      <c r="BS35" s="43" t="s">
        <v>103</v>
      </c>
      <c r="BT35" s="43"/>
      <c r="BU35" s="43"/>
      <c r="BV35" s="43"/>
      <c r="BW35" s="43" t="s">
        <v>95</v>
      </c>
      <c r="BX35" s="43"/>
      <c r="BY35" s="43"/>
      <c r="BZ35" s="43" t="s">
        <v>104</v>
      </c>
      <c r="CA35" s="43" t="s">
        <v>94</v>
      </c>
      <c r="CB35" s="43"/>
      <c r="CC35" s="43"/>
      <c r="CD35" s="43"/>
      <c r="CE35" s="43" t="s">
        <v>99</v>
      </c>
      <c r="CF35" s="43"/>
      <c r="CG35" s="43"/>
      <c r="CH35" s="43"/>
      <c r="CI35" s="43" t="s">
        <v>175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O36" s="1">
        <v>35</v>
      </c>
      <c r="BV36" s="1"/>
      <c r="BW36" s="1"/>
      <c r="CQ36" s="1">
        <v>63</v>
      </c>
      <c r="CT36" s="1"/>
    </row>
    <row r="37" spans="9:109" x14ac:dyDescent="0.25">
      <c r="I37" s="35" t="s">
        <v>42</v>
      </c>
      <c r="J37" s="44">
        <f t="shared" si="3"/>
        <v>5</v>
      </c>
      <c r="K37" s="1">
        <f t="shared" si="4"/>
        <v>1</v>
      </c>
      <c r="M37" s="1">
        <v>3</v>
      </c>
      <c r="N37" s="1">
        <v>5</v>
      </c>
      <c r="O37" s="1"/>
      <c r="P37" s="1"/>
      <c r="Q37" s="69">
        <v>7</v>
      </c>
      <c r="S37" s="76"/>
      <c r="T37" s="79"/>
      <c r="BO37" s="56" t="s">
        <v>90</v>
      </c>
      <c r="BP37" s="57" t="s">
        <v>90</v>
      </c>
      <c r="BQ37" s="57" t="s">
        <v>90</v>
      </c>
      <c r="BR37" s="57" t="s">
        <v>90</v>
      </c>
      <c r="BS37" s="57" t="s">
        <v>90</v>
      </c>
      <c r="BT37" s="57" t="s">
        <v>90</v>
      </c>
      <c r="BU37" s="57" t="s">
        <v>90</v>
      </c>
      <c r="BV37" s="56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6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6</v>
      </c>
      <c r="N38" s="1">
        <v>6</v>
      </c>
      <c r="O38" s="1"/>
      <c r="P38" s="1"/>
      <c r="S38" s="1"/>
      <c r="BO38" s="56" t="s">
        <v>182</v>
      </c>
      <c r="BV38" s="56" t="s">
        <v>182</v>
      </c>
      <c r="BX38" s="56" t="s">
        <v>182</v>
      </c>
      <c r="CB38" s="57" t="s">
        <v>182</v>
      </c>
      <c r="CF38" s="56" t="s">
        <v>182</v>
      </c>
      <c r="CH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7</v>
      </c>
      <c r="N39" s="1"/>
      <c r="P39" s="1"/>
      <c r="Q39" s="76"/>
      <c r="BO39" s="56" t="s">
        <v>73</v>
      </c>
      <c r="BV39" s="56" t="s">
        <v>73</v>
      </c>
      <c r="BX39" s="56" t="s">
        <v>73</v>
      </c>
      <c r="CF39" s="56" t="s">
        <v>73</v>
      </c>
      <c r="CJ39" s="57" t="s">
        <v>73</v>
      </c>
      <c r="CK39" s="56" t="s">
        <v>73</v>
      </c>
      <c r="CL39" s="57" t="s">
        <v>73</v>
      </c>
      <c r="CM39" s="56" t="s">
        <v>73</v>
      </c>
      <c r="CN39" s="57" t="s">
        <v>73</v>
      </c>
      <c r="CO39" s="56" t="s">
        <v>73</v>
      </c>
      <c r="CP39" s="57" t="s">
        <v>73</v>
      </c>
      <c r="CQ39" s="56" t="s">
        <v>73</v>
      </c>
    </row>
    <row r="40" spans="9:109" x14ac:dyDescent="0.25">
      <c r="I40" s="38" t="s">
        <v>44</v>
      </c>
      <c r="J40" s="49">
        <f t="shared" si="3"/>
        <v>4</v>
      </c>
      <c r="K40" s="1">
        <f t="shared" si="4"/>
        <v>1</v>
      </c>
      <c r="M40" s="1"/>
      <c r="N40" s="1"/>
      <c r="P40" s="1"/>
      <c r="Q40" s="1"/>
      <c r="BO40" s="56" t="s">
        <v>70</v>
      </c>
      <c r="BV40" s="56" t="s">
        <v>70</v>
      </c>
      <c r="BX40" s="57" t="s">
        <v>70</v>
      </c>
      <c r="CF40" s="56" t="s">
        <v>70</v>
      </c>
      <c r="CK40" s="57" t="s">
        <v>70</v>
      </c>
      <c r="CM40" s="56" t="s">
        <v>70</v>
      </c>
      <c r="CO40" s="56" t="s">
        <v>70</v>
      </c>
      <c r="CQ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BO41" t="s">
        <v>71</v>
      </c>
      <c r="BV41" t="s">
        <v>71</v>
      </c>
      <c r="CF41" t="s">
        <v>71</v>
      </c>
      <c r="CM41" t="s">
        <v>71</v>
      </c>
      <c r="CO41" t="s">
        <v>71</v>
      </c>
      <c r="CQ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V42" t="s">
        <v>226</v>
      </c>
      <c r="X42" t="s">
        <v>227</v>
      </c>
      <c r="AA42">
        <f>(B21+J42)/2</f>
        <v>72</v>
      </c>
      <c r="BO42" t="s">
        <v>75</v>
      </c>
      <c r="BV42" t="s">
        <v>75</v>
      </c>
      <c r="BX42" s="59" t="s">
        <v>76</v>
      </c>
      <c r="CB42" t="s">
        <v>75</v>
      </c>
      <c r="CF42" t="s">
        <v>75</v>
      </c>
      <c r="CH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</row>
    <row r="43" spans="9:109" x14ac:dyDescent="0.25">
      <c r="J43" s="1">
        <f>SUM(J24:J42)/2</f>
        <v>71</v>
      </c>
      <c r="M43" t="s">
        <v>136</v>
      </c>
      <c r="V43" t="s">
        <v>226</v>
      </c>
      <c r="X43" t="s">
        <v>228</v>
      </c>
      <c r="AA43">
        <f>G14*4</f>
        <v>72</v>
      </c>
      <c r="BO43" s="43" t="s">
        <v>173</v>
      </c>
      <c r="BV43" s="43" t="s">
        <v>99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 t="s">
        <v>97</v>
      </c>
      <c r="CG43" s="43"/>
      <c r="CH43" s="43"/>
      <c r="CI43" s="43"/>
      <c r="CJ43" s="43"/>
      <c r="CK43" s="43"/>
      <c r="CL43" s="43"/>
      <c r="CM43" s="43" t="s">
        <v>103</v>
      </c>
      <c r="CN43" s="43"/>
      <c r="CO43" s="43" t="s">
        <v>177</v>
      </c>
      <c r="CP43" s="43"/>
      <c r="CQ43" s="43" t="s">
        <v>98</v>
      </c>
    </row>
    <row r="44" spans="9:109" x14ac:dyDescent="0.25">
      <c r="M44" s="43" t="s">
        <v>111</v>
      </c>
      <c r="V44" s="7" t="s">
        <v>29</v>
      </c>
      <c r="W44" s="92" t="s">
        <v>231</v>
      </c>
      <c r="Z44" s="92" t="s">
        <v>230</v>
      </c>
      <c r="AA44" s="92" t="s">
        <v>75</v>
      </c>
      <c r="AB44" s="92" t="s">
        <v>108</v>
      </c>
      <c r="AC44" s="92" t="s">
        <v>233</v>
      </c>
      <c r="AD44" s="92" t="s">
        <v>232</v>
      </c>
      <c r="BX44" s="1">
        <v>44</v>
      </c>
      <c r="CK44" s="1"/>
      <c r="CZ44" s="1">
        <v>72</v>
      </c>
    </row>
    <row r="45" spans="9:109" x14ac:dyDescent="0.25">
      <c r="M45" t="s">
        <v>137</v>
      </c>
      <c r="P45" t="s">
        <v>150</v>
      </c>
      <c r="W45" s="1">
        <v>12</v>
      </c>
      <c r="Y45" s="10" t="s">
        <v>28</v>
      </c>
      <c r="Z45" s="1">
        <v>10</v>
      </c>
      <c r="AA45" s="1">
        <v>0</v>
      </c>
      <c r="AB45" s="1">
        <f t="shared" ref="AB45:AB62" si="5">Z45-AA45</f>
        <v>10</v>
      </c>
      <c r="AC45">
        <f>AB45/AB63</f>
        <v>7.575757575757576E-2</v>
      </c>
      <c r="AD45" s="1">
        <f>ROUNDUP(AC45*AB45,0)</f>
        <v>1</v>
      </c>
      <c r="BX45" s="56" t="s">
        <v>90</v>
      </c>
      <c r="BY45" s="57" t="s">
        <v>90</v>
      </c>
      <c r="BZ45" s="57" t="s">
        <v>90</v>
      </c>
      <c r="CA45" s="57" t="s">
        <v>90</v>
      </c>
      <c r="CB45" s="57" t="s">
        <v>90</v>
      </c>
      <c r="CC45" s="57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E45" s="1"/>
    </row>
    <row r="46" spans="9:109" x14ac:dyDescent="0.25">
      <c r="M46" s="43" t="s">
        <v>112</v>
      </c>
      <c r="Y46" s="15" t="s">
        <v>31</v>
      </c>
      <c r="Z46" s="1">
        <v>10</v>
      </c>
      <c r="AA46" s="1">
        <v>0</v>
      </c>
      <c r="AB46" s="1">
        <f t="shared" si="5"/>
        <v>10</v>
      </c>
      <c r="AC46">
        <f>AB46/AB63</f>
        <v>7.575757575757576E-2</v>
      </c>
      <c r="AD46" s="1">
        <f t="shared" ref="AD46:AD62" si="6">ROUNDUP(AC46*AB46,0)</f>
        <v>1</v>
      </c>
      <c r="BX46" s="57" t="s">
        <v>184</v>
      </c>
      <c r="CK46" s="56" t="s">
        <v>184</v>
      </c>
      <c r="CR46" s="57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</row>
    <row r="47" spans="9:109" x14ac:dyDescent="0.25">
      <c r="M47" s="70" t="s">
        <v>115</v>
      </c>
      <c r="N47" s="70"/>
      <c r="O47" s="70"/>
      <c r="Y47" s="16" t="s">
        <v>32</v>
      </c>
      <c r="Z47" s="1">
        <v>10</v>
      </c>
      <c r="AA47" s="1">
        <v>0</v>
      </c>
      <c r="AB47" s="1">
        <f t="shared" si="5"/>
        <v>10</v>
      </c>
      <c r="AC47">
        <f>AB47/AB63</f>
        <v>7.575757575757576E-2</v>
      </c>
      <c r="AD47" s="1">
        <f t="shared" si="6"/>
        <v>1</v>
      </c>
      <c r="CK47" s="56" t="s">
        <v>73</v>
      </c>
      <c r="CS47" s="56" t="s">
        <v>73</v>
      </c>
      <c r="CT47" s="56" t="s">
        <v>73</v>
      </c>
      <c r="CU47" s="56" t="s">
        <v>73</v>
      </c>
      <c r="CV47" s="56" t="s">
        <v>73</v>
      </c>
      <c r="CW47" s="56" t="s">
        <v>73</v>
      </c>
      <c r="CX47" s="57" t="s">
        <v>73</v>
      </c>
      <c r="CY47" s="56" t="s">
        <v>73</v>
      </c>
      <c r="CZ47" s="56" t="s">
        <v>73</v>
      </c>
    </row>
    <row r="48" spans="9:109" x14ac:dyDescent="0.25">
      <c r="M48" s="70" t="s">
        <v>138</v>
      </c>
      <c r="N48" s="70"/>
      <c r="O48" s="70"/>
      <c r="Y48" s="20" t="s">
        <v>34</v>
      </c>
      <c r="Z48" s="1">
        <v>10</v>
      </c>
      <c r="AA48" s="1">
        <v>0</v>
      </c>
      <c r="AB48" s="1">
        <f t="shared" si="5"/>
        <v>10</v>
      </c>
      <c r="AC48">
        <f>AB48/AB63</f>
        <v>7.575757575757576E-2</v>
      </c>
      <c r="AD48" s="1">
        <f t="shared" si="6"/>
        <v>1</v>
      </c>
      <c r="CK48" s="56" t="s">
        <v>70</v>
      </c>
      <c r="CS48" s="57" t="s">
        <v>70</v>
      </c>
      <c r="CT48" s="56" t="s">
        <v>70</v>
      </c>
      <c r="CU48" s="56" t="s">
        <v>70</v>
      </c>
      <c r="CV48" s="56" t="s">
        <v>70</v>
      </c>
      <c r="CW48" s="57" t="s">
        <v>70</v>
      </c>
      <c r="CY48" s="56" t="s">
        <v>70</v>
      </c>
      <c r="CZ48" s="56" t="s">
        <v>70</v>
      </c>
    </row>
    <row r="49" spans="13:138" x14ac:dyDescent="0.25">
      <c r="M49" s="70" t="s">
        <v>139</v>
      </c>
      <c r="N49" s="70"/>
      <c r="O49" s="70"/>
      <c r="P49" s="79"/>
      <c r="Y49" s="21" t="s">
        <v>35</v>
      </c>
      <c r="Z49" s="1">
        <v>10</v>
      </c>
      <c r="AA49" s="1">
        <v>0</v>
      </c>
      <c r="AB49" s="1">
        <f t="shared" si="5"/>
        <v>10</v>
      </c>
      <c r="AC49">
        <f>AB49/AB63</f>
        <v>7.575757575757576E-2</v>
      </c>
      <c r="AD49" s="1">
        <f t="shared" si="6"/>
        <v>1</v>
      </c>
      <c r="CK49" t="s">
        <v>71</v>
      </c>
      <c r="CT49" t="s">
        <v>71</v>
      </c>
      <c r="CU49" t="s">
        <v>71</v>
      </c>
      <c r="CV49" t="s">
        <v>71</v>
      </c>
      <c r="CY49" t="s">
        <v>71</v>
      </c>
      <c r="CZ49" t="s">
        <v>71</v>
      </c>
    </row>
    <row r="50" spans="13:138" x14ac:dyDescent="0.25">
      <c r="M50" s="43" t="s">
        <v>114</v>
      </c>
      <c r="Y50" s="11" t="s">
        <v>30</v>
      </c>
      <c r="Z50" s="1">
        <v>8</v>
      </c>
      <c r="AA50" s="1">
        <v>0</v>
      </c>
      <c r="AB50" s="1">
        <f t="shared" si="5"/>
        <v>8</v>
      </c>
      <c r="AC50">
        <f>AB50/AB63</f>
        <v>6.0606060606060608E-2</v>
      </c>
      <c r="AD50" s="1">
        <f t="shared" si="6"/>
        <v>1</v>
      </c>
      <c r="BX50" t="s">
        <v>75</v>
      </c>
      <c r="CK50" t="s">
        <v>75</v>
      </c>
      <c r="CR50" t="s">
        <v>75</v>
      </c>
      <c r="CS50" s="59" t="s">
        <v>76</v>
      </c>
      <c r="CT50" t="s">
        <v>75</v>
      </c>
      <c r="CU50" t="s">
        <v>75</v>
      </c>
      <c r="CV50" t="s">
        <v>75</v>
      </c>
      <c r="CX50" t="s">
        <v>75</v>
      </c>
      <c r="CY50" t="s">
        <v>75</v>
      </c>
      <c r="CZ50" t="s">
        <v>75</v>
      </c>
    </row>
    <row r="51" spans="13:138" x14ac:dyDescent="0.25">
      <c r="M51" t="s">
        <v>154</v>
      </c>
      <c r="Y51" s="23" t="s">
        <v>36</v>
      </c>
      <c r="Z51" s="1">
        <v>8</v>
      </c>
      <c r="AA51" s="1">
        <v>0</v>
      </c>
      <c r="AB51" s="1">
        <f t="shared" si="5"/>
        <v>8</v>
      </c>
      <c r="AC51">
        <f>AB51/AB63</f>
        <v>6.0606060606060608E-2</v>
      </c>
      <c r="AD51" s="1">
        <f t="shared" si="6"/>
        <v>1</v>
      </c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 t="s">
        <v>100</v>
      </c>
      <c r="CL51" s="43"/>
      <c r="CM51" s="43"/>
      <c r="CN51" s="43"/>
      <c r="CO51" s="43"/>
      <c r="CP51" s="43"/>
      <c r="CQ51" s="43"/>
      <c r="CR51" s="43"/>
      <c r="CT51" s="43" t="s">
        <v>95</v>
      </c>
      <c r="CU51" s="43" t="s">
        <v>101</v>
      </c>
      <c r="CV51" s="43" t="s">
        <v>105</v>
      </c>
      <c r="CY51" s="43" t="s">
        <v>102</v>
      </c>
      <c r="CZ51" s="43" t="s">
        <v>178</v>
      </c>
    </row>
    <row r="52" spans="13:138" x14ac:dyDescent="0.25">
      <c r="M52" s="75" t="s">
        <v>153</v>
      </c>
      <c r="N52" s="78"/>
      <c r="O52" s="78"/>
      <c r="Y52" s="27" t="s">
        <v>37</v>
      </c>
      <c r="Z52" s="1">
        <v>8</v>
      </c>
      <c r="AA52" s="1">
        <v>0</v>
      </c>
      <c r="AB52" s="1">
        <f t="shared" si="5"/>
        <v>8</v>
      </c>
      <c r="AC52">
        <f>AB52/AB63</f>
        <v>6.0606060606060608E-2</v>
      </c>
      <c r="AD52" s="1">
        <f t="shared" si="6"/>
        <v>1</v>
      </c>
      <c r="CS52" s="1">
        <v>65</v>
      </c>
      <c r="DG52" s="1">
        <v>79</v>
      </c>
    </row>
    <row r="53" spans="13:138" x14ac:dyDescent="0.25">
      <c r="M53" s="43" t="s">
        <v>119</v>
      </c>
      <c r="Y53" s="28" t="s">
        <v>38</v>
      </c>
      <c r="Z53" s="1">
        <v>8</v>
      </c>
      <c r="AA53" s="1">
        <v>0</v>
      </c>
      <c r="AB53" s="1">
        <f t="shared" si="5"/>
        <v>8</v>
      </c>
      <c r="AC53">
        <f>AB53/AB63</f>
        <v>6.0606060606060608E-2</v>
      </c>
      <c r="AD53" s="1">
        <f t="shared" si="6"/>
        <v>1</v>
      </c>
      <c r="CS53" s="56" t="s">
        <v>90</v>
      </c>
      <c r="CT53" s="57" t="s">
        <v>90</v>
      </c>
      <c r="CU53" s="57" t="s">
        <v>90</v>
      </c>
      <c r="CV53" s="57" t="s">
        <v>90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</row>
    <row r="54" spans="13:138" x14ac:dyDescent="0.25">
      <c r="M54" t="s">
        <v>155</v>
      </c>
      <c r="Y54" s="32" t="s">
        <v>40</v>
      </c>
      <c r="Z54" s="1">
        <v>7</v>
      </c>
      <c r="AA54" s="1">
        <v>0</v>
      </c>
      <c r="AB54" s="1">
        <f t="shared" si="5"/>
        <v>7</v>
      </c>
      <c r="AC54">
        <f>AB54/AB63</f>
        <v>5.3030303030303032E-2</v>
      </c>
      <c r="AD54" s="1">
        <f t="shared" si="6"/>
        <v>1</v>
      </c>
      <c r="CS54" s="56" t="s">
        <v>74</v>
      </c>
      <c r="CW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</row>
    <row r="55" spans="13:138" x14ac:dyDescent="0.25">
      <c r="M55" s="43" t="s">
        <v>121</v>
      </c>
      <c r="Y55" s="29" t="s">
        <v>39</v>
      </c>
      <c r="Z55" s="1">
        <v>6</v>
      </c>
      <c r="AA55" s="1">
        <v>0</v>
      </c>
      <c r="AB55" s="1">
        <f t="shared" si="5"/>
        <v>6</v>
      </c>
      <c r="AC55">
        <f>AB55/AB63</f>
        <v>4.5454545454545456E-2</v>
      </c>
      <c r="AD55" s="1">
        <f t="shared" si="6"/>
        <v>1</v>
      </c>
      <c r="CS55" s="56" t="s">
        <v>73</v>
      </c>
      <c r="CW55" s="56" t="s">
        <v>73</v>
      </c>
      <c r="DA55" s="57" t="s">
        <v>73</v>
      </c>
      <c r="DB55" s="56" t="s">
        <v>73</v>
      </c>
      <c r="DC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</row>
    <row r="56" spans="13:138" x14ac:dyDescent="0.25">
      <c r="M56" t="s">
        <v>151</v>
      </c>
      <c r="Y56" s="33" t="s">
        <v>41</v>
      </c>
      <c r="Z56" s="1">
        <v>6</v>
      </c>
      <c r="AA56" s="1">
        <v>0</v>
      </c>
      <c r="AB56" s="1">
        <f t="shared" si="5"/>
        <v>6</v>
      </c>
      <c r="AC56">
        <f>AB56/AB63</f>
        <v>4.5454545454545456E-2</v>
      </c>
      <c r="AD56" s="1">
        <f t="shared" si="6"/>
        <v>1</v>
      </c>
      <c r="CS56" s="56" t="s">
        <v>70</v>
      </c>
      <c r="CW56" s="56" t="s">
        <v>70</v>
      </c>
      <c r="DB56" s="56" t="s">
        <v>70</v>
      </c>
      <c r="DC56" s="57" t="s">
        <v>70</v>
      </c>
      <c r="DE56" s="56" t="s">
        <v>70</v>
      </c>
      <c r="DG56" s="56" t="s">
        <v>70</v>
      </c>
    </row>
    <row r="57" spans="13:138" x14ac:dyDescent="0.25">
      <c r="M57" s="43" t="s">
        <v>125</v>
      </c>
      <c r="Y57" s="35" t="s">
        <v>42</v>
      </c>
      <c r="Z57" s="1">
        <v>6</v>
      </c>
      <c r="AA57" s="1">
        <v>0</v>
      </c>
      <c r="AB57" s="1">
        <f t="shared" si="5"/>
        <v>6</v>
      </c>
      <c r="AC57">
        <f>AB57/AB63</f>
        <v>4.5454545454545456E-2</v>
      </c>
      <c r="AD57" s="1">
        <f t="shared" si="6"/>
        <v>1</v>
      </c>
      <c r="CS57" t="s">
        <v>71</v>
      </c>
      <c r="CW57" t="s">
        <v>71</v>
      </c>
      <c r="DB57" t="s">
        <v>71</v>
      </c>
      <c r="DE57" t="s">
        <v>71</v>
      </c>
      <c r="DG57" t="s">
        <v>71</v>
      </c>
    </row>
    <row r="58" spans="13:138" x14ac:dyDescent="0.25">
      <c r="M58" t="s">
        <v>122</v>
      </c>
      <c r="Y58" s="84" t="s">
        <v>172</v>
      </c>
      <c r="Z58" s="1">
        <v>6</v>
      </c>
      <c r="AA58" s="1">
        <v>0</v>
      </c>
      <c r="AB58" s="1">
        <f t="shared" si="5"/>
        <v>6</v>
      </c>
      <c r="AC58">
        <f>AB58/AB63</f>
        <v>4.5454545454545456E-2</v>
      </c>
      <c r="AD58" s="1">
        <f t="shared" si="6"/>
        <v>1</v>
      </c>
      <c r="CS58" t="s">
        <v>75</v>
      </c>
      <c r="CW58" t="s">
        <v>75</v>
      </c>
      <c r="DB58" t="s">
        <v>75</v>
      </c>
      <c r="DC58" s="59" t="s">
        <v>76</v>
      </c>
      <c r="DD58" t="s">
        <v>75</v>
      </c>
      <c r="DE58" t="s">
        <v>75</v>
      </c>
      <c r="DF58" t="s">
        <v>75</v>
      </c>
      <c r="DG58" t="s">
        <v>75</v>
      </c>
    </row>
    <row r="59" spans="13:138" x14ac:dyDescent="0.25">
      <c r="M59" t="s">
        <v>152</v>
      </c>
      <c r="Y59" s="17" t="s">
        <v>33</v>
      </c>
      <c r="Z59" s="1">
        <v>5</v>
      </c>
      <c r="AA59" s="1">
        <v>0</v>
      </c>
      <c r="AB59" s="1">
        <f t="shared" si="5"/>
        <v>5</v>
      </c>
      <c r="AC59">
        <f>AB59/AB63</f>
        <v>3.787878787878788E-2</v>
      </c>
      <c r="AD59" s="1">
        <f t="shared" si="6"/>
        <v>1</v>
      </c>
      <c r="CS59" s="43" t="s">
        <v>105</v>
      </c>
      <c r="CW59" s="43" t="s">
        <v>94</v>
      </c>
      <c r="CZ59" s="43"/>
      <c r="DB59" s="43" t="s">
        <v>99</v>
      </c>
      <c r="DE59" s="43" t="s">
        <v>93</v>
      </c>
      <c r="DG59" s="43" t="s">
        <v>175</v>
      </c>
      <c r="DM59" s="43"/>
    </row>
    <row r="60" spans="13:138" x14ac:dyDescent="0.25">
      <c r="M60" t="s">
        <v>156</v>
      </c>
      <c r="Y60" s="36" t="s">
        <v>43</v>
      </c>
      <c r="Z60" s="1">
        <v>5</v>
      </c>
      <c r="AA60" s="1">
        <v>0</v>
      </c>
      <c r="AB60" s="1">
        <f t="shared" si="5"/>
        <v>5</v>
      </c>
      <c r="AC60">
        <f>AB60/AB63</f>
        <v>3.787878787878788E-2</v>
      </c>
      <c r="AD60" s="1">
        <f t="shared" si="6"/>
        <v>1</v>
      </c>
      <c r="DB60" s="1"/>
      <c r="DC60" s="1">
        <v>75</v>
      </c>
      <c r="DS60" s="1"/>
      <c r="DW60" s="1"/>
      <c r="DY60" s="1">
        <v>97</v>
      </c>
      <c r="ED60" s="1"/>
      <c r="EH60" s="1"/>
    </row>
    <row r="61" spans="13:138" x14ac:dyDescent="0.25">
      <c r="M61" s="56" t="s">
        <v>157</v>
      </c>
      <c r="Y61" s="38" t="s">
        <v>44</v>
      </c>
      <c r="Z61" s="1">
        <v>5</v>
      </c>
      <c r="AA61" s="1">
        <v>0</v>
      </c>
      <c r="AB61" s="1">
        <f t="shared" si="5"/>
        <v>5</v>
      </c>
      <c r="AC61">
        <f>AB61/AB63</f>
        <v>3.787878787878788E-2</v>
      </c>
      <c r="AD61" s="1">
        <f t="shared" si="6"/>
        <v>1</v>
      </c>
      <c r="DC61" s="56" t="s">
        <v>90</v>
      </c>
      <c r="DD61" s="57" t="s">
        <v>90</v>
      </c>
      <c r="DE61" s="57" t="s">
        <v>90</v>
      </c>
      <c r="DF61" s="57" t="s">
        <v>90</v>
      </c>
      <c r="DG61" s="57" t="s">
        <v>90</v>
      </c>
      <c r="DH61" s="56" t="s">
        <v>90</v>
      </c>
      <c r="DI61" s="56" t="s">
        <v>90</v>
      </c>
      <c r="DJ61" s="56" t="s">
        <v>90</v>
      </c>
      <c r="DK61" s="56" t="s">
        <v>90</v>
      </c>
      <c r="DL61" s="56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  <c r="DY61" s="56" t="s">
        <v>90</v>
      </c>
    </row>
    <row r="62" spans="13:138" x14ac:dyDescent="0.25">
      <c r="M62" s="43" t="s">
        <v>135</v>
      </c>
      <c r="Y62" s="39" t="s">
        <v>45</v>
      </c>
      <c r="Z62" s="93">
        <v>4</v>
      </c>
      <c r="AA62" s="94">
        <v>0</v>
      </c>
      <c r="AB62" s="94">
        <f t="shared" si="5"/>
        <v>4</v>
      </c>
      <c r="AC62" s="95">
        <f>AB62/AB63</f>
        <v>3.0303030303030304E-2</v>
      </c>
      <c r="AD62" s="94">
        <f t="shared" si="6"/>
        <v>1</v>
      </c>
      <c r="DC62" s="56" t="s">
        <v>186</v>
      </c>
      <c r="DH62" s="56" t="s">
        <v>186</v>
      </c>
      <c r="DI62" s="56" t="s">
        <v>186</v>
      </c>
      <c r="DJ62" s="56" t="s">
        <v>186</v>
      </c>
      <c r="DK62" s="56" t="s">
        <v>186</v>
      </c>
      <c r="DL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7" t="s">
        <v>186</v>
      </c>
      <c r="DU62" s="56" t="s">
        <v>186</v>
      </c>
      <c r="DV62" s="57" t="s">
        <v>186</v>
      </c>
      <c r="DW62" s="56" t="s">
        <v>186</v>
      </c>
      <c r="DX62" s="56" t="s">
        <v>186</v>
      </c>
      <c r="DY62" s="56" t="s">
        <v>186</v>
      </c>
    </row>
    <row r="63" spans="13:138" x14ac:dyDescent="0.25">
      <c r="AA63" s="1"/>
      <c r="AB63" s="1">
        <f>SUM(AB45:AB62)</f>
        <v>132</v>
      </c>
      <c r="DC63" s="56" t="s">
        <v>73</v>
      </c>
      <c r="DH63" s="57" t="s">
        <v>73</v>
      </c>
      <c r="DI63" s="57" t="s">
        <v>73</v>
      </c>
      <c r="DJ63" s="57" t="s">
        <v>73</v>
      </c>
      <c r="DK63" s="57" t="s">
        <v>73</v>
      </c>
      <c r="DL63" s="57" t="s">
        <v>73</v>
      </c>
      <c r="DM63" s="56" t="s">
        <v>73</v>
      </c>
      <c r="DN63" s="57" t="s">
        <v>73</v>
      </c>
      <c r="DO63" s="57" t="s">
        <v>73</v>
      </c>
      <c r="DP63" s="57" t="s">
        <v>73</v>
      </c>
      <c r="DQ63" s="57" t="s">
        <v>73</v>
      </c>
      <c r="DR63" s="56" t="s">
        <v>73</v>
      </c>
      <c r="DS63" s="56" t="s">
        <v>73</v>
      </c>
      <c r="DU63" s="56" t="s">
        <v>73</v>
      </c>
      <c r="DW63" s="56" t="s">
        <v>73</v>
      </c>
      <c r="DX63" s="57" t="s">
        <v>73</v>
      </c>
      <c r="DY63" s="56" t="s">
        <v>73</v>
      </c>
    </row>
    <row r="64" spans="13:138" x14ac:dyDescent="0.25">
      <c r="V64" s="10" t="s">
        <v>28</v>
      </c>
      <c r="W64" s="92" t="s">
        <v>231</v>
      </c>
      <c r="Z64" s="92" t="s">
        <v>230</v>
      </c>
      <c r="AA64" s="92" t="s">
        <v>75</v>
      </c>
      <c r="AB64" s="92" t="s">
        <v>108</v>
      </c>
      <c r="AC64" s="92" t="s">
        <v>233</v>
      </c>
      <c r="AD64" s="92" t="s">
        <v>232</v>
      </c>
      <c r="DC64" s="56" t="s">
        <v>70</v>
      </c>
      <c r="DM64" s="56" t="s">
        <v>70</v>
      </c>
      <c r="DR64" s="56" t="s">
        <v>70</v>
      </c>
      <c r="DS64" s="56" t="s">
        <v>70</v>
      </c>
      <c r="DU64" s="57" t="s">
        <v>70</v>
      </c>
      <c r="DW64" s="56" t="s">
        <v>70</v>
      </c>
      <c r="DY64" s="56" t="s">
        <v>70</v>
      </c>
    </row>
    <row r="65" spans="23:155" x14ac:dyDescent="0.25">
      <c r="W65" s="1">
        <v>9</v>
      </c>
      <c r="Y65" s="15" t="s">
        <v>31</v>
      </c>
      <c r="Z65" s="1">
        <v>10</v>
      </c>
      <c r="AA65" s="1">
        <v>1</v>
      </c>
      <c r="AB65" s="1">
        <f t="shared" ref="AB65:AB81" si="7">Z65-AA65</f>
        <v>9</v>
      </c>
      <c r="AC65">
        <f>AB65/AB82</f>
        <v>8.1081081081081086E-2</v>
      </c>
      <c r="AD65" s="1">
        <f t="shared" ref="AD65:AD81" si="8">ROUNDUP(AC65*AB65,0)</f>
        <v>1</v>
      </c>
      <c r="DC65" t="s">
        <v>71</v>
      </c>
      <c r="DM65" t="s">
        <v>71</v>
      </c>
      <c r="DR65" t="s">
        <v>71</v>
      </c>
      <c r="DS65" t="s">
        <v>71</v>
      </c>
      <c r="DW65" t="s">
        <v>71</v>
      </c>
      <c r="DY65" t="s">
        <v>71</v>
      </c>
    </row>
    <row r="66" spans="23:155" x14ac:dyDescent="0.25">
      <c r="Y66" s="16" t="s">
        <v>32</v>
      </c>
      <c r="Z66" s="1">
        <v>10</v>
      </c>
      <c r="AA66" s="1">
        <v>0</v>
      </c>
      <c r="AB66" s="1">
        <f t="shared" si="7"/>
        <v>10</v>
      </c>
      <c r="AC66">
        <f>AB66/AB82</f>
        <v>9.0090090090090086E-2</v>
      </c>
      <c r="AD66" s="1">
        <f t="shared" si="8"/>
        <v>1</v>
      </c>
      <c r="DC66" t="s">
        <v>75</v>
      </c>
      <c r="DH66" t="s">
        <v>75</v>
      </c>
      <c r="DI66" t="s">
        <v>75</v>
      </c>
      <c r="DJ66" t="s">
        <v>75</v>
      </c>
      <c r="DK66" t="s">
        <v>75</v>
      </c>
      <c r="DL66" t="s">
        <v>75</v>
      </c>
      <c r="DM66" t="s">
        <v>75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s="59" t="s">
        <v>76</v>
      </c>
      <c r="DV66" t="s">
        <v>75</v>
      </c>
      <c r="DW66" t="s">
        <v>75</v>
      </c>
      <c r="DX66" t="s">
        <v>75</v>
      </c>
      <c r="DY66" t="s">
        <v>75</v>
      </c>
    </row>
    <row r="67" spans="23:155" x14ac:dyDescent="0.25">
      <c r="Y67" s="20" t="s">
        <v>34</v>
      </c>
      <c r="Z67" s="1">
        <v>10</v>
      </c>
      <c r="AA67" s="1">
        <v>1</v>
      </c>
      <c r="AB67" s="1">
        <f t="shared" si="7"/>
        <v>9</v>
      </c>
      <c r="AC67">
        <f>AB67/AB82</f>
        <v>8.1081081081081086E-2</v>
      </c>
      <c r="AD67" s="1">
        <f t="shared" si="8"/>
        <v>1</v>
      </c>
      <c r="DC67" s="43" t="s">
        <v>97</v>
      </c>
      <c r="DG67" s="43"/>
      <c r="DM67" s="43" t="s">
        <v>95</v>
      </c>
      <c r="DR67" s="43" t="s">
        <v>96</v>
      </c>
      <c r="DS67" s="43" t="s">
        <v>177</v>
      </c>
      <c r="DU67" s="43"/>
      <c r="DW67" s="43" t="s">
        <v>98</v>
      </c>
      <c r="DY67" s="43" t="s">
        <v>93</v>
      </c>
      <c r="ED67" s="43"/>
      <c r="EE67" s="43"/>
      <c r="EF67" s="43"/>
      <c r="EG67" s="43"/>
      <c r="EH67" s="43"/>
      <c r="EI67" s="43"/>
    </row>
    <row r="68" spans="23:155" x14ac:dyDescent="0.25">
      <c r="Y68" s="21" t="s">
        <v>35</v>
      </c>
      <c r="Z68" s="1">
        <v>10</v>
      </c>
      <c r="AA68" s="1">
        <v>0</v>
      </c>
      <c r="AB68" s="1">
        <f t="shared" si="7"/>
        <v>10</v>
      </c>
      <c r="AC68">
        <f>AB68/AB82</f>
        <v>9.0090090090090086E-2</v>
      </c>
      <c r="AD68" s="1">
        <f t="shared" si="8"/>
        <v>1</v>
      </c>
      <c r="DR68" s="1"/>
      <c r="DU68" s="1">
        <v>93</v>
      </c>
      <c r="DW68" s="43"/>
      <c r="DY68" s="43"/>
      <c r="EB68" s="1"/>
      <c r="ED68" s="43"/>
      <c r="EJ68" s="1">
        <v>108</v>
      </c>
    </row>
    <row r="69" spans="23:155" x14ac:dyDescent="0.25">
      <c r="Y69" s="11" t="s">
        <v>30</v>
      </c>
      <c r="Z69" s="1">
        <v>8</v>
      </c>
      <c r="AA69" s="1">
        <v>1</v>
      </c>
      <c r="AB69" s="1">
        <f t="shared" si="7"/>
        <v>7</v>
      </c>
      <c r="AC69">
        <f>AB69/AB82</f>
        <v>6.3063063063063057E-2</v>
      </c>
      <c r="AD69" s="1">
        <f t="shared" si="8"/>
        <v>1</v>
      </c>
      <c r="DU69" s="56" t="s">
        <v>90</v>
      </c>
      <c r="DV69" s="57" t="s">
        <v>90</v>
      </c>
      <c r="DW69" s="57" t="s">
        <v>90</v>
      </c>
      <c r="DX69" s="57" t="s">
        <v>90</v>
      </c>
      <c r="DY69" s="57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23:155" x14ac:dyDescent="0.25">
      <c r="Y70" s="23" t="s">
        <v>36</v>
      </c>
      <c r="Z70" s="1">
        <v>8</v>
      </c>
      <c r="AA70" s="1">
        <v>1</v>
      </c>
      <c r="AB70" s="1">
        <f t="shared" si="7"/>
        <v>7</v>
      </c>
      <c r="AC70">
        <f>AB70/AB82</f>
        <v>6.3063063063063057E-2</v>
      </c>
      <c r="AD70" s="1">
        <f t="shared" si="8"/>
        <v>1</v>
      </c>
      <c r="DU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7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23:155" x14ac:dyDescent="0.25">
      <c r="Y71" s="27" t="s">
        <v>37</v>
      </c>
      <c r="Z71" s="1">
        <v>8</v>
      </c>
      <c r="AA71" s="1">
        <v>1</v>
      </c>
      <c r="AB71" s="1">
        <f t="shared" si="7"/>
        <v>7</v>
      </c>
      <c r="AC71">
        <f>AB71/AB82</f>
        <v>6.3063063063063057E-2</v>
      </c>
      <c r="AD71" s="1">
        <f t="shared" si="8"/>
        <v>1</v>
      </c>
      <c r="DU71" s="56" t="s">
        <v>73</v>
      </c>
      <c r="DZ71" s="57" t="s">
        <v>73</v>
      </c>
      <c r="EA71" s="57" t="s">
        <v>73</v>
      </c>
      <c r="EB71" s="56" t="s">
        <v>73</v>
      </c>
      <c r="EC71" s="57" t="s">
        <v>73</v>
      </c>
      <c r="EE71" s="57" t="s">
        <v>73</v>
      </c>
      <c r="EF71" s="57" t="s">
        <v>73</v>
      </c>
      <c r="EG71" s="57" t="s">
        <v>73</v>
      </c>
      <c r="EH71" s="56" t="s">
        <v>73</v>
      </c>
      <c r="EI71" s="57" t="s">
        <v>73</v>
      </c>
      <c r="EJ71" s="56" t="s">
        <v>73</v>
      </c>
    </row>
    <row r="72" spans="23:155" x14ac:dyDescent="0.25">
      <c r="Y72" s="28" t="s">
        <v>38</v>
      </c>
      <c r="Z72" s="1">
        <v>8</v>
      </c>
      <c r="AA72" s="1">
        <v>1</v>
      </c>
      <c r="AB72" s="1">
        <f t="shared" si="7"/>
        <v>7</v>
      </c>
      <c r="AC72">
        <f>AB72/AB82</f>
        <v>6.3063063063063057E-2</v>
      </c>
      <c r="AD72" s="1">
        <f t="shared" si="8"/>
        <v>1</v>
      </c>
      <c r="DU72" s="56" t="s">
        <v>70</v>
      </c>
      <c r="EB72" s="56" t="s">
        <v>70</v>
      </c>
      <c r="EH72" s="56" t="s">
        <v>70</v>
      </c>
      <c r="EJ72" s="56" t="s">
        <v>70</v>
      </c>
    </row>
    <row r="73" spans="23:155" x14ac:dyDescent="0.25">
      <c r="Y73" s="32" t="s">
        <v>40</v>
      </c>
      <c r="Z73" s="1">
        <v>7</v>
      </c>
      <c r="AA73" s="1">
        <v>1</v>
      </c>
      <c r="AB73" s="1">
        <f t="shared" si="7"/>
        <v>6</v>
      </c>
      <c r="AC73">
        <f>AB73/AB82</f>
        <v>5.4054054054054057E-2</v>
      </c>
      <c r="AD73" s="1">
        <f t="shared" si="8"/>
        <v>1</v>
      </c>
      <c r="DU73" t="s">
        <v>71</v>
      </c>
      <c r="EB73" t="s">
        <v>71</v>
      </c>
      <c r="EH73" t="s">
        <v>71</v>
      </c>
      <c r="EJ73" t="s">
        <v>71</v>
      </c>
    </row>
    <row r="74" spans="23:155" x14ac:dyDescent="0.25">
      <c r="Y74" s="29" t="s">
        <v>39</v>
      </c>
      <c r="Z74" s="1">
        <v>6</v>
      </c>
      <c r="AA74" s="1">
        <v>0</v>
      </c>
      <c r="AB74" s="1">
        <f t="shared" si="7"/>
        <v>6</v>
      </c>
      <c r="AC74">
        <f>AB74/AB82</f>
        <v>5.4054054054054057E-2</v>
      </c>
      <c r="AD74" s="1">
        <f t="shared" si="8"/>
        <v>1</v>
      </c>
      <c r="DU74" t="s">
        <v>75</v>
      </c>
      <c r="EB74" t="s">
        <v>75</v>
      </c>
      <c r="EH74" t="s">
        <v>75</v>
      </c>
      <c r="EJ74" t="s">
        <v>75</v>
      </c>
    </row>
    <row r="75" spans="23:155" x14ac:dyDescent="0.25">
      <c r="Y75" s="33" t="s">
        <v>41</v>
      </c>
      <c r="Z75" s="1">
        <v>6</v>
      </c>
      <c r="AA75" s="1">
        <v>0</v>
      </c>
      <c r="AB75" s="1">
        <f t="shared" si="7"/>
        <v>6</v>
      </c>
      <c r="AC75">
        <f>AB75/AB82</f>
        <v>5.4054054054054057E-2</v>
      </c>
      <c r="AD75" s="1">
        <f t="shared" si="8"/>
        <v>1</v>
      </c>
      <c r="DR75" s="43"/>
      <c r="DU75" s="43" t="s">
        <v>94</v>
      </c>
      <c r="DY75" s="43"/>
      <c r="EB75" s="43" t="s">
        <v>98</v>
      </c>
      <c r="EH75" s="43" t="s">
        <v>93</v>
      </c>
      <c r="EJ75" s="43" t="s">
        <v>177</v>
      </c>
    </row>
    <row r="76" spans="23:155" x14ac:dyDescent="0.25">
      <c r="Y76" s="35" t="s">
        <v>42</v>
      </c>
      <c r="Z76" s="1">
        <v>6</v>
      </c>
      <c r="AA76" s="1">
        <v>0</v>
      </c>
      <c r="AB76" s="1">
        <f t="shared" si="7"/>
        <v>6</v>
      </c>
      <c r="AC76">
        <f>AB76/AB82</f>
        <v>5.4054054054054057E-2</v>
      </c>
      <c r="AD76" s="1">
        <f t="shared" si="8"/>
        <v>1</v>
      </c>
      <c r="EC76" s="1"/>
      <c r="EJ76" s="1"/>
      <c r="EK76" s="1">
        <v>109</v>
      </c>
      <c r="EL76" s="1"/>
      <c r="EQ76" s="1">
        <v>115</v>
      </c>
      <c r="EY76" s="1"/>
    </row>
    <row r="77" spans="23:155" x14ac:dyDescent="0.25">
      <c r="Y77" s="84" t="s">
        <v>172</v>
      </c>
      <c r="Z77" s="1">
        <v>6</v>
      </c>
      <c r="AA77" s="1">
        <v>1</v>
      </c>
      <c r="AB77" s="1">
        <f t="shared" si="7"/>
        <v>5</v>
      </c>
      <c r="AC77">
        <f>AB77/AB82</f>
        <v>4.5045045045045043E-2</v>
      </c>
      <c r="AD77" s="1">
        <f t="shared" si="8"/>
        <v>1</v>
      </c>
      <c r="EK77" s="56" t="s">
        <v>90</v>
      </c>
      <c r="EL77" s="56" t="s">
        <v>90</v>
      </c>
      <c r="EM77" s="56" t="s">
        <v>90</v>
      </c>
      <c r="EN77" s="56" t="s">
        <v>90</v>
      </c>
      <c r="EO77" s="56" t="s">
        <v>90</v>
      </c>
      <c r="EP77" s="56" t="s">
        <v>90</v>
      </c>
      <c r="EQ77" s="56" t="s">
        <v>90</v>
      </c>
    </row>
    <row r="78" spans="23:155" x14ac:dyDescent="0.25">
      <c r="Y78" s="17" t="s">
        <v>33</v>
      </c>
      <c r="Z78" s="1">
        <v>5</v>
      </c>
      <c r="AA78" s="1">
        <v>1</v>
      </c>
      <c r="AB78" s="1">
        <f t="shared" si="7"/>
        <v>4</v>
      </c>
      <c r="AC78">
        <f>AB78/AB82</f>
        <v>3.6036036036036036E-2</v>
      </c>
      <c r="AD78" s="1">
        <f t="shared" si="8"/>
        <v>1</v>
      </c>
      <c r="EK78" s="56" t="s">
        <v>190</v>
      </c>
      <c r="EL78" s="56" t="s">
        <v>190</v>
      </c>
      <c r="EM78" s="56" t="s">
        <v>190</v>
      </c>
      <c r="EN78" s="56" t="s">
        <v>190</v>
      </c>
      <c r="EO78" s="56" t="s">
        <v>190</v>
      </c>
      <c r="EP78" s="56" t="s">
        <v>190</v>
      </c>
      <c r="EQ78" s="56" t="s">
        <v>190</v>
      </c>
    </row>
    <row r="79" spans="23:155" x14ac:dyDescent="0.25">
      <c r="Y79" s="36" t="s">
        <v>43</v>
      </c>
      <c r="Z79" s="1">
        <v>5</v>
      </c>
      <c r="AA79" s="1">
        <v>1</v>
      </c>
      <c r="AB79" s="1">
        <f t="shared" si="7"/>
        <v>4</v>
      </c>
      <c r="AC79">
        <f>AB79/AB82</f>
        <v>3.6036036036036036E-2</v>
      </c>
      <c r="AD79" s="1">
        <f t="shared" si="8"/>
        <v>1</v>
      </c>
      <c r="EK79" s="57" t="s">
        <v>73</v>
      </c>
      <c r="EL79" s="57" t="s">
        <v>73</v>
      </c>
      <c r="EM79" s="57" t="s">
        <v>73</v>
      </c>
      <c r="EN79" s="57" t="s">
        <v>73</v>
      </c>
      <c r="EO79" s="56" t="s">
        <v>73</v>
      </c>
      <c r="EP79" s="57" t="s">
        <v>73</v>
      </c>
      <c r="EQ79" s="56" t="s">
        <v>73</v>
      </c>
    </row>
    <row r="80" spans="23:155" x14ac:dyDescent="0.25">
      <c r="Y80" s="38" t="s">
        <v>44</v>
      </c>
      <c r="Z80" s="1">
        <v>5</v>
      </c>
      <c r="AA80" s="1">
        <v>0</v>
      </c>
      <c r="AB80" s="1">
        <f t="shared" si="7"/>
        <v>5</v>
      </c>
      <c r="AC80">
        <f>AB80/AB82</f>
        <v>4.5045045045045043E-2</v>
      </c>
      <c r="AD80" s="1">
        <f t="shared" si="8"/>
        <v>1</v>
      </c>
      <c r="EO80" s="56" t="s">
        <v>70</v>
      </c>
      <c r="EQ80" s="56" t="s">
        <v>70</v>
      </c>
    </row>
    <row r="81" spans="22:165" x14ac:dyDescent="0.25">
      <c r="Y81" s="39" t="s">
        <v>45</v>
      </c>
      <c r="Z81" s="93">
        <v>4</v>
      </c>
      <c r="AA81" s="94">
        <v>1</v>
      </c>
      <c r="AB81" s="94">
        <f t="shared" si="7"/>
        <v>3</v>
      </c>
      <c r="AC81" s="95">
        <f>AB81/AB82</f>
        <v>2.7027027027027029E-2</v>
      </c>
      <c r="AD81" s="94">
        <f t="shared" si="8"/>
        <v>1</v>
      </c>
      <c r="EO81" t="s">
        <v>71</v>
      </c>
      <c r="EQ81" t="s">
        <v>71</v>
      </c>
    </row>
    <row r="82" spans="22:165" x14ac:dyDescent="0.25">
      <c r="AA82" s="1"/>
      <c r="AB82" s="1">
        <f>SUM(AB65:AB81)</f>
        <v>111</v>
      </c>
      <c r="EK82" t="s">
        <v>75</v>
      </c>
      <c r="EL82" t="s">
        <v>75</v>
      </c>
      <c r="EM82" t="s">
        <v>75</v>
      </c>
      <c r="EN82" t="s">
        <v>75</v>
      </c>
      <c r="EO82" t="s">
        <v>75</v>
      </c>
      <c r="EP82" t="s">
        <v>75</v>
      </c>
      <c r="EQ82" t="s">
        <v>75</v>
      </c>
    </row>
    <row r="83" spans="22:165" x14ac:dyDescent="0.25">
      <c r="V83" s="15" t="s">
        <v>31</v>
      </c>
      <c r="W83" s="92" t="s">
        <v>231</v>
      </c>
      <c r="Z83" s="92" t="s">
        <v>230</v>
      </c>
      <c r="AA83" s="92" t="s">
        <v>75</v>
      </c>
      <c r="AB83" s="92" t="s">
        <v>108</v>
      </c>
      <c r="AC83" s="92" t="s">
        <v>233</v>
      </c>
      <c r="AD83" s="92" t="s">
        <v>232</v>
      </c>
      <c r="EH83" s="43"/>
      <c r="EJ83" s="43"/>
      <c r="EK83" s="43"/>
      <c r="EL83" s="43"/>
      <c r="EO83" s="43" t="s">
        <v>102</v>
      </c>
      <c r="EQ83" s="43" t="s">
        <v>98</v>
      </c>
      <c r="EY83" s="43"/>
    </row>
    <row r="84" spans="22:165" x14ac:dyDescent="0.25">
      <c r="W84" s="1">
        <v>9</v>
      </c>
      <c r="Y84" s="16" t="s">
        <v>32</v>
      </c>
      <c r="Z84" s="1">
        <v>10</v>
      </c>
      <c r="AA84" s="1">
        <v>1</v>
      </c>
      <c r="AB84" s="1">
        <f>Z84-AA84</f>
        <v>9</v>
      </c>
      <c r="AC84">
        <f>AB84/AB100</f>
        <v>9.5744680851063829E-2</v>
      </c>
      <c r="AD84" s="1">
        <f t="shared" ref="AD84:AD99" si="9">ROUNDUP(AC84*AB84,0)</f>
        <v>1</v>
      </c>
      <c r="EK84" s="1"/>
      <c r="ER84" s="1">
        <v>116</v>
      </c>
      <c r="FB84" s="1"/>
      <c r="FD84" s="1">
        <v>128</v>
      </c>
    </row>
    <row r="85" spans="22:165" x14ac:dyDescent="0.25">
      <c r="Y85" s="20" t="s">
        <v>34</v>
      </c>
      <c r="Z85" s="1">
        <v>10</v>
      </c>
      <c r="AA85" s="1">
        <v>2</v>
      </c>
      <c r="AB85" s="1">
        <f>Z85-AA85</f>
        <v>8</v>
      </c>
      <c r="AC85">
        <f>AB85/AB100</f>
        <v>8.5106382978723402E-2</v>
      </c>
      <c r="AD85" s="1">
        <f t="shared" si="9"/>
        <v>1</v>
      </c>
      <c r="ER85" s="56" t="s">
        <v>90</v>
      </c>
      <c r="ES85" s="56" t="s">
        <v>90</v>
      </c>
      <c r="ET85" s="56" t="s">
        <v>90</v>
      </c>
      <c r="EU85" s="56" t="s">
        <v>90</v>
      </c>
      <c r="EV85" s="56" t="s">
        <v>90</v>
      </c>
      <c r="EW85" s="56" t="s">
        <v>90</v>
      </c>
      <c r="EX85" s="56" t="s">
        <v>90</v>
      </c>
      <c r="EY85" s="56" t="s">
        <v>90</v>
      </c>
      <c r="EZ85" s="56" t="s">
        <v>90</v>
      </c>
      <c r="FA85" s="56" t="s">
        <v>90</v>
      </c>
      <c r="FB85" s="56" t="s">
        <v>90</v>
      </c>
      <c r="FC85" s="56" t="s">
        <v>90</v>
      </c>
      <c r="FD85" s="56" t="s">
        <v>90</v>
      </c>
    </row>
    <row r="86" spans="22:165" x14ac:dyDescent="0.25">
      <c r="Y86" s="21" t="s">
        <v>35</v>
      </c>
      <c r="Z86" s="1">
        <v>10</v>
      </c>
      <c r="AA86" s="1">
        <v>1</v>
      </c>
      <c r="AB86" s="1">
        <f>Z86-AA86</f>
        <v>9</v>
      </c>
      <c r="AC86">
        <f>AB86/AB100</f>
        <v>9.5744680851063829E-2</v>
      </c>
      <c r="AD86" s="1">
        <f t="shared" si="9"/>
        <v>1</v>
      </c>
      <c r="ER86" s="56" t="s">
        <v>80</v>
      </c>
      <c r="ES86" s="56" t="s">
        <v>80</v>
      </c>
      <c r="ET86" s="56" t="s">
        <v>80</v>
      </c>
      <c r="EU86" s="56" t="s">
        <v>80</v>
      </c>
      <c r="EV86" s="56" t="s">
        <v>80</v>
      </c>
      <c r="EW86" s="56" t="s">
        <v>80</v>
      </c>
      <c r="EX86" s="56" t="s">
        <v>80</v>
      </c>
      <c r="EY86" s="57" t="s">
        <v>80</v>
      </c>
      <c r="EZ86" s="56" t="s">
        <v>80</v>
      </c>
      <c r="FA86" s="56" t="s">
        <v>80</v>
      </c>
      <c r="FB86" s="56" t="s">
        <v>80</v>
      </c>
      <c r="FC86" s="56" t="s">
        <v>80</v>
      </c>
      <c r="FD86" s="56" t="s">
        <v>80</v>
      </c>
    </row>
    <row r="87" spans="22:165" x14ac:dyDescent="0.25">
      <c r="Y87" s="11" t="s">
        <v>30</v>
      </c>
      <c r="Z87" s="1">
        <v>8</v>
      </c>
      <c r="AA87" s="1">
        <v>1</v>
      </c>
      <c r="AB87" s="1">
        <f>Z87-AA87</f>
        <v>7</v>
      </c>
      <c r="AC87">
        <f>AB87/AB100</f>
        <v>7.4468085106382975E-2</v>
      </c>
      <c r="AD87" s="1">
        <f t="shared" si="9"/>
        <v>1</v>
      </c>
      <c r="ER87" s="57" t="s">
        <v>73</v>
      </c>
      <c r="ES87" s="56" t="s">
        <v>73</v>
      </c>
      <c r="ET87" s="57" t="s">
        <v>73</v>
      </c>
      <c r="EU87" s="56" t="s">
        <v>73</v>
      </c>
      <c r="EV87" s="57" t="s">
        <v>73</v>
      </c>
      <c r="EW87" s="57" t="s">
        <v>73</v>
      </c>
      <c r="EX87" s="57" t="s">
        <v>73</v>
      </c>
      <c r="EZ87" s="57" t="s">
        <v>73</v>
      </c>
      <c r="FA87" s="57" t="s">
        <v>73</v>
      </c>
      <c r="FB87" s="56" t="s">
        <v>73</v>
      </c>
      <c r="FC87" s="57" t="s">
        <v>73</v>
      </c>
      <c r="FD87" s="56" t="s">
        <v>73</v>
      </c>
    </row>
    <row r="88" spans="22:165" x14ac:dyDescent="0.25">
      <c r="Y88" s="23" t="s">
        <v>36</v>
      </c>
      <c r="Z88" s="1">
        <v>8</v>
      </c>
      <c r="AA88" s="1">
        <v>1</v>
      </c>
      <c r="AB88" s="1">
        <f>Z88-AA88</f>
        <v>7</v>
      </c>
      <c r="AC88">
        <f>AB88/AB100</f>
        <v>7.4468085106382975E-2</v>
      </c>
      <c r="AD88" s="1">
        <f t="shared" si="9"/>
        <v>1</v>
      </c>
      <c r="ES88" s="56" t="s">
        <v>70</v>
      </c>
      <c r="EU88" s="57" t="s">
        <v>70</v>
      </c>
      <c r="FB88" s="56" t="s">
        <v>70</v>
      </c>
      <c r="FD88" s="56" t="s">
        <v>70</v>
      </c>
    </row>
    <row r="89" spans="22:165" x14ac:dyDescent="0.25">
      <c r="Y89" s="27" t="s">
        <v>37</v>
      </c>
      <c r="Z89" s="1">
        <v>8</v>
      </c>
      <c r="AA89" s="1">
        <v>2</v>
      </c>
      <c r="AB89" s="1">
        <f t="shared" ref="AB89:AB99" si="10">Z89-AA89</f>
        <v>6</v>
      </c>
      <c r="AC89">
        <f>AB89/AB100</f>
        <v>6.3829787234042548E-2</v>
      </c>
      <c r="AD89" s="1">
        <f t="shared" si="9"/>
        <v>1</v>
      </c>
      <c r="ES89" t="s">
        <v>71</v>
      </c>
      <c r="FB89" t="s">
        <v>71</v>
      </c>
      <c r="FD89" t="s">
        <v>71</v>
      </c>
    </row>
    <row r="90" spans="22:165" x14ac:dyDescent="0.25">
      <c r="Y90" s="28" t="s">
        <v>38</v>
      </c>
      <c r="Z90" s="1">
        <v>8</v>
      </c>
      <c r="AA90" s="1">
        <v>1</v>
      </c>
      <c r="AB90" s="1">
        <f t="shared" si="10"/>
        <v>7</v>
      </c>
      <c r="AC90">
        <f>AB90/AB100</f>
        <v>7.4468085106382975E-2</v>
      </c>
      <c r="AD90" s="1">
        <f t="shared" si="9"/>
        <v>1</v>
      </c>
      <c r="ES90" t="s">
        <v>75</v>
      </c>
      <c r="ET90" t="s">
        <v>75</v>
      </c>
      <c r="EU90" s="59" t="s">
        <v>76</v>
      </c>
      <c r="EV90" t="s">
        <v>75</v>
      </c>
      <c r="EW90" t="s">
        <v>75</v>
      </c>
      <c r="EX90" t="s">
        <v>75</v>
      </c>
      <c r="EY90" t="s">
        <v>75</v>
      </c>
      <c r="EZ90" t="s">
        <v>75</v>
      </c>
      <c r="FA90" t="s">
        <v>75</v>
      </c>
      <c r="FB90" t="s">
        <v>75</v>
      </c>
      <c r="FC90" t="s">
        <v>75</v>
      </c>
      <c r="FD90" t="s">
        <v>75</v>
      </c>
    </row>
    <row r="91" spans="22:165" x14ac:dyDescent="0.25">
      <c r="Y91" s="32" t="s">
        <v>40</v>
      </c>
      <c r="Z91" s="1">
        <v>7</v>
      </c>
      <c r="AA91" s="1">
        <v>2</v>
      </c>
      <c r="AB91" s="1">
        <f t="shared" si="10"/>
        <v>5</v>
      </c>
      <c r="AC91">
        <f>AB91/AB100</f>
        <v>5.3191489361702128E-2</v>
      </c>
      <c r="AD91" s="1">
        <f t="shared" si="9"/>
        <v>1</v>
      </c>
      <c r="EO91" s="43"/>
      <c r="EQ91" s="43"/>
      <c r="ES91" s="43" t="s">
        <v>104</v>
      </c>
      <c r="FB91" s="43" t="s">
        <v>102</v>
      </c>
      <c r="FD91" s="43" t="s">
        <v>178</v>
      </c>
    </row>
    <row r="92" spans="22:165" x14ac:dyDescent="0.25">
      <c r="Y92" s="29" t="s">
        <v>39</v>
      </c>
      <c r="Z92" s="1">
        <v>6</v>
      </c>
      <c r="AA92" s="1">
        <v>0</v>
      </c>
      <c r="AB92" s="1">
        <f t="shared" si="10"/>
        <v>6</v>
      </c>
      <c r="AC92">
        <f>AB92/AB100</f>
        <v>6.3829787234042548E-2</v>
      </c>
      <c r="AD92" s="1">
        <f t="shared" si="9"/>
        <v>1</v>
      </c>
      <c r="EK92" s="43"/>
      <c r="EU92" s="1">
        <v>119</v>
      </c>
      <c r="FH92" s="1">
        <v>132</v>
      </c>
    </row>
    <row r="93" spans="22:165" x14ac:dyDescent="0.25">
      <c r="Y93" s="33" t="s">
        <v>41</v>
      </c>
      <c r="Z93" s="1">
        <v>6</v>
      </c>
      <c r="AA93" s="1">
        <v>1</v>
      </c>
      <c r="AB93" s="1">
        <f t="shared" si="10"/>
        <v>5</v>
      </c>
      <c r="AC93">
        <f>AB93/AB100</f>
        <v>5.3191489361702128E-2</v>
      </c>
      <c r="AD93" s="1">
        <f t="shared" si="9"/>
        <v>1</v>
      </c>
      <c r="ES93" s="1"/>
      <c r="EU93" s="56" t="s">
        <v>90</v>
      </c>
      <c r="EV93" s="57" t="s">
        <v>90</v>
      </c>
      <c r="EW93" s="57" t="s">
        <v>90</v>
      </c>
      <c r="EX93" s="57" t="s">
        <v>90</v>
      </c>
      <c r="EY93" s="57" t="s">
        <v>90</v>
      </c>
      <c r="EZ93" s="57" t="s">
        <v>90</v>
      </c>
      <c r="FA93" s="57" t="s">
        <v>90</v>
      </c>
      <c r="FB93" s="57" t="s">
        <v>90</v>
      </c>
      <c r="FC93" s="57" t="s">
        <v>90</v>
      </c>
      <c r="FD93" s="57" t="s">
        <v>90</v>
      </c>
      <c r="FE93" s="56" t="s">
        <v>90</v>
      </c>
      <c r="FF93" s="56" t="s">
        <v>90</v>
      </c>
      <c r="FG93" s="56" t="s">
        <v>90</v>
      </c>
      <c r="FH93" s="56" t="s">
        <v>90</v>
      </c>
      <c r="FI93" s="87" t="s">
        <v>89</v>
      </c>
    </row>
    <row r="94" spans="22:165" x14ac:dyDescent="0.25">
      <c r="Y94" s="35" t="s">
        <v>42</v>
      </c>
      <c r="Z94" s="1">
        <v>6</v>
      </c>
      <c r="AA94" s="1">
        <v>1</v>
      </c>
      <c r="AB94" s="1">
        <f t="shared" si="10"/>
        <v>5</v>
      </c>
      <c r="AC94">
        <f>AB94/AB100</f>
        <v>5.3191489361702128E-2</v>
      </c>
      <c r="AD94" s="1">
        <f t="shared" si="9"/>
        <v>1</v>
      </c>
      <c r="EU94" s="57" t="s">
        <v>191</v>
      </c>
      <c r="FE94" s="57" t="s">
        <v>191</v>
      </c>
      <c r="FF94" s="56" t="s">
        <v>191</v>
      </c>
      <c r="FG94" s="56" t="s">
        <v>191</v>
      </c>
      <c r="FH94" s="56" t="s">
        <v>191</v>
      </c>
    </row>
    <row r="95" spans="22:165" x14ac:dyDescent="0.25">
      <c r="Y95" s="84" t="s">
        <v>172</v>
      </c>
      <c r="Z95" s="1">
        <v>6</v>
      </c>
      <c r="AA95" s="1">
        <v>1</v>
      </c>
      <c r="AB95" s="1">
        <f t="shared" si="10"/>
        <v>5</v>
      </c>
      <c r="AC95">
        <f>AB95/AB100</f>
        <v>5.3191489361702128E-2</v>
      </c>
      <c r="AD95" s="1">
        <f t="shared" si="9"/>
        <v>1</v>
      </c>
      <c r="FF95" s="56" t="s">
        <v>73</v>
      </c>
      <c r="FG95" s="56" t="s">
        <v>73</v>
      </c>
      <c r="FH95" s="56" t="s">
        <v>73</v>
      </c>
    </row>
    <row r="96" spans="22:165" x14ac:dyDescent="0.25">
      <c r="Y96" s="17" t="s">
        <v>33</v>
      </c>
      <c r="Z96" s="1">
        <v>5</v>
      </c>
      <c r="AA96" s="1">
        <v>2</v>
      </c>
      <c r="AB96" s="1">
        <f t="shared" si="10"/>
        <v>3</v>
      </c>
      <c r="AC96">
        <f>AB96/AB100</f>
        <v>3.1914893617021274E-2</v>
      </c>
      <c r="AD96" s="1">
        <f t="shared" si="9"/>
        <v>1</v>
      </c>
      <c r="FF96" s="56" t="s">
        <v>70</v>
      </c>
      <c r="FG96" s="56" t="s">
        <v>70</v>
      </c>
      <c r="FH96" s="56" t="s">
        <v>70</v>
      </c>
    </row>
    <row r="97" spans="22:164" x14ac:dyDescent="0.25">
      <c r="Y97" s="36" t="s">
        <v>43</v>
      </c>
      <c r="Z97" s="1">
        <v>5</v>
      </c>
      <c r="AA97" s="1">
        <v>1</v>
      </c>
      <c r="AB97" s="1">
        <f t="shared" si="10"/>
        <v>4</v>
      </c>
      <c r="AC97">
        <f>AB97/AB100</f>
        <v>4.2553191489361701E-2</v>
      </c>
      <c r="AD97" s="1">
        <f t="shared" si="9"/>
        <v>1</v>
      </c>
      <c r="FF97" t="s">
        <v>71</v>
      </c>
      <c r="FG97" t="s">
        <v>71</v>
      </c>
      <c r="FH97" t="s">
        <v>71</v>
      </c>
    </row>
    <row r="98" spans="22:164" x14ac:dyDescent="0.25">
      <c r="Y98" s="38" t="s">
        <v>44</v>
      </c>
      <c r="Z98" s="1">
        <v>5</v>
      </c>
      <c r="AA98" s="1">
        <v>0</v>
      </c>
      <c r="AB98" s="1">
        <f t="shared" si="10"/>
        <v>5</v>
      </c>
      <c r="AC98">
        <f>AB98/AB100</f>
        <v>5.3191489361702128E-2</v>
      </c>
      <c r="AD98" s="1">
        <f t="shared" si="9"/>
        <v>1</v>
      </c>
      <c r="EU98" t="s">
        <v>75</v>
      </c>
      <c r="FE98" t="s">
        <v>75</v>
      </c>
      <c r="FF98" t="s">
        <v>75</v>
      </c>
      <c r="FG98" t="s">
        <v>75</v>
      </c>
      <c r="FH98" t="s">
        <v>75</v>
      </c>
    </row>
    <row r="99" spans="22:164" x14ac:dyDescent="0.25">
      <c r="Y99" s="39" t="s">
        <v>45</v>
      </c>
      <c r="Z99" s="93">
        <v>4</v>
      </c>
      <c r="AA99" s="94">
        <v>1</v>
      </c>
      <c r="AB99" s="94">
        <f t="shared" si="10"/>
        <v>3</v>
      </c>
      <c r="AC99" s="95">
        <f>AB99/AB100</f>
        <v>3.1914893617021274E-2</v>
      </c>
      <c r="AD99" s="94">
        <f t="shared" si="9"/>
        <v>1</v>
      </c>
      <c r="EU99" s="43"/>
      <c r="FF99" s="43" t="s">
        <v>176</v>
      </c>
      <c r="FG99" s="43" t="s">
        <v>97</v>
      </c>
      <c r="FH99" s="43" t="s">
        <v>100</v>
      </c>
    </row>
    <row r="100" spans="22:164" x14ac:dyDescent="0.25">
      <c r="AA100" s="1"/>
      <c r="AB100" s="1">
        <f>SUM(AB84:AB99)</f>
        <v>94</v>
      </c>
    </row>
    <row r="101" spans="22:164" x14ac:dyDescent="0.25">
      <c r="V101" s="16" t="s">
        <v>32</v>
      </c>
      <c r="W101" s="92" t="s">
        <v>231</v>
      </c>
      <c r="Z101" s="92" t="s">
        <v>230</v>
      </c>
      <c r="AA101" s="92" t="s">
        <v>75</v>
      </c>
      <c r="AB101" s="92" t="s">
        <v>108</v>
      </c>
      <c r="AC101" s="92" t="s">
        <v>233</v>
      </c>
      <c r="AD101" s="92" t="s">
        <v>232</v>
      </c>
    </row>
    <row r="102" spans="22:164" x14ac:dyDescent="0.25">
      <c r="W102" s="1">
        <v>9</v>
      </c>
      <c r="Y102" s="20" t="s">
        <v>34</v>
      </c>
      <c r="Z102" s="1">
        <v>10</v>
      </c>
      <c r="AA102" s="1">
        <v>3</v>
      </c>
      <c r="AB102" s="1">
        <f>Z102-AA102</f>
        <v>7</v>
      </c>
      <c r="AC102">
        <f>AB102/AB117</f>
        <v>8.9743589743589744E-2</v>
      </c>
      <c r="AD102" s="1">
        <f t="shared" ref="AD102:AD116" si="11">ROUNDUP(AC102*AB102,0)</f>
        <v>1</v>
      </c>
    </row>
    <row r="103" spans="22:164" x14ac:dyDescent="0.25">
      <c r="Y103" s="21" t="s">
        <v>35</v>
      </c>
      <c r="Z103" s="1">
        <v>10</v>
      </c>
      <c r="AA103" s="1">
        <v>2</v>
      </c>
      <c r="AB103" s="1">
        <f>Z103-AA103</f>
        <v>8</v>
      </c>
      <c r="AC103">
        <f>AB103/AB117</f>
        <v>0.10256410256410256</v>
      </c>
      <c r="AD103" s="1">
        <f t="shared" si="11"/>
        <v>1</v>
      </c>
    </row>
    <row r="104" spans="22:164" x14ac:dyDescent="0.25">
      <c r="Y104" s="11" t="s">
        <v>30</v>
      </c>
      <c r="Z104" s="1">
        <v>8</v>
      </c>
      <c r="AA104" s="1">
        <v>1</v>
      </c>
      <c r="AB104" s="1">
        <f>Z104-AA104</f>
        <v>7</v>
      </c>
      <c r="AC104">
        <f>AB104/AB117</f>
        <v>8.9743589743589744E-2</v>
      </c>
      <c r="AD104" s="1">
        <f t="shared" si="11"/>
        <v>1</v>
      </c>
    </row>
    <row r="105" spans="22:164" x14ac:dyDescent="0.25">
      <c r="Y105" s="23" t="s">
        <v>36</v>
      </c>
      <c r="Z105" s="1">
        <v>8</v>
      </c>
      <c r="AA105" s="1">
        <v>2</v>
      </c>
      <c r="AB105" s="1">
        <f>Z105-AA105</f>
        <v>6</v>
      </c>
      <c r="AC105">
        <f>AB105/AB117</f>
        <v>7.6923076923076927E-2</v>
      </c>
      <c r="AD105" s="1">
        <f t="shared" si="11"/>
        <v>1</v>
      </c>
    </row>
    <row r="106" spans="22:164" x14ac:dyDescent="0.25">
      <c r="Y106" s="27" t="s">
        <v>37</v>
      </c>
      <c r="Z106" s="1">
        <v>8</v>
      </c>
      <c r="AA106" s="1">
        <v>2</v>
      </c>
      <c r="AB106" s="1">
        <f t="shared" ref="AB106:AB116" si="12">Z106-AA106</f>
        <v>6</v>
      </c>
      <c r="AC106">
        <f>AB106/AB117</f>
        <v>7.6923076923076927E-2</v>
      </c>
      <c r="AD106" s="1">
        <f t="shared" si="11"/>
        <v>1</v>
      </c>
    </row>
    <row r="107" spans="22:164" x14ac:dyDescent="0.25">
      <c r="Y107" s="28" t="s">
        <v>38</v>
      </c>
      <c r="Z107" s="1">
        <v>8</v>
      </c>
      <c r="AA107" s="1">
        <v>2</v>
      </c>
      <c r="AB107" s="1">
        <f t="shared" si="12"/>
        <v>6</v>
      </c>
      <c r="AC107">
        <f>AB107/AB117</f>
        <v>7.6923076923076927E-2</v>
      </c>
      <c r="AD107" s="1">
        <f t="shared" si="11"/>
        <v>1</v>
      </c>
    </row>
    <row r="108" spans="22:164" x14ac:dyDescent="0.25">
      <c r="Y108" s="32" t="s">
        <v>40</v>
      </c>
      <c r="Z108" s="1">
        <v>7</v>
      </c>
      <c r="AA108" s="1">
        <v>3</v>
      </c>
      <c r="AB108" s="1">
        <f t="shared" si="12"/>
        <v>4</v>
      </c>
      <c r="AC108">
        <f>AB108/AB117</f>
        <v>5.128205128205128E-2</v>
      </c>
      <c r="AD108" s="1">
        <f t="shared" si="11"/>
        <v>1</v>
      </c>
    </row>
    <row r="109" spans="22:164" x14ac:dyDescent="0.25">
      <c r="Y109" s="29" t="s">
        <v>39</v>
      </c>
      <c r="Z109" s="1">
        <v>6</v>
      </c>
      <c r="AA109" s="1">
        <v>1</v>
      </c>
      <c r="AB109" s="1">
        <f t="shared" si="12"/>
        <v>5</v>
      </c>
      <c r="AC109">
        <f>AB109/AB117</f>
        <v>6.4102564102564097E-2</v>
      </c>
      <c r="AD109" s="1">
        <f t="shared" si="11"/>
        <v>1</v>
      </c>
    </row>
    <row r="110" spans="22:164" x14ac:dyDescent="0.25">
      <c r="Y110" s="33" t="s">
        <v>41</v>
      </c>
      <c r="Z110" s="1">
        <v>6</v>
      </c>
      <c r="AA110" s="1">
        <v>2</v>
      </c>
      <c r="AB110" s="1">
        <f t="shared" si="12"/>
        <v>4</v>
      </c>
      <c r="AC110">
        <f>AB110/AB117</f>
        <v>5.128205128205128E-2</v>
      </c>
      <c r="AD110" s="1">
        <f t="shared" si="11"/>
        <v>1</v>
      </c>
    </row>
    <row r="111" spans="22:164" x14ac:dyDescent="0.25">
      <c r="Y111" s="35" t="s">
        <v>42</v>
      </c>
      <c r="Z111" s="1">
        <v>6</v>
      </c>
      <c r="AA111" s="1">
        <v>1</v>
      </c>
      <c r="AB111" s="1">
        <f t="shared" si="12"/>
        <v>5</v>
      </c>
      <c r="AC111">
        <f>AB111/AB117</f>
        <v>6.4102564102564097E-2</v>
      </c>
      <c r="AD111" s="1">
        <f t="shared" si="11"/>
        <v>1</v>
      </c>
    </row>
    <row r="112" spans="22:164" x14ac:dyDescent="0.25">
      <c r="Y112" s="84" t="s">
        <v>172</v>
      </c>
      <c r="Z112" s="1">
        <v>6</v>
      </c>
      <c r="AA112" s="1">
        <v>1</v>
      </c>
      <c r="AB112" s="1">
        <f t="shared" si="12"/>
        <v>5</v>
      </c>
      <c r="AC112">
        <f>AB112/AB117</f>
        <v>6.4102564102564097E-2</v>
      </c>
      <c r="AD112" s="1">
        <f t="shared" si="11"/>
        <v>1</v>
      </c>
    </row>
    <row r="113" spans="25:30" x14ac:dyDescent="0.25">
      <c r="Y113" s="17" t="s">
        <v>33</v>
      </c>
      <c r="Z113" s="1">
        <v>5</v>
      </c>
      <c r="AA113" s="1">
        <v>2</v>
      </c>
      <c r="AB113" s="1">
        <f t="shared" si="12"/>
        <v>3</v>
      </c>
      <c r="AC113">
        <f>AB113/AB117</f>
        <v>3.8461538461538464E-2</v>
      </c>
      <c r="AD113" s="1">
        <f t="shared" si="11"/>
        <v>1</v>
      </c>
    </row>
    <row r="114" spans="25:30" x14ac:dyDescent="0.25">
      <c r="Y114" s="36" t="s">
        <v>43</v>
      </c>
      <c r="Z114" s="1">
        <v>5</v>
      </c>
      <c r="AA114" s="1">
        <v>1</v>
      </c>
      <c r="AB114" s="1">
        <f t="shared" si="12"/>
        <v>4</v>
      </c>
      <c r="AC114">
        <f>AB114/AB117</f>
        <v>5.128205128205128E-2</v>
      </c>
      <c r="AD114" s="1">
        <f t="shared" si="11"/>
        <v>1</v>
      </c>
    </row>
    <row r="115" spans="25:30" x14ac:dyDescent="0.25">
      <c r="Y115" s="38" t="s">
        <v>44</v>
      </c>
      <c r="Z115" s="1">
        <v>5</v>
      </c>
      <c r="AA115" s="1">
        <v>0</v>
      </c>
      <c r="AB115" s="1">
        <f t="shared" si="12"/>
        <v>5</v>
      </c>
      <c r="AC115">
        <f>AB115/AB117</f>
        <v>6.4102564102564097E-2</v>
      </c>
      <c r="AD115" s="1">
        <f t="shared" si="11"/>
        <v>1</v>
      </c>
    </row>
    <row r="116" spans="25:30" x14ac:dyDescent="0.25">
      <c r="Y116" s="39" t="s">
        <v>45</v>
      </c>
      <c r="Z116" s="93">
        <v>4</v>
      </c>
      <c r="AA116" s="94">
        <v>1</v>
      </c>
      <c r="AB116" s="94">
        <f t="shared" si="12"/>
        <v>3</v>
      </c>
      <c r="AC116" s="95">
        <f>AB116/AB117</f>
        <v>3.8461538461538464E-2</v>
      </c>
      <c r="AD116" s="94">
        <f t="shared" si="11"/>
        <v>1</v>
      </c>
    </row>
    <row r="117" spans="25:30" x14ac:dyDescent="0.25">
      <c r="AA117" s="1"/>
      <c r="AB117" s="1">
        <f>SUM(AB102:AB116)</f>
        <v>78</v>
      </c>
    </row>
  </sheetData>
  <mergeCells count="4">
    <mergeCell ref="D1:F1"/>
    <mergeCell ref="I1:J1"/>
    <mergeCell ref="L1:AD1"/>
    <mergeCell ref="T34:V34"/>
  </mergeCells>
  <conditionalFormatting sqref="M24:AD31">
    <cfRule type="expression" dxfId="71" priority="1" stopIfTrue="1">
      <formula>(M24=$A$3)</formula>
    </cfRule>
    <cfRule type="expression" dxfId="70" priority="2" stopIfTrue="1">
      <formula>(M24=$A$4)</formula>
    </cfRule>
    <cfRule type="expression" dxfId="69" priority="3" stopIfTrue="1">
      <formula>(M24=$A$5)</formula>
    </cfRule>
    <cfRule type="expression" dxfId="68" priority="4" stopIfTrue="1">
      <formula>(M24=$A$6)</formula>
    </cfRule>
    <cfRule type="expression" dxfId="67" priority="5" stopIfTrue="1">
      <formula>(M24=$A$7)</formula>
    </cfRule>
    <cfRule type="expression" dxfId="66" priority="6" stopIfTrue="1">
      <formula>(M24=$A$8)</formula>
    </cfRule>
    <cfRule type="expression" dxfId="65" priority="7" stopIfTrue="1">
      <formula>(M24=$A$9)</formula>
    </cfRule>
    <cfRule type="expression" dxfId="64" priority="8" stopIfTrue="1">
      <formula>(M24=$A$10)</formula>
    </cfRule>
    <cfRule type="expression" dxfId="63" priority="9" stopIfTrue="1">
      <formula>(M24=$A$11)</formula>
    </cfRule>
    <cfRule type="expression" dxfId="62" priority="10" stopIfTrue="1">
      <formula>(M24=$A$12)</formula>
    </cfRule>
    <cfRule type="expression" dxfId="61" priority="11" stopIfTrue="1">
      <formula>(M24=$A$13)</formula>
    </cfRule>
    <cfRule type="expression" dxfId="60" priority="12" stopIfTrue="1">
      <formula>(M24=$A$14)</formula>
    </cfRule>
    <cfRule type="expression" dxfId="59" priority="13" stopIfTrue="1">
      <formula>(M24=$A$15)</formula>
    </cfRule>
    <cfRule type="expression" dxfId="58" priority="14" stopIfTrue="1">
      <formula>(M24=$A$16)</formula>
    </cfRule>
    <cfRule type="expression" dxfId="57" priority="15" stopIfTrue="1">
      <formula>(M24=$A$17)</formula>
    </cfRule>
    <cfRule type="expression" dxfId="56" priority="16" stopIfTrue="1">
      <formula>(M24=$A$18)</formula>
    </cfRule>
    <cfRule type="expression" dxfId="55" priority="17" stopIfTrue="1">
      <formula>(M24=$A$19)</formula>
    </cfRule>
    <cfRule type="expression" dxfId="54" priority="18" stopIfTrue="1">
      <formula>(M24=$A$20)</formula>
    </cfRule>
  </conditionalFormatting>
  <conditionalFormatting sqref="AF3:FS3">
    <cfRule type="expression" dxfId="53" priority="19" stopIfTrue="1">
      <formula>(AF3=$A$3)</formula>
    </cfRule>
    <cfRule type="expression" dxfId="52" priority="20" stopIfTrue="1">
      <formula>(AF3=$A$4)</formula>
    </cfRule>
    <cfRule type="expression" dxfId="51" priority="21" stopIfTrue="1">
      <formula>(AF3=$A$5)</formula>
    </cfRule>
    <cfRule type="expression" dxfId="50" priority="22" stopIfTrue="1">
      <formula>(AF3=$A$6)</formula>
    </cfRule>
    <cfRule type="expression" dxfId="49" priority="23" stopIfTrue="1">
      <formula>(AF3=$A$7)</formula>
    </cfRule>
    <cfRule type="expression" dxfId="48" priority="24" stopIfTrue="1">
      <formula>(AF3=$A$8)</formula>
    </cfRule>
    <cfRule type="expression" dxfId="47" priority="25" stopIfTrue="1">
      <formula>(AF3=$A$9)</formula>
    </cfRule>
    <cfRule type="expression" dxfId="46" priority="26" stopIfTrue="1">
      <formula>(AF3=$A$10)</formula>
    </cfRule>
    <cfRule type="expression" dxfId="45" priority="27" stopIfTrue="1">
      <formula>(AF3=$A$11)</formula>
    </cfRule>
    <cfRule type="expression" dxfId="44" priority="28" stopIfTrue="1">
      <formula>(AF3=$A$12)</formula>
    </cfRule>
    <cfRule type="expression" dxfId="43" priority="29" stopIfTrue="1">
      <formula>(AF3=$A$13)</formula>
    </cfRule>
    <cfRule type="expression" dxfId="42" priority="30" stopIfTrue="1">
      <formula>(AF3=$A$14)</formula>
    </cfRule>
    <cfRule type="expression" dxfId="41" priority="31" stopIfTrue="1">
      <formula>(AF3=$A$15)</formula>
    </cfRule>
    <cfRule type="expression" dxfId="40" priority="32" stopIfTrue="1">
      <formula>(AF3=$A$16)</formula>
    </cfRule>
    <cfRule type="expression" dxfId="39" priority="33" stopIfTrue="1">
      <formula>(AF3=$A$17)</formula>
    </cfRule>
    <cfRule type="expression" dxfId="38" priority="34" stopIfTrue="1">
      <formula>(AF3=$A$18)</formula>
    </cfRule>
    <cfRule type="expression" dxfId="37" priority="35" stopIfTrue="1">
      <formula>(AF3=$A$19)</formula>
    </cfRule>
    <cfRule type="expression" dxfId="36" priority="36" stopIfTrue="1">
      <formula>(AF3=$A$20)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2E2-B0A2-48F4-9E26-04FA8EB034B8}">
  <dimension ref="A1:AG65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  <col min="25" max="26" width="9.28515625" style="1" customWidth="1"/>
    <col min="27" max="27" width="12" style="1" bestFit="1" customWidth="1"/>
    <col min="28" max="28" width="12.7109375" style="1" bestFit="1" customWidth="1"/>
    <col min="29" max="29" width="20.140625" style="1" bestFit="1" customWidth="1"/>
    <col min="30" max="30" width="4.7109375" customWidth="1"/>
    <col min="37" max="37" width="4.7109375" customWidth="1"/>
    <col min="50" max="50" width="4.7109375" customWidth="1"/>
  </cols>
  <sheetData>
    <row r="1" spans="1:33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Y1" s="105" t="s">
        <v>59</v>
      </c>
      <c r="Z1" s="105"/>
      <c r="AA1" s="105"/>
      <c r="AB1" s="105"/>
      <c r="AC1" s="105"/>
      <c r="AE1" s="104" t="s">
        <v>91</v>
      </c>
      <c r="AF1" s="104"/>
      <c r="AG1" s="104"/>
    </row>
    <row r="2" spans="1:33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s="3" t="s">
        <v>3</v>
      </c>
      <c r="Z2" s="4" t="s">
        <v>4</v>
      </c>
      <c r="AA2" s="4" t="s">
        <v>50</v>
      </c>
      <c r="AB2" s="4" t="s">
        <v>52</v>
      </c>
      <c r="AC2" s="4" t="s">
        <v>51</v>
      </c>
      <c r="AE2" s="3" t="s">
        <v>3</v>
      </c>
      <c r="AF2" s="4" t="s">
        <v>4</v>
      </c>
      <c r="AG2" s="4" t="s">
        <v>55</v>
      </c>
    </row>
    <row r="3" spans="1:33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5" t="s">
        <v>28</v>
      </c>
      <c r="Z3" s="6">
        <v>7</v>
      </c>
      <c r="AA3" s="55"/>
      <c r="AB3" s="55"/>
      <c r="AC3" s="55"/>
      <c r="AE3" s="5" t="s">
        <v>28</v>
      </c>
      <c r="AF3" s="6">
        <v>7</v>
      </c>
      <c r="AG3" s="52"/>
    </row>
    <row r="4" spans="1:33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11" t="s">
        <v>30</v>
      </c>
      <c r="Z4" s="12">
        <v>7</v>
      </c>
      <c r="AA4" s="12">
        <f>Z4/(Z$22-Z$3)</f>
        <v>0.14285714285714285</v>
      </c>
      <c r="AB4" s="12">
        <f>AB3+AA4</f>
        <v>0.14285714285714285</v>
      </c>
      <c r="AC4" s="12" t="str">
        <f>_xlfn.CONCAT("&gt;=",TEXT(AB3,"0.0000")," AND ","&lt;",TEXT(AB4,"0.0000"))</f>
        <v>&gt;=0.0000 AND &lt;0.1429</v>
      </c>
      <c r="AE4" s="11" t="s">
        <v>30</v>
      </c>
      <c r="AF4" s="12">
        <v>7</v>
      </c>
      <c r="AG4" s="12">
        <f>($G$9-$AE$22)+1</f>
        <v>1</v>
      </c>
    </row>
    <row r="5" spans="1:33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17" t="s">
        <v>33</v>
      </c>
      <c r="Z5" s="18">
        <v>7</v>
      </c>
      <c r="AA5" s="18">
        <f t="shared" ref="AA5:AA10" si="2">Z5/(Z$22-Z$3)</f>
        <v>0.14285714285714285</v>
      </c>
      <c r="AB5" s="18">
        <f t="shared" ref="AB5:AB10" si="3">AB4+AA5</f>
        <v>0.2857142857142857</v>
      </c>
      <c r="AC5" s="18" t="str">
        <f t="shared" ref="AC5:AC10" si="4">_xlfn.CONCAT("&gt;=",TEXT(AB4,"0.0000")," AND ","&lt;",TEXT(AB5,"0.0000"))</f>
        <v>&gt;=0.1429 AND &lt;0.2857</v>
      </c>
      <c r="AE5" s="17" t="s">
        <v>33</v>
      </c>
      <c r="AF5" s="18">
        <v>7</v>
      </c>
      <c r="AG5" s="18">
        <f t="shared" ref="AG5:AG10" si="5">($G$9-$AE$22)+1</f>
        <v>1</v>
      </c>
    </row>
    <row r="6" spans="1:33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15" t="s">
        <v>31</v>
      </c>
      <c r="Z6" s="19">
        <v>7</v>
      </c>
      <c r="AA6" s="19">
        <f t="shared" si="2"/>
        <v>0.14285714285714285</v>
      </c>
      <c r="AB6" s="19">
        <f t="shared" si="3"/>
        <v>0.42857142857142855</v>
      </c>
      <c r="AC6" s="19" t="str">
        <f t="shared" si="4"/>
        <v>&gt;=0.2857 AND &lt;0.4286</v>
      </c>
      <c r="AE6" s="15" t="s">
        <v>31</v>
      </c>
      <c r="AF6" s="19">
        <v>7</v>
      </c>
      <c r="AG6" s="19">
        <f t="shared" si="5"/>
        <v>1</v>
      </c>
    </row>
    <row r="7" spans="1:33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24" t="s">
        <v>29</v>
      </c>
      <c r="Z7" s="25">
        <v>7</v>
      </c>
      <c r="AA7" s="25">
        <f t="shared" si="2"/>
        <v>0.14285714285714285</v>
      </c>
      <c r="AB7" s="25">
        <f t="shared" si="3"/>
        <v>0.5714285714285714</v>
      </c>
      <c r="AC7" s="25" t="str">
        <f t="shared" si="4"/>
        <v>&gt;=0.4286 AND &lt;0.5714</v>
      </c>
      <c r="AE7" s="24" t="s">
        <v>29</v>
      </c>
      <c r="AF7" s="25">
        <v>7</v>
      </c>
      <c r="AG7" s="25">
        <f t="shared" si="5"/>
        <v>1</v>
      </c>
    </row>
    <row r="8" spans="1:33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29" t="s">
        <v>39</v>
      </c>
      <c r="Z8" s="30">
        <v>7</v>
      </c>
      <c r="AA8" s="30">
        <f t="shared" si="2"/>
        <v>0.14285714285714285</v>
      </c>
      <c r="AB8" s="30">
        <f t="shared" si="3"/>
        <v>0.71428571428571419</v>
      </c>
      <c r="AC8" s="30" t="str">
        <f t="shared" si="4"/>
        <v>&gt;=0.5714 AND &lt;0.7143</v>
      </c>
      <c r="AE8" s="29" t="s">
        <v>39</v>
      </c>
      <c r="AF8" s="30">
        <v>7</v>
      </c>
      <c r="AG8" s="30">
        <f t="shared" si="5"/>
        <v>1</v>
      </c>
    </row>
    <row r="9" spans="1:33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s="33" t="s">
        <v>41</v>
      </c>
      <c r="Z9" s="34">
        <v>7</v>
      </c>
      <c r="AA9" s="34">
        <f t="shared" si="2"/>
        <v>0.14285714285714285</v>
      </c>
      <c r="AB9" s="34">
        <f t="shared" si="3"/>
        <v>0.85714285714285698</v>
      </c>
      <c r="AC9" s="34" t="str">
        <f t="shared" si="4"/>
        <v>&gt;=0.7143 AND &lt;0.8571</v>
      </c>
      <c r="AE9" s="33" t="s">
        <v>41</v>
      </c>
      <c r="AF9" s="34">
        <v>7</v>
      </c>
      <c r="AG9" s="34">
        <f t="shared" si="5"/>
        <v>1</v>
      </c>
    </row>
    <row r="10" spans="1:33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s="23" t="s">
        <v>36</v>
      </c>
      <c r="Z10" s="37">
        <v>7</v>
      </c>
      <c r="AA10" s="37">
        <f t="shared" si="2"/>
        <v>0.14285714285714285</v>
      </c>
      <c r="AB10" s="37">
        <f t="shared" si="3"/>
        <v>0.99999999999999978</v>
      </c>
      <c r="AC10" s="37" t="str">
        <f t="shared" si="4"/>
        <v>&gt;=0.8571 AND &lt;1.0000</v>
      </c>
      <c r="AE10" s="23" t="s">
        <v>36</v>
      </c>
      <c r="AF10" s="37">
        <v>7</v>
      </c>
      <c r="AG10" s="37">
        <f t="shared" si="5"/>
        <v>1</v>
      </c>
    </row>
    <row r="11" spans="1:33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/>
      <c r="Z11"/>
      <c r="AA11"/>
      <c r="AB11"/>
      <c r="AC11"/>
      <c r="AE11" s="1"/>
      <c r="AF11" s="1"/>
      <c r="AG11" s="1">
        <f>SUM(AG4:AG10)</f>
        <v>7</v>
      </c>
    </row>
    <row r="12" spans="1:33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Y12"/>
      <c r="Z12"/>
      <c r="AA12"/>
      <c r="AB12"/>
      <c r="AC12"/>
      <c r="AE12" s="1"/>
      <c r="AF12" s="1"/>
      <c r="AG12" s="1"/>
    </row>
    <row r="13" spans="1:33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Y13"/>
      <c r="Z13"/>
      <c r="AA13"/>
      <c r="AE13" s="1"/>
      <c r="AF13" s="1"/>
      <c r="AG13" s="1"/>
    </row>
    <row r="14" spans="1:33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Y14"/>
      <c r="Z14"/>
      <c r="AA14"/>
      <c r="AE14" s="1"/>
      <c r="AF14" s="1"/>
      <c r="AG14" s="1"/>
    </row>
    <row r="15" spans="1:33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Y15"/>
      <c r="Z15"/>
      <c r="AA15"/>
      <c r="AE15" s="1"/>
      <c r="AF15" s="1"/>
      <c r="AG15" s="1"/>
    </row>
    <row r="16" spans="1:33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Y16"/>
      <c r="Z16"/>
      <c r="AA16"/>
      <c r="AE16" s="1"/>
      <c r="AF16" s="1"/>
      <c r="AG16" s="1"/>
    </row>
    <row r="17" spans="1:33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Y17"/>
      <c r="Z17"/>
      <c r="AA17"/>
      <c r="AE17" s="1"/>
      <c r="AF17" s="1"/>
      <c r="AG17" s="1"/>
    </row>
    <row r="18" spans="1:33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Y18"/>
      <c r="Z18"/>
      <c r="AA18"/>
      <c r="AE18" s="1"/>
      <c r="AF18" s="1"/>
      <c r="AG18" s="1"/>
    </row>
    <row r="19" spans="1:33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6">N19-1</f>
        <v>1</v>
      </c>
      <c r="N19" s="14">
        <f t="shared" si="6"/>
        <v>2</v>
      </c>
      <c r="O19" s="14">
        <f t="shared" si="6"/>
        <v>3</v>
      </c>
      <c r="P19" s="14">
        <f t="shared" si="6"/>
        <v>4</v>
      </c>
      <c r="Q19" s="14">
        <f t="shared" si="6"/>
        <v>5</v>
      </c>
      <c r="R19" s="14">
        <f t="shared" si="6"/>
        <v>6</v>
      </c>
      <c r="S19" s="14">
        <f t="shared" si="6"/>
        <v>7</v>
      </c>
      <c r="T19" s="14">
        <f t="shared" si="6"/>
        <v>8</v>
      </c>
      <c r="U19" s="14">
        <f>V19-1</f>
        <v>9</v>
      </c>
      <c r="V19" s="14">
        <v>10</v>
      </c>
      <c r="W19" s="14" t="s">
        <v>49</v>
      </c>
      <c r="Y19"/>
      <c r="Z19"/>
      <c r="AA19"/>
      <c r="AE19" s="1"/>
      <c r="AF19" s="1"/>
      <c r="AG19" s="1"/>
    </row>
    <row r="20" spans="1:33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Y20"/>
      <c r="Z20"/>
      <c r="AA20"/>
      <c r="AE20" s="1"/>
      <c r="AF20" s="1"/>
      <c r="AG20" s="1"/>
    </row>
    <row r="21" spans="1:33" x14ac:dyDescent="0.25">
      <c r="B21" s="1">
        <f>SUM(B3:B20)</f>
        <v>56</v>
      </c>
      <c r="Y21"/>
      <c r="Z21"/>
      <c r="AA21"/>
      <c r="AE21" s="1"/>
      <c r="AF21" s="1"/>
      <c r="AG21" s="1"/>
    </row>
    <row r="22" spans="1:33" x14ac:dyDescent="0.25">
      <c r="L22" t="s">
        <v>226</v>
      </c>
      <c r="N22" t="s">
        <v>227</v>
      </c>
      <c r="R22">
        <f>B21/2</f>
        <v>28</v>
      </c>
      <c r="Z22" s="1">
        <f>SUM(Z3:Z21)</f>
        <v>56</v>
      </c>
      <c r="AE22">
        <v>7</v>
      </c>
      <c r="AF22" t="s">
        <v>56</v>
      </c>
    </row>
    <row r="23" spans="1:33" x14ac:dyDescent="0.25">
      <c r="L23" t="s">
        <v>226</v>
      </c>
      <c r="N23" t="s">
        <v>228</v>
      </c>
      <c r="R23">
        <f>G9*4</f>
        <v>28</v>
      </c>
    </row>
    <row r="24" spans="1:33" x14ac:dyDescent="0.25">
      <c r="L24" s="5" t="s">
        <v>229</v>
      </c>
      <c r="M24" s="92" t="s">
        <v>231</v>
      </c>
      <c r="P24" s="92" t="s">
        <v>230</v>
      </c>
      <c r="Q24" s="92" t="s">
        <v>75</v>
      </c>
      <c r="R24" s="92" t="s">
        <v>108</v>
      </c>
      <c r="S24" s="92" t="s">
        <v>233</v>
      </c>
      <c r="T24" s="92" t="s">
        <v>232</v>
      </c>
      <c r="AB24" s="106" t="s">
        <v>60</v>
      </c>
      <c r="AC24" s="106"/>
    </row>
    <row r="25" spans="1:33" ht="15.75" thickBot="1" x14ac:dyDescent="0.3">
      <c r="M25" s="1">
        <v>7</v>
      </c>
      <c r="O25" s="11" t="s">
        <v>30</v>
      </c>
      <c r="P25" s="1">
        <v>7</v>
      </c>
      <c r="Q25" s="1">
        <v>0</v>
      </c>
      <c r="R25" s="1">
        <f>P25-Q25</f>
        <v>7</v>
      </c>
      <c r="S25">
        <f>R25/R32</f>
        <v>0.14285714285714285</v>
      </c>
      <c r="T25" s="1">
        <f>S25*R25</f>
        <v>1</v>
      </c>
      <c r="AB25" s="3" t="s">
        <v>3</v>
      </c>
      <c r="AC25" s="4" t="s">
        <v>51</v>
      </c>
    </row>
    <row r="26" spans="1:33" x14ac:dyDescent="0.25">
      <c r="O26" s="17" t="s">
        <v>33</v>
      </c>
      <c r="P26" s="1">
        <v>7</v>
      </c>
      <c r="Q26" s="1">
        <v>0</v>
      </c>
      <c r="R26" s="1">
        <f t="shared" ref="R26:R31" si="7">P26-Q26</f>
        <v>7</v>
      </c>
      <c r="S26">
        <f>R26/R32</f>
        <v>0.14285714285714285</v>
      </c>
      <c r="T26" s="1">
        <f t="shared" ref="T26:T31" si="8">S26*R26</f>
        <v>1</v>
      </c>
      <c r="AB26" s="11" t="s">
        <v>30</v>
      </c>
      <c r="AC26" s="12" t="s">
        <v>61</v>
      </c>
    </row>
    <row r="27" spans="1:33" x14ac:dyDescent="0.25">
      <c r="O27" s="15" t="s">
        <v>31</v>
      </c>
      <c r="P27" s="1">
        <v>7</v>
      </c>
      <c r="Q27" s="1">
        <v>0</v>
      </c>
      <c r="R27" s="1">
        <f t="shared" si="7"/>
        <v>7</v>
      </c>
      <c r="S27">
        <f>R27/R32</f>
        <v>0.14285714285714285</v>
      </c>
      <c r="T27" s="1">
        <f t="shared" si="8"/>
        <v>1</v>
      </c>
      <c r="AB27" s="17" t="s">
        <v>33</v>
      </c>
      <c r="AC27" s="18" t="s">
        <v>62</v>
      </c>
    </row>
    <row r="28" spans="1:33" x14ac:dyDescent="0.25">
      <c r="O28" s="24" t="s">
        <v>29</v>
      </c>
      <c r="P28" s="1">
        <v>7</v>
      </c>
      <c r="Q28" s="1">
        <v>0</v>
      </c>
      <c r="R28" s="1">
        <f t="shared" si="7"/>
        <v>7</v>
      </c>
      <c r="S28">
        <f>R28/R32</f>
        <v>0.14285714285714285</v>
      </c>
      <c r="T28" s="1">
        <f t="shared" si="8"/>
        <v>1</v>
      </c>
      <c r="AB28" s="15" t="s">
        <v>31</v>
      </c>
      <c r="AC28" s="19" t="s">
        <v>63</v>
      </c>
    </row>
    <row r="29" spans="1:33" x14ac:dyDescent="0.25">
      <c r="O29" s="29" t="s">
        <v>39</v>
      </c>
      <c r="P29" s="1">
        <v>7</v>
      </c>
      <c r="Q29" s="1">
        <v>0</v>
      </c>
      <c r="R29" s="1">
        <f t="shared" si="7"/>
        <v>7</v>
      </c>
      <c r="S29">
        <f>R29/R32</f>
        <v>0.14285714285714285</v>
      </c>
      <c r="T29" s="1">
        <f t="shared" si="8"/>
        <v>1</v>
      </c>
      <c r="AB29" s="24" t="s">
        <v>29</v>
      </c>
      <c r="AC29" s="25" t="s">
        <v>64</v>
      </c>
    </row>
    <row r="30" spans="1:33" x14ac:dyDescent="0.25">
      <c r="O30" s="33" t="s">
        <v>41</v>
      </c>
      <c r="P30" s="1">
        <v>7</v>
      </c>
      <c r="Q30" s="1">
        <v>0</v>
      </c>
      <c r="R30" s="1">
        <f t="shared" si="7"/>
        <v>7</v>
      </c>
      <c r="S30">
        <f>R30/R32</f>
        <v>0.14285714285714285</v>
      </c>
      <c r="T30" s="1">
        <f t="shared" si="8"/>
        <v>1</v>
      </c>
      <c r="AB30" s="29" t="s">
        <v>39</v>
      </c>
      <c r="AC30" s="30" t="s">
        <v>65</v>
      </c>
    </row>
    <row r="31" spans="1:33" x14ac:dyDescent="0.25">
      <c r="O31" s="23" t="s">
        <v>36</v>
      </c>
      <c r="P31" s="1">
        <v>7</v>
      </c>
      <c r="Q31" s="1">
        <v>0</v>
      </c>
      <c r="R31" s="1">
        <f t="shared" si="7"/>
        <v>7</v>
      </c>
      <c r="S31">
        <f>R31/R32</f>
        <v>0.14285714285714285</v>
      </c>
      <c r="T31" s="1">
        <f t="shared" si="8"/>
        <v>1</v>
      </c>
      <c r="AB31" s="33" t="s">
        <v>41</v>
      </c>
      <c r="AC31" s="34" t="s">
        <v>66</v>
      </c>
    </row>
    <row r="32" spans="1:33" x14ac:dyDescent="0.25">
      <c r="R32" s="1">
        <f>SUM(R25:R31)</f>
        <v>49</v>
      </c>
      <c r="AB32" s="23" t="s">
        <v>36</v>
      </c>
      <c r="AC32" s="37" t="s">
        <v>67</v>
      </c>
    </row>
    <row r="33" spans="12:20" x14ac:dyDescent="0.25">
      <c r="L33" s="11" t="s">
        <v>30</v>
      </c>
      <c r="M33" s="92" t="s">
        <v>231</v>
      </c>
      <c r="P33" s="92" t="s">
        <v>230</v>
      </c>
      <c r="Q33" s="92" t="s">
        <v>75</v>
      </c>
      <c r="R33" s="92" t="s">
        <v>108</v>
      </c>
      <c r="S33" s="92" t="s">
        <v>233</v>
      </c>
      <c r="T33" s="92" t="s">
        <v>232</v>
      </c>
    </row>
    <row r="34" spans="12:20" x14ac:dyDescent="0.25">
      <c r="M34" s="1">
        <v>6</v>
      </c>
      <c r="O34" s="17" t="s">
        <v>33</v>
      </c>
      <c r="P34" s="1">
        <v>7</v>
      </c>
      <c r="Q34" s="1">
        <v>1</v>
      </c>
      <c r="R34" s="1">
        <f t="shared" ref="R34:R39" si="9">P34-Q34</f>
        <v>6</v>
      </c>
      <c r="S34">
        <f>R34/R40</f>
        <v>0.16666666666666666</v>
      </c>
      <c r="T34" s="1">
        <f t="shared" ref="T34:T39" si="10">S34*R34</f>
        <v>1</v>
      </c>
    </row>
    <row r="35" spans="12:20" x14ac:dyDescent="0.25">
      <c r="O35" s="15" t="s">
        <v>31</v>
      </c>
      <c r="P35" s="1">
        <v>7</v>
      </c>
      <c r="Q35" s="1">
        <v>1</v>
      </c>
      <c r="R35" s="1">
        <f t="shared" si="9"/>
        <v>6</v>
      </c>
      <c r="S35">
        <f>R35/R40</f>
        <v>0.16666666666666666</v>
      </c>
      <c r="T35" s="1">
        <f t="shared" si="10"/>
        <v>1</v>
      </c>
    </row>
    <row r="36" spans="12:20" x14ac:dyDescent="0.25">
      <c r="O36" s="24" t="s">
        <v>29</v>
      </c>
      <c r="P36" s="1">
        <v>7</v>
      </c>
      <c r="Q36" s="1">
        <v>1</v>
      </c>
      <c r="R36" s="1">
        <f t="shared" si="9"/>
        <v>6</v>
      </c>
      <c r="S36">
        <f>R36/R40</f>
        <v>0.16666666666666666</v>
      </c>
      <c r="T36" s="1">
        <f t="shared" si="10"/>
        <v>1</v>
      </c>
    </row>
    <row r="37" spans="12:20" x14ac:dyDescent="0.25">
      <c r="O37" s="29" t="s">
        <v>39</v>
      </c>
      <c r="P37" s="1">
        <v>7</v>
      </c>
      <c r="Q37" s="1">
        <v>1</v>
      </c>
      <c r="R37" s="1">
        <f t="shared" si="9"/>
        <v>6</v>
      </c>
      <c r="S37">
        <f>R37/R40</f>
        <v>0.16666666666666666</v>
      </c>
      <c r="T37" s="1">
        <f t="shared" si="10"/>
        <v>1</v>
      </c>
    </row>
    <row r="38" spans="12:20" x14ac:dyDescent="0.25">
      <c r="O38" s="33" t="s">
        <v>41</v>
      </c>
      <c r="P38" s="1">
        <v>7</v>
      </c>
      <c r="Q38" s="1">
        <v>1</v>
      </c>
      <c r="R38" s="1">
        <f t="shared" si="9"/>
        <v>6</v>
      </c>
      <c r="S38">
        <f>R38/R40</f>
        <v>0.16666666666666666</v>
      </c>
      <c r="T38" s="1">
        <f t="shared" si="10"/>
        <v>1</v>
      </c>
    </row>
    <row r="39" spans="12:20" x14ac:dyDescent="0.25">
      <c r="O39" s="23" t="s">
        <v>36</v>
      </c>
      <c r="P39" s="1">
        <v>7</v>
      </c>
      <c r="Q39" s="1">
        <v>1</v>
      </c>
      <c r="R39" s="1">
        <f t="shared" si="9"/>
        <v>6</v>
      </c>
      <c r="S39">
        <f>R39/R40</f>
        <v>0.16666666666666666</v>
      </c>
      <c r="T39" s="1">
        <f t="shared" si="10"/>
        <v>1</v>
      </c>
    </row>
    <row r="40" spans="12:20" x14ac:dyDescent="0.25">
      <c r="R40" s="1">
        <f>SUM(R33:R39)</f>
        <v>36</v>
      </c>
    </row>
    <row r="41" spans="12:20" x14ac:dyDescent="0.25">
      <c r="L41" s="17" t="s">
        <v>33</v>
      </c>
      <c r="M41" s="92" t="s">
        <v>231</v>
      </c>
      <c r="P41" s="92" t="s">
        <v>230</v>
      </c>
      <c r="Q41" s="92" t="s">
        <v>75</v>
      </c>
      <c r="R41" s="92" t="s">
        <v>108</v>
      </c>
      <c r="S41" s="92" t="s">
        <v>233</v>
      </c>
      <c r="T41" s="92" t="s">
        <v>232</v>
      </c>
    </row>
    <row r="42" spans="12:20" x14ac:dyDescent="0.25">
      <c r="M42" s="1">
        <v>5</v>
      </c>
      <c r="O42" s="15" t="s">
        <v>31</v>
      </c>
      <c r="P42" s="1">
        <v>7</v>
      </c>
      <c r="Q42" s="1">
        <v>2</v>
      </c>
      <c r="R42" s="1">
        <f>P42-Q42</f>
        <v>5</v>
      </c>
      <c r="S42">
        <f>R42/R47</f>
        <v>0.2</v>
      </c>
      <c r="T42" s="1">
        <f>S42*R42</f>
        <v>1</v>
      </c>
    </row>
    <row r="43" spans="12:20" x14ac:dyDescent="0.25">
      <c r="O43" s="24" t="s">
        <v>29</v>
      </c>
      <c r="P43" s="1">
        <v>7</v>
      </c>
      <c r="Q43" s="1">
        <v>2</v>
      </c>
      <c r="R43" s="1">
        <f>P43-Q43</f>
        <v>5</v>
      </c>
      <c r="S43">
        <f>R43/R47</f>
        <v>0.2</v>
      </c>
      <c r="T43" s="1">
        <f>S43*R43</f>
        <v>1</v>
      </c>
    </row>
    <row r="44" spans="12:20" x14ac:dyDescent="0.25">
      <c r="O44" s="29" t="s">
        <v>39</v>
      </c>
      <c r="P44" s="1">
        <v>7</v>
      </c>
      <c r="Q44" s="1">
        <v>2</v>
      </c>
      <c r="R44" s="1">
        <f>P44-Q44</f>
        <v>5</v>
      </c>
      <c r="S44">
        <f>R44/R47</f>
        <v>0.2</v>
      </c>
      <c r="T44" s="1">
        <f>S44*R44</f>
        <v>1</v>
      </c>
    </row>
    <row r="45" spans="12:20" x14ac:dyDescent="0.25">
      <c r="O45" s="33" t="s">
        <v>41</v>
      </c>
      <c r="P45" s="1">
        <v>7</v>
      </c>
      <c r="Q45" s="1">
        <v>2</v>
      </c>
      <c r="R45" s="1">
        <f>P45-Q45</f>
        <v>5</v>
      </c>
      <c r="S45">
        <f>R45/R47</f>
        <v>0.2</v>
      </c>
      <c r="T45" s="1">
        <f>S45*R45</f>
        <v>1</v>
      </c>
    </row>
    <row r="46" spans="12:20" x14ac:dyDescent="0.25">
      <c r="O46" s="23" t="s">
        <v>36</v>
      </c>
      <c r="P46" s="1">
        <v>7</v>
      </c>
      <c r="Q46" s="1">
        <v>2</v>
      </c>
      <c r="R46" s="1">
        <f>P46-Q46</f>
        <v>5</v>
      </c>
      <c r="S46">
        <f>R46/R47</f>
        <v>0.2</v>
      </c>
      <c r="T46" s="1">
        <f>S46*R46</f>
        <v>1</v>
      </c>
    </row>
    <row r="47" spans="12:20" x14ac:dyDescent="0.25">
      <c r="R47" s="1">
        <f>SUM(R41:R46)</f>
        <v>25</v>
      </c>
    </row>
    <row r="48" spans="12:20" x14ac:dyDescent="0.25">
      <c r="L48" s="15" t="s">
        <v>31</v>
      </c>
      <c r="M48" s="92" t="s">
        <v>231</v>
      </c>
      <c r="P48" s="92" t="s">
        <v>230</v>
      </c>
      <c r="Q48" s="92" t="s">
        <v>75</v>
      </c>
      <c r="R48" s="92" t="s">
        <v>108</v>
      </c>
      <c r="S48" s="92" t="s">
        <v>233</v>
      </c>
      <c r="T48" s="92" t="s">
        <v>232</v>
      </c>
    </row>
    <row r="49" spans="12:20" x14ac:dyDescent="0.25">
      <c r="M49" s="1">
        <v>4</v>
      </c>
      <c r="O49" s="24" t="s">
        <v>29</v>
      </c>
      <c r="P49" s="1">
        <v>7</v>
      </c>
      <c r="Q49" s="1">
        <v>3</v>
      </c>
      <c r="R49" s="1">
        <f>P49-Q49</f>
        <v>4</v>
      </c>
      <c r="S49">
        <f>R49/R53</f>
        <v>0.25</v>
      </c>
      <c r="T49" s="1">
        <f>S49*R49</f>
        <v>1</v>
      </c>
    </row>
    <row r="50" spans="12:20" x14ac:dyDescent="0.25">
      <c r="O50" s="29" t="s">
        <v>39</v>
      </c>
      <c r="P50" s="1">
        <v>7</v>
      </c>
      <c r="Q50" s="1">
        <v>3</v>
      </c>
      <c r="R50" s="1">
        <f>P50-Q50</f>
        <v>4</v>
      </c>
      <c r="S50">
        <f>R50/R53</f>
        <v>0.25</v>
      </c>
      <c r="T50" s="1">
        <f>S50*R50</f>
        <v>1</v>
      </c>
    </row>
    <row r="51" spans="12:20" x14ac:dyDescent="0.25">
      <c r="O51" s="33" t="s">
        <v>41</v>
      </c>
      <c r="P51" s="1">
        <v>7</v>
      </c>
      <c r="Q51" s="1">
        <v>3</v>
      </c>
      <c r="R51" s="1">
        <f>P51-Q51</f>
        <v>4</v>
      </c>
      <c r="S51">
        <f>R51/R53</f>
        <v>0.25</v>
      </c>
      <c r="T51" s="1">
        <f>S51*R51</f>
        <v>1</v>
      </c>
    </row>
    <row r="52" spans="12:20" x14ac:dyDescent="0.25">
      <c r="O52" s="23" t="s">
        <v>36</v>
      </c>
      <c r="P52" s="1">
        <v>7</v>
      </c>
      <c r="Q52" s="1">
        <v>3</v>
      </c>
      <c r="R52" s="1">
        <f>P52-Q52</f>
        <v>4</v>
      </c>
      <c r="S52">
        <f>R52/R53</f>
        <v>0.25</v>
      </c>
      <c r="T52" s="1">
        <f>S52*R52</f>
        <v>1</v>
      </c>
    </row>
    <row r="53" spans="12:20" x14ac:dyDescent="0.25">
      <c r="R53" s="1">
        <f>SUM(R48:R52)</f>
        <v>16</v>
      </c>
    </row>
    <row r="54" spans="12:20" x14ac:dyDescent="0.25">
      <c r="L54" s="24" t="s">
        <v>29</v>
      </c>
      <c r="M54" s="92" t="s">
        <v>231</v>
      </c>
      <c r="P54" s="92" t="s">
        <v>230</v>
      </c>
      <c r="Q54" s="92" t="s">
        <v>75</v>
      </c>
      <c r="R54" s="92" t="s">
        <v>108</v>
      </c>
      <c r="S54" s="92" t="s">
        <v>233</v>
      </c>
      <c r="T54" s="92" t="s">
        <v>232</v>
      </c>
    </row>
    <row r="55" spans="12:20" x14ac:dyDescent="0.25">
      <c r="M55" s="1">
        <v>3</v>
      </c>
      <c r="O55" s="29" t="s">
        <v>39</v>
      </c>
      <c r="P55" s="1">
        <v>7</v>
      </c>
      <c r="Q55" s="1">
        <v>4</v>
      </c>
      <c r="R55" s="1">
        <f>P55-Q55</f>
        <v>3</v>
      </c>
      <c r="S55">
        <f>R55/R58</f>
        <v>0.33333333333333331</v>
      </c>
      <c r="T55" s="1">
        <f>S55*R55</f>
        <v>1</v>
      </c>
    </row>
    <row r="56" spans="12:20" x14ac:dyDescent="0.25">
      <c r="O56" s="33" t="s">
        <v>41</v>
      </c>
      <c r="P56" s="1">
        <v>7</v>
      </c>
      <c r="Q56" s="1">
        <v>4</v>
      </c>
      <c r="R56" s="1">
        <f>P56-Q56</f>
        <v>3</v>
      </c>
      <c r="S56">
        <f>R56/R58</f>
        <v>0.33333333333333331</v>
      </c>
      <c r="T56" s="1">
        <f>S56*R56</f>
        <v>1</v>
      </c>
    </row>
    <row r="57" spans="12:20" x14ac:dyDescent="0.25">
      <c r="O57" s="23" t="s">
        <v>36</v>
      </c>
      <c r="P57" s="1">
        <v>7</v>
      </c>
      <c r="Q57" s="1">
        <v>4</v>
      </c>
      <c r="R57" s="1">
        <f>P57-Q57</f>
        <v>3</v>
      </c>
      <c r="S57">
        <f>R57/R58</f>
        <v>0.33333333333333331</v>
      </c>
      <c r="T57" s="1">
        <f>S57*R57</f>
        <v>1</v>
      </c>
    </row>
    <row r="58" spans="12:20" x14ac:dyDescent="0.25">
      <c r="R58" s="1">
        <f>SUM(R54:R57)</f>
        <v>9</v>
      </c>
    </row>
    <row r="59" spans="12:20" x14ac:dyDescent="0.25">
      <c r="L59" s="29" t="s">
        <v>39</v>
      </c>
      <c r="M59" s="92" t="s">
        <v>231</v>
      </c>
      <c r="P59" s="92" t="s">
        <v>230</v>
      </c>
      <c r="Q59" s="92" t="s">
        <v>75</v>
      </c>
      <c r="R59" s="92" t="s">
        <v>108</v>
      </c>
      <c r="S59" s="92" t="s">
        <v>233</v>
      </c>
      <c r="T59" s="92" t="s">
        <v>232</v>
      </c>
    </row>
    <row r="60" spans="12:20" x14ac:dyDescent="0.25">
      <c r="M60" s="1">
        <v>3</v>
      </c>
      <c r="O60" s="33" t="s">
        <v>41</v>
      </c>
      <c r="P60" s="1">
        <v>7</v>
      </c>
      <c r="Q60" s="1">
        <v>5</v>
      </c>
      <c r="R60" s="1">
        <f>P60-Q60</f>
        <v>2</v>
      </c>
      <c r="S60">
        <f>R60/R62</f>
        <v>0.5</v>
      </c>
      <c r="T60" s="1">
        <f>S60*R60</f>
        <v>1</v>
      </c>
    </row>
    <row r="61" spans="12:20" x14ac:dyDescent="0.25">
      <c r="O61" s="23" t="s">
        <v>36</v>
      </c>
      <c r="P61" s="1">
        <v>7</v>
      </c>
      <c r="Q61" s="1">
        <v>5</v>
      </c>
      <c r="R61" s="1">
        <f>P61-Q61</f>
        <v>2</v>
      </c>
      <c r="S61">
        <f>R61/R62</f>
        <v>0.5</v>
      </c>
      <c r="T61" s="1">
        <f>S61*R61</f>
        <v>1</v>
      </c>
    </row>
    <row r="62" spans="12:20" x14ac:dyDescent="0.25">
      <c r="R62" s="1">
        <f>SUM(R59:R61)</f>
        <v>4</v>
      </c>
    </row>
    <row r="63" spans="12:20" x14ac:dyDescent="0.25">
      <c r="L63" s="33" t="s">
        <v>41</v>
      </c>
      <c r="M63" s="92" t="s">
        <v>231</v>
      </c>
      <c r="P63" s="92" t="s">
        <v>230</v>
      </c>
      <c r="Q63" s="92" t="s">
        <v>75</v>
      </c>
      <c r="R63" s="92" t="s">
        <v>108</v>
      </c>
      <c r="S63" s="92" t="s">
        <v>233</v>
      </c>
      <c r="T63" s="92" t="s">
        <v>232</v>
      </c>
    </row>
    <row r="64" spans="12:20" x14ac:dyDescent="0.25">
      <c r="M64" s="1">
        <v>3</v>
      </c>
      <c r="O64" s="23" t="s">
        <v>36</v>
      </c>
      <c r="P64" s="1">
        <v>7</v>
      </c>
      <c r="Q64" s="1">
        <v>6</v>
      </c>
      <c r="R64" s="1">
        <f>P64-Q64</f>
        <v>1</v>
      </c>
      <c r="S64">
        <f>R64/R65</f>
        <v>1</v>
      </c>
      <c r="T64" s="1">
        <f>S64*R64</f>
        <v>1</v>
      </c>
    </row>
    <row r="65" spans="18:18" x14ac:dyDescent="0.25">
      <c r="R65" s="1">
        <f>SUM(R63:R64)</f>
        <v>1</v>
      </c>
    </row>
  </sheetData>
  <mergeCells count="6">
    <mergeCell ref="AE1:AG1"/>
    <mergeCell ref="AB24:AC24"/>
    <mergeCell ref="D1:F1"/>
    <mergeCell ref="I1:J1"/>
    <mergeCell ref="L1:W1"/>
    <mergeCell ref="Y1:AC1"/>
  </mergeCells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A3E8-2ABC-43F3-8854-3EE269F88E5C}">
  <dimension ref="A1:GR108"/>
  <sheetViews>
    <sheetView tabSelected="1" workbookViewId="0">
      <pane ySplit="4" topLeftCell="A5" activePane="bottomLeft" state="frozen"/>
      <selection activeCell="AF1" sqref="AF1"/>
      <selection pane="bottomLeft" activeCell="J4" sqref="J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</cols>
  <sheetData>
    <row r="1" spans="1:200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236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G1" t="s">
        <v>68</v>
      </c>
    </row>
    <row r="2" spans="1:20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</row>
    <row r="3" spans="1:200" x14ac:dyDescent="0.25">
      <c r="A3" s="5" t="s">
        <v>28</v>
      </c>
      <c r="B3" s="6">
        <v>50</v>
      </c>
      <c r="D3" s="1">
        <f>SUM(J3:J20)</f>
        <v>196</v>
      </c>
      <c r="E3" s="1">
        <v>1</v>
      </c>
      <c r="F3" s="1">
        <f>($D$3-(8*E3))/7</f>
        <v>26.857142857142858</v>
      </c>
      <c r="G3" s="1">
        <f>E3+F3</f>
        <v>27.857142857142858</v>
      </c>
      <c r="I3" s="5" t="s">
        <v>28</v>
      </c>
      <c r="J3" s="6">
        <v>25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/>
      <c r="AD3" s="10" t="s">
        <v>28</v>
      </c>
      <c r="AE3" s="10" t="s">
        <v>28</v>
      </c>
      <c r="AG3" s="40" t="s">
        <v>28</v>
      </c>
      <c r="AH3" s="40" t="s">
        <v>32</v>
      </c>
      <c r="AI3" s="40" t="s">
        <v>38</v>
      </c>
      <c r="AJ3" s="40" t="s">
        <v>28</v>
      </c>
      <c r="AK3" s="40" t="s">
        <v>29</v>
      </c>
      <c r="AL3" s="40" t="s">
        <v>38</v>
      </c>
      <c r="AM3" s="40" t="s">
        <v>33</v>
      </c>
      <c r="AN3" s="40" t="s">
        <v>41</v>
      </c>
      <c r="AO3" s="40" t="s">
        <v>35</v>
      </c>
      <c r="AP3" s="40" t="s">
        <v>34</v>
      </c>
      <c r="AQ3" s="40" t="s">
        <v>29</v>
      </c>
      <c r="AR3" s="40" t="s">
        <v>35</v>
      </c>
      <c r="AS3" s="40" t="s">
        <v>43</v>
      </c>
      <c r="AT3" s="40" t="s">
        <v>36</v>
      </c>
      <c r="AU3" s="40" t="s">
        <v>31</v>
      </c>
      <c r="AV3" s="40" t="s">
        <v>44</v>
      </c>
      <c r="AW3" s="40" t="s">
        <v>39</v>
      </c>
      <c r="AX3" s="40" t="s">
        <v>43</v>
      </c>
      <c r="AY3" s="40" t="s">
        <v>35</v>
      </c>
      <c r="AZ3" s="40" t="s">
        <v>34</v>
      </c>
      <c r="BA3" s="40" t="s">
        <v>37</v>
      </c>
      <c r="BB3" s="40" t="s">
        <v>45</v>
      </c>
      <c r="BC3" s="40" t="s">
        <v>31</v>
      </c>
      <c r="BD3" s="40" t="s">
        <v>30</v>
      </c>
      <c r="BE3" s="40" t="s">
        <v>32</v>
      </c>
      <c r="BF3" s="40" t="s">
        <v>35</v>
      </c>
      <c r="BG3" s="40" t="s">
        <v>29</v>
      </c>
      <c r="BH3" s="40" t="s">
        <v>40</v>
      </c>
      <c r="BI3" s="40" t="s">
        <v>32</v>
      </c>
      <c r="BJ3" s="40" t="s">
        <v>35</v>
      </c>
      <c r="BK3" s="40" t="s">
        <v>33</v>
      </c>
      <c r="BL3" s="40" t="s">
        <v>36</v>
      </c>
      <c r="BM3" s="40" t="s">
        <v>36</v>
      </c>
      <c r="BN3" s="40" t="s">
        <v>43</v>
      </c>
      <c r="BO3" s="40" t="s">
        <v>29</v>
      </c>
      <c r="BP3" s="40" t="s">
        <v>35</v>
      </c>
      <c r="BQ3" s="40" t="s">
        <v>32</v>
      </c>
      <c r="BR3" s="40" t="s">
        <v>42</v>
      </c>
      <c r="BS3" s="40" t="s">
        <v>29</v>
      </c>
      <c r="BT3" s="40" t="s">
        <v>37</v>
      </c>
      <c r="BU3" s="40" t="s">
        <v>45</v>
      </c>
      <c r="BV3" s="40" t="s">
        <v>31</v>
      </c>
      <c r="BW3" s="40" t="s">
        <v>36</v>
      </c>
      <c r="BX3" s="40" t="s">
        <v>40</v>
      </c>
      <c r="BY3" s="40" t="s">
        <v>28</v>
      </c>
      <c r="BZ3" s="40" t="s">
        <v>34</v>
      </c>
      <c r="CA3" s="40" t="s">
        <v>32</v>
      </c>
      <c r="CB3" s="40" t="s">
        <v>28</v>
      </c>
      <c r="CC3" s="40" t="s">
        <v>28</v>
      </c>
      <c r="CD3" s="40" t="s">
        <v>39</v>
      </c>
      <c r="CE3" s="40" t="s">
        <v>37</v>
      </c>
      <c r="CF3" s="40" t="s">
        <v>28</v>
      </c>
      <c r="CG3" s="40" t="s">
        <v>29</v>
      </c>
      <c r="CH3" s="40" t="s">
        <v>38</v>
      </c>
      <c r="CI3" s="40" t="s">
        <v>30</v>
      </c>
      <c r="CJ3" s="40" t="s">
        <v>29</v>
      </c>
      <c r="CK3" s="40" t="s">
        <v>34</v>
      </c>
      <c r="CL3" s="40" t="s">
        <v>28</v>
      </c>
      <c r="CM3" s="40" t="s">
        <v>34</v>
      </c>
      <c r="CN3" s="40" t="s">
        <v>34</v>
      </c>
      <c r="CO3" s="40" t="s">
        <v>32</v>
      </c>
      <c r="CP3" s="40" t="s">
        <v>30</v>
      </c>
      <c r="CQ3" s="40" t="s">
        <v>40</v>
      </c>
      <c r="CR3" s="40" t="s">
        <v>30</v>
      </c>
      <c r="CS3" s="40" t="s">
        <v>29</v>
      </c>
      <c r="CT3" s="40" t="s">
        <v>41</v>
      </c>
      <c r="CU3" s="40" t="s">
        <v>172</v>
      </c>
      <c r="CV3" s="40" t="s">
        <v>35</v>
      </c>
      <c r="CW3" s="40" t="s">
        <v>29</v>
      </c>
      <c r="CX3" s="40" t="s">
        <v>32</v>
      </c>
      <c r="CY3" s="40" t="s">
        <v>39</v>
      </c>
      <c r="CZ3" s="40" t="s">
        <v>28</v>
      </c>
      <c r="DA3" s="40" t="s">
        <v>42</v>
      </c>
      <c r="DB3" s="40" t="s">
        <v>37</v>
      </c>
      <c r="DC3" s="40" t="s">
        <v>33</v>
      </c>
      <c r="DD3" s="40" t="s">
        <v>41</v>
      </c>
      <c r="DE3" s="40" t="s">
        <v>32</v>
      </c>
      <c r="DF3" s="40" t="s">
        <v>30</v>
      </c>
      <c r="DG3" s="40" t="s">
        <v>41</v>
      </c>
      <c r="DH3" s="40" t="s">
        <v>37</v>
      </c>
      <c r="DI3" s="40" t="s">
        <v>40</v>
      </c>
      <c r="DJ3" s="40" t="s">
        <v>38</v>
      </c>
      <c r="DK3" s="40" t="s">
        <v>34</v>
      </c>
      <c r="DL3" s="40" t="s">
        <v>31</v>
      </c>
      <c r="DM3" s="40" t="s">
        <v>29</v>
      </c>
      <c r="DN3" s="40" t="s">
        <v>40</v>
      </c>
      <c r="DO3" s="40" t="s">
        <v>41</v>
      </c>
      <c r="DP3" s="40" t="s">
        <v>42</v>
      </c>
      <c r="DQ3" s="40" t="s">
        <v>35</v>
      </c>
      <c r="DR3" s="40" t="s">
        <v>38</v>
      </c>
      <c r="DS3" s="40" t="s">
        <v>28</v>
      </c>
      <c r="DT3" s="40" t="s">
        <v>41</v>
      </c>
      <c r="DU3" s="40" t="s">
        <v>30</v>
      </c>
      <c r="DV3" s="40" t="s">
        <v>44</v>
      </c>
      <c r="DW3" s="40" t="s">
        <v>28</v>
      </c>
      <c r="DX3" s="40" t="s">
        <v>28</v>
      </c>
      <c r="DY3" s="40" t="s">
        <v>28</v>
      </c>
      <c r="DZ3" s="40" t="s">
        <v>172</v>
      </c>
      <c r="EA3" s="40" t="s">
        <v>31</v>
      </c>
      <c r="EB3" s="40" t="s">
        <v>29</v>
      </c>
      <c r="EC3" s="40" t="s">
        <v>31</v>
      </c>
      <c r="ED3" s="40" t="s">
        <v>30</v>
      </c>
      <c r="EE3" s="40" t="s">
        <v>33</v>
      </c>
      <c r="EF3" s="40" t="s">
        <v>29</v>
      </c>
      <c r="EG3" s="40" t="s">
        <v>39</v>
      </c>
      <c r="EH3" s="40" t="s">
        <v>45</v>
      </c>
      <c r="EI3" s="40" t="s">
        <v>28</v>
      </c>
      <c r="EJ3" s="40" t="s">
        <v>36</v>
      </c>
      <c r="EK3" s="40" t="s">
        <v>30</v>
      </c>
      <c r="EL3" s="40" t="s">
        <v>38</v>
      </c>
      <c r="EM3" s="40" t="s">
        <v>42</v>
      </c>
      <c r="EN3" s="40" t="s">
        <v>31</v>
      </c>
      <c r="EO3" s="40" t="s">
        <v>44</v>
      </c>
      <c r="EP3" s="40" t="s">
        <v>38</v>
      </c>
      <c r="EQ3" s="40" t="s">
        <v>42</v>
      </c>
      <c r="ER3" s="40" t="s">
        <v>33</v>
      </c>
      <c r="ES3" s="40" t="s">
        <v>40</v>
      </c>
      <c r="ET3" s="40" t="s">
        <v>30</v>
      </c>
      <c r="EU3" s="40" t="s">
        <v>32</v>
      </c>
      <c r="EV3" s="40" t="s">
        <v>34</v>
      </c>
      <c r="EW3" s="40" t="s">
        <v>34</v>
      </c>
      <c r="EX3" s="40" t="s">
        <v>28</v>
      </c>
      <c r="EY3" s="40" t="s">
        <v>37</v>
      </c>
      <c r="EZ3" s="40" t="s">
        <v>36</v>
      </c>
      <c r="FA3" s="40" t="s">
        <v>37</v>
      </c>
      <c r="FB3" s="40" t="s">
        <v>42</v>
      </c>
      <c r="FC3" s="40" t="s">
        <v>36</v>
      </c>
      <c r="FD3" s="40" t="s">
        <v>38</v>
      </c>
      <c r="FE3" s="40" t="s">
        <v>35</v>
      </c>
      <c r="FF3" s="40" t="s">
        <v>28</v>
      </c>
      <c r="FG3" s="40" t="s">
        <v>28</v>
      </c>
      <c r="FH3" s="40" t="s">
        <v>172</v>
      </c>
      <c r="FI3" s="40" t="s">
        <v>28</v>
      </c>
      <c r="FJ3" s="40" t="s">
        <v>32</v>
      </c>
      <c r="FK3" s="40" t="s">
        <v>35</v>
      </c>
      <c r="FL3" s="40" t="s">
        <v>39</v>
      </c>
      <c r="FM3" s="40" t="s">
        <v>44</v>
      </c>
      <c r="FN3" s="40" t="s">
        <v>43</v>
      </c>
      <c r="FO3" s="40" t="s">
        <v>44</v>
      </c>
      <c r="FP3" s="40" t="s">
        <v>31</v>
      </c>
      <c r="FQ3" s="40" t="s">
        <v>36</v>
      </c>
      <c r="FR3" s="40" t="s">
        <v>39</v>
      </c>
      <c r="FS3" s="40" t="s">
        <v>43</v>
      </c>
      <c r="FT3" s="40" t="s">
        <v>45</v>
      </c>
      <c r="FU3" s="40" t="s">
        <v>31</v>
      </c>
      <c r="FV3" s="40" t="s">
        <v>30</v>
      </c>
      <c r="FW3" s="40" t="s">
        <v>40</v>
      </c>
      <c r="FX3" s="40" t="s">
        <v>37</v>
      </c>
      <c r="FY3" s="40" t="s">
        <v>31</v>
      </c>
      <c r="FZ3" s="40" t="s">
        <v>28</v>
      </c>
      <c r="GA3" s="40" t="s">
        <v>28</v>
      </c>
      <c r="GB3" s="40" t="s">
        <v>34</v>
      </c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</row>
    <row r="4" spans="1:200" x14ac:dyDescent="0.25">
      <c r="A4" s="11" t="s">
        <v>30</v>
      </c>
      <c r="B4" s="12">
        <v>10</v>
      </c>
      <c r="E4" s="1">
        <v>2</v>
      </c>
      <c r="F4" s="1">
        <f t="shared" ref="F4:F20" si="0">($D$3-(8*E4))/7</f>
        <v>25.714285714285715</v>
      </c>
      <c r="G4" s="1">
        <f t="shared" ref="G4:G20" si="1">E4+F4</f>
        <v>27.714285714285715</v>
      </c>
      <c r="I4" s="24" t="s">
        <v>29</v>
      </c>
      <c r="J4" s="25">
        <v>25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/>
      <c r="AD4" s="16" t="s">
        <v>32</v>
      </c>
      <c r="AE4" s="16" t="s">
        <v>32</v>
      </c>
      <c r="AG4" s="58"/>
      <c r="AH4" s="58"/>
      <c r="AI4" s="58"/>
      <c r="AJ4" s="58"/>
      <c r="AK4" s="58"/>
      <c r="AL4" s="60"/>
      <c r="AM4" s="58"/>
      <c r="AN4" s="58"/>
      <c r="AO4" s="58"/>
      <c r="AP4" s="60"/>
      <c r="AQ4" s="58"/>
      <c r="AR4" s="58"/>
      <c r="AS4" s="58"/>
      <c r="AT4" s="60"/>
      <c r="AU4" s="61"/>
      <c r="AV4" s="58"/>
      <c r="AW4" s="58"/>
      <c r="AX4" s="60"/>
      <c r="AY4" s="58"/>
      <c r="AZ4" s="61"/>
      <c r="BA4" s="60"/>
      <c r="BB4" s="58"/>
      <c r="BC4" s="60"/>
      <c r="BD4" s="58"/>
      <c r="BE4" s="60"/>
      <c r="BF4" s="61"/>
      <c r="BG4" s="58"/>
      <c r="BH4" s="58"/>
      <c r="BI4" s="58"/>
      <c r="BJ4" s="61"/>
      <c r="BK4" s="66"/>
      <c r="BL4" s="60"/>
      <c r="BM4" s="60"/>
      <c r="BN4" s="58"/>
      <c r="BO4" s="58"/>
      <c r="BP4" s="60"/>
      <c r="BQ4" s="61"/>
      <c r="BR4" s="58"/>
      <c r="BS4" s="61"/>
      <c r="BT4" s="61"/>
      <c r="BU4" s="61"/>
      <c r="BV4" s="61"/>
      <c r="BW4" s="61"/>
      <c r="BX4" s="61"/>
      <c r="BY4" s="61"/>
      <c r="BZ4" s="61"/>
      <c r="CA4" s="66"/>
      <c r="CB4" s="61"/>
      <c r="CC4" s="61"/>
      <c r="CD4" s="66"/>
      <c r="CE4" s="66"/>
      <c r="CF4" s="66"/>
      <c r="CG4" s="66"/>
      <c r="CH4" s="66"/>
      <c r="CI4" s="66"/>
      <c r="CJ4" s="58"/>
      <c r="CK4" s="58"/>
      <c r="CL4" s="58"/>
      <c r="CM4" s="58"/>
      <c r="CN4" s="61"/>
      <c r="CO4" s="58"/>
      <c r="CP4" s="58"/>
      <c r="CQ4" s="58"/>
      <c r="CR4" s="58"/>
      <c r="CS4" s="58"/>
      <c r="CT4" s="58"/>
      <c r="CU4" s="58"/>
      <c r="CV4" s="58"/>
      <c r="CW4" s="61"/>
      <c r="CX4" s="61"/>
      <c r="CY4" s="61"/>
      <c r="CZ4" s="61"/>
      <c r="DA4" s="61"/>
      <c r="DB4" s="40"/>
      <c r="DC4" s="61"/>
      <c r="DD4" s="61"/>
      <c r="DE4" s="61"/>
      <c r="DF4" s="40"/>
      <c r="DG4" s="40"/>
      <c r="DH4" s="61"/>
      <c r="DI4" s="40"/>
      <c r="DJ4" s="61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</row>
    <row r="5" spans="1:200" x14ac:dyDescent="0.25">
      <c r="A5" s="17" t="s">
        <v>33</v>
      </c>
      <c r="B5" s="18">
        <v>5</v>
      </c>
      <c r="E5" s="1">
        <v>3</v>
      </c>
      <c r="F5" s="1">
        <f t="shared" si="0"/>
        <v>24.571428571428573</v>
      </c>
      <c r="G5" s="1">
        <f t="shared" si="1"/>
        <v>27.571428571428573</v>
      </c>
      <c r="I5" s="11" t="s">
        <v>30</v>
      </c>
      <c r="J5" s="12">
        <v>25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0"/>
      <c r="AD5" s="21" t="s">
        <v>35</v>
      </c>
      <c r="AE5" s="21" t="s">
        <v>35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</row>
    <row r="6" spans="1:200" x14ac:dyDescent="0.25">
      <c r="A6" s="15" t="s">
        <v>31</v>
      </c>
      <c r="B6" s="19">
        <v>10</v>
      </c>
      <c r="E6" s="1">
        <v>4</v>
      </c>
      <c r="F6" s="1">
        <f t="shared" si="0"/>
        <v>23.428571428571427</v>
      </c>
      <c r="G6" s="1">
        <f t="shared" si="1"/>
        <v>27.428571428571427</v>
      </c>
      <c r="I6" s="15" t="s">
        <v>31</v>
      </c>
      <c r="J6" s="19">
        <v>23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11"/>
      <c r="AD6" s="23" t="s">
        <v>36</v>
      </c>
      <c r="AE6" s="23" t="s">
        <v>36</v>
      </c>
      <c r="AG6" s="56" t="s">
        <v>69</v>
      </c>
      <c r="AH6" s="56" t="s">
        <v>69</v>
      </c>
      <c r="AI6" s="57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6" t="s">
        <v>69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6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6" t="s">
        <v>69</v>
      </c>
      <c r="BM6" s="56" t="s">
        <v>69</v>
      </c>
      <c r="BN6" s="56" t="s">
        <v>69</v>
      </c>
      <c r="BO6" s="56" t="s">
        <v>69</v>
      </c>
    </row>
    <row r="7" spans="1:200" x14ac:dyDescent="0.25">
      <c r="A7" s="24" t="s">
        <v>29</v>
      </c>
      <c r="B7" s="25">
        <v>50</v>
      </c>
      <c r="E7" s="1">
        <v>5</v>
      </c>
      <c r="F7" s="1">
        <f t="shared" si="0"/>
        <v>22.285714285714285</v>
      </c>
      <c r="G7" s="1">
        <f t="shared" si="1"/>
        <v>27.285714285714285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/>
      <c r="AD7" s="28" t="s">
        <v>38</v>
      </c>
      <c r="AE7" s="28" t="s">
        <v>38</v>
      </c>
      <c r="AG7" s="56" t="s">
        <v>73</v>
      </c>
      <c r="AH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L7" s="56" t="s">
        <v>73</v>
      </c>
      <c r="BM7" s="56" t="s">
        <v>73</v>
      </c>
      <c r="BN7" s="56" t="s">
        <v>73</v>
      </c>
      <c r="BO7" s="56" t="s">
        <v>73</v>
      </c>
    </row>
    <row r="8" spans="1:200" x14ac:dyDescent="0.25">
      <c r="A8" s="29" t="s">
        <v>39</v>
      </c>
      <c r="B8" s="30">
        <v>6</v>
      </c>
      <c r="E8" s="1">
        <v>6</v>
      </c>
      <c r="F8" s="1">
        <f t="shared" si="0"/>
        <v>21.142857142857142</v>
      </c>
      <c r="G8" s="1">
        <f t="shared" si="1"/>
        <v>27.142857142857142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/>
      <c r="AD8" s="29" t="s">
        <v>39</v>
      </c>
      <c r="AE8" s="33" t="s">
        <v>41</v>
      </c>
      <c r="AG8" s="56" t="s">
        <v>70</v>
      </c>
      <c r="AH8" s="56" t="s">
        <v>70</v>
      </c>
      <c r="AJ8" s="56" t="s">
        <v>70</v>
      </c>
      <c r="AK8" s="56" t="s">
        <v>70</v>
      </c>
      <c r="AL8" s="57" t="s">
        <v>70</v>
      </c>
      <c r="AM8" s="56" t="s">
        <v>70</v>
      </c>
      <c r="AN8" s="56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W8" s="56" t="s">
        <v>70</v>
      </c>
      <c r="AX8" s="57" t="s">
        <v>70</v>
      </c>
      <c r="AY8" s="56" t="s">
        <v>70</v>
      </c>
      <c r="AZ8" s="57" t="s">
        <v>70</v>
      </c>
      <c r="BA8" s="57" t="s">
        <v>70</v>
      </c>
      <c r="BB8" s="56" t="s">
        <v>70</v>
      </c>
      <c r="BC8" s="57" t="s">
        <v>70</v>
      </c>
      <c r="BD8" s="56" t="s">
        <v>70</v>
      </c>
      <c r="BE8" s="57" t="s">
        <v>70</v>
      </c>
      <c r="BF8" s="57" t="s">
        <v>70</v>
      </c>
      <c r="BG8" s="56" t="s">
        <v>70</v>
      </c>
      <c r="BH8" s="56" t="s">
        <v>70</v>
      </c>
      <c r="BI8" s="56" t="s">
        <v>70</v>
      </c>
      <c r="BJ8" s="57" t="s">
        <v>70</v>
      </c>
      <c r="BK8" s="57" t="s">
        <v>70</v>
      </c>
      <c r="BL8" s="57" t="s">
        <v>70</v>
      </c>
      <c r="BM8" s="57" t="s">
        <v>70</v>
      </c>
      <c r="BN8" s="56" t="s">
        <v>70</v>
      </c>
      <c r="BO8" s="56" t="s">
        <v>70</v>
      </c>
    </row>
    <row r="9" spans="1:200" x14ac:dyDescent="0.25">
      <c r="A9" s="33" t="s">
        <v>41</v>
      </c>
      <c r="B9" s="34">
        <v>6</v>
      </c>
      <c r="E9" s="1">
        <v>7</v>
      </c>
      <c r="F9" s="1">
        <f t="shared" si="0"/>
        <v>20</v>
      </c>
      <c r="G9" s="1">
        <f t="shared" si="1"/>
        <v>27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17"/>
      <c r="AD9" s="36" t="s">
        <v>43</v>
      </c>
      <c r="AE9" s="36" t="s">
        <v>43</v>
      </c>
      <c r="AG9" t="s">
        <v>71</v>
      </c>
      <c r="AH9" t="s">
        <v>71</v>
      </c>
      <c r="AK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V9" t="s">
        <v>71</v>
      </c>
      <c r="AW9" t="s">
        <v>71</v>
      </c>
      <c r="AX9" t="s">
        <v>71</v>
      </c>
      <c r="AY9" t="s">
        <v>71</v>
      </c>
      <c r="BB9" t="s">
        <v>71</v>
      </c>
      <c r="BD9" t="s">
        <v>71</v>
      </c>
      <c r="BG9" t="s">
        <v>71</v>
      </c>
      <c r="BH9" t="s">
        <v>71</v>
      </c>
      <c r="BI9" t="s">
        <v>71</v>
      </c>
      <c r="BN9" t="s">
        <v>71</v>
      </c>
      <c r="BO9" t="s">
        <v>71</v>
      </c>
    </row>
    <row r="10" spans="1:200" x14ac:dyDescent="0.25">
      <c r="A10" s="23" t="s">
        <v>36</v>
      </c>
      <c r="B10" s="37">
        <v>8</v>
      </c>
      <c r="E10" s="1">
        <v>8</v>
      </c>
      <c r="F10" s="1">
        <f t="shared" si="0"/>
        <v>18.857142857142858</v>
      </c>
      <c r="G10" s="1">
        <f t="shared" si="1"/>
        <v>26.857142857142858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/>
      <c r="AD10" s="40" t="s">
        <v>172</v>
      </c>
      <c r="AE10" s="40" t="s">
        <v>172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s="59" t="s">
        <v>76</v>
      </c>
      <c r="AM10" t="s">
        <v>75</v>
      </c>
      <c r="AN10" t="s">
        <v>75</v>
      </c>
      <c r="AQ10" t="s">
        <v>75</v>
      </c>
      <c r="AR10" t="s">
        <v>75</v>
      </c>
      <c r="AS10" t="s">
        <v>75</v>
      </c>
      <c r="AV10" t="s">
        <v>75</v>
      </c>
      <c r="AW10" t="s">
        <v>75</v>
      </c>
      <c r="AX10" t="s">
        <v>75</v>
      </c>
      <c r="AY10" t="s">
        <v>75</v>
      </c>
      <c r="BB10" t="s">
        <v>75</v>
      </c>
      <c r="BD10" t="s">
        <v>75</v>
      </c>
      <c r="BG10" t="s">
        <v>75</v>
      </c>
      <c r="BH10" t="s">
        <v>75</v>
      </c>
      <c r="BI10" t="s">
        <v>75</v>
      </c>
      <c r="BN10" t="s">
        <v>75</v>
      </c>
      <c r="BO10" t="s">
        <v>75</v>
      </c>
    </row>
    <row r="11" spans="1:200" x14ac:dyDescent="0.25">
      <c r="A11" s="27" t="s">
        <v>37</v>
      </c>
      <c r="B11" s="41">
        <v>8</v>
      </c>
      <c r="E11" s="1">
        <v>9</v>
      </c>
      <c r="F11" s="1">
        <f t="shared" si="0"/>
        <v>17.714285714285715</v>
      </c>
      <c r="G11" s="1">
        <f t="shared" si="1"/>
        <v>26.714285714285715</v>
      </c>
      <c r="I11" s="27" t="s">
        <v>37</v>
      </c>
      <c r="J11" s="41">
        <v>8</v>
      </c>
      <c r="AG11" s="43" t="s">
        <v>102</v>
      </c>
      <c r="AH11" s="43" t="s">
        <v>106</v>
      </c>
      <c r="AI11" s="43"/>
      <c r="AJ11" s="43" t="s">
        <v>100</v>
      </c>
      <c r="AK11" s="43" t="s">
        <v>105</v>
      </c>
      <c r="AL11" s="43"/>
      <c r="AM11" s="43" t="s">
        <v>103</v>
      </c>
      <c r="AN11" s="43" t="s">
        <v>176</v>
      </c>
      <c r="AO11" s="43"/>
      <c r="AP11" s="43"/>
      <c r="AQ11" s="43" t="s">
        <v>175</v>
      </c>
      <c r="AR11" s="43" t="s">
        <v>95</v>
      </c>
      <c r="AS11" s="43" t="s">
        <v>97</v>
      </c>
      <c r="AT11" s="43"/>
      <c r="AU11" s="43"/>
      <c r="AV11" s="43" t="s">
        <v>101</v>
      </c>
      <c r="AW11" s="43" t="s">
        <v>93</v>
      </c>
      <c r="AX11" s="43"/>
      <c r="AY11" s="43" t="s">
        <v>173</v>
      </c>
      <c r="AZ11" s="43"/>
      <c r="BA11" s="43"/>
      <c r="BB11" s="43" t="s">
        <v>94</v>
      </c>
      <c r="BC11" s="43"/>
      <c r="BD11" s="43" t="s">
        <v>177</v>
      </c>
      <c r="BE11" s="43"/>
      <c r="BF11" s="43"/>
      <c r="BG11" s="43" t="s">
        <v>96</v>
      </c>
      <c r="BH11" s="43" t="s">
        <v>99</v>
      </c>
      <c r="BI11" s="43" t="s">
        <v>104</v>
      </c>
      <c r="BJ11" s="43"/>
      <c r="BK11" s="43"/>
      <c r="BL11" s="43"/>
      <c r="BM11" s="43"/>
      <c r="BN11" s="43" t="s">
        <v>178</v>
      </c>
      <c r="BO11" s="43" t="s">
        <v>98</v>
      </c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</row>
    <row r="12" spans="1:200" x14ac:dyDescent="0.25">
      <c r="A12" s="16" t="s">
        <v>32</v>
      </c>
      <c r="B12" s="22">
        <v>10</v>
      </c>
      <c r="E12" s="1">
        <v>10</v>
      </c>
      <c r="F12" s="1">
        <f t="shared" si="0"/>
        <v>16.571428571428573</v>
      </c>
      <c r="G12" s="1">
        <f t="shared" si="1"/>
        <v>26.571428571428573</v>
      </c>
      <c r="I12" s="28" t="s">
        <v>38</v>
      </c>
      <c r="J12" s="42">
        <v>8</v>
      </c>
      <c r="L12" s="43" t="s">
        <v>46</v>
      </c>
      <c r="AJ12" s="1"/>
      <c r="AL12" s="1">
        <v>5</v>
      </c>
      <c r="AM12" s="1"/>
      <c r="AN12" s="1"/>
      <c r="AO12" s="1"/>
      <c r="AP12" s="1"/>
      <c r="AR12" s="1"/>
      <c r="AU12" s="1"/>
      <c r="AZ12" s="1"/>
      <c r="BG12" s="1"/>
      <c r="BJ12" s="1"/>
      <c r="BK12" s="1"/>
      <c r="CE12" s="1"/>
      <c r="DM12" s="1"/>
      <c r="DV12" s="1"/>
    </row>
    <row r="13" spans="1:200" x14ac:dyDescent="0.25">
      <c r="A13" s="35" t="s">
        <v>42</v>
      </c>
      <c r="B13" s="44">
        <v>6</v>
      </c>
      <c r="E13" s="1">
        <v>11</v>
      </c>
      <c r="F13" s="1">
        <f t="shared" si="0"/>
        <v>15.428571428571429</v>
      </c>
      <c r="G13" s="1">
        <f t="shared" si="1"/>
        <v>26.428571428571431</v>
      </c>
      <c r="I13" s="32" t="s">
        <v>40</v>
      </c>
      <c r="J13" s="45">
        <v>7</v>
      </c>
      <c r="AL13" s="56" t="s">
        <v>90</v>
      </c>
      <c r="AM13" s="57" t="s">
        <v>90</v>
      </c>
      <c r="AN13" s="57" t="s">
        <v>90</v>
      </c>
      <c r="AO13" s="57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7" t="s">
        <v>90</v>
      </c>
      <c r="BE13" s="56" t="s">
        <v>90</v>
      </c>
      <c r="BF13" s="56" t="s">
        <v>90</v>
      </c>
      <c r="BG13" s="57" t="s">
        <v>90</v>
      </c>
      <c r="BH13" s="57" t="s">
        <v>90</v>
      </c>
      <c r="BI13" s="57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7" t="s">
        <v>90</v>
      </c>
      <c r="BO13" s="57" t="s">
        <v>90</v>
      </c>
      <c r="BP13" s="56" t="s">
        <v>90</v>
      </c>
    </row>
    <row r="14" spans="1:200" x14ac:dyDescent="0.25">
      <c r="A14" s="36" t="s">
        <v>43</v>
      </c>
      <c r="B14" s="46">
        <v>5</v>
      </c>
      <c r="E14" s="1">
        <v>12</v>
      </c>
      <c r="F14" s="1">
        <f t="shared" si="0"/>
        <v>14.285714285714286</v>
      </c>
      <c r="G14" s="1">
        <f t="shared" si="1"/>
        <v>26.285714285714285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/>
      <c r="AD14" s="14">
        <v>1</v>
      </c>
      <c r="AE14" s="14">
        <v>1</v>
      </c>
      <c r="AL14" s="56" t="s">
        <v>79</v>
      </c>
      <c r="AP14" s="56" t="s">
        <v>79</v>
      </c>
      <c r="AT14" s="56" t="s">
        <v>79</v>
      </c>
      <c r="AU14" s="56" t="s">
        <v>79</v>
      </c>
      <c r="AX14" s="56" t="s">
        <v>79</v>
      </c>
      <c r="AZ14" s="56" t="s">
        <v>79</v>
      </c>
      <c r="BA14" s="56" t="s">
        <v>79</v>
      </c>
      <c r="BC14" s="56" t="s">
        <v>79</v>
      </c>
      <c r="BE14" s="56" t="s">
        <v>79</v>
      </c>
      <c r="BF14" s="56" t="s">
        <v>79</v>
      </c>
      <c r="BJ14" s="56" t="s">
        <v>79</v>
      </c>
      <c r="BK14" s="56" t="s">
        <v>79</v>
      </c>
      <c r="BL14" s="56" t="s">
        <v>79</v>
      </c>
      <c r="BM14" s="56" t="s">
        <v>79</v>
      </c>
      <c r="BP14" s="56" t="s">
        <v>79</v>
      </c>
    </row>
    <row r="15" spans="1:200" x14ac:dyDescent="0.25">
      <c r="A15" s="28" t="s">
        <v>38</v>
      </c>
      <c r="B15" s="42">
        <v>8</v>
      </c>
      <c r="E15" s="1">
        <v>13</v>
      </c>
      <c r="F15" s="1">
        <f t="shared" si="0"/>
        <v>13.142857142857142</v>
      </c>
      <c r="G15" s="1">
        <f t="shared" si="1"/>
        <v>26.142857142857142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/>
      <c r="AD15" s="14">
        <v>0</v>
      </c>
      <c r="AE15" s="14">
        <v>0</v>
      </c>
      <c r="AL15" s="56" t="s">
        <v>73</v>
      </c>
      <c r="AP15" s="56" t="s">
        <v>73</v>
      </c>
      <c r="AT15" s="56" t="s">
        <v>73</v>
      </c>
      <c r="AU15" s="56" t="s">
        <v>73</v>
      </c>
      <c r="AX15" s="56" t="s">
        <v>73</v>
      </c>
      <c r="AZ15" s="56" t="s">
        <v>73</v>
      </c>
      <c r="BA15" s="56" t="s">
        <v>73</v>
      </c>
      <c r="BC15" s="56" t="s">
        <v>73</v>
      </c>
      <c r="BE15" s="56" t="s">
        <v>73</v>
      </c>
      <c r="BF15" s="56" t="s">
        <v>73</v>
      </c>
      <c r="BJ15" s="56" t="s">
        <v>73</v>
      </c>
      <c r="BK15" s="56" t="s">
        <v>73</v>
      </c>
      <c r="BL15" s="56" t="s">
        <v>73</v>
      </c>
      <c r="BM15" s="56" t="s">
        <v>73</v>
      </c>
      <c r="BP15" s="56" t="s">
        <v>73</v>
      </c>
    </row>
    <row r="16" spans="1:200" x14ac:dyDescent="0.25">
      <c r="A16" s="20" t="s">
        <v>34</v>
      </c>
      <c r="B16" s="26">
        <v>10</v>
      </c>
      <c r="E16" s="1">
        <v>14</v>
      </c>
      <c r="F16" s="1">
        <f t="shared" si="0"/>
        <v>12</v>
      </c>
      <c r="G16" s="1">
        <f t="shared" si="1"/>
        <v>26</v>
      </c>
      <c r="I16" s="35" t="s">
        <v>42</v>
      </c>
      <c r="J16" s="44">
        <v>6</v>
      </c>
      <c r="AL16" s="56" t="s">
        <v>70</v>
      </c>
      <c r="AP16" s="56" t="s">
        <v>70</v>
      </c>
      <c r="AT16" s="56" t="s">
        <v>70</v>
      </c>
      <c r="AU16" s="57" t="s">
        <v>70</v>
      </c>
      <c r="AX16" s="56" t="s">
        <v>70</v>
      </c>
      <c r="AZ16" s="57" t="s">
        <v>70</v>
      </c>
      <c r="BA16" s="56" t="s">
        <v>70</v>
      </c>
      <c r="BC16" s="56" t="s">
        <v>70</v>
      </c>
      <c r="BE16" s="56" t="s">
        <v>70</v>
      </c>
      <c r="BF16" s="57" t="s">
        <v>70</v>
      </c>
      <c r="BJ16" s="57" t="s">
        <v>70</v>
      </c>
      <c r="BK16" s="57" t="s">
        <v>70</v>
      </c>
      <c r="BL16" s="56" t="s">
        <v>70</v>
      </c>
      <c r="BM16" s="56" t="s">
        <v>70</v>
      </c>
      <c r="BP16" s="56" t="s">
        <v>70</v>
      </c>
    </row>
    <row r="17" spans="1:126" x14ac:dyDescent="0.25">
      <c r="A17" s="32" t="s">
        <v>40</v>
      </c>
      <c r="B17" s="45">
        <v>7</v>
      </c>
      <c r="E17" s="1">
        <v>15</v>
      </c>
      <c r="F17" s="1">
        <f t="shared" si="0"/>
        <v>10.857142857142858</v>
      </c>
      <c r="G17" s="1">
        <f t="shared" si="1"/>
        <v>25.857142857142858</v>
      </c>
      <c r="I17" s="17" t="s">
        <v>33</v>
      </c>
      <c r="J17" s="18">
        <v>5</v>
      </c>
      <c r="L17" s="43" t="s">
        <v>47</v>
      </c>
      <c r="AL17" t="s">
        <v>71</v>
      </c>
      <c r="AP17" t="s">
        <v>71</v>
      </c>
      <c r="AT17" t="s">
        <v>71</v>
      </c>
      <c r="AX17" t="s">
        <v>71</v>
      </c>
      <c r="BA17" t="s">
        <v>71</v>
      </c>
      <c r="BC17" t="s">
        <v>71</v>
      </c>
      <c r="BE17" t="s">
        <v>71</v>
      </c>
      <c r="BL17" t="s">
        <v>71</v>
      </c>
      <c r="BM17" t="s">
        <v>71</v>
      </c>
      <c r="BP17" t="s">
        <v>71</v>
      </c>
    </row>
    <row r="18" spans="1:126" x14ac:dyDescent="0.25">
      <c r="A18" s="39" t="s">
        <v>45</v>
      </c>
      <c r="B18" s="48">
        <v>4</v>
      </c>
      <c r="E18" s="110">
        <v>16</v>
      </c>
      <c r="F18" s="110">
        <f t="shared" si="0"/>
        <v>9.7142857142857135</v>
      </c>
      <c r="G18" s="110">
        <f t="shared" si="1"/>
        <v>25.714285714285715</v>
      </c>
      <c r="I18" s="36" t="s">
        <v>43</v>
      </c>
      <c r="J18" s="46">
        <v>5</v>
      </c>
      <c r="AL18" t="s">
        <v>75</v>
      </c>
      <c r="AP18" t="s">
        <v>75</v>
      </c>
      <c r="AT18" t="s">
        <v>75</v>
      </c>
      <c r="AU18" s="59" t="s">
        <v>76</v>
      </c>
      <c r="AX18" t="s">
        <v>75</v>
      </c>
      <c r="BA18" t="s">
        <v>75</v>
      </c>
      <c r="BC18" t="s">
        <v>75</v>
      </c>
      <c r="BE18" t="s">
        <v>75</v>
      </c>
      <c r="BL18" t="s">
        <v>75</v>
      </c>
      <c r="BM18" t="s">
        <v>75</v>
      </c>
      <c r="BP18" t="s">
        <v>75</v>
      </c>
    </row>
    <row r="19" spans="1:126" x14ac:dyDescent="0.25">
      <c r="A19" s="38" t="s">
        <v>44</v>
      </c>
      <c r="B19" s="49">
        <v>5</v>
      </c>
      <c r="E19" s="1">
        <v>17</v>
      </c>
      <c r="F19" s="1">
        <f t="shared" si="0"/>
        <v>8.5714285714285712</v>
      </c>
      <c r="G19" s="1">
        <f t="shared" si="1"/>
        <v>25.571428571428569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J19" s="43"/>
      <c r="AK19" s="43"/>
      <c r="AL19" s="43" t="s">
        <v>173</v>
      </c>
      <c r="AM19" s="43"/>
      <c r="AN19" s="43"/>
      <c r="AO19" s="43"/>
      <c r="AP19" s="43" t="s">
        <v>101</v>
      </c>
      <c r="AQ19" s="43"/>
      <c r="AR19" s="43"/>
      <c r="AS19" s="43"/>
      <c r="AT19" s="43" t="s">
        <v>178</v>
      </c>
      <c r="AU19" s="43"/>
      <c r="AV19" s="43"/>
      <c r="AW19" s="43"/>
      <c r="AX19" s="43" t="s">
        <v>103</v>
      </c>
      <c r="AY19" s="43"/>
      <c r="AZ19" s="43"/>
      <c r="BA19" s="43" t="s">
        <v>97</v>
      </c>
      <c r="BB19" s="43"/>
      <c r="BC19" s="43" t="s">
        <v>100</v>
      </c>
      <c r="BD19" s="43"/>
      <c r="BE19" s="43" t="s">
        <v>177</v>
      </c>
      <c r="BF19" s="43"/>
      <c r="BG19" s="43"/>
      <c r="BH19" s="43"/>
      <c r="BI19" s="43"/>
      <c r="BJ19" s="43"/>
      <c r="BK19" s="43"/>
      <c r="BL19" s="43" t="s">
        <v>106</v>
      </c>
      <c r="BM19" s="43" t="s">
        <v>94</v>
      </c>
      <c r="BN19" s="43"/>
      <c r="BO19" s="43"/>
      <c r="BP19" s="43" t="s">
        <v>96</v>
      </c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</row>
    <row r="20" spans="1:126" x14ac:dyDescent="0.25">
      <c r="A20" s="21" t="s">
        <v>35</v>
      </c>
      <c r="B20" s="31">
        <v>10</v>
      </c>
      <c r="E20" s="1">
        <v>18</v>
      </c>
      <c r="F20" s="1">
        <f t="shared" si="0"/>
        <v>7.4285714285714288</v>
      </c>
      <c r="G20" s="1">
        <f t="shared" si="1"/>
        <v>25.428571428571431</v>
      </c>
      <c r="I20" s="39" t="s">
        <v>45</v>
      </c>
      <c r="J20" s="48">
        <v>4</v>
      </c>
      <c r="AU20" s="1">
        <v>14</v>
      </c>
      <c r="AY20" s="1"/>
      <c r="AZ20" s="1">
        <v>19</v>
      </c>
      <c r="BA20" s="1"/>
      <c r="BD20" s="1"/>
      <c r="BI20" s="1"/>
      <c r="BV20" s="1"/>
      <c r="BX20" s="1"/>
      <c r="CA20" s="1"/>
      <c r="CZ20" s="1"/>
    </row>
    <row r="21" spans="1:126" x14ac:dyDescent="0.25">
      <c r="B21" s="1">
        <f>SUM(B3:B20)</f>
        <v>218</v>
      </c>
      <c r="E21" s="1">
        <v>19</v>
      </c>
      <c r="F21" s="1">
        <f t="shared" ref="F21:F30" si="2">($D$3-(8*E21))/7</f>
        <v>6.2857142857142856</v>
      </c>
      <c r="G21" s="1">
        <f t="shared" ref="G21:G30" si="3">E21+F21</f>
        <v>25.285714285714285</v>
      </c>
      <c r="AU21" s="56" t="s">
        <v>90</v>
      </c>
      <c r="AV21" s="57" t="s">
        <v>90</v>
      </c>
      <c r="AW21" s="57" t="s">
        <v>90</v>
      </c>
      <c r="AX21" s="57" t="s">
        <v>90</v>
      </c>
      <c r="AY21" s="57" t="s">
        <v>90</v>
      </c>
      <c r="AZ21" s="56" t="s">
        <v>90</v>
      </c>
      <c r="BA21" s="57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6" t="s">
        <v>90</v>
      </c>
      <c r="BG21" s="57" t="s">
        <v>90</v>
      </c>
      <c r="BH21" s="57" t="s">
        <v>90</v>
      </c>
      <c r="BI21" s="57" t="s">
        <v>90</v>
      </c>
      <c r="BJ21" s="56" t="s">
        <v>90</v>
      </c>
      <c r="BK21" s="56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126" x14ac:dyDescent="0.25">
      <c r="E22" s="1">
        <v>20</v>
      </c>
      <c r="F22" s="1">
        <f t="shared" si="2"/>
        <v>5.1428571428571432</v>
      </c>
      <c r="G22" s="1">
        <f t="shared" si="3"/>
        <v>25.142857142857142</v>
      </c>
      <c r="L22">
        <f ca="1">INT(RAND()*18)+1</f>
        <v>13</v>
      </c>
      <c r="AU22" s="56" t="s">
        <v>74</v>
      </c>
      <c r="AZ22" s="56" t="s">
        <v>74</v>
      </c>
      <c r="BF22" s="57" t="s">
        <v>74</v>
      </c>
      <c r="BJ22" s="56" t="s">
        <v>74</v>
      </c>
      <c r="BK22" s="56" t="s">
        <v>74</v>
      </c>
      <c r="BQ22" s="56" t="s">
        <v>74</v>
      </c>
      <c r="BR22" s="56" t="s">
        <v>74</v>
      </c>
      <c r="BS22" s="56" t="s">
        <v>74</v>
      </c>
      <c r="BT22" s="56" t="s">
        <v>74</v>
      </c>
      <c r="BU22" s="56" t="s">
        <v>74</v>
      </c>
      <c r="BV22" s="56" t="s">
        <v>74</v>
      </c>
      <c r="BW22" s="56" t="s">
        <v>74</v>
      </c>
      <c r="BX22" s="56" t="s">
        <v>74</v>
      </c>
      <c r="BY22" s="56" t="s">
        <v>74</v>
      </c>
      <c r="BZ22" s="56" t="s">
        <v>74</v>
      </c>
    </row>
    <row r="23" spans="1:126" ht="15.75" thickBot="1" x14ac:dyDescent="0.3">
      <c r="E23" s="1">
        <v>21</v>
      </c>
      <c r="F23" s="1">
        <f t="shared" si="2"/>
        <v>4</v>
      </c>
      <c r="G23" s="1">
        <f t="shared" si="3"/>
        <v>25</v>
      </c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U23" s="56" t="s">
        <v>73</v>
      </c>
      <c r="AZ23" s="56" t="s">
        <v>73</v>
      </c>
      <c r="BJ23" s="56" t="s">
        <v>73</v>
      </c>
      <c r="BK23" s="56" t="s">
        <v>73</v>
      </c>
      <c r="BQ23" s="57" t="s">
        <v>73</v>
      </c>
      <c r="BR23" s="56" t="s">
        <v>73</v>
      </c>
      <c r="BS23" s="56" t="s">
        <v>73</v>
      </c>
      <c r="BT23" s="57" t="s">
        <v>73</v>
      </c>
      <c r="BU23" s="56" t="s">
        <v>73</v>
      </c>
      <c r="BV23" s="56" t="s">
        <v>73</v>
      </c>
      <c r="BW23" s="56" t="s">
        <v>73</v>
      </c>
      <c r="BX23" s="57" t="s">
        <v>73</v>
      </c>
      <c r="BY23" s="57" t="s">
        <v>73</v>
      </c>
      <c r="BZ23" s="56" t="s">
        <v>73</v>
      </c>
    </row>
    <row r="24" spans="1:126" x14ac:dyDescent="0.25">
      <c r="E24" s="1">
        <v>22</v>
      </c>
      <c r="F24" s="1">
        <f t="shared" si="2"/>
        <v>2.8571428571428572</v>
      </c>
      <c r="G24" s="1">
        <f t="shared" si="3"/>
        <v>24.857142857142858</v>
      </c>
      <c r="I24" s="5" t="s">
        <v>28</v>
      </c>
      <c r="J24" s="6">
        <f t="shared" ref="J24:J42" si="4">COUNTIF(Randomized,I24)</f>
        <v>19</v>
      </c>
      <c r="K24" s="1">
        <f>J3-J24</f>
        <v>6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AU24" s="56" t="s">
        <v>70</v>
      </c>
      <c r="AZ24" s="56" t="s">
        <v>70</v>
      </c>
      <c r="BJ24" s="56" t="s">
        <v>70</v>
      </c>
      <c r="BK24" s="57" t="s">
        <v>70</v>
      </c>
      <c r="BR24" s="57" t="s">
        <v>70</v>
      </c>
      <c r="BS24" s="56" t="s">
        <v>70</v>
      </c>
      <c r="BU24" s="56" t="s">
        <v>70</v>
      </c>
      <c r="BV24" s="56" t="s">
        <v>70</v>
      </c>
      <c r="BW24" s="56" t="s">
        <v>70</v>
      </c>
      <c r="BZ24" s="56" t="s">
        <v>70</v>
      </c>
    </row>
    <row r="25" spans="1:126" x14ac:dyDescent="0.25">
      <c r="E25" s="1">
        <v>23</v>
      </c>
      <c r="F25" s="1">
        <f t="shared" si="2"/>
        <v>1.7142857142857142</v>
      </c>
      <c r="G25" s="1">
        <f t="shared" si="3"/>
        <v>24.714285714285715</v>
      </c>
      <c r="I25" s="24" t="s">
        <v>29</v>
      </c>
      <c r="J25" s="25">
        <f t="shared" si="4"/>
        <v>12</v>
      </c>
      <c r="K25" s="1">
        <f t="shared" ref="K25:K41" si="5">J4-J25</f>
        <v>13</v>
      </c>
      <c r="L25" s="14">
        <v>2</v>
      </c>
      <c r="M25" s="40" t="s">
        <v>38</v>
      </c>
      <c r="N25" s="40" t="s">
        <v>39</v>
      </c>
      <c r="O25" s="40" t="s">
        <v>42</v>
      </c>
      <c r="P25" s="40" t="s">
        <v>35</v>
      </c>
      <c r="Q25" s="40" t="s">
        <v>31</v>
      </c>
      <c r="R25" s="40" t="s">
        <v>44</v>
      </c>
      <c r="S25" s="40" t="s">
        <v>29</v>
      </c>
      <c r="T25" s="40" t="s">
        <v>40</v>
      </c>
      <c r="U25" s="40" t="s">
        <v>36</v>
      </c>
      <c r="V25" s="40" t="s">
        <v>41</v>
      </c>
      <c r="W25" s="40" t="s">
        <v>37</v>
      </c>
      <c r="X25" s="40" t="s">
        <v>33</v>
      </c>
      <c r="Y25" s="40" t="s">
        <v>29</v>
      </c>
      <c r="Z25" s="40" t="s">
        <v>172</v>
      </c>
      <c r="AA25" s="40" t="s">
        <v>32</v>
      </c>
      <c r="AB25" s="40" t="s">
        <v>45</v>
      </c>
      <c r="AC25" s="40" t="s">
        <v>34</v>
      </c>
      <c r="AD25" s="40" t="s">
        <v>30</v>
      </c>
      <c r="AE25" s="40" t="s">
        <v>43</v>
      </c>
      <c r="AU25" t="s">
        <v>71</v>
      </c>
      <c r="AZ25" t="s">
        <v>71</v>
      </c>
      <c r="BJ25" t="s">
        <v>71</v>
      </c>
      <c r="BS25" t="s">
        <v>71</v>
      </c>
      <c r="BU25" t="s">
        <v>71</v>
      </c>
      <c r="BV25" t="s">
        <v>71</v>
      </c>
      <c r="BW25" t="s">
        <v>71</v>
      </c>
      <c r="BZ25" t="s">
        <v>71</v>
      </c>
    </row>
    <row r="26" spans="1:126" x14ac:dyDescent="0.25">
      <c r="E26" s="1">
        <v>24</v>
      </c>
      <c r="F26" s="1">
        <f t="shared" si="2"/>
        <v>0.5714285714285714</v>
      </c>
      <c r="G26" s="1">
        <f t="shared" si="3"/>
        <v>24.571428571428573</v>
      </c>
      <c r="I26" s="11" t="s">
        <v>30</v>
      </c>
      <c r="J26" s="12">
        <f t="shared" si="4"/>
        <v>10</v>
      </c>
      <c r="K26" s="1">
        <f t="shared" si="5"/>
        <v>15</v>
      </c>
      <c r="L26" s="14">
        <v>3</v>
      </c>
      <c r="M26" s="40" t="s">
        <v>29</v>
      </c>
      <c r="N26" s="40" t="s">
        <v>29</v>
      </c>
      <c r="O26" s="40" t="s">
        <v>29</v>
      </c>
      <c r="P26" s="40" t="s">
        <v>31</v>
      </c>
      <c r="Q26" s="40" t="s">
        <v>29</v>
      </c>
      <c r="R26" s="40" t="s">
        <v>29</v>
      </c>
      <c r="S26" s="40" t="s">
        <v>30</v>
      </c>
      <c r="T26" s="40" t="s">
        <v>30</v>
      </c>
      <c r="U26" s="40" t="s">
        <v>29</v>
      </c>
      <c r="V26" s="40" t="s">
        <v>30</v>
      </c>
      <c r="W26" s="40" t="s">
        <v>31</v>
      </c>
      <c r="X26" s="40" t="s">
        <v>29</v>
      </c>
      <c r="Y26" s="40" t="s">
        <v>30</v>
      </c>
      <c r="Z26" s="40" t="s">
        <v>29</v>
      </c>
      <c r="AA26" s="40" t="s">
        <v>31</v>
      </c>
      <c r="AB26" s="40" t="s">
        <v>40</v>
      </c>
      <c r="AC26" s="40" t="s">
        <v>29</v>
      </c>
      <c r="AD26" s="40" t="s">
        <v>31</v>
      </c>
      <c r="AE26" s="40" t="s">
        <v>29</v>
      </c>
      <c r="AU26" t="s">
        <v>75</v>
      </c>
      <c r="AZ26" t="s">
        <v>75</v>
      </c>
      <c r="BF26" t="s">
        <v>75</v>
      </c>
      <c r="BJ26" t="s">
        <v>75</v>
      </c>
      <c r="BK26" s="59" t="s">
        <v>76</v>
      </c>
      <c r="BQ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126" x14ac:dyDescent="0.25">
      <c r="E27" s="1">
        <v>25</v>
      </c>
      <c r="F27" s="1">
        <f t="shared" si="2"/>
        <v>-0.5714285714285714</v>
      </c>
      <c r="G27" s="1">
        <f t="shared" si="3"/>
        <v>24.428571428571427</v>
      </c>
      <c r="I27" s="15" t="s">
        <v>31</v>
      </c>
      <c r="J27" s="19">
        <f t="shared" si="4"/>
        <v>10</v>
      </c>
      <c r="K27" s="1">
        <f t="shared" si="5"/>
        <v>13</v>
      </c>
      <c r="L27" s="14">
        <v>4</v>
      </c>
      <c r="M27" s="40" t="s">
        <v>33</v>
      </c>
      <c r="N27" s="40" t="s">
        <v>34</v>
      </c>
      <c r="O27" s="40" t="s">
        <v>40</v>
      </c>
      <c r="P27" s="40" t="s">
        <v>32</v>
      </c>
      <c r="Q27" s="40" t="s">
        <v>30</v>
      </c>
      <c r="R27" s="40" t="s">
        <v>32</v>
      </c>
      <c r="S27" s="40" t="s">
        <v>33</v>
      </c>
      <c r="T27" s="40" t="s">
        <v>37</v>
      </c>
      <c r="U27" s="40" t="s">
        <v>38</v>
      </c>
      <c r="V27" s="40" t="s">
        <v>40</v>
      </c>
      <c r="W27" s="40" t="s">
        <v>34</v>
      </c>
      <c r="X27" s="40" t="s">
        <v>35</v>
      </c>
      <c r="Y27" s="40" t="s">
        <v>35</v>
      </c>
      <c r="Z27" s="40" t="s">
        <v>39</v>
      </c>
      <c r="AA27" s="40" t="s">
        <v>33</v>
      </c>
      <c r="AB27" s="40" t="s">
        <v>42</v>
      </c>
      <c r="AC27" s="40" t="s">
        <v>31</v>
      </c>
      <c r="AD27" s="40" t="s">
        <v>39</v>
      </c>
      <c r="AE27" s="40" t="s">
        <v>37</v>
      </c>
      <c r="AU27" s="43" t="s">
        <v>177</v>
      </c>
      <c r="AV27" s="43"/>
      <c r="AW27" s="43"/>
      <c r="AX27" s="43"/>
      <c r="AY27" s="43"/>
      <c r="AZ27" s="43" t="s">
        <v>175</v>
      </c>
      <c r="BA27" s="43"/>
      <c r="BB27" s="43"/>
      <c r="BC27" s="43"/>
      <c r="BD27" s="43"/>
      <c r="BE27" s="43"/>
      <c r="BF27" s="43"/>
      <c r="BG27" s="43"/>
      <c r="BH27" s="43"/>
      <c r="BI27" s="43"/>
      <c r="BJ27" s="43" t="s">
        <v>99</v>
      </c>
      <c r="BK27" s="43"/>
      <c r="BL27" s="43"/>
      <c r="BM27" s="43"/>
      <c r="BN27" s="43"/>
      <c r="BO27" s="43"/>
      <c r="BP27" s="43"/>
      <c r="BQ27" s="43"/>
      <c r="BR27" s="43"/>
      <c r="BS27" s="43" t="s">
        <v>176</v>
      </c>
      <c r="BT27" s="43"/>
      <c r="BU27" s="43" t="s">
        <v>105</v>
      </c>
      <c r="BV27" s="43" t="s">
        <v>100</v>
      </c>
      <c r="BW27" s="43" t="s">
        <v>96</v>
      </c>
      <c r="BX27" s="43"/>
      <c r="BY27" s="43"/>
      <c r="BZ27" s="43" t="s">
        <v>106</v>
      </c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</row>
    <row r="28" spans="1:126" x14ac:dyDescent="0.25">
      <c r="E28" s="1">
        <v>26</v>
      </c>
      <c r="F28" s="1">
        <f t="shared" si="2"/>
        <v>-1.7142857142857142</v>
      </c>
      <c r="G28" s="1">
        <f t="shared" si="3"/>
        <v>24.285714285714285</v>
      </c>
      <c r="I28" s="16" t="s">
        <v>32</v>
      </c>
      <c r="J28" s="22">
        <f t="shared" si="4"/>
        <v>10</v>
      </c>
      <c r="K28" s="1">
        <f t="shared" si="5"/>
        <v>0</v>
      </c>
      <c r="L28" s="14">
        <v>5</v>
      </c>
      <c r="M28" s="40" t="s">
        <v>30</v>
      </c>
      <c r="N28" s="40" t="s">
        <v>30</v>
      </c>
      <c r="O28" s="40" t="s">
        <v>31</v>
      </c>
      <c r="P28" s="40" t="s">
        <v>36</v>
      </c>
      <c r="Q28" s="40" t="s">
        <v>37</v>
      </c>
      <c r="R28" s="40" t="s">
        <v>30</v>
      </c>
      <c r="S28" s="40" t="s">
        <v>32</v>
      </c>
      <c r="T28" s="40" t="s">
        <v>31</v>
      </c>
      <c r="U28" s="40" t="s">
        <v>31</v>
      </c>
      <c r="V28" s="40" t="s">
        <v>32</v>
      </c>
      <c r="W28" s="40" t="s">
        <v>32</v>
      </c>
      <c r="X28" s="40" t="s">
        <v>34</v>
      </c>
      <c r="Y28" s="40" t="s">
        <v>32</v>
      </c>
      <c r="Z28" s="40" t="s">
        <v>32</v>
      </c>
      <c r="AA28" s="40" t="s">
        <v>38</v>
      </c>
      <c r="AB28" s="40" t="s">
        <v>41</v>
      </c>
      <c r="AC28" s="40" t="s">
        <v>36</v>
      </c>
      <c r="AD28" s="40" t="s">
        <v>36</v>
      </c>
      <c r="AE28" s="40" t="s">
        <v>30</v>
      </c>
      <c r="BC28" s="1"/>
      <c r="BF28" s="1"/>
      <c r="BJ28" s="1">
        <v>29</v>
      </c>
      <c r="BO28" s="1"/>
      <c r="BP28" s="1"/>
      <c r="BQ28" s="1"/>
      <c r="BR28" s="1"/>
      <c r="CD28" s="1"/>
      <c r="CR28" s="1"/>
    </row>
    <row r="29" spans="1:126" x14ac:dyDescent="0.25">
      <c r="E29" s="1">
        <v>27</v>
      </c>
      <c r="F29" s="1">
        <f t="shared" si="2"/>
        <v>-2.8571428571428572</v>
      </c>
      <c r="G29" s="1">
        <f t="shared" si="3"/>
        <v>24.142857142857142</v>
      </c>
      <c r="I29" s="20" t="s">
        <v>34</v>
      </c>
      <c r="J29" s="26">
        <f t="shared" si="4"/>
        <v>10</v>
      </c>
      <c r="K29" s="1">
        <f t="shared" si="5"/>
        <v>0</v>
      </c>
      <c r="L29" s="14">
        <v>6</v>
      </c>
      <c r="M29" s="40" t="s">
        <v>31</v>
      </c>
      <c r="N29" s="40" t="s">
        <v>32</v>
      </c>
      <c r="O29" s="40" t="s">
        <v>35</v>
      </c>
      <c r="P29" s="40" t="s">
        <v>44</v>
      </c>
      <c r="Q29" s="40" t="s">
        <v>41</v>
      </c>
      <c r="R29" s="40" t="s">
        <v>38</v>
      </c>
      <c r="S29" s="40" t="s">
        <v>35</v>
      </c>
      <c r="T29" s="40" t="s">
        <v>44</v>
      </c>
      <c r="U29" s="40" t="s">
        <v>37</v>
      </c>
      <c r="V29" s="40" t="s">
        <v>43</v>
      </c>
      <c r="W29" s="40" t="s">
        <v>33</v>
      </c>
      <c r="X29" s="40" t="s">
        <v>172</v>
      </c>
      <c r="Y29" s="40" t="s">
        <v>42</v>
      </c>
      <c r="Z29" s="40" t="s">
        <v>38</v>
      </c>
      <c r="AA29" s="40" t="s">
        <v>41</v>
      </c>
      <c r="AB29" s="40" t="s">
        <v>43</v>
      </c>
      <c r="AC29" s="40" t="s">
        <v>40</v>
      </c>
      <c r="AD29" s="40" t="s">
        <v>42</v>
      </c>
      <c r="AE29" s="40" t="s">
        <v>34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7" t="s">
        <v>90</v>
      </c>
      <c r="BQ29" s="57" t="s">
        <v>90</v>
      </c>
      <c r="BR29" s="56" t="s">
        <v>90</v>
      </c>
      <c r="BS29" s="57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7" t="s">
        <v>90</v>
      </c>
      <c r="BY29" s="57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126" x14ac:dyDescent="0.25">
      <c r="E30" s="1">
        <v>28</v>
      </c>
      <c r="F30" s="1">
        <f t="shared" si="2"/>
        <v>-4</v>
      </c>
      <c r="G30" s="1">
        <f t="shared" si="3"/>
        <v>24</v>
      </c>
      <c r="I30" s="21" t="s">
        <v>35</v>
      </c>
      <c r="J30" s="31">
        <f t="shared" si="4"/>
        <v>10</v>
      </c>
      <c r="K30" s="1">
        <f t="shared" si="5"/>
        <v>0</v>
      </c>
      <c r="L30" s="14">
        <v>7</v>
      </c>
      <c r="M30" s="40" t="s">
        <v>36</v>
      </c>
      <c r="N30" s="40" t="s">
        <v>35</v>
      </c>
      <c r="O30" s="40" t="s">
        <v>32</v>
      </c>
      <c r="P30" s="40" t="s">
        <v>37</v>
      </c>
      <c r="Q30" s="40" t="s">
        <v>38</v>
      </c>
      <c r="R30" s="40" t="s">
        <v>34</v>
      </c>
      <c r="S30" s="40" t="s">
        <v>34</v>
      </c>
      <c r="T30" s="40" t="s">
        <v>34</v>
      </c>
      <c r="U30" s="40" t="s">
        <v>35</v>
      </c>
      <c r="V30" s="40" t="s">
        <v>42</v>
      </c>
      <c r="W30" s="40" t="s">
        <v>35</v>
      </c>
      <c r="X30" s="40" t="s">
        <v>36</v>
      </c>
      <c r="Y30" s="40" t="s">
        <v>36</v>
      </c>
      <c r="Z30" s="40" t="s">
        <v>34</v>
      </c>
      <c r="AA30" s="40" t="s">
        <v>40</v>
      </c>
      <c r="AB30" s="40"/>
      <c r="AC30" s="40" t="s">
        <v>38</v>
      </c>
      <c r="AD30" s="40" t="s">
        <v>38</v>
      </c>
      <c r="AE30" s="40" t="s">
        <v>35</v>
      </c>
      <c r="BK30" s="56" t="s">
        <v>78</v>
      </c>
      <c r="BR30" s="56" t="s">
        <v>78</v>
      </c>
      <c r="CA30" s="56" t="s">
        <v>78</v>
      </c>
      <c r="CB30" s="56" t="s">
        <v>78</v>
      </c>
      <c r="CC30" s="56" t="s">
        <v>78</v>
      </c>
      <c r="CD30" s="56" t="s">
        <v>78</v>
      </c>
      <c r="CE30" s="56" t="s">
        <v>180</v>
      </c>
      <c r="CF30" s="56" t="s">
        <v>78</v>
      </c>
      <c r="CG30" s="56" t="s">
        <v>78</v>
      </c>
      <c r="CH30" s="56" t="s">
        <v>78</v>
      </c>
      <c r="CI30" s="56" t="s">
        <v>78</v>
      </c>
    </row>
    <row r="31" spans="1:126" x14ac:dyDescent="0.25">
      <c r="I31" s="23" t="s">
        <v>36</v>
      </c>
      <c r="J31" s="37">
        <f t="shared" si="4"/>
        <v>8</v>
      </c>
      <c r="K31" s="1">
        <f t="shared" si="5"/>
        <v>0</v>
      </c>
      <c r="L31" s="14">
        <v>8</v>
      </c>
      <c r="M31" s="40" t="s">
        <v>37</v>
      </c>
      <c r="N31" s="40" t="s">
        <v>36</v>
      </c>
      <c r="O31" s="40" t="s">
        <v>34</v>
      </c>
      <c r="P31" s="40" t="s">
        <v>40</v>
      </c>
      <c r="Q31" s="40" t="s">
        <v>39</v>
      </c>
      <c r="R31" s="40" t="s">
        <v>43</v>
      </c>
      <c r="S31" s="40" t="s">
        <v>41</v>
      </c>
      <c r="T31" s="40" t="s">
        <v>35</v>
      </c>
      <c r="U31" s="40" t="s">
        <v>39</v>
      </c>
      <c r="V31" s="40" t="s">
        <v>45</v>
      </c>
      <c r="W31" s="40" t="s">
        <v>44</v>
      </c>
      <c r="X31" s="40" t="s">
        <v>39</v>
      </c>
      <c r="Y31" s="40" t="s">
        <v>41</v>
      </c>
      <c r="Z31" s="40" t="s">
        <v>37</v>
      </c>
      <c r="AA31" s="40" t="s">
        <v>45</v>
      </c>
      <c r="AB31" s="40"/>
      <c r="AC31" s="40" t="s">
        <v>45</v>
      </c>
      <c r="AD31" s="40" t="s">
        <v>172</v>
      </c>
      <c r="AE31" s="40" t="s">
        <v>42</v>
      </c>
      <c r="BK31" s="56" t="s">
        <v>73</v>
      </c>
      <c r="BR31" s="56" t="s">
        <v>73</v>
      </c>
      <c r="CA31" s="56" t="s">
        <v>73</v>
      </c>
      <c r="CB31" s="56" t="s">
        <v>73</v>
      </c>
      <c r="CC31" s="56" t="s">
        <v>73</v>
      </c>
      <c r="CD31" s="56" t="s">
        <v>73</v>
      </c>
      <c r="CE31" s="57" t="s">
        <v>73</v>
      </c>
      <c r="CF31" s="56" t="s">
        <v>73</v>
      </c>
      <c r="CG31" s="56" t="s">
        <v>73</v>
      </c>
      <c r="CH31" s="56" t="s">
        <v>73</v>
      </c>
      <c r="CI31" s="56" t="s">
        <v>73</v>
      </c>
    </row>
    <row r="32" spans="1:126" x14ac:dyDescent="0.25">
      <c r="I32" s="27" t="s">
        <v>37</v>
      </c>
      <c r="J32" s="41">
        <f t="shared" si="4"/>
        <v>8</v>
      </c>
      <c r="K32" s="1">
        <f t="shared" si="5"/>
        <v>0</v>
      </c>
      <c r="BK32" s="56" t="s">
        <v>70</v>
      </c>
      <c r="BR32" s="57" t="s">
        <v>70</v>
      </c>
      <c r="CA32" s="56" t="s">
        <v>70</v>
      </c>
      <c r="CB32" s="57" t="s">
        <v>70</v>
      </c>
      <c r="CC32" s="57" t="s">
        <v>70</v>
      </c>
      <c r="CD32" s="56" t="s">
        <v>70</v>
      </c>
      <c r="CF32" s="56" t="s">
        <v>70</v>
      </c>
      <c r="CG32" s="56" t="s">
        <v>70</v>
      </c>
      <c r="CH32" s="56" t="s">
        <v>70</v>
      </c>
      <c r="CI32" s="56" t="s">
        <v>70</v>
      </c>
    </row>
    <row r="33" spans="9:114" x14ac:dyDescent="0.25">
      <c r="I33" s="28" t="s">
        <v>38</v>
      </c>
      <c r="J33" s="42">
        <f t="shared" si="4"/>
        <v>8</v>
      </c>
      <c r="K33" s="1">
        <f t="shared" si="5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K33" t="s">
        <v>71</v>
      </c>
      <c r="CA33" t="s">
        <v>71</v>
      </c>
      <c r="CD33" t="s">
        <v>71</v>
      </c>
      <c r="CF33" t="s">
        <v>71</v>
      </c>
      <c r="CG33" t="s">
        <v>71</v>
      </c>
      <c r="CH33" t="s">
        <v>71</v>
      </c>
      <c r="CI33" t="s">
        <v>71</v>
      </c>
    </row>
    <row r="34" spans="9:114" ht="15.75" thickBot="1" x14ac:dyDescent="0.3">
      <c r="I34" s="32" t="s">
        <v>40</v>
      </c>
      <c r="J34" s="45">
        <f t="shared" si="4"/>
        <v>7</v>
      </c>
      <c r="K34" s="1">
        <f t="shared" si="5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K34" t="s">
        <v>75</v>
      </c>
      <c r="BR34" s="59" t="s">
        <v>76</v>
      </c>
      <c r="CA34" t="s">
        <v>75</v>
      </c>
      <c r="CD34" t="s">
        <v>75</v>
      </c>
      <c r="CE34" t="s">
        <v>75</v>
      </c>
      <c r="CF34" t="s">
        <v>75</v>
      </c>
      <c r="CG34" t="s">
        <v>75</v>
      </c>
      <c r="CH34" t="s">
        <v>75</v>
      </c>
      <c r="CI34" t="s">
        <v>75</v>
      </c>
    </row>
    <row r="35" spans="9:114" x14ac:dyDescent="0.25">
      <c r="I35" s="29" t="s">
        <v>39</v>
      </c>
      <c r="J35" s="30">
        <f t="shared" si="4"/>
        <v>6</v>
      </c>
      <c r="K35" s="1">
        <f t="shared" si="5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K35" s="43" t="s">
        <v>175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 t="s">
        <v>95</v>
      </c>
      <c r="CB35" s="43"/>
      <c r="CC35" s="43"/>
      <c r="CD35" s="43" t="s">
        <v>94</v>
      </c>
      <c r="CF35" s="43" t="s">
        <v>178</v>
      </c>
      <c r="CG35" s="43" t="s">
        <v>104</v>
      </c>
      <c r="CH35" s="43" t="s">
        <v>106</v>
      </c>
      <c r="CI35" s="43" t="s">
        <v>96</v>
      </c>
    </row>
    <row r="36" spans="9:114" x14ac:dyDescent="0.25">
      <c r="I36" s="33" t="s">
        <v>41</v>
      </c>
      <c r="J36" s="34">
        <f t="shared" si="4"/>
        <v>6</v>
      </c>
      <c r="K36" s="1">
        <f t="shared" si="5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R36" s="1">
        <v>37</v>
      </c>
      <c r="BS36" s="1"/>
      <c r="BW36" s="1"/>
      <c r="BX36" s="1"/>
      <c r="CR36" s="1"/>
      <c r="CS36" s="1"/>
      <c r="CU36" s="1"/>
    </row>
    <row r="37" spans="9:114" x14ac:dyDescent="0.25">
      <c r="I37" s="35" t="s">
        <v>42</v>
      </c>
      <c r="J37" s="90">
        <f t="shared" si="4"/>
        <v>6</v>
      </c>
      <c r="K37" s="1">
        <f t="shared" si="5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R37" s="56" t="s">
        <v>90</v>
      </c>
      <c r="BS37" s="57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6" t="s">
        <v>90</v>
      </c>
      <c r="CD37" s="57" t="s">
        <v>90</v>
      </c>
      <c r="CE37" s="57" t="s">
        <v>90</v>
      </c>
      <c r="CF37" s="57" t="s">
        <v>90</v>
      </c>
      <c r="CG37" s="57" t="s">
        <v>90</v>
      </c>
      <c r="CH37" s="57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  <c r="CV37" s="56" t="s">
        <v>90</v>
      </c>
    </row>
    <row r="38" spans="9:114" x14ac:dyDescent="0.25">
      <c r="I38" s="17" t="s">
        <v>33</v>
      </c>
      <c r="J38" s="18">
        <f t="shared" si="4"/>
        <v>5</v>
      </c>
      <c r="K38" s="1">
        <f t="shared" si="5"/>
        <v>0</v>
      </c>
      <c r="M38" s="1">
        <v>10</v>
      </c>
      <c r="N38" s="1">
        <v>15</v>
      </c>
      <c r="O38" s="1"/>
      <c r="Q38" s="77">
        <v>4</v>
      </c>
      <c r="BR38" s="56" t="s">
        <v>180</v>
      </c>
      <c r="CB38" s="56" t="s">
        <v>180</v>
      </c>
      <c r="CC38" s="57" t="s">
        <v>180</v>
      </c>
      <c r="CJ38" s="56" t="s">
        <v>180</v>
      </c>
      <c r="CK38" s="56" t="s">
        <v>180</v>
      </c>
      <c r="CL38" s="56" t="s">
        <v>180</v>
      </c>
      <c r="CM38" s="56" t="s">
        <v>180</v>
      </c>
      <c r="CN38" s="56" t="s">
        <v>180</v>
      </c>
      <c r="CO38" s="56" t="s">
        <v>180</v>
      </c>
      <c r="CP38" s="56" t="s">
        <v>180</v>
      </c>
      <c r="CQ38" s="56" t="s">
        <v>180</v>
      </c>
      <c r="CR38" s="56" t="s">
        <v>180</v>
      </c>
      <c r="CS38" s="56" t="s">
        <v>180</v>
      </c>
      <c r="CT38" s="56" t="s">
        <v>180</v>
      </c>
      <c r="CU38" s="56" t="s">
        <v>180</v>
      </c>
      <c r="CV38" s="56" t="s">
        <v>180</v>
      </c>
    </row>
    <row r="39" spans="9:114" x14ac:dyDescent="0.25">
      <c r="I39" s="36" t="s">
        <v>43</v>
      </c>
      <c r="J39" s="46">
        <f t="shared" si="4"/>
        <v>4</v>
      </c>
      <c r="K39" s="1">
        <f t="shared" si="5"/>
        <v>1</v>
      </c>
      <c r="M39" s="1">
        <v>12</v>
      </c>
      <c r="N39" s="1"/>
      <c r="Q39" s="77">
        <v>5</v>
      </c>
      <c r="BR39" s="56" t="s">
        <v>73</v>
      </c>
      <c r="CB39" s="56" t="s">
        <v>73</v>
      </c>
      <c r="CJ39" s="57" t="s">
        <v>73</v>
      </c>
      <c r="CK39" s="57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6" t="s">
        <v>73</v>
      </c>
      <c r="CQ39" s="57" t="s">
        <v>73</v>
      </c>
      <c r="CR39" s="57" t="s">
        <v>73</v>
      </c>
      <c r="CS39" s="57" t="s">
        <v>73</v>
      </c>
      <c r="CT39" s="56" t="s">
        <v>73</v>
      </c>
      <c r="CU39" s="56" t="s">
        <v>73</v>
      </c>
      <c r="CV39" s="56" t="s">
        <v>73</v>
      </c>
    </row>
    <row r="40" spans="9:114" x14ac:dyDescent="0.25">
      <c r="I40" s="38" t="s">
        <v>44</v>
      </c>
      <c r="J40" s="49">
        <f t="shared" si="4"/>
        <v>4</v>
      </c>
      <c r="K40" s="1">
        <f t="shared" si="5"/>
        <v>1</v>
      </c>
      <c r="M40" s="1"/>
      <c r="N40" s="1"/>
      <c r="Q40" s="77">
        <v>6</v>
      </c>
      <c r="BR40" s="56" t="s">
        <v>70</v>
      </c>
      <c r="CB40" s="57" t="s">
        <v>70</v>
      </c>
      <c r="CL40" s="56" t="s">
        <v>70</v>
      </c>
      <c r="CM40" s="56" t="s">
        <v>70</v>
      </c>
      <c r="CN40" s="57" t="s">
        <v>70</v>
      </c>
      <c r="CP40" s="56" t="s">
        <v>70</v>
      </c>
      <c r="CT40" s="56" t="s">
        <v>70</v>
      </c>
      <c r="CU40" s="56" t="s">
        <v>70</v>
      </c>
      <c r="CV40" s="56" t="s">
        <v>70</v>
      </c>
    </row>
    <row r="41" spans="9:114" x14ac:dyDescent="0.25">
      <c r="I41" s="39" t="s">
        <v>45</v>
      </c>
      <c r="J41" s="48">
        <f t="shared" si="4"/>
        <v>4</v>
      </c>
      <c r="K41" s="1">
        <f t="shared" si="5"/>
        <v>0</v>
      </c>
      <c r="Q41" s="77">
        <v>8</v>
      </c>
      <c r="BR41" t="s">
        <v>71</v>
      </c>
      <c r="CL41" t="s">
        <v>71</v>
      </c>
      <c r="CM41" t="s">
        <v>71</v>
      </c>
      <c r="CP41" t="s">
        <v>71</v>
      </c>
      <c r="CT41" t="s">
        <v>71</v>
      </c>
      <c r="CU41" t="s">
        <v>71</v>
      </c>
      <c r="CV41" t="s">
        <v>71</v>
      </c>
    </row>
    <row r="42" spans="9:114" x14ac:dyDescent="0.25">
      <c r="I42" s="84" t="s">
        <v>172</v>
      </c>
      <c r="J42" s="85">
        <f t="shared" si="4"/>
        <v>3</v>
      </c>
      <c r="K42" s="1">
        <f>3-J42</f>
        <v>0</v>
      </c>
      <c r="M42" s="43" t="s">
        <v>110</v>
      </c>
      <c r="Q42" s="77">
        <v>10</v>
      </c>
      <c r="BR42" t="s">
        <v>75</v>
      </c>
      <c r="CB42" s="59" t="s">
        <v>76</v>
      </c>
      <c r="CC42" t="s">
        <v>75</v>
      </c>
      <c r="CJ42" t="s">
        <v>75</v>
      </c>
      <c r="CK42" t="s">
        <v>75</v>
      </c>
      <c r="CL42" t="s">
        <v>75</v>
      </c>
      <c r="CM42" t="s">
        <v>75</v>
      </c>
      <c r="CO42" t="s">
        <v>75</v>
      </c>
      <c r="CP42" t="s">
        <v>75</v>
      </c>
      <c r="CQ42" t="s">
        <v>75</v>
      </c>
      <c r="CR42" t="s">
        <v>75</v>
      </c>
      <c r="CS42" t="s">
        <v>75</v>
      </c>
      <c r="CT42" t="s">
        <v>75</v>
      </c>
      <c r="CU42" t="s">
        <v>75</v>
      </c>
      <c r="CV42" t="s">
        <v>75</v>
      </c>
    </row>
    <row r="43" spans="9:114" x14ac:dyDescent="0.25">
      <c r="J43" s="1">
        <f>SUM(J24:J42)/2</f>
        <v>75</v>
      </c>
      <c r="M43" t="s">
        <v>195</v>
      </c>
      <c r="Q43" s="77">
        <v>11</v>
      </c>
      <c r="BR43" s="43" t="s">
        <v>103</v>
      </c>
      <c r="BS43" s="43"/>
      <c r="BV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 t="s">
        <v>176</v>
      </c>
      <c r="CM43" s="43" t="s">
        <v>97</v>
      </c>
      <c r="CN43" s="43"/>
      <c r="CO43" s="43"/>
      <c r="CP43" s="43" t="s">
        <v>105</v>
      </c>
      <c r="CQ43" s="43"/>
      <c r="CR43" s="43"/>
      <c r="CS43" s="43"/>
      <c r="CT43" s="43" t="s">
        <v>177</v>
      </c>
      <c r="CU43" s="43" t="s">
        <v>102</v>
      </c>
      <c r="CV43" s="43" t="s">
        <v>101</v>
      </c>
    </row>
    <row r="44" spans="9:114" x14ac:dyDescent="0.25">
      <c r="M44" t="s">
        <v>202</v>
      </c>
      <c r="Q44" s="77">
        <v>12</v>
      </c>
      <c r="BY44" s="1"/>
      <c r="CB44" s="1">
        <v>47</v>
      </c>
      <c r="CG44" s="1"/>
      <c r="CJ44" s="1">
        <v>55</v>
      </c>
      <c r="CL44" s="1"/>
      <c r="CY44" s="1"/>
      <c r="CZ44" s="1"/>
      <c r="DA44" s="1"/>
    </row>
    <row r="45" spans="9:114" x14ac:dyDescent="0.25">
      <c r="M45" t="s">
        <v>199</v>
      </c>
      <c r="Q45" s="69">
        <v>13</v>
      </c>
      <c r="CB45" s="56" t="s">
        <v>90</v>
      </c>
      <c r="CC45" s="56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6" t="s">
        <v>90</v>
      </c>
      <c r="CO45" s="57" t="s">
        <v>90</v>
      </c>
      <c r="CP45" s="57" t="s">
        <v>90</v>
      </c>
      <c r="CQ45" s="57" t="s">
        <v>90</v>
      </c>
      <c r="CR45" s="57" t="s">
        <v>90</v>
      </c>
      <c r="CS45" s="57" t="s">
        <v>90</v>
      </c>
      <c r="CT45" s="57" t="s">
        <v>90</v>
      </c>
      <c r="CU45" s="57" t="s">
        <v>90</v>
      </c>
      <c r="CV45" s="57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E45" s="56" t="s">
        <v>90</v>
      </c>
      <c r="DF45" s="56" t="s">
        <v>90</v>
      </c>
      <c r="DG45" s="56" t="s">
        <v>90</v>
      </c>
      <c r="DH45" s="56" t="s">
        <v>90</v>
      </c>
      <c r="DI45" s="56" t="s">
        <v>90</v>
      </c>
      <c r="DJ45" s="56" t="s">
        <v>90</v>
      </c>
    </row>
    <row r="46" spans="9:114" x14ac:dyDescent="0.25">
      <c r="M46" s="43" t="s">
        <v>111</v>
      </c>
      <c r="Q46" s="77">
        <v>14</v>
      </c>
      <c r="CB46" s="56" t="s">
        <v>182</v>
      </c>
      <c r="CC46" s="56" t="s">
        <v>182</v>
      </c>
      <c r="CN46" s="56" t="s">
        <v>182</v>
      </c>
      <c r="CW46" s="56" t="s">
        <v>182</v>
      </c>
      <c r="CX46" s="56" t="s">
        <v>182</v>
      </c>
      <c r="CY46" s="56" t="s">
        <v>182</v>
      </c>
      <c r="CZ46" s="56" t="s">
        <v>182</v>
      </c>
      <c r="DA46" s="56" t="s">
        <v>182</v>
      </c>
      <c r="DB46" s="56" t="s">
        <v>182</v>
      </c>
      <c r="DC46" s="56" t="s">
        <v>182</v>
      </c>
      <c r="DD46" s="56" t="s">
        <v>182</v>
      </c>
      <c r="DE46" s="56" t="s">
        <v>182</v>
      </c>
      <c r="DF46" s="56" t="s">
        <v>182</v>
      </c>
      <c r="DG46" s="56" t="s">
        <v>182</v>
      </c>
      <c r="DH46" s="56" t="s">
        <v>182</v>
      </c>
      <c r="DI46" s="56" t="s">
        <v>182</v>
      </c>
      <c r="DJ46" s="56" t="s">
        <v>182</v>
      </c>
    </row>
    <row r="47" spans="9:114" x14ac:dyDescent="0.25">
      <c r="M47" t="s">
        <v>212</v>
      </c>
      <c r="Q47" s="77">
        <v>16</v>
      </c>
      <c r="CB47" s="56" t="s">
        <v>73</v>
      </c>
      <c r="CC47" s="57" t="s">
        <v>73</v>
      </c>
      <c r="CN47" s="56" t="s">
        <v>73</v>
      </c>
      <c r="CW47" s="56" t="s">
        <v>73</v>
      </c>
      <c r="CX47" s="56" t="s">
        <v>73</v>
      </c>
      <c r="CY47" s="56" t="s">
        <v>73</v>
      </c>
      <c r="CZ47" s="57" t="s">
        <v>73</v>
      </c>
      <c r="DA47" s="56" t="s">
        <v>73</v>
      </c>
      <c r="DB47" s="56" t="s">
        <v>73</v>
      </c>
      <c r="DC47" s="57" t="s">
        <v>73</v>
      </c>
      <c r="DD47" s="57" t="s">
        <v>73</v>
      </c>
      <c r="DE47" s="57" t="s">
        <v>73</v>
      </c>
      <c r="DF47" s="56" t="s">
        <v>73</v>
      </c>
      <c r="DG47" s="56" t="s">
        <v>73</v>
      </c>
      <c r="DH47" s="57" t="s">
        <v>73</v>
      </c>
      <c r="DI47" s="56" t="s">
        <v>73</v>
      </c>
      <c r="DJ47" s="56" t="s">
        <v>73</v>
      </c>
    </row>
    <row r="48" spans="9:114" x14ac:dyDescent="0.25">
      <c r="M48" s="43" t="s">
        <v>112</v>
      </c>
      <c r="Q48" s="77">
        <v>17</v>
      </c>
      <c r="CB48" s="56" t="s">
        <v>70</v>
      </c>
      <c r="CN48" s="56" t="s">
        <v>70</v>
      </c>
      <c r="CW48" s="56" t="s">
        <v>70</v>
      </c>
      <c r="CX48" s="56" t="s">
        <v>70</v>
      </c>
      <c r="CY48" s="56" t="s">
        <v>70</v>
      </c>
      <c r="DA48" s="56" t="s">
        <v>70</v>
      </c>
      <c r="DB48" s="57" t="s">
        <v>70</v>
      </c>
      <c r="DF48" s="57" t="s">
        <v>70</v>
      </c>
      <c r="DG48" s="57" t="s">
        <v>70</v>
      </c>
      <c r="DI48" s="57" t="s">
        <v>70</v>
      </c>
      <c r="DJ48" s="56" t="s">
        <v>70</v>
      </c>
    </row>
    <row r="49" spans="13:139" x14ac:dyDescent="0.25">
      <c r="M49" s="70" t="s">
        <v>115</v>
      </c>
      <c r="N49" s="70"/>
      <c r="O49" s="70"/>
      <c r="CB49" t="s">
        <v>71</v>
      </c>
      <c r="CN49" t="s">
        <v>71</v>
      </c>
      <c r="CW49" t="s">
        <v>71</v>
      </c>
      <c r="CX49" t="s">
        <v>71</v>
      </c>
      <c r="CY49" t="s">
        <v>71</v>
      </c>
      <c r="DA49" t="s">
        <v>71</v>
      </c>
      <c r="DJ49" t="s">
        <v>71</v>
      </c>
    </row>
    <row r="50" spans="13:139" x14ac:dyDescent="0.25">
      <c r="M50" s="70" t="s">
        <v>197</v>
      </c>
      <c r="N50" s="70"/>
      <c r="O50" s="70"/>
      <c r="P50" s="79"/>
      <c r="CB50" t="s">
        <v>75</v>
      </c>
      <c r="CC50" t="s">
        <v>75</v>
      </c>
      <c r="CN50" t="s">
        <v>75</v>
      </c>
      <c r="CW50" t="s">
        <v>75</v>
      </c>
      <c r="CX50" t="s">
        <v>75</v>
      </c>
      <c r="CY50" t="s">
        <v>75</v>
      </c>
      <c r="CZ50" t="s">
        <v>75</v>
      </c>
      <c r="DA50" t="s">
        <v>75</v>
      </c>
      <c r="DB50" s="59" t="s">
        <v>76</v>
      </c>
      <c r="DC50" t="s">
        <v>75</v>
      </c>
      <c r="DD50" t="s">
        <v>75</v>
      </c>
      <c r="DE50" t="s">
        <v>75</v>
      </c>
      <c r="DH50" t="s">
        <v>75</v>
      </c>
      <c r="DJ50" t="s">
        <v>75</v>
      </c>
    </row>
    <row r="51" spans="13:139" x14ac:dyDescent="0.25">
      <c r="M51" s="70" t="s">
        <v>213</v>
      </c>
      <c r="N51" s="70"/>
      <c r="O51" s="70"/>
      <c r="BY51" s="43"/>
      <c r="BZ51" s="43"/>
      <c r="CA51" s="43"/>
      <c r="CB51" s="43" t="s">
        <v>94</v>
      </c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 t="s">
        <v>104</v>
      </c>
      <c r="CO51" s="43"/>
      <c r="CP51" s="43"/>
      <c r="CQ51" s="43"/>
      <c r="CR51" s="43"/>
      <c r="CS51" s="43"/>
      <c r="CT51" s="43"/>
      <c r="CU51" s="43"/>
      <c r="CV51" s="43"/>
      <c r="CW51" s="43" t="s">
        <v>98</v>
      </c>
      <c r="CX51" s="43" t="s">
        <v>93</v>
      </c>
      <c r="CY51" s="43" t="s">
        <v>100</v>
      </c>
      <c r="CZ51" s="43"/>
      <c r="DA51" s="43" t="s">
        <v>105</v>
      </c>
      <c r="DJ51" s="43" t="s">
        <v>176</v>
      </c>
    </row>
    <row r="52" spans="13:139" x14ac:dyDescent="0.25">
      <c r="M52" s="43" t="s">
        <v>114</v>
      </c>
      <c r="CT52" s="1"/>
      <c r="CW52" s="1"/>
      <c r="CX52" s="1">
        <v>69</v>
      </c>
      <c r="DB52" s="1">
        <v>73</v>
      </c>
      <c r="DH52" s="1"/>
      <c r="DM52" s="1"/>
    </row>
    <row r="53" spans="13:139" x14ac:dyDescent="0.25">
      <c r="M53" t="s">
        <v>200</v>
      </c>
      <c r="CX53" s="56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</row>
    <row r="54" spans="13:139" x14ac:dyDescent="0.25">
      <c r="M54" s="75" t="s">
        <v>214</v>
      </c>
      <c r="N54" s="78"/>
      <c r="O54" s="78"/>
      <c r="CX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</row>
    <row r="55" spans="13:139" x14ac:dyDescent="0.25">
      <c r="M55" s="75"/>
      <c r="N55" s="78"/>
      <c r="O55" s="78"/>
      <c r="CX55" s="56" t="s">
        <v>73</v>
      </c>
      <c r="DE55" s="57" t="s">
        <v>73</v>
      </c>
      <c r="DF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7" t="s">
        <v>73</v>
      </c>
      <c r="DM55" s="57" t="s">
        <v>73</v>
      </c>
      <c r="DN55" s="56" t="s">
        <v>73</v>
      </c>
    </row>
    <row r="56" spans="13:139" x14ac:dyDescent="0.25">
      <c r="M56" s="43" t="s">
        <v>119</v>
      </c>
      <c r="CX56" s="56" t="s">
        <v>70</v>
      </c>
      <c r="DF56" s="56" t="s">
        <v>70</v>
      </c>
      <c r="DH56" s="56" t="s">
        <v>70</v>
      </c>
      <c r="DJ56" s="56" t="s">
        <v>70</v>
      </c>
      <c r="DN56" s="56" t="s">
        <v>70</v>
      </c>
    </row>
    <row r="57" spans="13:139" x14ac:dyDescent="0.25">
      <c r="M57" t="s">
        <v>208</v>
      </c>
      <c r="CX57" t="s">
        <v>71</v>
      </c>
      <c r="DF57" t="s">
        <v>71</v>
      </c>
      <c r="DH57" t="s">
        <v>71</v>
      </c>
      <c r="DJ57" t="s">
        <v>71</v>
      </c>
      <c r="DN57" t="s">
        <v>71</v>
      </c>
    </row>
    <row r="58" spans="13:139" x14ac:dyDescent="0.25">
      <c r="CX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</row>
    <row r="59" spans="13:139" x14ac:dyDescent="0.25">
      <c r="CX59" s="43" t="s">
        <v>102</v>
      </c>
      <c r="DF59" s="43" t="s">
        <v>98</v>
      </c>
      <c r="DH59" s="43" t="s">
        <v>104</v>
      </c>
      <c r="DJ59" s="43" t="s">
        <v>101</v>
      </c>
      <c r="DN59" s="43" t="s">
        <v>175</v>
      </c>
    </row>
    <row r="60" spans="13:139" x14ac:dyDescent="0.25">
      <c r="M60" s="43" t="s">
        <v>121</v>
      </c>
      <c r="DC60" s="1"/>
      <c r="DD60" s="1"/>
      <c r="DE60" s="1"/>
      <c r="DO60" s="1">
        <v>86</v>
      </c>
      <c r="DP60" s="1"/>
      <c r="DQ60" s="1"/>
      <c r="DT60" s="1"/>
      <c r="DU60" s="1"/>
      <c r="DX60" s="1"/>
      <c r="DZ60" s="1"/>
      <c r="EA60" s="1"/>
      <c r="EB60" s="1"/>
      <c r="EE60" s="1"/>
      <c r="EI60" s="1"/>
    </row>
    <row r="61" spans="13:139" x14ac:dyDescent="0.25">
      <c r="M61" t="s">
        <v>203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</row>
    <row r="62" spans="13:139" x14ac:dyDescent="0.25">
      <c r="M62" s="43" t="s">
        <v>125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</row>
    <row r="63" spans="13:139" x14ac:dyDescent="0.25">
      <c r="M63" t="s">
        <v>122</v>
      </c>
      <c r="DO63" s="57" t="s">
        <v>73</v>
      </c>
      <c r="DP63" s="56" t="s">
        <v>73</v>
      </c>
      <c r="DQ63" s="57" t="s">
        <v>73</v>
      </c>
      <c r="DR63" s="57" t="s">
        <v>73</v>
      </c>
      <c r="DS63" s="56" t="s">
        <v>73</v>
      </c>
      <c r="DT63" s="57" t="s">
        <v>73</v>
      </c>
      <c r="DU63" s="57" t="s">
        <v>73</v>
      </c>
      <c r="DV63" s="56" t="s">
        <v>73</v>
      </c>
    </row>
    <row r="64" spans="13:139" x14ac:dyDescent="0.25">
      <c r="M64" t="s">
        <v>204</v>
      </c>
      <c r="DP64" s="56" t="s">
        <v>70</v>
      </c>
      <c r="DS64" s="56" t="s">
        <v>70</v>
      </c>
      <c r="DV64" s="56" t="s">
        <v>70</v>
      </c>
    </row>
    <row r="65" spans="13:156" x14ac:dyDescent="0.25">
      <c r="M65" t="s">
        <v>215</v>
      </c>
      <c r="DP65" t="s">
        <v>71</v>
      </c>
      <c r="DS65" t="s">
        <v>71</v>
      </c>
      <c r="DV65" t="s">
        <v>71</v>
      </c>
    </row>
    <row r="66" spans="13:156" x14ac:dyDescent="0.25">
      <c r="M66" s="43" t="s">
        <v>135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</row>
    <row r="67" spans="13:156" x14ac:dyDescent="0.25">
      <c r="DP67" s="43" t="s">
        <v>99</v>
      </c>
      <c r="DS67" s="43" t="s">
        <v>94</v>
      </c>
      <c r="DV67" s="43" t="s">
        <v>100</v>
      </c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</row>
    <row r="68" spans="13:156" x14ac:dyDescent="0.25">
      <c r="DP68" s="1"/>
      <c r="DS68" s="1"/>
      <c r="DV68" s="1"/>
      <c r="DW68" s="1">
        <v>94</v>
      </c>
      <c r="DX68" s="43"/>
      <c r="DZ68" s="43"/>
      <c r="EC68" s="1"/>
      <c r="EE68" s="43"/>
      <c r="EH68" s="1"/>
      <c r="EI68" s="1"/>
      <c r="EK68" s="1"/>
      <c r="EL68" s="1"/>
      <c r="EM68" s="1"/>
    </row>
    <row r="69" spans="13:156" x14ac:dyDescent="0.25"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6" x14ac:dyDescent="0.25"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6" x14ac:dyDescent="0.25"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I71" s="57" t="s">
        <v>73</v>
      </c>
      <c r="EJ71" s="56" t="s">
        <v>73</v>
      </c>
    </row>
    <row r="72" spans="13:156" x14ac:dyDescent="0.25">
      <c r="EC72" s="56" t="s">
        <v>70</v>
      </c>
      <c r="ED72" s="56" t="s">
        <v>70</v>
      </c>
      <c r="EF72" s="56" t="s">
        <v>70</v>
      </c>
      <c r="EG72" s="57" t="s">
        <v>70</v>
      </c>
      <c r="EJ72" s="56" t="s">
        <v>70</v>
      </c>
    </row>
    <row r="73" spans="13:156" x14ac:dyDescent="0.25">
      <c r="EC73" t="s">
        <v>71</v>
      </c>
      <c r="ED73" t="s">
        <v>71</v>
      </c>
      <c r="EF73" t="s">
        <v>71</v>
      </c>
      <c r="EJ73" t="s">
        <v>71</v>
      </c>
    </row>
    <row r="74" spans="13:156" x14ac:dyDescent="0.25"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s="59" t="s">
        <v>76</v>
      </c>
      <c r="EH74" t="s">
        <v>75</v>
      </c>
      <c r="EI74" t="s">
        <v>75</v>
      </c>
      <c r="EJ74" t="s">
        <v>75</v>
      </c>
    </row>
    <row r="75" spans="13:156" x14ac:dyDescent="0.25">
      <c r="DW75" s="43"/>
      <c r="EC75" s="43" t="s">
        <v>96</v>
      </c>
      <c r="ED75" s="43" t="s">
        <v>98</v>
      </c>
      <c r="EF75" s="43" t="s">
        <v>173</v>
      </c>
      <c r="EJ75" s="43" t="s">
        <v>177</v>
      </c>
    </row>
    <row r="76" spans="13:156" x14ac:dyDescent="0.25">
      <c r="ED76" s="1"/>
      <c r="EF76" s="1"/>
      <c r="EG76" s="1">
        <v>104</v>
      </c>
      <c r="EL76" s="1"/>
      <c r="EM76" s="1"/>
      <c r="EO76" s="1"/>
      <c r="ER76" s="1"/>
      <c r="EZ76" s="1"/>
    </row>
    <row r="77" spans="13:156" x14ac:dyDescent="0.25">
      <c r="EG77" s="56" t="s">
        <v>90</v>
      </c>
      <c r="EH77" s="57" t="s">
        <v>75</v>
      </c>
      <c r="EI77" s="57" t="s">
        <v>75</v>
      </c>
      <c r="EJ77" s="57" t="s">
        <v>75</v>
      </c>
      <c r="EK77" s="56" t="s">
        <v>90</v>
      </c>
      <c r="EL77" s="56" t="s">
        <v>90</v>
      </c>
    </row>
    <row r="78" spans="13:156" x14ac:dyDescent="0.25">
      <c r="EG78" s="56" t="s">
        <v>190</v>
      </c>
      <c r="EK78" s="56" t="s">
        <v>190</v>
      </c>
      <c r="EL78" s="56" t="s">
        <v>190</v>
      </c>
    </row>
    <row r="79" spans="13:156" x14ac:dyDescent="0.25">
      <c r="EG79" s="56" t="s">
        <v>73</v>
      </c>
      <c r="EK79" s="56" t="s">
        <v>73</v>
      </c>
      <c r="EL79" s="56" t="s">
        <v>73</v>
      </c>
    </row>
    <row r="80" spans="13:156" x14ac:dyDescent="0.25">
      <c r="EG80" s="56" t="s">
        <v>70</v>
      </c>
      <c r="EK80" s="56" t="s">
        <v>70</v>
      </c>
      <c r="EL80" s="56" t="s">
        <v>70</v>
      </c>
    </row>
    <row r="81" spans="137:161" x14ac:dyDescent="0.25">
      <c r="EG81" t="s">
        <v>71</v>
      </c>
      <c r="EK81" t="s">
        <v>71</v>
      </c>
      <c r="EL81" t="s">
        <v>71</v>
      </c>
    </row>
    <row r="82" spans="137:161" x14ac:dyDescent="0.25">
      <c r="EG82" t="s">
        <v>75</v>
      </c>
      <c r="EH82" t="s">
        <v>75</v>
      </c>
      <c r="EI82" t="s">
        <v>75</v>
      </c>
      <c r="EJ82" t="s">
        <v>75</v>
      </c>
      <c r="EK82" t="s">
        <v>75</v>
      </c>
      <c r="EL82" t="s">
        <v>75</v>
      </c>
    </row>
    <row r="83" spans="137:161" x14ac:dyDescent="0.25">
      <c r="EG83" s="43" t="s">
        <v>94</v>
      </c>
      <c r="EK83" s="43" t="s">
        <v>102</v>
      </c>
      <c r="EL83" s="43" t="s">
        <v>177</v>
      </c>
      <c r="EZ83" s="43"/>
    </row>
    <row r="84" spans="137:161" x14ac:dyDescent="0.25">
      <c r="EL84" s="1"/>
      <c r="EM84" s="1">
        <v>110</v>
      </c>
      <c r="EP84" s="1"/>
      <c r="ES84" s="1"/>
      <c r="FC84" s="1"/>
      <c r="FE84" s="1"/>
    </row>
    <row r="85" spans="137:161" x14ac:dyDescent="0.25">
      <c r="EM85" s="56" t="s">
        <v>90</v>
      </c>
    </row>
    <row r="86" spans="137:161" x14ac:dyDescent="0.25">
      <c r="EM86" s="56" t="s">
        <v>218</v>
      </c>
    </row>
    <row r="87" spans="137:161" x14ac:dyDescent="0.25">
      <c r="EM87" s="56" t="s">
        <v>73</v>
      </c>
    </row>
    <row r="88" spans="137:161" x14ac:dyDescent="0.25">
      <c r="EM88" s="56" t="s">
        <v>70</v>
      </c>
    </row>
    <row r="89" spans="137:161" x14ac:dyDescent="0.25">
      <c r="EM89" t="s">
        <v>71</v>
      </c>
    </row>
    <row r="90" spans="137:161" x14ac:dyDescent="0.25">
      <c r="EM90" t="s">
        <v>75</v>
      </c>
    </row>
    <row r="91" spans="137:161" x14ac:dyDescent="0.25">
      <c r="EM91" s="43" t="s">
        <v>97</v>
      </c>
    </row>
    <row r="92" spans="137:161" x14ac:dyDescent="0.25">
      <c r="EL92" s="43"/>
      <c r="EN92" s="1">
        <v>111</v>
      </c>
      <c r="EQ92" s="1"/>
      <c r="EV92" s="1"/>
      <c r="EW92" s="1"/>
    </row>
    <row r="93" spans="137:161" x14ac:dyDescent="0.25">
      <c r="EN93" s="56" t="s">
        <v>90</v>
      </c>
      <c r="EO93" s="56" t="s">
        <v>90</v>
      </c>
    </row>
    <row r="94" spans="137:161" x14ac:dyDescent="0.25">
      <c r="EN94" s="56" t="s">
        <v>80</v>
      </c>
      <c r="EO94" s="56" t="s">
        <v>80</v>
      </c>
    </row>
    <row r="95" spans="137:161" x14ac:dyDescent="0.25">
      <c r="EN95" s="57" t="s">
        <v>73</v>
      </c>
      <c r="EO95" s="56" t="s">
        <v>73</v>
      </c>
    </row>
    <row r="96" spans="137:161" x14ac:dyDescent="0.25">
      <c r="EO96" s="56" t="s">
        <v>70</v>
      </c>
    </row>
    <row r="97" spans="144:177" x14ac:dyDescent="0.25">
      <c r="EO97" t="s">
        <v>71</v>
      </c>
    </row>
    <row r="98" spans="144:177" x14ac:dyDescent="0.25">
      <c r="EN98" t="s">
        <v>75</v>
      </c>
      <c r="EO98" t="s">
        <v>75</v>
      </c>
    </row>
    <row r="99" spans="144:177" x14ac:dyDescent="0.25">
      <c r="EN99" s="43"/>
      <c r="EO99" s="43" t="s">
        <v>97</v>
      </c>
    </row>
    <row r="100" spans="144:177" x14ac:dyDescent="0.25">
      <c r="EP100" s="1">
        <v>113</v>
      </c>
      <c r="EX100" s="1"/>
      <c r="FA100" s="1"/>
    </row>
    <row r="101" spans="144:177" x14ac:dyDescent="0.25"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89" t="s">
        <v>220</v>
      </c>
    </row>
    <row r="102" spans="144:177" x14ac:dyDescent="0.25">
      <c r="EP102" s="56" t="s">
        <v>219</v>
      </c>
      <c r="EQ102" s="57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81</v>
      </c>
      <c r="EZ102" s="57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89" t="s">
        <v>220</v>
      </c>
    </row>
    <row r="103" spans="144:177" x14ac:dyDescent="0.25">
      <c r="EP103" s="57" t="s">
        <v>73</v>
      </c>
      <c r="ER103" s="57" t="s">
        <v>73</v>
      </c>
      <c r="ES103" s="57" t="s">
        <v>73</v>
      </c>
      <c r="ET103" s="56" t="s">
        <v>73</v>
      </c>
      <c r="EU103" s="57" t="s">
        <v>73</v>
      </c>
      <c r="EV103" s="57" t="s">
        <v>73</v>
      </c>
      <c r="EW103" s="57" t="s">
        <v>73</v>
      </c>
      <c r="EX103" s="57" t="s">
        <v>73</v>
      </c>
      <c r="EY103" s="56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89" t="s">
        <v>220</v>
      </c>
    </row>
    <row r="104" spans="144:177" x14ac:dyDescent="0.25">
      <c r="ET104" s="56" t="s">
        <v>70</v>
      </c>
      <c r="EY104" s="57" t="s">
        <v>70</v>
      </c>
      <c r="FU104" s="89" t="s">
        <v>220</v>
      </c>
    </row>
    <row r="105" spans="144:177" x14ac:dyDescent="0.25">
      <c r="ET105" t="s">
        <v>71</v>
      </c>
    </row>
    <row r="106" spans="144:177" x14ac:dyDescent="0.25"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s="59" t="s">
        <v>76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</row>
    <row r="107" spans="144:177" x14ac:dyDescent="0.25">
      <c r="EQ107" s="43"/>
      <c r="ET107" s="43" t="s">
        <v>98</v>
      </c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</row>
    <row r="108" spans="144:177" x14ac:dyDescent="0.25">
      <c r="EY108" s="1">
        <v>122</v>
      </c>
      <c r="FB108" s="1"/>
    </row>
  </sheetData>
  <mergeCells count="4">
    <mergeCell ref="D1:F1"/>
    <mergeCell ref="I1:J1"/>
    <mergeCell ref="L1:AE1"/>
    <mergeCell ref="T34:V34"/>
  </mergeCells>
  <conditionalFormatting sqref="AG3:GR3 M24:AE31">
    <cfRule type="expression" dxfId="17" priority="1" stopIfTrue="1">
      <formula>(M3=$A$3)</formula>
    </cfRule>
    <cfRule type="expression" dxfId="16" priority="2" stopIfTrue="1">
      <formula>(M3=$A$4)</formula>
    </cfRule>
    <cfRule type="expression" dxfId="15" priority="3" stopIfTrue="1">
      <formula>(M3=$A$5)</formula>
    </cfRule>
    <cfRule type="expression" dxfId="14" priority="4" stopIfTrue="1">
      <formula>(M3=$A$6)</formula>
    </cfRule>
    <cfRule type="expression" dxfId="13" priority="5" stopIfTrue="1">
      <formula>(M3=$A$7)</formula>
    </cfRule>
    <cfRule type="expression" dxfId="12" priority="6" stopIfTrue="1">
      <formula>(M3=$A$8)</formula>
    </cfRule>
    <cfRule type="expression" dxfId="11" priority="7" stopIfTrue="1">
      <formula>(M3=$A$9)</formula>
    </cfRule>
    <cfRule type="expression" dxfId="10" priority="8" stopIfTrue="1">
      <formula>(M3=$A$10)</formula>
    </cfRule>
    <cfRule type="expression" dxfId="9" priority="9" stopIfTrue="1">
      <formula>(M3=$A$11)</formula>
    </cfRule>
    <cfRule type="expression" dxfId="8" priority="10" stopIfTrue="1">
      <formula>(M3=$A$12)</formula>
    </cfRule>
    <cfRule type="expression" dxfId="7" priority="11" stopIfTrue="1">
      <formula>(M3=$A$13)</formula>
    </cfRule>
    <cfRule type="expression" dxfId="6" priority="12" stopIfTrue="1">
      <formula>(M3=$A$14)</formula>
    </cfRule>
    <cfRule type="expression" dxfId="5" priority="13" stopIfTrue="1">
      <formula>(M3=$A$15)</formula>
    </cfRule>
    <cfRule type="expression" dxfId="4" priority="14" stopIfTrue="1">
      <formula>(M3=$A$16)</formula>
    </cfRule>
    <cfRule type="expression" dxfId="3" priority="15" stopIfTrue="1">
      <formula>(M3=$A$17)</formula>
    </cfRule>
    <cfRule type="expression" dxfId="2" priority="16" stopIfTrue="1">
      <formula>(M3=$A$18)</formula>
    </cfRule>
    <cfRule type="expression" dxfId="1" priority="17" stopIfTrue="1">
      <formula>(M3=$A$19)</formula>
    </cfRule>
    <cfRule type="expression" dxfId="0" priority="18" stopIfTrue="1">
      <formula>(M3=$A$20)</formula>
    </cfRule>
  </conditionalFormatting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AC98-A940-4D0B-A897-F43EFD0A7849}">
  <dimension ref="A1:AE69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</cols>
  <sheetData>
    <row r="1" spans="1:31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236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</row>
    <row r="2" spans="1:31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</row>
    <row r="3" spans="1:31" x14ac:dyDescent="0.25">
      <c r="A3" s="5" t="s">
        <v>28</v>
      </c>
      <c r="B3" s="6">
        <v>1</v>
      </c>
      <c r="D3" s="1">
        <f>SUM(J3:J23)</f>
        <v>18</v>
      </c>
      <c r="E3" s="1">
        <v>1</v>
      </c>
      <c r="F3" s="1">
        <f>($D$3-(8*E3))/7</f>
        <v>1.4285714285714286</v>
      </c>
      <c r="G3" s="1">
        <f>E3+F3</f>
        <v>2.4285714285714288</v>
      </c>
      <c r="I3" s="5" t="s">
        <v>28</v>
      </c>
      <c r="J3" s="6">
        <v>1</v>
      </c>
      <c r="L3" s="9">
        <v>1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</row>
    <row r="4" spans="1:31" x14ac:dyDescent="0.25">
      <c r="A4" s="11" t="s">
        <v>30</v>
      </c>
      <c r="B4" s="12">
        <v>1</v>
      </c>
      <c r="E4" s="1">
        <v>2</v>
      </c>
      <c r="F4" s="1">
        <f t="shared" ref="F4:F20" si="0">($D$3-(8*E4))/7</f>
        <v>0.2857142857142857</v>
      </c>
      <c r="G4" s="1">
        <f t="shared" ref="G4:G20" si="1">E4+F4</f>
        <v>2.2857142857142856</v>
      </c>
      <c r="I4" s="11" t="s">
        <v>30</v>
      </c>
      <c r="J4" s="12">
        <v>1</v>
      </c>
      <c r="L4" s="14">
        <v>2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</row>
    <row r="5" spans="1:31" x14ac:dyDescent="0.25">
      <c r="A5" s="17" t="s">
        <v>33</v>
      </c>
      <c r="B5" s="18">
        <v>1</v>
      </c>
      <c r="E5" s="1">
        <v>3</v>
      </c>
      <c r="F5" s="1">
        <f t="shared" si="0"/>
        <v>-0.8571428571428571</v>
      </c>
      <c r="G5" s="1">
        <f t="shared" si="1"/>
        <v>2.1428571428571428</v>
      </c>
      <c r="I5" s="17" t="s">
        <v>33</v>
      </c>
      <c r="J5" s="18">
        <v>1</v>
      </c>
      <c r="L5" s="14">
        <v>3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6" spans="1:31" x14ac:dyDescent="0.25">
      <c r="A6" s="15" t="s">
        <v>31</v>
      </c>
      <c r="B6" s="19">
        <v>1</v>
      </c>
      <c r="E6" s="1">
        <v>4</v>
      </c>
      <c r="F6" s="1">
        <f t="shared" si="0"/>
        <v>-2</v>
      </c>
      <c r="G6" s="1">
        <f t="shared" si="1"/>
        <v>2</v>
      </c>
      <c r="I6" s="15" t="s">
        <v>31</v>
      </c>
      <c r="J6" s="19">
        <v>1</v>
      </c>
      <c r="L6" s="14">
        <v>4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</row>
    <row r="7" spans="1:31" x14ac:dyDescent="0.25">
      <c r="A7" s="24" t="s">
        <v>29</v>
      </c>
      <c r="B7" s="25">
        <v>1</v>
      </c>
      <c r="E7" s="1">
        <v>5</v>
      </c>
      <c r="F7" s="1">
        <f t="shared" si="0"/>
        <v>-3.1428571428571428</v>
      </c>
      <c r="G7" s="1">
        <f t="shared" si="1"/>
        <v>1.8571428571428572</v>
      </c>
      <c r="I7" s="24" t="s">
        <v>29</v>
      </c>
      <c r="J7" s="25">
        <v>1</v>
      </c>
      <c r="L7" s="14">
        <v>5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</row>
    <row r="8" spans="1:31" x14ac:dyDescent="0.25">
      <c r="A8" s="29" t="s">
        <v>39</v>
      </c>
      <c r="B8" s="30">
        <v>1</v>
      </c>
      <c r="E8" s="1">
        <v>6</v>
      </c>
      <c r="F8" s="1">
        <f t="shared" si="0"/>
        <v>-4.2857142857142856</v>
      </c>
      <c r="G8" s="1">
        <f t="shared" si="1"/>
        <v>1.7142857142857144</v>
      </c>
      <c r="I8" s="29" t="s">
        <v>39</v>
      </c>
      <c r="J8" s="30">
        <v>1</v>
      </c>
      <c r="L8" s="14">
        <v>6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</row>
    <row r="9" spans="1:31" x14ac:dyDescent="0.25">
      <c r="A9" s="33" t="s">
        <v>41</v>
      </c>
      <c r="B9" s="34">
        <v>1</v>
      </c>
      <c r="E9" s="1">
        <v>7</v>
      </c>
      <c r="F9" s="1">
        <f t="shared" si="0"/>
        <v>-5.4285714285714288</v>
      </c>
      <c r="G9" s="1">
        <f t="shared" si="1"/>
        <v>1.5714285714285712</v>
      </c>
      <c r="I9" s="33" t="s">
        <v>41</v>
      </c>
      <c r="J9" s="34">
        <v>1</v>
      </c>
      <c r="L9" s="14">
        <v>7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</row>
    <row r="10" spans="1:31" x14ac:dyDescent="0.25">
      <c r="A10" s="23" t="s">
        <v>36</v>
      </c>
      <c r="B10" s="37">
        <v>1</v>
      </c>
      <c r="E10" s="1">
        <v>8</v>
      </c>
      <c r="F10" s="1">
        <f t="shared" si="0"/>
        <v>-6.5714285714285712</v>
      </c>
      <c r="G10" s="1">
        <f t="shared" si="1"/>
        <v>1.4285714285714288</v>
      </c>
      <c r="I10" s="23" t="s">
        <v>36</v>
      </c>
      <c r="J10" s="37">
        <v>1</v>
      </c>
      <c r="L10" s="14">
        <v>8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</row>
    <row r="11" spans="1:31" x14ac:dyDescent="0.25">
      <c r="A11" s="27" t="s">
        <v>37</v>
      </c>
      <c r="B11" s="41">
        <v>1</v>
      </c>
      <c r="E11" s="1">
        <v>9</v>
      </c>
      <c r="F11" s="1">
        <f t="shared" si="0"/>
        <v>-7.7142857142857144</v>
      </c>
      <c r="G11" s="1">
        <f t="shared" si="1"/>
        <v>1.2857142857142856</v>
      </c>
      <c r="I11" s="27" t="s">
        <v>37</v>
      </c>
      <c r="J11" s="41">
        <v>1</v>
      </c>
    </row>
    <row r="12" spans="1:31" x14ac:dyDescent="0.25">
      <c r="A12" s="16" t="s">
        <v>32</v>
      </c>
      <c r="B12" s="22">
        <v>1</v>
      </c>
      <c r="E12" s="1">
        <v>10</v>
      </c>
      <c r="F12" s="1">
        <f t="shared" si="0"/>
        <v>-8.8571428571428577</v>
      </c>
      <c r="G12" s="1">
        <f t="shared" si="1"/>
        <v>1.1428571428571423</v>
      </c>
      <c r="I12" s="16" t="s">
        <v>32</v>
      </c>
      <c r="J12" s="22">
        <v>1</v>
      </c>
      <c r="L12" s="43" t="s">
        <v>46</v>
      </c>
    </row>
    <row r="13" spans="1:31" x14ac:dyDescent="0.25">
      <c r="A13" s="35" t="s">
        <v>42</v>
      </c>
      <c r="B13" s="44">
        <v>1</v>
      </c>
      <c r="E13" s="1">
        <v>11</v>
      </c>
      <c r="F13" s="1">
        <f t="shared" si="0"/>
        <v>-10</v>
      </c>
      <c r="G13" s="1">
        <f t="shared" si="1"/>
        <v>1</v>
      </c>
      <c r="I13" s="35" t="s">
        <v>42</v>
      </c>
      <c r="J13" s="44">
        <v>1</v>
      </c>
    </row>
    <row r="14" spans="1:31" x14ac:dyDescent="0.25">
      <c r="A14" s="36" t="s">
        <v>43</v>
      </c>
      <c r="B14" s="46">
        <v>1</v>
      </c>
      <c r="E14" s="1">
        <v>12</v>
      </c>
      <c r="F14" s="1">
        <f t="shared" si="0"/>
        <v>-11.142857142857142</v>
      </c>
      <c r="G14" s="1">
        <f t="shared" si="1"/>
        <v>0.85714285714285765</v>
      </c>
      <c r="I14" s="36" t="s">
        <v>43</v>
      </c>
      <c r="J14" s="46">
        <v>1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</row>
    <row r="15" spans="1:31" x14ac:dyDescent="0.25">
      <c r="A15" s="28" t="s">
        <v>38</v>
      </c>
      <c r="B15" s="42">
        <v>1</v>
      </c>
      <c r="E15" s="1">
        <v>13</v>
      </c>
      <c r="F15" s="1">
        <f t="shared" si="0"/>
        <v>-12.285714285714286</v>
      </c>
      <c r="G15" s="1">
        <f t="shared" si="1"/>
        <v>0.71428571428571352</v>
      </c>
      <c r="I15" s="28" t="s">
        <v>38</v>
      </c>
      <c r="J15" s="42">
        <v>1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</row>
    <row r="16" spans="1:31" x14ac:dyDescent="0.25">
      <c r="A16" s="20" t="s">
        <v>34</v>
      </c>
      <c r="B16" s="26">
        <v>1</v>
      </c>
      <c r="E16" s="1">
        <v>14</v>
      </c>
      <c r="F16" s="1">
        <f t="shared" si="0"/>
        <v>-13.428571428571429</v>
      </c>
      <c r="G16" s="1">
        <f t="shared" si="1"/>
        <v>0.57142857142857117</v>
      </c>
      <c r="I16" s="20" t="s">
        <v>34</v>
      </c>
      <c r="J16" s="26">
        <v>1</v>
      </c>
    </row>
    <row r="17" spans="1:31" x14ac:dyDescent="0.25">
      <c r="A17" s="32" t="s">
        <v>40</v>
      </c>
      <c r="B17" s="45">
        <v>1</v>
      </c>
      <c r="E17" s="1">
        <v>15</v>
      </c>
      <c r="F17" s="1">
        <f t="shared" si="0"/>
        <v>-14.571428571428571</v>
      </c>
      <c r="G17" s="1">
        <f t="shared" si="1"/>
        <v>0.42857142857142883</v>
      </c>
      <c r="I17" s="32" t="s">
        <v>40</v>
      </c>
      <c r="J17" s="45">
        <v>1</v>
      </c>
    </row>
    <row r="18" spans="1:31" x14ac:dyDescent="0.25">
      <c r="A18" s="39" t="s">
        <v>45</v>
      </c>
      <c r="B18" s="48">
        <v>1</v>
      </c>
      <c r="E18" s="1">
        <v>16</v>
      </c>
      <c r="F18" s="1">
        <f t="shared" si="0"/>
        <v>-15.714285714285714</v>
      </c>
      <c r="G18" s="1">
        <f t="shared" si="1"/>
        <v>0.28571428571428648</v>
      </c>
      <c r="I18" s="39" t="s">
        <v>45</v>
      </c>
      <c r="J18" s="48">
        <v>1</v>
      </c>
    </row>
    <row r="19" spans="1:31" x14ac:dyDescent="0.25">
      <c r="A19" s="38" t="s">
        <v>44</v>
      </c>
      <c r="B19" s="49">
        <v>1</v>
      </c>
      <c r="E19" s="1">
        <v>17</v>
      </c>
      <c r="F19" s="1">
        <f t="shared" si="0"/>
        <v>-16.857142857142858</v>
      </c>
      <c r="G19" s="1">
        <f t="shared" si="1"/>
        <v>0.14285714285714235</v>
      </c>
      <c r="I19" s="38" t="s">
        <v>44</v>
      </c>
      <c r="J19" s="49">
        <v>1</v>
      </c>
    </row>
    <row r="20" spans="1:31" x14ac:dyDescent="0.25">
      <c r="A20" s="21" t="s">
        <v>35</v>
      </c>
      <c r="B20" s="31">
        <v>1</v>
      </c>
      <c r="E20" s="1">
        <v>18</v>
      </c>
      <c r="F20" s="1">
        <f t="shared" si="0"/>
        <v>-18</v>
      </c>
      <c r="G20" s="1">
        <f t="shared" si="1"/>
        <v>0</v>
      </c>
      <c r="I20" s="21" t="s">
        <v>35</v>
      </c>
      <c r="J20" s="31">
        <v>1</v>
      </c>
    </row>
    <row r="21" spans="1:31" x14ac:dyDescent="0.25">
      <c r="A21" s="96" t="s">
        <v>238</v>
      </c>
      <c r="B21" s="97">
        <v>0</v>
      </c>
      <c r="I21" s="96" t="s">
        <v>238</v>
      </c>
      <c r="J21" s="97">
        <v>0</v>
      </c>
    </row>
    <row r="22" spans="1:31" x14ac:dyDescent="0.25">
      <c r="A22" s="98" t="s">
        <v>239</v>
      </c>
      <c r="B22" s="99">
        <v>0</v>
      </c>
      <c r="I22" s="98" t="s">
        <v>239</v>
      </c>
      <c r="J22" s="99">
        <v>0</v>
      </c>
    </row>
    <row r="23" spans="1:31" x14ac:dyDescent="0.25">
      <c r="A23" s="100" t="s">
        <v>240</v>
      </c>
      <c r="B23" s="101">
        <v>0</v>
      </c>
      <c r="I23" s="100" t="s">
        <v>240</v>
      </c>
      <c r="J23" s="101">
        <v>0</v>
      </c>
    </row>
    <row r="24" spans="1:31" x14ac:dyDescent="0.25">
      <c r="B24" s="1">
        <f>SUM(B3:B23)</f>
        <v>18</v>
      </c>
    </row>
    <row r="25" spans="1:31" x14ac:dyDescent="0.25">
      <c r="L25">
        <f ca="1">INT(RAND()*18)+1</f>
        <v>12</v>
      </c>
    </row>
    <row r="26" spans="1:31" ht="15.75" thickBot="1" x14ac:dyDescent="0.3">
      <c r="I26" s="3" t="s">
        <v>3</v>
      </c>
      <c r="J26" s="4" t="s">
        <v>4</v>
      </c>
      <c r="L26" s="4" t="s">
        <v>9</v>
      </c>
      <c r="M26" s="3" t="s">
        <v>10</v>
      </c>
      <c r="N26" s="3" t="s">
        <v>11</v>
      </c>
      <c r="O26" s="3" t="s">
        <v>12</v>
      </c>
      <c r="P26" s="3" t="s">
        <v>13</v>
      </c>
      <c r="Q26" s="3" t="s">
        <v>14</v>
      </c>
      <c r="R26" s="3" t="s">
        <v>15</v>
      </c>
      <c r="S26" s="3" t="s">
        <v>16</v>
      </c>
      <c r="T26" s="3" t="s">
        <v>17</v>
      </c>
      <c r="U26" s="3" t="s">
        <v>18</v>
      </c>
      <c r="V26" s="3" t="s">
        <v>19</v>
      </c>
      <c r="W26" s="3" t="s">
        <v>20</v>
      </c>
      <c r="X26" s="3" t="s">
        <v>21</v>
      </c>
      <c r="Y26" s="3" t="s">
        <v>22</v>
      </c>
      <c r="Z26" s="3" t="s">
        <v>23</v>
      </c>
      <c r="AA26" s="3" t="s">
        <v>24</v>
      </c>
      <c r="AB26" s="3" t="s">
        <v>25</v>
      </c>
      <c r="AC26" s="3" t="s">
        <v>26</v>
      </c>
      <c r="AD26" s="3" t="s">
        <v>27</v>
      </c>
      <c r="AE26" s="3" t="s">
        <v>222</v>
      </c>
    </row>
    <row r="27" spans="1:31" x14ac:dyDescent="0.25">
      <c r="I27" s="5" t="s">
        <v>28</v>
      </c>
      <c r="J27" s="6">
        <f t="shared" ref="J27:J45" si="2">COUNTIF(Randomized,I27)</f>
        <v>0</v>
      </c>
      <c r="K27" s="1">
        <f t="shared" ref="K27:K44" si="3">J3-J27</f>
        <v>1</v>
      </c>
      <c r="L27" s="9">
        <v>1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</row>
    <row r="28" spans="1:31" x14ac:dyDescent="0.25">
      <c r="I28" s="24" t="s">
        <v>29</v>
      </c>
      <c r="J28" s="25">
        <f t="shared" si="2"/>
        <v>0</v>
      </c>
      <c r="K28" s="1">
        <f t="shared" si="3"/>
        <v>1</v>
      </c>
      <c r="L28" s="14">
        <v>2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</row>
    <row r="29" spans="1:31" x14ac:dyDescent="0.25">
      <c r="I29" s="11" t="s">
        <v>30</v>
      </c>
      <c r="J29" s="12">
        <f t="shared" si="2"/>
        <v>0</v>
      </c>
      <c r="K29" s="1">
        <f t="shared" si="3"/>
        <v>1</v>
      </c>
      <c r="L29" s="14">
        <v>3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 spans="1:31" x14ac:dyDescent="0.25">
      <c r="I30" s="15" t="s">
        <v>31</v>
      </c>
      <c r="J30" s="19">
        <f t="shared" si="2"/>
        <v>0</v>
      </c>
      <c r="K30" s="1">
        <f t="shared" si="3"/>
        <v>1</v>
      </c>
      <c r="L30" s="14">
        <v>4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</row>
    <row r="31" spans="1:31" x14ac:dyDescent="0.25">
      <c r="I31" s="16" t="s">
        <v>32</v>
      </c>
      <c r="J31" s="22">
        <f t="shared" si="2"/>
        <v>0</v>
      </c>
      <c r="K31" s="1">
        <f t="shared" si="3"/>
        <v>1</v>
      </c>
      <c r="L31" s="14">
        <v>5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</row>
    <row r="32" spans="1:31" x14ac:dyDescent="0.25">
      <c r="I32" s="20" t="s">
        <v>34</v>
      </c>
      <c r="J32" s="26">
        <f t="shared" si="2"/>
        <v>0</v>
      </c>
      <c r="K32" s="1">
        <f t="shared" si="3"/>
        <v>1</v>
      </c>
      <c r="L32" s="14">
        <v>6</v>
      </c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</row>
    <row r="33" spans="9:31" x14ac:dyDescent="0.25">
      <c r="I33" s="21" t="s">
        <v>35</v>
      </c>
      <c r="J33" s="31">
        <f t="shared" si="2"/>
        <v>0</v>
      </c>
      <c r="K33" s="1">
        <f t="shared" si="3"/>
        <v>1</v>
      </c>
      <c r="L33" s="14">
        <v>7</v>
      </c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</row>
    <row r="34" spans="9:31" x14ac:dyDescent="0.25">
      <c r="I34" s="23" t="s">
        <v>36</v>
      </c>
      <c r="J34" s="37">
        <f t="shared" si="2"/>
        <v>0</v>
      </c>
      <c r="K34" s="1">
        <f t="shared" si="3"/>
        <v>1</v>
      </c>
      <c r="L34" s="14">
        <v>8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</row>
    <row r="35" spans="9:31" x14ac:dyDescent="0.25">
      <c r="I35" s="27" t="s">
        <v>37</v>
      </c>
      <c r="J35" s="41">
        <f t="shared" si="2"/>
        <v>0</v>
      </c>
      <c r="K35" s="1">
        <f t="shared" si="3"/>
        <v>1</v>
      </c>
    </row>
    <row r="36" spans="9:31" x14ac:dyDescent="0.25">
      <c r="I36" s="28" t="s">
        <v>38</v>
      </c>
      <c r="J36" s="42">
        <f t="shared" si="2"/>
        <v>0</v>
      </c>
      <c r="K36" s="1">
        <f t="shared" si="3"/>
        <v>1</v>
      </c>
      <c r="M36" t="s">
        <v>75</v>
      </c>
      <c r="N36" t="s">
        <v>75</v>
      </c>
      <c r="O36" t="s">
        <v>109</v>
      </c>
      <c r="P36" t="s">
        <v>108</v>
      </c>
      <c r="Q36" t="s">
        <v>108</v>
      </c>
      <c r="S36" t="s">
        <v>108</v>
      </c>
    </row>
    <row r="37" spans="9:31" ht="15.75" thickBot="1" x14ac:dyDescent="0.3">
      <c r="I37" s="32" t="s">
        <v>40</v>
      </c>
      <c r="J37" s="45">
        <f t="shared" si="2"/>
        <v>0</v>
      </c>
      <c r="K37" s="1">
        <f t="shared" si="3"/>
        <v>1</v>
      </c>
      <c r="M37" s="4" t="s">
        <v>42</v>
      </c>
      <c r="N37" s="4" t="s">
        <v>43</v>
      </c>
      <c r="O37" s="4" t="s">
        <v>42</v>
      </c>
      <c r="P37" s="4" t="s">
        <v>42</v>
      </c>
      <c r="Q37" s="4" t="s">
        <v>43</v>
      </c>
      <c r="R37" s="4" t="s">
        <v>16</v>
      </c>
      <c r="S37" s="4" t="s">
        <v>44</v>
      </c>
      <c r="T37" s="107" t="s">
        <v>130</v>
      </c>
      <c r="U37" s="108"/>
      <c r="V37" s="108"/>
    </row>
    <row r="38" spans="9:31" x14ac:dyDescent="0.25">
      <c r="I38" s="29" t="s">
        <v>39</v>
      </c>
      <c r="J38" s="30">
        <f t="shared" si="2"/>
        <v>0</v>
      </c>
      <c r="K38" s="1">
        <f t="shared" si="3"/>
        <v>1</v>
      </c>
      <c r="M38" s="1">
        <v>4</v>
      </c>
      <c r="N38" s="1">
        <v>1</v>
      </c>
      <c r="O38" s="69">
        <v>1</v>
      </c>
      <c r="P38" s="88">
        <v>7</v>
      </c>
      <c r="Q38" s="69">
        <v>1</v>
      </c>
      <c r="R38" t="s">
        <v>42</v>
      </c>
      <c r="S38" s="88">
        <v>7</v>
      </c>
      <c r="T38" s="88">
        <v>7</v>
      </c>
      <c r="U38" t="s">
        <v>216</v>
      </c>
    </row>
    <row r="39" spans="9:31" x14ac:dyDescent="0.25">
      <c r="I39" s="33" t="s">
        <v>41</v>
      </c>
      <c r="J39" s="34">
        <f t="shared" si="2"/>
        <v>0</v>
      </c>
      <c r="K39" s="1">
        <f t="shared" si="3"/>
        <v>1</v>
      </c>
      <c r="M39" s="1">
        <v>5</v>
      </c>
      <c r="N39" s="1">
        <v>9</v>
      </c>
      <c r="O39" s="69">
        <v>13</v>
      </c>
      <c r="Q39" s="77">
        <v>2</v>
      </c>
      <c r="R39" t="s">
        <v>44</v>
      </c>
      <c r="S39" s="79"/>
      <c r="T39" s="69">
        <v>1</v>
      </c>
      <c r="U39" t="s">
        <v>211</v>
      </c>
    </row>
    <row r="40" spans="9:31" x14ac:dyDescent="0.25">
      <c r="I40" s="35" t="s">
        <v>42</v>
      </c>
      <c r="J40" s="90">
        <f t="shared" si="2"/>
        <v>0</v>
      </c>
      <c r="K40" s="1">
        <f t="shared" si="3"/>
        <v>1</v>
      </c>
      <c r="M40" s="1">
        <v>7</v>
      </c>
      <c r="N40" s="1">
        <v>14</v>
      </c>
      <c r="O40" s="1"/>
      <c r="Q40" s="77">
        <v>3</v>
      </c>
      <c r="R40" s="79"/>
      <c r="S40" s="79"/>
      <c r="T40" s="79"/>
    </row>
    <row r="41" spans="9:31" x14ac:dyDescent="0.25">
      <c r="I41" s="17" t="s">
        <v>33</v>
      </c>
      <c r="J41" s="18">
        <f t="shared" si="2"/>
        <v>0</v>
      </c>
      <c r="K41" s="1">
        <f t="shared" si="3"/>
        <v>1</v>
      </c>
      <c r="M41" s="1">
        <v>10</v>
      </c>
      <c r="N41" s="1">
        <v>15</v>
      </c>
      <c r="O41" s="1"/>
      <c r="Q41" s="77">
        <v>4</v>
      </c>
    </row>
    <row r="42" spans="9:31" x14ac:dyDescent="0.25">
      <c r="I42" s="36" t="s">
        <v>43</v>
      </c>
      <c r="J42" s="46">
        <f t="shared" si="2"/>
        <v>0</v>
      </c>
      <c r="K42" s="1">
        <f t="shared" si="3"/>
        <v>1</v>
      </c>
      <c r="M42" s="1">
        <v>12</v>
      </c>
      <c r="N42" s="1"/>
      <c r="Q42" s="77">
        <v>5</v>
      </c>
    </row>
    <row r="43" spans="9:31" x14ac:dyDescent="0.25">
      <c r="I43" s="38" t="s">
        <v>44</v>
      </c>
      <c r="J43" s="49">
        <f t="shared" si="2"/>
        <v>0</v>
      </c>
      <c r="K43" s="1">
        <f t="shared" si="3"/>
        <v>1</v>
      </c>
      <c r="M43" s="1"/>
      <c r="N43" s="1"/>
      <c r="Q43" s="77">
        <v>6</v>
      </c>
    </row>
    <row r="44" spans="9:31" x14ac:dyDescent="0.25">
      <c r="I44" s="39" t="s">
        <v>45</v>
      </c>
      <c r="J44" s="48">
        <f t="shared" si="2"/>
        <v>0</v>
      </c>
      <c r="K44" s="1">
        <f t="shared" si="3"/>
        <v>1</v>
      </c>
      <c r="Q44" s="77">
        <v>8</v>
      </c>
    </row>
    <row r="45" spans="9:31" x14ac:dyDescent="0.25">
      <c r="I45" s="84" t="s">
        <v>172</v>
      </c>
      <c r="J45" s="85">
        <f t="shared" si="2"/>
        <v>0</v>
      </c>
      <c r="K45" s="1">
        <f>3-J45</f>
        <v>3</v>
      </c>
      <c r="M45" s="43" t="s">
        <v>110</v>
      </c>
      <c r="Q45" s="77">
        <v>10</v>
      </c>
    </row>
    <row r="46" spans="9:31" x14ac:dyDescent="0.25">
      <c r="J46" s="1">
        <f>SUM(J27:J45)/2</f>
        <v>0</v>
      </c>
      <c r="M46" t="s">
        <v>195</v>
      </c>
      <c r="Q46" s="77">
        <v>11</v>
      </c>
    </row>
    <row r="47" spans="9:31" x14ac:dyDescent="0.25">
      <c r="M47" t="s">
        <v>202</v>
      </c>
      <c r="Q47" s="77">
        <v>12</v>
      </c>
    </row>
    <row r="48" spans="9:31" x14ac:dyDescent="0.25">
      <c r="M48" t="s">
        <v>199</v>
      </c>
      <c r="Q48" s="69">
        <v>13</v>
      </c>
    </row>
    <row r="49" spans="13:17" x14ac:dyDescent="0.25">
      <c r="M49" s="43" t="s">
        <v>111</v>
      </c>
      <c r="Q49" s="77">
        <v>14</v>
      </c>
    </row>
    <row r="50" spans="13:17" x14ac:dyDescent="0.25">
      <c r="M50" t="s">
        <v>212</v>
      </c>
      <c r="Q50" s="77">
        <v>16</v>
      </c>
    </row>
    <row r="51" spans="13:17" x14ac:dyDescent="0.25">
      <c r="M51" s="43" t="s">
        <v>112</v>
      </c>
      <c r="Q51" s="77">
        <v>17</v>
      </c>
    </row>
    <row r="52" spans="13:17" x14ac:dyDescent="0.25">
      <c r="M52" s="70" t="s">
        <v>115</v>
      </c>
      <c r="N52" s="70"/>
      <c r="O52" s="70"/>
    </row>
    <row r="53" spans="13:17" x14ac:dyDescent="0.25">
      <c r="M53" s="70" t="s">
        <v>197</v>
      </c>
      <c r="N53" s="70"/>
      <c r="O53" s="70"/>
      <c r="P53" s="79"/>
    </row>
    <row r="54" spans="13:17" x14ac:dyDescent="0.25">
      <c r="M54" s="70" t="s">
        <v>213</v>
      </c>
      <c r="N54" s="70"/>
      <c r="O54" s="70"/>
    </row>
    <row r="55" spans="13:17" x14ac:dyDescent="0.25">
      <c r="M55" s="43" t="s">
        <v>114</v>
      </c>
    </row>
    <row r="56" spans="13:17" x14ac:dyDescent="0.25">
      <c r="M56" t="s">
        <v>200</v>
      </c>
    </row>
    <row r="57" spans="13:17" x14ac:dyDescent="0.25">
      <c r="M57" s="75" t="s">
        <v>214</v>
      </c>
      <c r="N57" s="78"/>
      <c r="O57" s="78"/>
    </row>
    <row r="58" spans="13:17" x14ac:dyDescent="0.25">
      <c r="M58" s="75"/>
      <c r="N58" s="78"/>
      <c r="O58" s="78"/>
    </row>
    <row r="59" spans="13:17" x14ac:dyDescent="0.25">
      <c r="M59" s="43" t="s">
        <v>119</v>
      </c>
    </row>
    <row r="60" spans="13:17" x14ac:dyDescent="0.25">
      <c r="M60" t="s">
        <v>208</v>
      </c>
    </row>
    <row r="63" spans="13:17" x14ac:dyDescent="0.25">
      <c r="M63" s="43" t="s">
        <v>121</v>
      </c>
    </row>
    <row r="64" spans="13:17" x14ac:dyDescent="0.25">
      <c r="M64" t="s">
        <v>203</v>
      </c>
    </row>
    <row r="65" spans="13:13" x14ac:dyDescent="0.25">
      <c r="M65" s="43" t="s">
        <v>125</v>
      </c>
    </row>
    <row r="66" spans="13:13" x14ac:dyDescent="0.25">
      <c r="M66" t="s">
        <v>122</v>
      </c>
    </row>
    <row r="67" spans="13:13" x14ac:dyDescent="0.25">
      <c r="M67" t="s">
        <v>204</v>
      </c>
    </row>
    <row r="68" spans="13:13" x14ac:dyDescent="0.25">
      <c r="M68" t="s">
        <v>215</v>
      </c>
    </row>
    <row r="69" spans="13:13" x14ac:dyDescent="0.25">
      <c r="M69" s="43" t="s">
        <v>135</v>
      </c>
    </row>
  </sheetData>
  <sortState xmlns:xlrd2="http://schemas.microsoft.com/office/spreadsheetml/2017/richdata2" ref="I3:J23">
    <sortCondition descending="1" ref="J3:J23"/>
  </sortState>
  <mergeCells count="4">
    <mergeCell ref="D1:F1"/>
    <mergeCell ref="I1:J1"/>
    <mergeCell ref="L1:AE1"/>
    <mergeCell ref="T37:V37"/>
  </mergeCells>
  <conditionalFormatting sqref="M27:AE34">
    <cfRule type="expression" dxfId="35" priority="1" stopIfTrue="1">
      <formula>(M27=$A$3)</formula>
    </cfRule>
    <cfRule type="expression" dxfId="34" priority="2" stopIfTrue="1">
      <formula>(M27=$A$4)</formula>
    </cfRule>
    <cfRule type="expression" dxfId="33" priority="3" stopIfTrue="1">
      <formula>(M27=$A$5)</formula>
    </cfRule>
    <cfRule type="expression" dxfId="32" priority="4" stopIfTrue="1">
      <formula>(M27=$A$6)</formula>
    </cfRule>
    <cfRule type="expression" dxfId="31" priority="5" stopIfTrue="1">
      <formula>(M27=$A$7)</formula>
    </cfRule>
    <cfRule type="expression" dxfId="30" priority="6" stopIfTrue="1">
      <formula>(M27=$A$8)</formula>
    </cfRule>
    <cfRule type="expression" dxfId="29" priority="7" stopIfTrue="1">
      <formula>(M27=$A$9)</formula>
    </cfRule>
    <cfRule type="expression" dxfId="28" priority="8" stopIfTrue="1">
      <formula>(M27=$A$10)</formula>
    </cfRule>
    <cfRule type="expression" dxfId="27" priority="9" stopIfTrue="1">
      <formula>(M27=$A$11)</formula>
    </cfRule>
    <cfRule type="expression" dxfId="26" priority="10" stopIfTrue="1">
      <formula>(M27=$A$12)</formula>
    </cfRule>
    <cfRule type="expression" dxfId="25" priority="11" stopIfTrue="1">
      <formula>(M27=$A$13)</formula>
    </cfRule>
    <cfRule type="expression" dxfId="24" priority="12" stopIfTrue="1">
      <formula>(M27=$A$14)</formula>
    </cfRule>
    <cfRule type="expression" dxfId="23" priority="13" stopIfTrue="1">
      <formula>(M27=$A$15)</formula>
    </cfRule>
    <cfRule type="expression" dxfId="22" priority="14" stopIfTrue="1">
      <formula>(M27=$A$16)</formula>
    </cfRule>
    <cfRule type="expression" dxfId="21" priority="15" stopIfTrue="1">
      <formula>(M27=$A$17)</formula>
    </cfRule>
    <cfRule type="expression" dxfId="20" priority="16" stopIfTrue="1">
      <formula>(M27=$A$18)</formula>
    </cfRule>
    <cfRule type="expression" dxfId="19" priority="17" stopIfTrue="1">
      <formula>(M27=$A$19)</formula>
    </cfRule>
    <cfRule type="expression" dxfId="18" priority="18" stopIfTrue="1">
      <formula>(M27=$A$20)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D424-EC6C-44B0-8123-0C2AF34A1CFD}">
  <dimension ref="A1:CB65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58"/>
      <c r="Z4" s="58"/>
      <c r="AA4" s="58"/>
      <c r="AB4" s="58"/>
      <c r="AC4" s="58"/>
      <c r="AD4" s="58"/>
      <c r="AE4" s="58"/>
      <c r="AF4" s="60"/>
      <c r="AG4" s="58"/>
      <c r="AH4" s="60"/>
      <c r="AI4" s="60"/>
      <c r="AJ4" s="60"/>
      <c r="AK4" s="60"/>
      <c r="AL4" s="60"/>
      <c r="AM4" s="61"/>
      <c r="AN4" s="61"/>
      <c r="AO4" s="60"/>
      <c r="AP4" s="60"/>
      <c r="AQ4" s="60"/>
      <c r="AR4" s="60"/>
      <c r="AS4" s="61"/>
      <c r="AT4" s="61"/>
      <c r="AU4" s="62"/>
      <c r="AV4" s="61"/>
      <c r="AW4" s="61"/>
      <c r="AX4" s="61"/>
      <c r="AY4" s="61"/>
      <c r="AZ4" s="61"/>
      <c r="BA4" s="61"/>
      <c r="BB4" s="62"/>
      <c r="BC4" s="62"/>
      <c r="BD4" s="62"/>
      <c r="BE4" s="63"/>
      <c r="BF4" s="62"/>
      <c r="BG4" s="62"/>
      <c r="BH4" s="62"/>
      <c r="BI4" s="62"/>
      <c r="BJ4" s="62"/>
      <c r="BK4" s="64"/>
      <c r="BL4" s="63"/>
      <c r="BM4" s="63"/>
      <c r="BN4" s="63"/>
      <c r="BO4" s="63"/>
      <c r="BP4" s="63"/>
      <c r="BQ4" s="63"/>
      <c r="BR4" s="63"/>
      <c r="BS4" s="64"/>
      <c r="BT4" s="64"/>
      <c r="BU4" s="64"/>
      <c r="BV4" s="64"/>
      <c r="BW4" s="64"/>
      <c r="BX4" s="65"/>
      <c r="BY4" s="66"/>
      <c r="BZ4" s="66"/>
      <c r="CA4" s="66"/>
      <c r="CB4" s="66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99</v>
      </c>
      <c r="Z11" s="43" t="s">
        <v>95</v>
      </c>
      <c r="AA11" s="43" t="s">
        <v>93</v>
      </c>
      <c r="AB11" s="43" t="s">
        <v>97</v>
      </c>
      <c r="AC11" s="43" t="s">
        <v>96</v>
      </c>
      <c r="AD11" s="43" t="s">
        <v>94</v>
      </c>
      <c r="AE11" s="43"/>
      <c r="AF11" s="43"/>
      <c r="AG11" s="43" t="s">
        <v>98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7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94</v>
      </c>
      <c r="AG19" s="43"/>
      <c r="AH19" s="43"/>
      <c r="AI19" s="43"/>
      <c r="AJ19" s="43" t="s">
        <v>96</v>
      </c>
      <c r="AK19" s="43" t="s">
        <v>99</v>
      </c>
      <c r="AL19" s="43" t="s">
        <v>97</v>
      </c>
      <c r="AM19" s="43"/>
      <c r="AN19" s="43"/>
      <c r="AO19" s="43" t="s">
        <v>98</v>
      </c>
      <c r="AP19" s="43"/>
      <c r="AQ19" s="43"/>
      <c r="AR19" s="43" t="s">
        <v>95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6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10" t="s">
        <v>28</v>
      </c>
      <c r="N24" s="10" t="s">
        <v>28</v>
      </c>
      <c r="O24" s="10" t="s">
        <v>28</v>
      </c>
      <c r="P24" s="10" t="s">
        <v>28</v>
      </c>
      <c r="Q24" s="10" t="s">
        <v>28</v>
      </c>
      <c r="R24" s="10" t="s">
        <v>28</v>
      </c>
      <c r="S24" s="10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17" t="s">
        <v>33</v>
      </c>
      <c r="N25" s="11" t="s">
        <v>30</v>
      </c>
      <c r="O25" s="29" t="s">
        <v>39</v>
      </c>
      <c r="P25" s="33" t="s">
        <v>41</v>
      </c>
      <c r="Q25" s="23" t="s">
        <v>36</v>
      </c>
      <c r="R25" s="15" t="s">
        <v>31</v>
      </c>
      <c r="S25" s="24" t="s">
        <v>29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7" t="s">
        <v>33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15" t="s">
        <v>31</v>
      </c>
      <c r="N27" s="29" t="s">
        <v>39</v>
      </c>
      <c r="O27" s="23" t="s">
        <v>36</v>
      </c>
      <c r="P27" s="24" t="s">
        <v>29</v>
      </c>
      <c r="Q27" s="29" t="s">
        <v>39</v>
      </c>
      <c r="R27" s="17" t="s">
        <v>33</v>
      </c>
      <c r="S27" s="33" t="s">
        <v>41</v>
      </c>
      <c r="AM27" s="43" t="s">
        <v>95</v>
      </c>
      <c r="AN27" s="43" t="s">
        <v>107</v>
      </c>
      <c r="AO27" s="43"/>
      <c r="AP27" s="43"/>
      <c r="AQ27" s="43"/>
      <c r="AR27" s="43"/>
      <c r="AS27" s="43" t="s">
        <v>97</v>
      </c>
      <c r="AT27" s="43" t="s">
        <v>94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54"/>
      <c r="N28" s="54"/>
      <c r="O28" s="17" t="s">
        <v>33</v>
      </c>
      <c r="P28" s="54"/>
      <c r="Q28" s="17" t="s">
        <v>33</v>
      </c>
      <c r="R28" s="54"/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54"/>
      <c r="N29" s="54"/>
      <c r="O29" s="15" t="s">
        <v>31</v>
      </c>
      <c r="P29" s="54"/>
      <c r="Q29" s="24" t="s">
        <v>29</v>
      </c>
      <c r="R29" s="54"/>
      <c r="S29" s="23" t="s">
        <v>36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7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54"/>
      <c r="N30" s="54"/>
      <c r="O30" s="54"/>
      <c r="P30" s="54"/>
      <c r="Q30" s="54"/>
      <c r="R30" s="54"/>
      <c r="S30" s="54"/>
      <c r="AU30" s="56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54"/>
      <c r="N31" s="54"/>
      <c r="O31" s="54"/>
      <c r="P31" s="54"/>
      <c r="Q31" s="54"/>
      <c r="R31" s="54"/>
      <c r="S31" s="54"/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33</v>
      </c>
      <c r="N34" s="4" t="s">
        <v>41</v>
      </c>
      <c r="O34" s="4" t="s">
        <v>33</v>
      </c>
      <c r="P34" s="4" t="s">
        <v>33</v>
      </c>
      <c r="Q34" s="4" t="s">
        <v>41</v>
      </c>
      <c r="R34" s="4" t="s">
        <v>11</v>
      </c>
      <c r="S34" s="4" t="s">
        <v>39</v>
      </c>
      <c r="T34" s="107" t="s">
        <v>130</v>
      </c>
      <c r="U34" s="108"/>
      <c r="V34" s="109"/>
      <c r="AU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4</v>
      </c>
      <c r="O35" s="69">
        <v>2</v>
      </c>
      <c r="P35" s="67">
        <v>4</v>
      </c>
      <c r="Q35" s="1">
        <v>1</v>
      </c>
      <c r="R35" t="s">
        <v>33</v>
      </c>
      <c r="S35" s="1">
        <v>1</v>
      </c>
      <c r="T35" s="67">
        <v>4</v>
      </c>
      <c r="U35" t="s">
        <v>131</v>
      </c>
      <c r="AU35" t="s">
        <v>107</v>
      </c>
    </row>
    <row r="36" spans="13:73" x14ac:dyDescent="0.25">
      <c r="M36" s="1">
        <v>2</v>
      </c>
      <c r="N36" s="1">
        <v>7</v>
      </c>
      <c r="O36" s="68">
        <v>3</v>
      </c>
      <c r="P36" s="1"/>
      <c r="Q36" s="69">
        <v>2</v>
      </c>
      <c r="R36" t="s">
        <v>39</v>
      </c>
      <c r="S36" s="67">
        <v>4</v>
      </c>
      <c r="T36" s="69">
        <v>2</v>
      </c>
      <c r="U36" t="s">
        <v>132</v>
      </c>
      <c r="BE36" s="1">
        <v>32</v>
      </c>
      <c r="BP36" s="1">
        <v>43</v>
      </c>
    </row>
    <row r="37" spans="13:73" x14ac:dyDescent="0.25">
      <c r="M37" s="1">
        <v>3</v>
      </c>
      <c r="N37" s="1"/>
      <c r="O37" s="68">
        <v>5</v>
      </c>
      <c r="P37" s="1"/>
      <c r="Q37" s="68">
        <v>3</v>
      </c>
      <c r="S37" s="1">
        <v>6</v>
      </c>
      <c r="BE37" s="56" t="s">
        <v>79</v>
      </c>
      <c r="BF37" s="57" t="s">
        <v>90</v>
      </c>
      <c r="BG37" s="57" t="s">
        <v>90</v>
      </c>
      <c r="BH37" s="57" t="s">
        <v>90</v>
      </c>
      <c r="BI37" s="56" t="s">
        <v>79</v>
      </c>
      <c r="BJ37" s="57" t="s">
        <v>90</v>
      </c>
      <c r="BK37" s="56" t="s">
        <v>79</v>
      </c>
      <c r="BL37" s="57" t="s">
        <v>79</v>
      </c>
      <c r="BM37" s="56" t="s">
        <v>79</v>
      </c>
      <c r="BN37" s="56" t="s">
        <v>79</v>
      </c>
      <c r="BO37" s="56" t="s">
        <v>79</v>
      </c>
      <c r="BP37" s="56" t="s">
        <v>79</v>
      </c>
    </row>
    <row r="38" spans="13:73" x14ac:dyDescent="0.25">
      <c r="M38" s="1">
        <v>5</v>
      </c>
      <c r="N38" s="1"/>
      <c r="O38" s="1">
        <v>7</v>
      </c>
      <c r="P38" s="1"/>
      <c r="Q38" s="68">
        <v>5</v>
      </c>
      <c r="S38" s="1">
        <v>7</v>
      </c>
      <c r="BE38" s="56" t="s">
        <v>73</v>
      </c>
      <c r="BI38" s="56" t="s">
        <v>73</v>
      </c>
      <c r="BK38" s="56" t="s">
        <v>73</v>
      </c>
      <c r="BM38" s="57" t="s">
        <v>73</v>
      </c>
      <c r="BN38" s="57" t="s">
        <v>73</v>
      </c>
      <c r="BO38" s="57" t="s">
        <v>73</v>
      </c>
      <c r="BP38" s="56" t="s">
        <v>73</v>
      </c>
    </row>
    <row r="39" spans="13:73" x14ac:dyDescent="0.25">
      <c r="M39" s="1">
        <v>6</v>
      </c>
      <c r="N39" s="1"/>
      <c r="P39" s="1"/>
      <c r="Q39" s="1">
        <v>6</v>
      </c>
      <c r="BE39" s="56" t="s">
        <v>70</v>
      </c>
      <c r="BI39" s="56" t="s">
        <v>70</v>
      </c>
      <c r="BK39" s="57" t="s">
        <v>70</v>
      </c>
      <c r="BP39" s="56" t="s">
        <v>70</v>
      </c>
    </row>
    <row r="40" spans="13:73" x14ac:dyDescent="0.25">
      <c r="M40" s="1">
        <v>7</v>
      </c>
      <c r="N40" s="1"/>
      <c r="P40" s="1"/>
      <c r="Q40" s="1"/>
      <c r="BE40" t="s">
        <v>71</v>
      </c>
      <c r="BI40" t="s">
        <v>71</v>
      </c>
      <c r="BK40" t="s">
        <v>71</v>
      </c>
      <c r="BP40" t="s">
        <v>71</v>
      </c>
    </row>
    <row r="41" spans="13:73" x14ac:dyDescent="0.25">
      <c r="BE41" t="s">
        <v>75</v>
      </c>
      <c r="BI41" t="s">
        <v>75</v>
      </c>
      <c r="BK41" s="59" t="s">
        <v>76</v>
      </c>
      <c r="BL41" t="s">
        <v>75</v>
      </c>
      <c r="BM41" t="s">
        <v>75</v>
      </c>
      <c r="BN41" t="s">
        <v>75</v>
      </c>
      <c r="BO41" t="s">
        <v>75</v>
      </c>
      <c r="BP41" t="s">
        <v>75</v>
      </c>
    </row>
    <row r="42" spans="13:73" x14ac:dyDescent="0.25">
      <c r="M42" s="43" t="s">
        <v>110</v>
      </c>
    </row>
    <row r="43" spans="13:73" x14ac:dyDescent="0.25">
      <c r="M43" t="s">
        <v>116</v>
      </c>
      <c r="BK43" s="1">
        <v>38</v>
      </c>
    </row>
    <row r="44" spans="13:73" x14ac:dyDescent="0.25">
      <c r="M44" s="43" t="s">
        <v>111</v>
      </c>
      <c r="BK44" s="56" t="s">
        <v>90</v>
      </c>
      <c r="BL44" s="57" t="s">
        <v>90</v>
      </c>
      <c r="BM44" s="57" t="s">
        <v>90</v>
      </c>
      <c r="BN44" s="57" t="s">
        <v>90</v>
      </c>
      <c r="BO44" s="57" t="s">
        <v>90</v>
      </c>
      <c r="BP44" s="57" t="s">
        <v>90</v>
      </c>
      <c r="BQ44" s="56" t="s">
        <v>90</v>
      </c>
      <c r="BR44" s="57" t="s">
        <v>90</v>
      </c>
      <c r="BS44" s="56" t="s">
        <v>90</v>
      </c>
      <c r="BT44" s="56" t="s">
        <v>90</v>
      </c>
      <c r="BU44" s="56" t="s">
        <v>90</v>
      </c>
    </row>
    <row r="45" spans="13:73" x14ac:dyDescent="0.25">
      <c r="M45" t="s">
        <v>133</v>
      </c>
      <c r="P45" t="s">
        <v>149</v>
      </c>
      <c r="BK45" s="56" t="s">
        <v>80</v>
      </c>
      <c r="BQ45" s="56" t="s">
        <v>80</v>
      </c>
      <c r="BS45" s="56" t="s">
        <v>80</v>
      </c>
      <c r="BT45" s="56" t="s">
        <v>80</v>
      </c>
      <c r="BU45" s="56" t="s">
        <v>80</v>
      </c>
    </row>
    <row r="46" spans="13:73" x14ac:dyDescent="0.25">
      <c r="M46" s="43" t="s">
        <v>112</v>
      </c>
      <c r="BK46" s="56" t="s">
        <v>73</v>
      </c>
      <c r="BQ46" s="57" t="s">
        <v>73</v>
      </c>
      <c r="BS46" s="57" t="s">
        <v>73</v>
      </c>
      <c r="BT46" s="57" t="s">
        <v>73</v>
      </c>
      <c r="BU46" s="56" t="s">
        <v>73</v>
      </c>
    </row>
    <row r="47" spans="13:73" x14ac:dyDescent="0.25">
      <c r="M47" s="70" t="s">
        <v>115</v>
      </c>
      <c r="N47" s="70"/>
      <c r="O47" s="70"/>
      <c r="BK47" s="56" t="s">
        <v>70</v>
      </c>
      <c r="BU47" s="56" t="s">
        <v>70</v>
      </c>
    </row>
    <row r="48" spans="13:73" x14ac:dyDescent="0.25">
      <c r="M48" s="70" t="s">
        <v>117</v>
      </c>
      <c r="N48" s="70"/>
      <c r="O48" s="70"/>
      <c r="BK48" t="s">
        <v>71</v>
      </c>
      <c r="BU48" t="s">
        <v>71</v>
      </c>
    </row>
    <row r="49" spans="13:80" x14ac:dyDescent="0.25">
      <c r="M49" s="70" t="s">
        <v>118</v>
      </c>
      <c r="N49" s="70"/>
      <c r="O49" s="70"/>
      <c r="BK49" t="s">
        <v>75</v>
      </c>
      <c r="BQ49" t="s">
        <v>75</v>
      </c>
      <c r="BS49" t="s">
        <v>75</v>
      </c>
      <c r="BT49" t="s">
        <v>75</v>
      </c>
      <c r="BU49" t="s">
        <v>75</v>
      </c>
    </row>
    <row r="50" spans="13:80" x14ac:dyDescent="0.25">
      <c r="M50" s="43" t="s">
        <v>114</v>
      </c>
    </row>
    <row r="51" spans="13:80" x14ac:dyDescent="0.25">
      <c r="M51" t="s">
        <v>140</v>
      </c>
    </row>
    <row r="52" spans="13:80" x14ac:dyDescent="0.25">
      <c r="M52" s="75" t="s">
        <v>120</v>
      </c>
      <c r="N52" s="71"/>
      <c r="O52" s="71"/>
      <c r="BV52" s="56" t="s">
        <v>90</v>
      </c>
      <c r="BW52" s="56" t="s">
        <v>90</v>
      </c>
      <c r="BX52" s="56" t="s">
        <v>90</v>
      </c>
      <c r="BY52" t="s">
        <v>89</v>
      </c>
      <c r="BZ52" t="s">
        <v>89</v>
      </c>
      <c r="CA52" t="s">
        <v>89</v>
      </c>
      <c r="CB52" t="s">
        <v>89</v>
      </c>
    </row>
    <row r="53" spans="13:80" x14ac:dyDescent="0.25">
      <c r="M53" s="43" t="s">
        <v>119</v>
      </c>
      <c r="BV53" s="56" t="s">
        <v>81</v>
      </c>
      <c r="BW53" s="56" t="s">
        <v>81</v>
      </c>
      <c r="BX53" s="56" t="s">
        <v>81</v>
      </c>
    </row>
    <row r="54" spans="13:80" x14ac:dyDescent="0.25">
      <c r="M54" t="s">
        <v>113</v>
      </c>
      <c r="BV54" s="57" t="s">
        <v>73</v>
      </c>
      <c r="BW54" s="57" t="s">
        <v>73</v>
      </c>
      <c r="BX54" s="56" t="s">
        <v>73</v>
      </c>
    </row>
    <row r="55" spans="13:80" x14ac:dyDescent="0.25">
      <c r="M55" s="43" t="s">
        <v>121</v>
      </c>
      <c r="BX55" s="56" t="s">
        <v>70</v>
      </c>
    </row>
    <row r="56" spans="13:80" x14ac:dyDescent="0.25">
      <c r="M56" t="s">
        <v>134</v>
      </c>
      <c r="BX56" t="s">
        <v>71</v>
      </c>
    </row>
    <row r="57" spans="13:80" x14ac:dyDescent="0.25">
      <c r="M57" s="43" t="s">
        <v>125</v>
      </c>
      <c r="BX57" t="s">
        <v>75</v>
      </c>
    </row>
    <row r="58" spans="13:80" x14ac:dyDescent="0.25">
      <c r="M58" t="s">
        <v>122</v>
      </c>
      <c r="BX58" t="s">
        <v>96</v>
      </c>
    </row>
    <row r="59" spans="13:80" x14ac:dyDescent="0.25">
      <c r="M59" t="s">
        <v>123</v>
      </c>
    </row>
    <row r="60" spans="13:80" x14ac:dyDescent="0.25">
      <c r="M60" t="s">
        <v>124</v>
      </c>
    </row>
    <row r="61" spans="13:80" x14ac:dyDescent="0.25">
      <c r="M61" s="72" t="s">
        <v>129</v>
      </c>
      <c r="N61" s="72"/>
      <c r="O61" s="72"/>
    </row>
    <row r="62" spans="13:80" x14ac:dyDescent="0.25">
      <c r="M62" s="43" t="s">
        <v>135</v>
      </c>
    </row>
    <row r="63" spans="13:80" x14ac:dyDescent="0.25">
      <c r="M63" t="s">
        <v>127</v>
      </c>
    </row>
    <row r="64" spans="13:80" x14ac:dyDescent="0.25">
      <c r="M64" t="s">
        <v>126</v>
      </c>
    </row>
    <row r="65" spans="13:13" x14ac:dyDescent="0.25">
      <c r="M65" t="s">
        <v>128</v>
      </c>
    </row>
  </sheetData>
  <mergeCells count="4">
    <mergeCell ref="D1:F1"/>
    <mergeCell ref="I1:J1"/>
    <mergeCell ref="L1:W1"/>
    <mergeCell ref="T34:V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43F8-AC9E-4919-A415-F4EB959225A5}">
  <dimension ref="A1:CB81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58"/>
      <c r="Z4" s="58"/>
      <c r="AA4" s="58"/>
      <c r="AB4" s="58"/>
      <c r="AC4" s="58"/>
      <c r="AD4" s="58"/>
      <c r="AE4" s="58"/>
      <c r="AF4" s="60"/>
      <c r="AG4" s="58"/>
      <c r="AH4" s="60"/>
      <c r="AI4" s="60"/>
      <c r="AJ4" s="60"/>
      <c r="AK4" s="60"/>
      <c r="AL4" s="60"/>
      <c r="AM4" s="61"/>
      <c r="AN4" s="61"/>
      <c r="AO4" s="60"/>
      <c r="AP4" s="60"/>
      <c r="AQ4" s="60"/>
      <c r="AR4" s="60"/>
      <c r="AS4" s="61"/>
      <c r="AT4" s="61"/>
      <c r="AU4" s="62"/>
      <c r="AV4" s="61"/>
      <c r="AW4" s="61"/>
      <c r="AX4" s="61"/>
      <c r="AY4" s="61"/>
      <c r="AZ4" s="61"/>
      <c r="BA4" s="61"/>
      <c r="BB4" s="62"/>
      <c r="BC4" s="62"/>
      <c r="BD4" s="62"/>
      <c r="BE4" s="58"/>
      <c r="BF4" s="62"/>
      <c r="BG4" s="62"/>
      <c r="BH4" s="62"/>
      <c r="BI4" s="62"/>
      <c r="BJ4" s="62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98</v>
      </c>
      <c r="Z11" s="43" t="s">
        <v>99</v>
      </c>
      <c r="AA11" s="43" t="s">
        <v>94</v>
      </c>
      <c r="AB11" s="43" t="s">
        <v>95</v>
      </c>
      <c r="AC11" s="43" t="s">
        <v>93</v>
      </c>
      <c r="AD11" s="43" t="s">
        <v>97</v>
      </c>
      <c r="AE11" s="43"/>
      <c r="AF11" s="43"/>
      <c r="AG11" s="43" t="s">
        <v>96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6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Q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97</v>
      </c>
      <c r="AG19" s="43"/>
      <c r="AH19" s="43"/>
      <c r="AI19" s="43"/>
      <c r="AJ19" s="43" t="s">
        <v>93</v>
      </c>
      <c r="AK19" s="43" t="s">
        <v>96</v>
      </c>
      <c r="AL19" s="43" t="s">
        <v>98</v>
      </c>
      <c r="AM19" s="43"/>
      <c r="AN19" s="43"/>
      <c r="AO19" s="43" t="s">
        <v>95</v>
      </c>
      <c r="AP19" s="43"/>
      <c r="AQ19" s="43"/>
      <c r="AR19" s="43" t="s">
        <v>99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3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5" t="s">
        <v>28</v>
      </c>
      <c r="N24" s="5" t="s">
        <v>28</v>
      </c>
      <c r="O24" s="5" t="s">
        <v>28</v>
      </c>
      <c r="P24" s="5" t="s">
        <v>28</v>
      </c>
      <c r="Q24" s="5" t="s">
        <v>28</v>
      </c>
      <c r="R24" s="5" t="s">
        <v>28</v>
      </c>
      <c r="S24" s="5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24" t="s">
        <v>29</v>
      </c>
      <c r="N25" s="15" t="s">
        <v>31</v>
      </c>
      <c r="O25" s="23" t="s">
        <v>36</v>
      </c>
      <c r="P25" s="17" t="s">
        <v>33</v>
      </c>
      <c r="Q25" s="11" t="s">
        <v>30</v>
      </c>
      <c r="R25" s="33" t="s">
        <v>41</v>
      </c>
      <c r="S25" s="29" t="s">
        <v>39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1" t="s">
        <v>30</v>
      </c>
      <c r="Q26" s="17" t="s">
        <v>33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33" t="s">
        <v>41</v>
      </c>
      <c r="N27" s="17" t="s">
        <v>33</v>
      </c>
      <c r="O27" s="29" t="s">
        <v>39</v>
      </c>
      <c r="P27" s="23" t="s">
        <v>36</v>
      </c>
      <c r="Q27" s="15" t="s">
        <v>31</v>
      </c>
      <c r="R27" s="15" t="s">
        <v>31</v>
      </c>
      <c r="S27" s="24" t="s">
        <v>29</v>
      </c>
      <c r="AM27" s="43" t="s">
        <v>99</v>
      </c>
      <c r="AN27" s="43" t="s">
        <v>96</v>
      </c>
      <c r="AO27" s="43"/>
      <c r="AP27" s="43"/>
      <c r="AQ27" s="43"/>
      <c r="AR27" s="43"/>
      <c r="AS27" s="43" t="s">
        <v>94</v>
      </c>
      <c r="AT27" s="43" t="s">
        <v>97</v>
      </c>
      <c r="AU27" s="43"/>
      <c r="AV27" s="43"/>
      <c r="AW27" s="43"/>
      <c r="AX27" s="43"/>
      <c r="AY27" s="43"/>
      <c r="AZ27" s="43"/>
      <c r="BA27" s="43" t="s">
        <v>95</v>
      </c>
    </row>
    <row r="28" spans="1:62" x14ac:dyDescent="0.25">
      <c r="L28" s="14">
        <v>5</v>
      </c>
      <c r="M28" s="17" t="s">
        <v>33</v>
      </c>
      <c r="N28" s="24" t="s">
        <v>29</v>
      </c>
      <c r="O28" s="17" t="s">
        <v>33</v>
      </c>
      <c r="P28" s="15" t="s">
        <v>31</v>
      </c>
      <c r="Q28" s="24" t="s">
        <v>29</v>
      </c>
      <c r="R28" s="17" t="s">
        <v>33</v>
      </c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23" t="s">
        <v>36</v>
      </c>
      <c r="N29" s="29" t="s">
        <v>39</v>
      </c>
      <c r="O29" s="24" t="s">
        <v>29</v>
      </c>
      <c r="P29" s="24" t="s">
        <v>29</v>
      </c>
      <c r="Q29" s="23" t="s">
        <v>36</v>
      </c>
      <c r="R29" s="29" t="s">
        <v>39</v>
      </c>
      <c r="S29" s="33" t="s">
        <v>41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6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15" t="s">
        <v>31</v>
      </c>
      <c r="N30" s="54"/>
      <c r="O30" s="15" t="s">
        <v>31</v>
      </c>
      <c r="P30" s="54"/>
      <c r="Q30" s="54"/>
      <c r="R30" s="54"/>
      <c r="S30" s="15" t="s">
        <v>31</v>
      </c>
      <c r="AU30" s="56" t="s">
        <v>78</v>
      </c>
      <c r="AZ30" s="57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29" t="s">
        <v>39</v>
      </c>
      <c r="N31" s="54"/>
      <c r="O31" s="33" t="s">
        <v>41</v>
      </c>
      <c r="P31" s="54"/>
      <c r="Q31" s="54"/>
      <c r="R31" s="54"/>
      <c r="S31" s="23" t="s">
        <v>36</v>
      </c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41</v>
      </c>
      <c r="O34" s="4" t="s">
        <v>29</v>
      </c>
      <c r="P34" s="4" t="s">
        <v>29</v>
      </c>
      <c r="Q34" s="4" t="s">
        <v>41</v>
      </c>
      <c r="R34" s="4" t="s">
        <v>11</v>
      </c>
      <c r="S34" s="4" t="s">
        <v>39</v>
      </c>
      <c r="T34" s="107" t="s">
        <v>130</v>
      </c>
      <c r="U34" s="108"/>
      <c r="V34" s="109"/>
      <c r="AU34" t="s">
        <v>75</v>
      </c>
      <c r="AZ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1</v>
      </c>
      <c r="O35" s="68">
        <v>2</v>
      </c>
      <c r="P35" s="67">
        <v>6</v>
      </c>
      <c r="Q35" s="68">
        <v>2</v>
      </c>
      <c r="R35" t="s">
        <v>29</v>
      </c>
      <c r="S35" s="1">
        <v>4</v>
      </c>
      <c r="T35" s="67">
        <v>6</v>
      </c>
      <c r="U35" t="s">
        <v>148</v>
      </c>
      <c r="AU35" s="43" t="s">
        <v>95</v>
      </c>
      <c r="AV35" s="43"/>
      <c r="AW35" s="43"/>
      <c r="AX35" s="43"/>
      <c r="AY35" s="43"/>
      <c r="AZ35" s="43"/>
      <c r="BA35" s="43"/>
      <c r="BB35" s="43" t="s">
        <v>98</v>
      </c>
      <c r="BC35" s="43"/>
      <c r="BD35" s="43"/>
      <c r="BE35" s="43"/>
      <c r="BF35" s="43"/>
      <c r="BG35" s="43" t="s">
        <v>99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3</v>
      </c>
      <c r="O36" s="69">
        <v>5</v>
      </c>
      <c r="P36" s="1"/>
      <c r="Q36" s="1">
        <v>4</v>
      </c>
      <c r="R36" t="s">
        <v>39</v>
      </c>
      <c r="S36" s="1">
        <v>5</v>
      </c>
      <c r="T36" s="69">
        <v>5</v>
      </c>
      <c r="U36" t="s">
        <v>165</v>
      </c>
      <c r="BE36" s="1">
        <v>32</v>
      </c>
      <c r="BP36" s="1">
        <v>43</v>
      </c>
    </row>
    <row r="37" spans="13:73" x14ac:dyDescent="0.25">
      <c r="M37" s="1">
        <v>3</v>
      </c>
      <c r="N37" s="1">
        <v>6</v>
      </c>
      <c r="O37" s="1"/>
      <c r="P37" s="1"/>
      <c r="Q37" s="69">
        <v>5</v>
      </c>
      <c r="S37" s="1"/>
      <c r="BE37" s="56" t="s">
        <v>90</v>
      </c>
      <c r="BF37" s="57" t="s">
        <v>90</v>
      </c>
      <c r="BG37" s="57" t="s">
        <v>90</v>
      </c>
      <c r="BH37" s="57" t="s">
        <v>90</v>
      </c>
      <c r="BI37" s="56" t="s">
        <v>90</v>
      </c>
      <c r="BJ37" s="57" t="s">
        <v>90</v>
      </c>
      <c r="BK37" s="56" t="s">
        <v>90</v>
      </c>
      <c r="BL37" s="56" t="s">
        <v>90</v>
      </c>
      <c r="BM37" s="56" t="s">
        <v>90</v>
      </c>
      <c r="BN37" s="56" t="s">
        <v>90</v>
      </c>
      <c r="BO37" s="56" t="s">
        <v>90</v>
      </c>
      <c r="BP37" s="56" t="s">
        <v>90</v>
      </c>
    </row>
    <row r="38" spans="13:73" x14ac:dyDescent="0.25">
      <c r="M38" s="1">
        <v>4</v>
      </c>
      <c r="N38" s="1">
        <v>7</v>
      </c>
      <c r="O38" s="1"/>
      <c r="P38" s="1"/>
      <c r="Q38" s="1"/>
      <c r="S38" t="s">
        <v>147</v>
      </c>
      <c r="BE38" s="56" t="s">
        <v>79</v>
      </c>
      <c r="BI38" s="56" t="s">
        <v>79</v>
      </c>
      <c r="BK38" s="56" t="s">
        <v>79</v>
      </c>
      <c r="BL38" s="57" t="s">
        <v>79</v>
      </c>
      <c r="BM38" s="56" t="s">
        <v>79</v>
      </c>
      <c r="BN38" s="56" t="s">
        <v>79</v>
      </c>
      <c r="BO38" s="56" t="s">
        <v>79</v>
      </c>
      <c r="BP38" s="56" t="s">
        <v>79</v>
      </c>
    </row>
    <row r="39" spans="13:73" ht="15.75" thickBot="1" x14ac:dyDescent="0.3">
      <c r="M39" s="1">
        <v>5</v>
      </c>
      <c r="N39" s="1"/>
      <c r="P39" s="1"/>
      <c r="Q39" s="1"/>
      <c r="R39" s="4" t="s">
        <v>14</v>
      </c>
      <c r="S39" s="4" t="s">
        <v>36</v>
      </c>
      <c r="BE39" s="56" t="s">
        <v>73</v>
      </c>
      <c r="BI39" s="56" t="s">
        <v>73</v>
      </c>
      <c r="BK39" s="56" t="s">
        <v>73</v>
      </c>
      <c r="BM39" s="57" t="s">
        <v>73</v>
      </c>
      <c r="BN39" s="57" t="s">
        <v>73</v>
      </c>
      <c r="BO39" s="57" t="s">
        <v>73</v>
      </c>
      <c r="BP39" s="56" t="s">
        <v>73</v>
      </c>
    </row>
    <row r="40" spans="13:73" x14ac:dyDescent="0.25">
      <c r="M40" s="1">
        <v>7</v>
      </c>
      <c r="N40" s="1"/>
      <c r="P40" s="1"/>
      <c r="Q40" s="1"/>
      <c r="R40" t="s">
        <v>29</v>
      </c>
      <c r="S40">
        <v>2</v>
      </c>
      <c r="BE40" s="56" t="s">
        <v>70</v>
      </c>
      <c r="BI40" s="56" t="s">
        <v>70</v>
      </c>
      <c r="BK40" s="57" t="s">
        <v>70</v>
      </c>
      <c r="BP40" s="56" t="s">
        <v>70</v>
      </c>
    </row>
    <row r="41" spans="13:73" x14ac:dyDescent="0.25">
      <c r="R41" t="s">
        <v>36</v>
      </c>
      <c r="S41" s="72">
        <v>6</v>
      </c>
      <c r="BE41" t="s">
        <v>71</v>
      </c>
      <c r="BI41" t="s">
        <v>71</v>
      </c>
      <c r="BK41" t="s">
        <v>71</v>
      </c>
      <c r="BP41" t="s">
        <v>71</v>
      </c>
    </row>
    <row r="42" spans="13:73" x14ac:dyDescent="0.25">
      <c r="M42" s="43" t="s">
        <v>110</v>
      </c>
      <c r="BE42" t="s">
        <v>75</v>
      </c>
      <c r="BI42" t="s">
        <v>75</v>
      </c>
      <c r="BK42" s="59" t="s">
        <v>76</v>
      </c>
      <c r="BL42" t="s">
        <v>75</v>
      </c>
      <c r="BM42" t="s">
        <v>75</v>
      </c>
      <c r="BN42" t="s">
        <v>75</v>
      </c>
      <c r="BO42" t="s">
        <v>75</v>
      </c>
      <c r="BP42" t="s">
        <v>75</v>
      </c>
    </row>
    <row r="43" spans="13:73" x14ac:dyDescent="0.25">
      <c r="M43" t="s">
        <v>136</v>
      </c>
      <c r="BE43" s="43" t="s">
        <v>163</v>
      </c>
      <c r="BF43" s="43"/>
      <c r="BG43" s="43"/>
      <c r="BH43" s="43"/>
      <c r="BI43" s="43" t="s">
        <v>93</v>
      </c>
      <c r="BJ43" s="43"/>
      <c r="BK43" s="43"/>
      <c r="BL43" s="43"/>
      <c r="BM43" s="43"/>
      <c r="BN43" s="43"/>
      <c r="BO43" s="43"/>
      <c r="BP43" s="43" t="s">
        <v>94</v>
      </c>
      <c r="BQ43" s="43"/>
      <c r="BR43" s="43"/>
    </row>
    <row r="44" spans="13:73" x14ac:dyDescent="0.25">
      <c r="M44" s="43" t="s">
        <v>111</v>
      </c>
      <c r="BK44" s="1">
        <v>38</v>
      </c>
    </row>
    <row r="45" spans="13:73" x14ac:dyDescent="0.25">
      <c r="M45" t="s">
        <v>133</v>
      </c>
      <c r="P45" t="s">
        <v>158</v>
      </c>
      <c r="BK45" s="56" t="s">
        <v>90</v>
      </c>
      <c r="BL45" s="57" t="s">
        <v>90</v>
      </c>
      <c r="BM45" s="57" t="s">
        <v>90</v>
      </c>
      <c r="BN45" s="57" t="s">
        <v>90</v>
      </c>
      <c r="BO45" s="57" t="s">
        <v>90</v>
      </c>
      <c r="BP45" s="57" t="s">
        <v>90</v>
      </c>
      <c r="BQ45" s="56" t="s">
        <v>90</v>
      </c>
      <c r="BR45" s="56" t="s">
        <v>90</v>
      </c>
      <c r="BS45" s="56" t="s">
        <v>90</v>
      </c>
      <c r="BT45" s="56" t="s">
        <v>90</v>
      </c>
      <c r="BU45" s="56" t="s">
        <v>90</v>
      </c>
    </row>
    <row r="46" spans="13:73" x14ac:dyDescent="0.25">
      <c r="M46" s="43" t="s">
        <v>112</v>
      </c>
      <c r="BK46" s="56" t="s">
        <v>80</v>
      </c>
      <c r="BQ46" s="56" t="s">
        <v>80</v>
      </c>
      <c r="BR46" s="57" t="s">
        <v>80</v>
      </c>
      <c r="BS46" s="56" t="s">
        <v>80</v>
      </c>
      <c r="BT46" s="56" t="s">
        <v>80</v>
      </c>
      <c r="BU46" s="56" t="s">
        <v>80</v>
      </c>
    </row>
    <row r="47" spans="13:73" x14ac:dyDescent="0.25">
      <c r="M47" s="70" t="s">
        <v>115</v>
      </c>
      <c r="N47" s="70"/>
      <c r="O47" s="70"/>
      <c r="BK47" s="56" t="s">
        <v>73</v>
      </c>
      <c r="BQ47" s="57" t="s">
        <v>73</v>
      </c>
      <c r="BS47" s="57" t="s">
        <v>73</v>
      </c>
      <c r="BT47" s="57" t="s">
        <v>73</v>
      </c>
      <c r="BU47" s="56" t="s">
        <v>73</v>
      </c>
    </row>
    <row r="48" spans="13:73" x14ac:dyDescent="0.25">
      <c r="M48" s="70" t="s">
        <v>138</v>
      </c>
      <c r="N48" s="70"/>
      <c r="O48" s="70"/>
      <c r="BK48" s="56" t="s">
        <v>70</v>
      </c>
      <c r="BU48" s="56" t="s">
        <v>70</v>
      </c>
    </row>
    <row r="49" spans="13:80" x14ac:dyDescent="0.25">
      <c r="M49" s="70" t="s">
        <v>118</v>
      </c>
      <c r="N49" s="70"/>
      <c r="O49" s="70"/>
      <c r="BK49" t="s">
        <v>71</v>
      </c>
      <c r="BU49" t="s">
        <v>71</v>
      </c>
    </row>
    <row r="50" spans="13:80" x14ac:dyDescent="0.25">
      <c r="M50" s="43" t="s">
        <v>114</v>
      </c>
      <c r="BK50" t="s">
        <v>75</v>
      </c>
      <c r="BQ50" t="s">
        <v>75</v>
      </c>
      <c r="BR50" t="s">
        <v>75</v>
      </c>
      <c r="BS50" t="s">
        <v>75</v>
      </c>
      <c r="BT50" t="s">
        <v>75</v>
      </c>
      <c r="BU50" t="s">
        <v>75</v>
      </c>
    </row>
    <row r="51" spans="13:80" x14ac:dyDescent="0.25">
      <c r="M51" t="s">
        <v>159</v>
      </c>
    </row>
    <row r="52" spans="13:80" x14ac:dyDescent="0.25">
      <c r="M52" t="s">
        <v>160</v>
      </c>
    </row>
    <row r="53" spans="13:80" x14ac:dyDescent="0.25">
      <c r="M53" t="s">
        <v>161</v>
      </c>
      <c r="BV53" s="56" t="s">
        <v>90</v>
      </c>
      <c r="BW53" s="56" t="s">
        <v>90</v>
      </c>
      <c r="BX53" s="56" t="s">
        <v>90</v>
      </c>
      <c r="BY53" t="s">
        <v>89</v>
      </c>
      <c r="BZ53" t="s">
        <v>89</v>
      </c>
      <c r="CA53" t="s">
        <v>89</v>
      </c>
      <c r="CB53" t="s">
        <v>89</v>
      </c>
    </row>
    <row r="54" spans="13:80" x14ac:dyDescent="0.25">
      <c r="M54" t="s">
        <v>141</v>
      </c>
      <c r="BV54" s="56" t="s">
        <v>81</v>
      </c>
      <c r="BW54" s="56" t="s">
        <v>81</v>
      </c>
      <c r="BX54" s="56" t="s">
        <v>81</v>
      </c>
    </row>
    <row r="55" spans="13:80" x14ac:dyDescent="0.25">
      <c r="M55" t="s">
        <v>142</v>
      </c>
      <c r="BV55" s="57" t="s">
        <v>73</v>
      </c>
      <c r="BW55" s="57" t="s">
        <v>73</v>
      </c>
      <c r="BX55" s="56" t="s">
        <v>73</v>
      </c>
    </row>
    <row r="56" spans="13:80" x14ac:dyDescent="0.25">
      <c r="M56" t="s">
        <v>162</v>
      </c>
      <c r="BX56" s="56" t="s">
        <v>70</v>
      </c>
    </row>
    <row r="57" spans="13:80" x14ac:dyDescent="0.25">
      <c r="M57" s="74" t="s">
        <v>144</v>
      </c>
      <c r="N57" s="73"/>
      <c r="BX57" t="s">
        <v>71</v>
      </c>
    </row>
    <row r="58" spans="13:80" x14ac:dyDescent="0.25">
      <c r="M58" t="s">
        <v>145</v>
      </c>
      <c r="BX58" t="s">
        <v>72</v>
      </c>
    </row>
    <row r="59" spans="13:80" x14ac:dyDescent="0.25">
      <c r="M59" t="s">
        <v>146</v>
      </c>
      <c r="BV59" t="s">
        <v>75</v>
      </c>
      <c r="BW59" t="s">
        <v>75</v>
      </c>
      <c r="BX59" t="s">
        <v>75</v>
      </c>
    </row>
    <row r="60" spans="13:80" x14ac:dyDescent="0.25">
      <c r="M60" t="s">
        <v>141</v>
      </c>
    </row>
    <row r="61" spans="13:80" x14ac:dyDescent="0.25">
      <c r="M61" t="s">
        <v>142</v>
      </c>
    </row>
    <row r="62" spans="13:80" x14ac:dyDescent="0.25">
      <c r="M62" t="s">
        <v>143</v>
      </c>
    </row>
    <row r="69" spans="13:13" x14ac:dyDescent="0.25">
      <c r="M69" s="43" t="s">
        <v>119</v>
      </c>
    </row>
    <row r="70" spans="13:13" x14ac:dyDescent="0.25">
      <c r="M70" t="s">
        <v>113</v>
      </c>
    </row>
    <row r="71" spans="13:13" x14ac:dyDescent="0.25">
      <c r="M71" s="43" t="s">
        <v>121</v>
      </c>
    </row>
    <row r="72" spans="13:13" x14ac:dyDescent="0.25">
      <c r="M72" t="s">
        <v>134</v>
      </c>
    </row>
    <row r="73" spans="13:13" x14ac:dyDescent="0.25">
      <c r="M73" s="43" t="s">
        <v>125</v>
      </c>
    </row>
    <row r="74" spans="13:13" x14ac:dyDescent="0.25">
      <c r="M74" t="s">
        <v>122</v>
      </c>
    </row>
    <row r="75" spans="13:13" x14ac:dyDescent="0.25">
      <c r="M75" t="s">
        <v>123</v>
      </c>
    </row>
    <row r="76" spans="13:13" x14ac:dyDescent="0.25">
      <c r="M76" t="s">
        <v>124</v>
      </c>
    </row>
    <row r="77" spans="13:13" x14ac:dyDescent="0.25">
      <c r="M77" s="72" t="s">
        <v>129</v>
      </c>
    </row>
    <row r="78" spans="13:13" x14ac:dyDescent="0.25">
      <c r="M78" s="43" t="s">
        <v>135</v>
      </c>
    </row>
    <row r="79" spans="13:13" x14ac:dyDescent="0.25">
      <c r="M79" t="s">
        <v>127</v>
      </c>
    </row>
    <row r="80" spans="13:13" x14ac:dyDescent="0.25">
      <c r="M80" t="s">
        <v>126</v>
      </c>
    </row>
    <row r="81" spans="13:13" x14ac:dyDescent="0.25">
      <c r="M81" t="s">
        <v>128</v>
      </c>
    </row>
  </sheetData>
  <mergeCells count="4">
    <mergeCell ref="D1:F1"/>
    <mergeCell ref="I1:J1"/>
    <mergeCell ref="L1:W1"/>
    <mergeCell ref="T34:V34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0CB6-B044-421E-9631-3BCC1B4B2BA2}">
  <dimension ref="A1:CB6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94</v>
      </c>
      <c r="Z11" s="43" t="s">
        <v>93</v>
      </c>
      <c r="AA11" s="43" t="s">
        <v>98</v>
      </c>
      <c r="AB11" s="43" t="s">
        <v>96</v>
      </c>
      <c r="AC11" s="43" t="s">
        <v>95</v>
      </c>
      <c r="AD11" s="43" t="s">
        <v>97</v>
      </c>
      <c r="AE11" s="43"/>
      <c r="AF11" s="43"/>
      <c r="AG11" s="43" t="s">
        <v>99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6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Q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97</v>
      </c>
      <c r="AG19" s="43"/>
      <c r="AH19" s="43"/>
      <c r="AI19" s="43"/>
      <c r="AJ19" s="43" t="s">
        <v>95</v>
      </c>
      <c r="AK19" s="43" t="s">
        <v>93</v>
      </c>
      <c r="AL19" s="43" t="s">
        <v>94</v>
      </c>
      <c r="AM19" s="43"/>
      <c r="AN19" s="43"/>
      <c r="AO19" s="43" t="s">
        <v>99</v>
      </c>
      <c r="AP19" s="43"/>
      <c r="AQ19" s="43"/>
      <c r="AR19" s="43" t="s">
        <v>96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3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10" t="s">
        <v>28</v>
      </c>
      <c r="N24" s="10" t="s">
        <v>28</v>
      </c>
      <c r="O24" s="10" t="s">
        <v>28</v>
      </c>
      <c r="P24" s="10" t="s">
        <v>28</v>
      </c>
      <c r="Q24" s="10" t="s">
        <v>28</v>
      </c>
      <c r="R24" s="10" t="s">
        <v>28</v>
      </c>
      <c r="S24" s="10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33" t="s">
        <v>41</v>
      </c>
      <c r="N25" s="24" t="s">
        <v>29</v>
      </c>
      <c r="O25" s="23" t="s">
        <v>36</v>
      </c>
      <c r="P25" s="11" t="s">
        <v>30</v>
      </c>
      <c r="Q25" s="17" t="s">
        <v>33</v>
      </c>
      <c r="R25" s="29" t="s">
        <v>39</v>
      </c>
      <c r="S25" s="15" t="s">
        <v>31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7" t="s">
        <v>33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24" t="s">
        <v>29</v>
      </c>
      <c r="N27" s="15" t="s">
        <v>31</v>
      </c>
      <c r="O27" s="29" t="s">
        <v>39</v>
      </c>
      <c r="P27" s="29" t="s">
        <v>39</v>
      </c>
      <c r="Q27" s="23" t="s">
        <v>36</v>
      </c>
      <c r="R27" s="33" t="s">
        <v>41</v>
      </c>
      <c r="S27" s="17" t="s">
        <v>33</v>
      </c>
      <c r="AM27" s="43" t="s">
        <v>96</v>
      </c>
      <c r="AN27" s="43" t="s">
        <v>98</v>
      </c>
      <c r="AO27" s="43"/>
      <c r="AP27" s="43"/>
      <c r="AQ27" s="43"/>
      <c r="AR27" s="43"/>
      <c r="AS27" s="43" t="s">
        <v>99</v>
      </c>
      <c r="AT27" s="43" t="s">
        <v>97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17" t="s">
        <v>33</v>
      </c>
      <c r="N28" s="17" t="s">
        <v>33</v>
      </c>
      <c r="O28" s="17" t="s">
        <v>33</v>
      </c>
      <c r="P28" s="15" t="s">
        <v>31</v>
      </c>
      <c r="Q28" s="15" t="s">
        <v>31</v>
      </c>
      <c r="R28" s="17" t="s">
        <v>33</v>
      </c>
      <c r="S28" s="24" t="s">
        <v>29</v>
      </c>
      <c r="AU28" s="1">
        <v>22</v>
      </c>
      <c r="BJ28" s="1">
        <v>37</v>
      </c>
    </row>
    <row r="29" spans="1:62" x14ac:dyDescent="0.25">
      <c r="L29" s="14">
        <v>6</v>
      </c>
      <c r="M29" s="15" t="s">
        <v>31</v>
      </c>
      <c r="N29" s="33" t="s">
        <v>41</v>
      </c>
      <c r="O29" s="24" t="s">
        <v>29</v>
      </c>
      <c r="P29" s="23" t="s">
        <v>36</v>
      </c>
      <c r="Q29" s="29" t="s">
        <v>39</v>
      </c>
      <c r="R29" s="23" t="s">
        <v>36</v>
      </c>
      <c r="S29" s="23" t="s">
        <v>36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6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54"/>
      <c r="N30" s="54"/>
      <c r="O30" s="15" t="s">
        <v>31</v>
      </c>
      <c r="P30" s="54"/>
      <c r="Q30" s="54"/>
      <c r="R30" s="15" t="s">
        <v>31</v>
      </c>
      <c r="S30" s="54"/>
      <c r="AU30" s="56" t="s">
        <v>78</v>
      </c>
      <c r="AZ30" s="57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54"/>
      <c r="N31" s="54"/>
      <c r="O31" s="33" t="s">
        <v>41</v>
      </c>
      <c r="P31" s="54"/>
      <c r="Q31" s="54"/>
      <c r="R31" s="24" t="s">
        <v>29</v>
      </c>
      <c r="S31" s="54"/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7" t="s">
        <v>130</v>
      </c>
      <c r="U34" s="108"/>
      <c r="V34" s="109"/>
      <c r="AU34" t="s">
        <v>75</v>
      </c>
      <c r="AZ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AU35" s="43" t="s">
        <v>98</v>
      </c>
      <c r="AV35" s="43"/>
      <c r="AW35" s="43"/>
      <c r="AX35" s="43"/>
      <c r="AY35" s="43"/>
      <c r="AZ35" s="43"/>
      <c r="BA35" s="43"/>
      <c r="BB35" s="43" t="s">
        <v>96</v>
      </c>
      <c r="BC35" s="43"/>
      <c r="BD35" s="43"/>
      <c r="BE35" s="43"/>
      <c r="BF35" s="43"/>
      <c r="BG35" s="43" t="s">
        <v>94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E36" s="1">
        <v>32</v>
      </c>
    </row>
    <row r="37" spans="13:73" x14ac:dyDescent="0.25">
      <c r="M37" s="1">
        <v>3</v>
      </c>
      <c r="N37" s="1">
        <v>5</v>
      </c>
      <c r="O37" s="1"/>
      <c r="P37" s="1"/>
      <c r="Q37" s="69">
        <v>7</v>
      </c>
      <c r="S37" s="76"/>
      <c r="T37" s="79"/>
      <c r="BE37" s="56" t="s">
        <v>90</v>
      </c>
      <c r="BF37" s="57" t="s">
        <v>90</v>
      </c>
      <c r="BG37" s="57" t="s">
        <v>90</v>
      </c>
      <c r="BH37" s="57" t="s">
        <v>90</v>
      </c>
      <c r="BI37" s="56" t="s">
        <v>90</v>
      </c>
    </row>
    <row r="38" spans="13:73" x14ac:dyDescent="0.25">
      <c r="M38" s="1">
        <v>6</v>
      </c>
      <c r="N38" s="1">
        <v>6</v>
      </c>
      <c r="O38" s="1"/>
      <c r="P38" s="1"/>
      <c r="S38" s="1"/>
      <c r="BE38" s="56" t="s">
        <v>79</v>
      </c>
      <c r="BI38" s="56" t="s">
        <v>79</v>
      </c>
    </row>
    <row r="39" spans="13:73" x14ac:dyDescent="0.25">
      <c r="M39" s="1">
        <v>7</v>
      </c>
      <c r="N39" s="1"/>
      <c r="P39" s="1"/>
      <c r="Q39" s="76"/>
      <c r="BE39" s="56" t="s">
        <v>73</v>
      </c>
      <c r="BI39" s="56" t="s">
        <v>73</v>
      </c>
    </row>
    <row r="40" spans="13:73" x14ac:dyDescent="0.25">
      <c r="M40" s="1"/>
      <c r="N40" s="1"/>
      <c r="P40" s="1"/>
      <c r="Q40" s="1"/>
      <c r="BE40" s="56" t="s">
        <v>70</v>
      </c>
      <c r="BI40" s="56" t="s">
        <v>70</v>
      </c>
    </row>
    <row r="41" spans="13:73" x14ac:dyDescent="0.25">
      <c r="BE41" t="s">
        <v>71</v>
      </c>
      <c r="BI41" s="82" t="s">
        <v>166</v>
      </c>
    </row>
    <row r="42" spans="13:73" x14ac:dyDescent="0.25">
      <c r="M42" s="43" t="s">
        <v>110</v>
      </c>
      <c r="BE42" t="s">
        <v>75</v>
      </c>
      <c r="BF42" s="43"/>
      <c r="BG42" s="43"/>
      <c r="BH42" s="43"/>
      <c r="BI42" s="82" t="s">
        <v>167</v>
      </c>
    </row>
    <row r="43" spans="13:73" x14ac:dyDescent="0.25">
      <c r="M43" t="s">
        <v>136</v>
      </c>
      <c r="BE43" s="43" t="s">
        <v>95</v>
      </c>
      <c r="BI43" s="43" t="s">
        <v>94</v>
      </c>
      <c r="BL43" s="43"/>
      <c r="BM43" s="43"/>
      <c r="BN43" s="43"/>
      <c r="BO43" s="43"/>
      <c r="BP43" s="43"/>
    </row>
    <row r="44" spans="13:73" x14ac:dyDescent="0.25">
      <c r="M44" s="43" t="s">
        <v>111</v>
      </c>
      <c r="BK44" s="1">
        <v>38</v>
      </c>
    </row>
    <row r="45" spans="13:73" x14ac:dyDescent="0.25">
      <c r="M45" t="s">
        <v>137</v>
      </c>
      <c r="P45" t="s">
        <v>150</v>
      </c>
      <c r="BK45" s="56" t="s">
        <v>90</v>
      </c>
      <c r="BL45" s="57" t="s">
        <v>90</v>
      </c>
      <c r="BM45" s="57" t="s">
        <v>90</v>
      </c>
      <c r="BN45" s="57" t="s">
        <v>90</v>
      </c>
      <c r="BO45" s="57" t="s">
        <v>90</v>
      </c>
      <c r="BP45" s="57" t="s">
        <v>90</v>
      </c>
      <c r="BQ45" s="57" t="s">
        <v>90</v>
      </c>
      <c r="BR45" s="57" t="s">
        <v>90</v>
      </c>
      <c r="BS45" s="56" t="s">
        <v>90</v>
      </c>
      <c r="BT45" s="56" t="s">
        <v>90</v>
      </c>
      <c r="BU45" s="56" t="s">
        <v>90</v>
      </c>
    </row>
    <row r="46" spans="13:73" x14ac:dyDescent="0.25">
      <c r="M46" s="43" t="s">
        <v>112</v>
      </c>
      <c r="BK46" s="56" t="s">
        <v>80</v>
      </c>
      <c r="BS46" s="56" t="s">
        <v>80</v>
      </c>
      <c r="BT46" s="56" t="s">
        <v>80</v>
      </c>
      <c r="BU46" s="56" t="s">
        <v>80</v>
      </c>
    </row>
    <row r="47" spans="13:73" x14ac:dyDescent="0.25">
      <c r="M47" s="70" t="s">
        <v>115</v>
      </c>
      <c r="N47" s="70"/>
      <c r="O47" s="70"/>
      <c r="BK47" s="56" t="s">
        <v>73</v>
      </c>
      <c r="BS47" s="57" t="s">
        <v>73</v>
      </c>
      <c r="BT47" s="57" t="s">
        <v>73</v>
      </c>
      <c r="BU47" s="56" t="s">
        <v>73</v>
      </c>
    </row>
    <row r="48" spans="13:73" x14ac:dyDescent="0.25">
      <c r="M48" s="70" t="s">
        <v>138</v>
      </c>
      <c r="N48" s="70"/>
      <c r="O48" s="70"/>
      <c r="BK48" s="56" t="s">
        <v>70</v>
      </c>
      <c r="BU48" s="56" t="s">
        <v>70</v>
      </c>
    </row>
    <row r="49" spans="13:80" x14ac:dyDescent="0.25">
      <c r="M49" s="70" t="s">
        <v>139</v>
      </c>
      <c r="N49" s="70"/>
      <c r="O49" s="70"/>
      <c r="P49" s="79"/>
      <c r="BK49" t="s">
        <v>71</v>
      </c>
      <c r="BU49" t="s">
        <v>71</v>
      </c>
    </row>
    <row r="50" spans="13:80" x14ac:dyDescent="0.25">
      <c r="M50" s="43" t="s">
        <v>114</v>
      </c>
      <c r="BK50" t="s">
        <v>75</v>
      </c>
      <c r="BL50" t="s">
        <v>164</v>
      </c>
      <c r="BU50" t="s">
        <v>75</v>
      </c>
    </row>
    <row r="51" spans="13:80" x14ac:dyDescent="0.25">
      <c r="M51" t="s">
        <v>154</v>
      </c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</row>
    <row r="52" spans="13:80" x14ac:dyDescent="0.25">
      <c r="M52" s="75" t="s">
        <v>153</v>
      </c>
      <c r="N52" s="78"/>
      <c r="O52" s="78"/>
    </row>
    <row r="53" spans="13:80" x14ac:dyDescent="0.25">
      <c r="M53" s="43" t="s">
        <v>119</v>
      </c>
      <c r="BV53" s="56" t="s">
        <v>90</v>
      </c>
      <c r="BW53" s="56" t="s">
        <v>90</v>
      </c>
      <c r="BX53" s="56" t="s">
        <v>90</v>
      </c>
      <c r="BY53" t="s">
        <v>89</v>
      </c>
      <c r="BZ53" t="s">
        <v>89</v>
      </c>
      <c r="CA53" t="s">
        <v>89</v>
      </c>
      <c r="CB53" t="s">
        <v>89</v>
      </c>
    </row>
    <row r="54" spans="13:80" x14ac:dyDescent="0.25">
      <c r="M54" t="s">
        <v>155</v>
      </c>
      <c r="BV54" s="56" t="s">
        <v>81</v>
      </c>
      <c r="BW54" s="56" t="s">
        <v>81</v>
      </c>
      <c r="BX54" s="56" t="s">
        <v>81</v>
      </c>
    </row>
    <row r="55" spans="13:80" x14ac:dyDescent="0.25">
      <c r="M55" s="43" t="s">
        <v>121</v>
      </c>
      <c r="BV55" s="57" t="s">
        <v>73</v>
      </c>
      <c r="BW55" s="57" t="s">
        <v>73</v>
      </c>
      <c r="BX55" s="56" t="s">
        <v>73</v>
      </c>
    </row>
    <row r="56" spans="13:80" x14ac:dyDescent="0.25">
      <c r="M56" t="s">
        <v>151</v>
      </c>
      <c r="BX56" s="56" t="s">
        <v>70</v>
      </c>
    </row>
    <row r="57" spans="13:80" x14ac:dyDescent="0.25">
      <c r="M57" s="43" t="s">
        <v>125</v>
      </c>
    </row>
    <row r="58" spans="13:80" x14ac:dyDescent="0.25">
      <c r="M58" t="s">
        <v>122</v>
      </c>
    </row>
    <row r="59" spans="13:80" x14ac:dyDescent="0.25">
      <c r="M59" t="s">
        <v>152</v>
      </c>
    </row>
    <row r="60" spans="13:80" x14ac:dyDescent="0.25">
      <c r="M60" t="s">
        <v>156</v>
      </c>
    </row>
    <row r="61" spans="13:80" x14ac:dyDescent="0.25">
      <c r="M61" s="56" t="s">
        <v>157</v>
      </c>
    </row>
    <row r="62" spans="13:80" x14ac:dyDescent="0.25">
      <c r="M62" s="43" t="s">
        <v>135</v>
      </c>
    </row>
  </sheetData>
  <mergeCells count="4">
    <mergeCell ref="D1:F1"/>
    <mergeCell ref="I1:J1"/>
    <mergeCell ref="L1:W1"/>
    <mergeCell ref="T34:V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18E2-1914-4029-BF35-298277AE4366}">
  <dimension ref="A1:CB6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C2" t="s">
        <v>87</v>
      </c>
      <c r="AF2" t="s">
        <v>168</v>
      </c>
      <c r="AM2" t="s">
        <v>86</v>
      </c>
      <c r="AU2" t="s">
        <v>85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40" t="s">
        <v>33</v>
      </c>
      <c r="Z3" s="40" t="s">
        <v>29</v>
      </c>
      <c r="AA3" s="40" t="s">
        <v>30</v>
      </c>
      <c r="AB3" s="40" t="s">
        <v>39</v>
      </c>
      <c r="AC3" s="40" t="s">
        <v>31</v>
      </c>
      <c r="AD3" s="40" t="s">
        <v>36</v>
      </c>
      <c r="AE3" s="40" t="s">
        <v>28</v>
      </c>
      <c r="AF3" s="40" t="s">
        <v>39</v>
      </c>
      <c r="AG3" s="40" t="s">
        <v>41</v>
      </c>
      <c r="AH3" s="40" t="s">
        <v>28</v>
      </c>
      <c r="AI3" s="40" t="s">
        <v>30</v>
      </c>
      <c r="AJ3" s="40" t="s">
        <v>33</v>
      </c>
      <c r="AK3" s="40" t="s">
        <v>31</v>
      </c>
      <c r="AL3" s="40" t="s">
        <v>36</v>
      </c>
      <c r="AM3" s="40" t="s">
        <v>36</v>
      </c>
      <c r="AN3" s="40" t="s">
        <v>39</v>
      </c>
      <c r="AO3" s="40" t="s">
        <v>29</v>
      </c>
      <c r="AP3" s="40" t="s">
        <v>28</v>
      </c>
      <c r="AQ3" s="40" t="s">
        <v>30</v>
      </c>
      <c r="AR3" s="40" t="s">
        <v>41</v>
      </c>
      <c r="AS3" s="40" t="s">
        <v>31</v>
      </c>
      <c r="AT3" s="40" t="s">
        <v>29</v>
      </c>
      <c r="AU3" s="40" t="s">
        <v>36</v>
      </c>
      <c r="AV3" s="40" t="s">
        <v>30</v>
      </c>
      <c r="AW3" s="40" t="s">
        <v>33</v>
      </c>
      <c r="AX3" s="40" t="s">
        <v>28</v>
      </c>
      <c r="AY3" s="40" t="s">
        <v>33</v>
      </c>
      <c r="AZ3" s="40" t="s">
        <v>31</v>
      </c>
      <c r="BA3" s="40" t="s">
        <v>41</v>
      </c>
      <c r="BB3" s="40" t="s">
        <v>29</v>
      </c>
      <c r="BC3" s="40" t="s">
        <v>33</v>
      </c>
      <c r="BD3" s="40" t="s">
        <v>31</v>
      </c>
      <c r="BE3" s="40" t="s">
        <v>36</v>
      </c>
      <c r="BF3" s="40" t="s">
        <v>30</v>
      </c>
      <c r="BG3" s="40" t="s">
        <v>39</v>
      </c>
      <c r="BH3" s="40" t="s">
        <v>28</v>
      </c>
      <c r="BI3" s="40" t="s">
        <v>39</v>
      </c>
      <c r="BJ3" s="40" t="s">
        <v>41</v>
      </c>
      <c r="BK3" s="40" t="s">
        <v>36</v>
      </c>
      <c r="BL3" s="40" t="s">
        <v>29</v>
      </c>
      <c r="BM3" s="40" t="s">
        <v>28</v>
      </c>
      <c r="BN3" s="40" t="s">
        <v>33</v>
      </c>
      <c r="BO3" s="40" t="s">
        <v>30</v>
      </c>
      <c r="BP3" s="40" t="s">
        <v>41</v>
      </c>
      <c r="BQ3" s="40" t="s">
        <v>31</v>
      </c>
      <c r="BR3" s="40" t="s">
        <v>39</v>
      </c>
      <c r="BS3" s="40" t="s">
        <v>28</v>
      </c>
      <c r="BT3" s="40" t="s">
        <v>29</v>
      </c>
      <c r="BU3" s="40" t="s">
        <v>41</v>
      </c>
      <c r="BV3" s="40" t="s">
        <v>31</v>
      </c>
      <c r="BW3" s="40" t="s">
        <v>30</v>
      </c>
      <c r="BX3" s="40" t="s">
        <v>36</v>
      </c>
      <c r="BY3" s="40" t="s">
        <v>29</v>
      </c>
      <c r="BZ3" s="40" t="s">
        <v>41</v>
      </c>
      <c r="CA3" s="40" t="s">
        <v>33</v>
      </c>
      <c r="CB3" s="40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96</v>
      </c>
      <c r="Z11" s="43" t="s">
        <v>93</v>
      </c>
      <c r="AA11" s="43" t="s">
        <v>99</v>
      </c>
      <c r="AB11" s="43" t="s">
        <v>97</v>
      </c>
      <c r="AC11" s="43" t="s">
        <v>98</v>
      </c>
      <c r="AD11" s="43" t="s">
        <v>95</v>
      </c>
      <c r="AE11" s="43"/>
      <c r="AF11" s="43"/>
      <c r="AG11" s="43"/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7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93</v>
      </c>
      <c r="AG19" s="43"/>
      <c r="AH19" s="43"/>
      <c r="AI19" s="43"/>
      <c r="AJ19" s="43" t="s">
        <v>97</v>
      </c>
      <c r="AK19" s="43" t="s">
        <v>96</v>
      </c>
      <c r="AL19" s="43" t="s">
        <v>98</v>
      </c>
      <c r="AM19" s="43"/>
      <c r="AN19" s="43"/>
      <c r="AO19" s="43" t="s">
        <v>94</v>
      </c>
      <c r="AP19" s="43"/>
      <c r="AQ19" s="43"/>
      <c r="AR19" s="43" t="s">
        <v>95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3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5" t="s">
        <v>28</v>
      </c>
      <c r="N24" s="5" t="s">
        <v>28</v>
      </c>
      <c r="O24" s="5" t="s">
        <v>28</v>
      </c>
      <c r="P24" s="5" t="s">
        <v>28</v>
      </c>
      <c r="Q24" s="5" t="s">
        <v>28</v>
      </c>
      <c r="R24" s="5" t="s">
        <v>28</v>
      </c>
      <c r="S24" s="5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40" t="s">
        <v>30</v>
      </c>
      <c r="N25" s="24" t="s">
        <v>29</v>
      </c>
      <c r="O25" s="29" t="s">
        <v>39</v>
      </c>
      <c r="P25" s="15" t="s">
        <v>31</v>
      </c>
      <c r="Q25" s="40" t="s">
        <v>41</v>
      </c>
      <c r="R25" s="17" t="s">
        <v>33</v>
      </c>
      <c r="S25" s="23" t="s">
        <v>36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7" t="s">
        <v>33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15" t="s">
        <v>31</v>
      </c>
      <c r="N27" s="29" t="s">
        <v>39</v>
      </c>
      <c r="O27" s="17" t="s">
        <v>33</v>
      </c>
      <c r="P27" s="23" t="s">
        <v>36</v>
      </c>
      <c r="Q27" s="24" t="s">
        <v>29</v>
      </c>
      <c r="R27" s="15" t="s">
        <v>31</v>
      </c>
      <c r="S27" s="40" t="s">
        <v>41</v>
      </c>
      <c r="AM27" s="43" t="s">
        <v>169</v>
      </c>
      <c r="AN27" s="43" t="s">
        <v>95</v>
      </c>
      <c r="AO27" s="43"/>
      <c r="AP27" s="43"/>
      <c r="AQ27" s="43"/>
      <c r="AR27" s="43"/>
      <c r="AS27" s="43" t="s">
        <v>99</v>
      </c>
      <c r="AT27" s="43" t="s">
        <v>98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24" t="s">
        <v>29</v>
      </c>
      <c r="N28" s="17" t="s">
        <v>33</v>
      </c>
      <c r="O28" s="15" t="s">
        <v>31</v>
      </c>
      <c r="P28" s="17" t="s">
        <v>33</v>
      </c>
      <c r="Q28" s="17" t="s">
        <v>33</v>
      </c>
      <c r="R28" s="24" t="s">
        <v>29</v>
      </c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40" t="s">
        <v>41</v>
      </c>
      <c r="N29" s="40" t="s">
        <v>41</v>
      </c>
      <c r="O29" s="40" t="s">
        <v>41</v>
      </c>
      <c r="P29" s="24" t="s">
        <v>29</v>
      </c>
      <c r="Q29" s="23" t="s">
        <v>36</v>
      </c>
      <c r="R29" s="29" t="s">
        <v>39</v>
      </c>
      <c r="S29" s="29" t="s">
        <v>39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7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29" t="s">
        <v>39</v>
      </c>
      <c r="N30" s="15" t="s">
        <v>31</v>
      </c>
      <c r="O30" s="24" t="s">
        <v>29</v>
      </c>
      <c r="P30" s="29" t="s">
        <v>39</v>
      </c>
      <c r="Q30" s="15" t="s">
        <v>31</v>
      </c>
      <c r="R30" s="40" t="s">
        <v>41</v>
      </c>
      <c r="S30" s="15" t="s">
        <v>31</v>
      </c>
      <c r="AU30" s="56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23" t="s">
        <v>36</v>
      </c>
      <c r="N31" s="23" t="s">
        <v>36</v>
      </c>
      <c r="O31" s="23" t="s">
        <v>36</v>
      </c>
      <c r="P31" s="40" t="s">
        <v>41</v>
      </c>
      <c r="Q31" s="29" t="s">
        <v>39</v>
      </c>
      <c r="R31" s="23" t="s">
        <v>36</v>
      </c>
      <c r="S31" s="24" t="s">
        <v>29</v>
      </c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7" t="s">
        <v>130</v>
      </c>
      <c r="U34" s="108"/>
      <c r="V34" s="109"/>
      <c r="AU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AU35" s="43" t="s">
        <v>93</v>
      </c>
      <c r="AV35" s="43"/>
      <c r="AW35" s="43"/>
      <c r="AX35" s="43"/>
      <c r="AY35" s="43"/>
      <c r="AZ35" s="43"/>
      <c r="BA35" s="43"/>
      <c r="BB35" s="43" t="s">
        <v>170</v>
      </c>
      <c r="BC35" s="43"/>
      <c r="BD35" s="43"/>
      <c r="BE35" s="43"/>
      <c r="BF35" s="43"/>
      <c r="BG35" s="43" t="s">
        <v>94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E36" s="1">
        <v>32</v>
      </c>
      <c r="BP36" s="1">
        <v>43</v>
      </c>
    </row>
    <row r="37" spans="13:73" x14ac:dyDescent="0.25">
      <c r="M37" s="1">
        <v>3</v>
      </c>
      <c r="N37" s="1">
        <v>5</v>
      </c>
      <c r="O37" s="1"/>
      <c r="P37" s="1"/>
      <c r="Q37" s="69">
        <v>7</v>
      </c>
      <c r="S37" s="76"/>
      <c r="T37" s="79"/>
      <c r="BE37" s="56" t="s">
        <v>79</v>
      </c>
      <c r="BF37" s="57" t="s">
        <v>90</v>
      </c>
      <c r="BG37" s="57" t="s">
        <v>90</v>
      </c>
      <c r="BH37" s="57" t="s">
        <v>90</v>
      </c>
      <c r="BI37" s="56" t="s">
        <v>79</v>
      </c>
      <c r="BJ37" s="57" t="s">
        <v>90</v>
      </c>
      <c r="BK37" s="56" t="s">
        <v>79</v>
      </c>
      <c r="BL37" s="57" t="s">
        <v>79</v>
      </c>
      <c r="BM37" s="56" t="s">
        <v>79</v>
      </c>
      <c r="BN37" s="56" t="s">
        <v>79</v>
      </c>
      <c r="BO37" s="56" t="s">
        <v>79</v>
      </c>
      <c r="BP37" s="56" t="s">
        <v>79</v>
      </c>
    </row>
    <row r="38" spans="13:73" x14ac:dyDescent="0.25">
      <c r="M38" s="1">
        <v>6</v>
      </c>
      <c r="N38" s="1">
        <v>6</v>
      </c>
      <c r="O38" s="1"/>
      <c r="P38" s="1"/>
      <c r="S38" s="1"/>
      <c r="BE38" s="56" t="s">
        <v>73</v>
      </c>
      <c r="BI38" s="56" t="s">
        <v>73</v>
      </c>
      <c r="BK38" s="56" t="s">
        <v>73</v>
      </c>
      <c r="BM38" s="57" t="s">
        <v>73</v>
      </c>
      <c r="BN38" s="57" t="s">
        <v>73</v>
      </c>
      <c r="BO38" s="57" t="s">
        <v>73</v>
      </c>
      <c r="BP38" s="56" t="s">
        <v>73</v>
      </c>
    </row>
    <row r="39" spans="13:73" x14ac:dyDescent="0.25">
      <c r="M39" s="1">
        <v>7</v>
      </c>
      <c r="N39" s="1"/>
      <c r="P39" s="1"/>
      <c r="Q39" s="76"/>
      <c r="BE39" s="56" t="s">
        <v>70</v>
      </c>
      <c r="BI39" s="56" t="s">
        <v>70</v>
      </c>
      <c r="BK39" s="57" t="s">
        <v>70</v>
      </c>
      <c r="BP39" s="56" t="s">
        <v>70</v>
      </c>
    </row>
    <row r="40" spans="13:73" x14ac:dyDescent="0.25">
      <c r="M40" s="1"/>
      <c r="N40" s="1"/>
      <c r="P40" s="1"/>
      <c r="Q40" s="1"/>
      <c r="BE40" t="s">
        <v>71</v>
      </c>
      <c r="BI40" t="s">
        <v>71</v>
      </c>
      <c r="BK40" t="s">
        <v>71</v>
      </c>
      <c r="BP40" t="s">
        <v>71</v>
      </c>
    </row>
    <row r="41" spans="13:73" x14ac:dyDescent="0.25">
      <c r="BE41" t="s">
        <v>75</v>
      </c>
      <c r="BI41" t="s">
        <v>75</v>
      </c>
      <c r="BK41" s="59" t="s">
        <v>76</v>
      </c>
      <c r="BL41" t="s">
        <v>75</v>
      </c>
      <c r="BM41" t="s">
        <v>75</v>
      </c>
      <c r="BN41" t="s">
        <v>75</v>
      </c>
      <c r="BO41" t="s">
        <v>75</v>
      </c>
      <c r="BP41" t="s">
        <v>75</v>
      </c>
    </row>
    <row r="42" spans="13:73" x14ac:dyDescent="0.25">
      <c r="M42" s="43" t="s">
        <v>110</v>
      </c>
      <c r="BE42" s="43" t="s">
        <v>171</v>
      </c>
      <c r="BF42" s="43"/>
      <c r="BG42" s="43"/>
      <c r="BH42" s="43"/>
      <c r="BI42" s="43" t="s">
        <v>96</v>
      </c>
      <c r="BJ42" s="43"/>
      <c r="BK42" s="43"/>
      <c r="BL42" s="43"/>
      <c r="BM42" s="43"/>
      <c r="BN42" s="43"/>
      <c r="BO42" s="43"/>
      <c r="BP42" s="43" t="s">
        <v>99</v>
      </c>
    </row>
    <row r="43" spans="13:73" x14ac:dyDescent="0.25">
      <c r="M43" t="s">
        <v>136</v>
      </c>
      <c r="BK43" s="1">
        <v>38</v>
      </c>
    </row>
    <row r="44" spans="13:73" x14ac:dyDescent="0.25">
      <c r="M44" s="43" t="s">
        <v>111</v>
      </c>
      <c r="BK44" s="56" t="s">
        <v>90</v>
      </c>
      <c r="BL44" s="57" t="s">
        <v>90</v>
      </c>
      <c r="BM44" s="57" t="s">
        <v>90</v>
      </c>
      <c r="BN44" s="57" t="s">
        <v>90</v>
      </c>
      <c r="BO44" s="57" t="s">
        <v>90</v>
      </c>
      <c r="BP44" s="57" t="s">
        <v>90</v>
      </c>
      <c r="BQ44" s="56" t="s">
        <v>90</v>
      </c>
      <c r="BR44" s="57" t="s">
        <v>90</v>
      </c>
      <c r="BS44" s="56" t="s">
        <v>90</v>
      </c>
      <c r="BT44" s="56" t="s">
        <v>90</v>
      </c>
      <c r="BU44" s="56" t="s">
        <v>90</v>
      </c>
    </row>
    <row r="45" spans="13:73" x14ac:dyDescent="0.25">
      <c r="M45" t="s">
        <v>137</v>
      </c>
      <c r="P45" t="s">
        <v>150</v>
      </c>
      <c r="BK45" s="56" t="s">
        <v>80</v>
      </c>
      <c r="BQ45" s="56" t="s">
        <v>80</v>
      </c>
      <c r="BS45" s="56" t="s">
        <v>80</v>
      </c>
      <c r="BT45" s="56" t="s">
        <v>80</v>
      </c>
      <c r="BU45" s="56" t="s">
        <v>80</v>
      </c>
    </row>
    <row r="46" spans="13:73" x14ac:dyDescent="0.25">
      <c r="M46" s="43" t="s">
        <v>112</v>
      </c>
      <c r="BK46" s="56" t="s">
        <v>73</v>
      </c>
      <c r="BQ46" s="57" t="s">
        <v>73</v>
      </c>
      <c r="BS46" s="57" t="s">
        <v>73</v>
      </c>
      <c r="BT46" s="57" t="s">
        <v>73</v>
      </c>
      <c r="BU46" s="56" t="s">
        <v>73</v>
      </c>
    </row>
    <row r="47" spans="13:73" x14ac:dyDescent="0.25">
      <c r="M47" s="70" t="s">
        <v>115</v>
      </c>
      <c r="N47" s="70"/>
      <c r="O47" s="70"/>
      <c r="BK47" s="56" t="s">
        <v>70</v>
      </c>
      <c r="BU47" s="56" t="s">
        <v>70</v>
      </c>
    </row>
    <row r="48" spans="13:73" x14ac:dyDescent="0.25">
      <c r="M48" s="70" t="s">
        <v>138</v>
      </c>
      <c r="N48" s="70"/>
      <c r="O48" s="70"/>
      <c r="BK48" t="s">
        <v>71</v>
      </c>
      <c r="BU48" t="s">
        <v>71</v>
      </c>
    </row>
    <row r="49" spans="13:80" x14ac:dyDescent="0.25">
      <c r="M49" s="70" t="s">
        <v>139</v>
      </c>
      <c r="N49" s="70"/>
      <c r="O49" s="70"/>
      <c r="P49" s="79"/>
      <c r="BK49" t="s">
        <v>75</v>
      </c>
      <c r="BQ49" t="s">
        <v>75</v>
      </c>
      <c r="BS49" t="s">
        <v>75</v>
      </c>
      <c r="BT49" t="s">
        <v>75</v>
      </c>
      <c r="BU49" t="s">
        <v>75</v>
      </c>
    </row>
    <row r="50" spans="13:80" x14ac:dyDescent="0.25">
      <c r="M50" s="43" t="s">
        <v>114</v>
      </c>
      <c r="BK50" s="43" t="s">
        <v>99</v>
      </c>
      <c r="BL50" s="43"/>
      <c r="BM50" s="43"/>
      <c r="BN50" s="43"/>
      <c r="BO50" s="43"/>
      <c r="BP50" s="43"/>
      <c r="BQ50" s="43"/>
      <c r="BR50" s="43"/>
      <c r="BS50" s="43"/>
      <c r="BT50" s="43"/>
      <c r="BU50" s="43"/>
    </row>
    <row r="51" spans="13:80" x14ac:dyDescent="0.25">
      <c r="M51" t="s">
        <v>154</v>
      </c>
    </row>
    <row r="52" spans="13:80" x14ac:dyDescent="0.25">
      <c r="M52" s="75" t="s">
        <v>153</v>
      </c>
      <c r="N52" s="78"/>
      <c r="O52" s="78"/>
      <c r="BV52" s="56" t="s">
        <v>90</v>
      </c>
      <c r="BW52" s="56" t="s">
        <v>90</v>
      </c>
      <c r="BX52" s="56" t="s">
        <v>90</v>
      </c>
      <c r="BY52" t="s">
        <v>89</v>
      </c>
      <c r="BZ52" t="s">
        <v>89</v>
      </c>
      <c r="CA52" t="s">
        <v>89</v>
      </c>
      <c r="CB52" t="s">
        <v>89</v>
      </c>
    </row>
    <row r="53" spans="13:80" x14ac:dyDescent="0.25">
      <c r="M53" s="43" t="s">
        <v>119</v>
      </c>
      <c r="BV53" s="56" t="s">
        <v>81</v>
      </c>
      <c r="BW53" s="56" t="s">
        <v>81</v>
      </c>
      <c r="BX53" s="56" t="s">
        <v>81</v>
      </c>
    </row>
    <row r="54" spans="13:80" x14ac:dyDescent="0.25">
      <c r="M54" t="s">
        <v>155</v>
      </c>
      <c r="BV54" s="57" t="s">
        <v>73</v>
      </c>
      <c r="BW54" s="57" t="s">
        <v>73</v>
      </c>
      <c r="BX54" s="56" t="s">
        <v>73</v>
      </c>
    </row>
    <row r="55" spans="13:80" x14ac:dyDescent="0.25">
      <c r="M55" s="43" t="s">
        <v>121</v>
      </c>
      <c r="BX55" s="56" t="s">
        <v>70</v>
      </c>
    </row>
    <row r="56" spans="13:80" x14ac:dyDescent="0.25">
      <c r="M56" t="s">
        <v>151</v>
      </c>
      <c r="BX56" t="s">
        <v>71</v>
      </c>
    </row>
    <row r="57" spans="13:80" x14ac:dyDescent="0.25">
      <c r="M57" s="43" t="s">
        <v>125</v>
      </c>
      <c r="BX57" t="s">
        <v>75</v>
      </c>
    </row>
    <row r="58" spans="13:80" x14ac:dyDescent="0.25">
      <c r="M58" t="s">
        <v>122</v>
      </c>
      <c r="BV58" s="43"/>
      <c r="BW58" s="43"/>
      <c r="BX58" s="43" t="s">
        <v>96</v>
      </c>
      <c r="BY58" s="43"/>
      <c r="BZ58" s="43"/>
      <c r="CA58" s="43"/>
      <c r="CB58" s="43"/>
    </row>
    <row r="59" spans="13:80" x14ac:dyDescent="0.25">
      <c r="M59" t="s">
        <v>152</v>
      </c>
    </row>
    <row r="60" spans="13:80" x14ac:dyDescent="0.25">
      <c r="M60" t="s">
        <v>156</v>
      </c>
    </row>
    <row r="61" spans="13:80" x14ac:dyDescent="0.25">
      <c r="M61" s="56" t="s">
        <v>157</v>
      </c>
    </row>
    <row r="62" spans="13:80" x14ac:dyDescent="0.25">
      <c r="M62" s="43" t="s">
        <v>135</v>
      </c>
    </row>
  </sheetData>
  <mergeCells count="4">
    <mergeCell ref="D1:F1"/>
    <mergeCell ref="I1:J1"/>
    <mergeCell ref="L1:W1"/>
    <mergeCell ref="T34:V34"/>
  </mergeCells>
  <phoneticPr fontId="4" type="noConversion"/>
  <conditionalFormatting sqref="M25">
    <cfRule type="expression" dxfId="433" priority="57" stopIfTrue="1">
      <formula>(M25=$M$3)</formula>
    </cfRule>
    <cfRule type="expression" dxfId="432" priority="58" stopIfTrue="1">
      <formula>(M25=$M$4)</formula>
    </cfRule>
    <cfRule type="expression" dxfId="431" priority="59" stopIfTrue="1">
      <formula>(M25=$M$5)</formula>
    </cfRule>
    <cfRule type="expression" dxfId="430" priority="60" stopIfTrue="1">
      <formula>(M25=$M$6)</formula>
    </cfRule>
    <cfRule type="expression" dxfId="429" priority="61" stopIfTrue="1">
      <formula>(M25=$M$7)</formula>
    </cfRule>
    <cfRule type="expression" dxfId="428" priority="62" stopIfTrue="1">
      <formula>(M25=$M$8)</formula>
    </cfRule>
    <cfRule type="expression" dxfId="427" priority="63" stopIfTrue="1">
      <formula>(M25=$M$9)</formula>
    </cfRule>
    <cfRule type="expression" dxfId="426" priority="64">
      <formula>(M25=$M$10)</formula>
    </cfRule>
  </conditionalFormatting>
  <conditionalFormatting sqref="M29:O29">
    <cfRule type="expression" dxfId="425" priority="22" stopIfTrue="1">
      <formula>(M29=$M$8)</formula>
    </cfRule>
    <cfRule type="expression" dxfId="424" priority="23" stopIfTrue="1">
      <formula>(M29=$M$9)</formula>
    </cfRule>
    <cfRule type="expression" dxfId="423" priority="24">
      <formula>(M29=$M$10)</formula>
    </cfRule>
    <cfRule type="expression" dxfId="422" priority="17" stopIfTrue="1">
      <formula>(M29=$M$3)</formula>
    </cfRule>
    <cfRule type="expression" dxfId="421" priority="18" stopIfTrue="1">
      <formula>(M29=$M$4)</formula>
    </cfRule>
    <cfRule type="expression" dxfId="420" priority="19" stopIfTrue="1">
      <formula>(M29=$M$5)</formula>
    </cfRule>
    <cfRule type="expression" dxfId="419" priority="20" stopIfTrue="1">
      <formula>(M29=$M$6)</formula>
    </cfRule>
    <cfRule type="expression" dxfId="418" priority="21" stopIfTrue="1">
      <formula>(M29=$M$7)</formula>
    </cfRule>
  </conditionalFormatting>
  <conditionalFormatting sqref="P31">
    <cfRule type="expression" dxfId="417" priority="15" stopIfTrue="1">
      <formula>(P31=$M$9)</formula>
    </cfRule>
    <cfRule type="expression" dxfId="416" priority="9" stopIfTrue="1">
      <formula>(P31=$M$3)</formula>
    </cfRule>
    <cfRule type="expression" dxfId="415" priority="10" stopIfTrue="1">
      <formula>(P31=$M$4)</formula>
    </cfRule>
    <cfRule type="expression" dxfId="414" priority="11" stopIfTrue="1">
      <formula>(P31=$M$5)</formula>
    </cfRule>
    <cfRule type="expression" dxfId="413" priority="12" stopIfTrue="1">
      <formula>(P31=$M$6)</formula>
    </cfRule>
    <cfRule type="expression" dxfId="412" priority="13" stopIfTrue="1">
      <formula>(P31=$M$7)</formula>
    </cfRule>
    <cfRule type="expression" dxfId="411" priority="14" stopIfTrue="1">
      <formula>(P31=$M$8)</formula>
    </cfRule>
    <cfRule type="expression" dxfId="410" priority="16">
      <formula>(P31=$M$10)</formula>
    </cfRule>
  </conditionalFormatting>
  <conditionalFormatting sqref="Q25">
    <cfRule type="expression" dxfId="409" priority="53" stopIfTrue="1">
      <formula>(Q25=$M$7)</formula>
    </cfRule>
    <cfRule type="expression" dxfId="408" priority="51" stopIfTrue="1">
      <formula>(Q25=$M$5)</formula>
    </cfRule>
    <cfRule type="expression" dxfId="407" priority="50" stopIfTrue="1">
      <formula>(Q25=$M$4)</formula>
    </cfRule>
    <cfRule type="expression" dxfId="406" priority="52" stopIfTrue="1">
      <formula>(Q25=$M$6)</formula>
    </cfRule>
    <cfRule type="expression" dxfId="405" priority="49" stopIfTrue="1">
      <formula>(Q25=$M$3)</formula>
    </cfRule>
    <cfRule type="expression" dxfId="404" priority="54" stopIfTrue="1">
      <formula>(Q25=$M$8)</formula>
    </cfRule>
    <cfRule type="expression" dxfId="403" priority="55" stopIfTrue="1">
      <formula>(Q25=$M$9)</formula>
    </cfRule>
    <cfRule type="expression" dxfId="402" priority="56">
      <formula>(Q25=$M$10)</formula>
    </cfRule>
  </conditionalFormatting>
  <conditionalFormatting sqref="R30">
    <cfRule type="expression" dxfId="401" priority="5" stopIfTrue="1">
      <formula>(R30=$M$7)</formula>
    </cfRule>
    <cfRule type="expression" dxfId="400" priority="6" stopIfTrue="1">
      <formula>(R30=$M$8)</formula>
    </cfRule>
    <cfRule type="expression" dxfId="399" priority="7" stopIfTrue="1">
      <formula>(R30=$M$9)</formula>
    </cfRule>
    <cfRule type="expression" dxfId="398" priority="8">
      <formula>(R30=$M$10)</formula>
    </cfRule>
    <cfRule type="expression" dxfId="397" priority="1" stopIfTrue="1">
      <formula>(R30=$M$3)</formula>
    </cfRule>
    <cfRule type="expression" dxfId="396" priority="2" stopIfTrue="1">
      <formula>(R30=$M$4)</formula>
    </cfRule>
    <cfRule type="expression" dxfId="395" priority="3" stopIfTrue="1">
      <formula>(R30=$M$5)</formula>
    </cfRule>
    <cfRule type="expression" dxfId="394" priority="4" stopIfTrue="1">
      <formula>(R30=$M$6)</formula>
    </cfRule>
  </conditionalFormatting>
  <conditionalFormatting sqref="S27">
    <cfRule type="expression" dxfId="393" priority="44" stopIfTrue="1">
      <formula>(S27=$M$6)</formula>
    </cfRule>
    <cfRule type="expression" dxfId="392" priority="43" stopIfTrue="1">
      <formula>(S27=$M$5)</formula>
    </cfRule>
    <cfRule type="expression" dxfId="391" priority="42" stopIfTrue="1">
      <formula>(S27=$M$4)</formula>
    </cfRule>
    <cfRule type="expression" dxfId="390" priority="45" stopIfTrue="1">
      <formula>(S27=$M$7)</formula>
    </cfRule>
    <cfRule type="expression" dxfId="389" priority="41" stopIfTrue="1">
      <formula>(S27=$M$3)</formula>
    </cfRule>
    <cfRule type="expression" dxfId="388" priority="46" stopIfTrue="1">
      <formula>(S27=$M$8)</formula>
    </cfRule>
    <cfRule type="expression" dxfId="387" priority="47" stopIfTrue="1">
      <formula>(S27=$M$9)</formula>
    </cfRule>
    <cfRule type="expression" dxfId="386" priority="48">
      <formula>(S27=$M$10)</formula>
    </cfRule>
  </conditionalFormatting>
  <conditionalFormatting sqref="Y3:CB3">
    <cfRule type="expression" dxfId="385" priority="67" stopIfTrue="1">
      <formula>(Y3=$M$3)</formula>
    </cfRule>
    <cfRule type="expression" dxfId="384" priority="68" stopIfTrue="1">
      <formula>(Y3=$M$4)</formula>
    </cfRule>
    <cfRule type="expression" dxfId="383" priority="69" stopIfTrue="1">
      <formula>(Y3=$M$5)</formula>
    </cfRule>
    <cfRule type="expression" dxfId="382" priority="70" stopIfTrue="1">
      <formula>(Y3=$M$6)</formula>
    </cfRule>
    <cfRule type="expression" dxfId="381" priority="71" stopIfTrue="1">
      <formula>(Y3=$M$7)</formula>
    </cfRule>
    <cfRule type="expression" dxfId="380" priority="72" stopIfTrue="1">
      <formula>(Y3=$M$8)</formula>
    </cfRule>
    <cfRule type="expression" dxfId="379" priority="73" stopIfTrue="1">
      <formula>(Y3=$M$9)</formula>
    </cfRule>
    <cfRule type="expression" dxfId="378" priority="74">
      <formula>(Y3=$M$10)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86A3-CF80-41A0-9C88-4210B92F91B2}">
  <dimension ref="A1:CE77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7" max="27" width="4.7109375" customWidth="1"/>
  </cols>
  <sheetData>
    <row r="1" spans="1:83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B1" t="s">
        <v>68</v>
      </c>
    </row>
    <row r="2" spans="1:83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B2" t="s">
        <v>88</v>
      </c>
      <c r="AP2" t="s">
        <v>87</v>
      </c>
      <c r="BF2" t="s">
        <v>86</v>
      </c>
      <c r="CA2" t="s">
        <v>82</v>
      </c>
    </row>
    <row r="3" spans="1:83" x14ac:dyDescent="0.25">
      <c r="A3" s="5" t="s">
        <v>28</v>
      </c>
      <c r="B3" s="6">
        <v>14</v>
      </c>
      <c r="D3" s="1">
        <f>SUM(B3:B20)</f>
        <v>112</v>
      </c>
      <c r="E3" s="1">
        <v>1</v>
      </c>
      <c r="F3" s="1">
        <f>($D$3-(8*E3))/7</f>
        <v>14.857142857142858</v>
      </c>
      <c r="G3" s="1">
        <f>E3+F3</f>
        <v>15.857142857142858</v>
      </c>
      <c r="I3" s="5" t="s">
        <v>28</v>
      </c>
      <c r="J3" s="6">
        <v>14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B3" s="17" t="s">
        <v>33</v>
      </c>
      <c r="AC3" s="24" t="s">
        <v>29</v>
      </c>
      <c r="AD3" s="11" t="s">
        <v>30</v>
      </c>
      <c r="AE3" s="29" t="s">
        <v>39</v>
      </c>
      <c r="AF3" s="15" t="s">
        <v>31</v>
      </c>
      <c r="AG3" s="23" t="s">
        <v>36</v>
      </c>
      <c r="AH3" s="10" t="s">
        <v>28</v>
      </c>
      <c r="AI3" s="29" t="s">
        <v>39</v>
      </c>
      <c r="AJ3" s="33" t="s">
        <v>41</v>
      </c>
      <c r="AK3" s="10" t="s">
        <v>28</v>
      </c>
      <c r="AL3" s="11" t="s">
        <v>30</v>
      </c>
      <c r="AM3" s="17" t="s">
        <v>33</v>
      </c>
      <c r="AN3" s="15" t="s">
        <v>31</v>
      </c>
      <c r="AO3" s="23" t="s">
        <v>36</v>
      </c>
      <c r="AP3" s="23" t="s">
        <v>36</v>
      </c>
      <c r="AQ3" s="29" t="s">
        <v>39</v>
      </c>
      <c r="AR3" s="24" t="s">
        <v>29</v>
      </c>
      <c r="AS3" s="10" t="s">
        <v>28</v>
      </c>
      <c r="AT3" s="11" t="s">
        <v>30</v>
      </c>
      <c r="AU3" s="33" t="s">
        <v>41</v>
      </c>
      <c r="AV3" s="15" t="s">
        <v>31</v>
      </c>
      <c r="AW3" s="24" t="s">
        <v>29</v>
      </c>
      <c r="AX3" s="23" t="s">
        <v>36</v>
      </c>
      <c r="AY3" s="11" t="s">
        <v>30</v>
      </c>
      <c r="AZ3" s="17" t="s">
        <v>33</v>
      </c>
      <c r="BA3" s="10" t="s">
        <v>28</v>
      </c>
      <c r="BB3" s="17" t="s">
        <v>33</v>
      </c>
      <c r="BC3" s="15" t="s">
        <v>31</v>
      </c>
      <c r="BD3" s="33" t="s">
        <v>41</v>
      </c>
      <c r="BE3" s="24" t="s">
        <v>29</v>
      </c>
      <c r="BF3" s="17" t="s">
        <v>33</v>
      </c>
      <c r="BG3" s="15" t="s">
        <v>31</v>
      </c>
      <c r="BH3" s="23" t="s">
        <v>36</v>
      </c>
      <c r="BI3" s="11" t="s">
        <v>30</v>
      </c>
      <c r="BJ3" s="29" t="s">
        <v>39</v>
      </c>
      <c r="BK3" s="10" t="s">
        <v>28</v>
      </c>
      <c r="BL3" s="29" t="s">
        <v>39</v>
      </c>
      <c r="BM3" s="33" t="s">
        <v>41</v>
      </c>
      <c r="BN3" s="23" t="s">
        <v>36</v>
      </c>
      <c r="BO3" s="24" t="s">
        <v>29</v>
      </c>
      <c r="BP3" s="10" t="s">
        <v>28</v>
      </c>
      <c r="BQ3" s="17" t="s">
        <v>33</v>
      </c>
      <c r="BR3" s="11" t="s">
        <v>30</v>
      </c>
      <c r="BS3" s="33" t="s">
        <v>41</v>
      </c>
      <c r="BT3" s="15" t="s">
        <v>31</v>
      </c>
      <c r="BU3" s="29" t="s">
        <v>39</v>
      </c>
      <c r="BV3" s="10" t="s">
        <v>28</v>
      </c>
      <c r="BW3" s="24" t="s">
        <v>29</v>
      </c>
      <c r="BX3" s="33" t="s">
        <v>41</v>
      </c>
      <c r="BY3" s="15" t="s">
        <v>31</v>
      </c>
      <c r="BZ3" s="11" t="s">
        <v>30</v>
      </c>
      <c r="CA3" s="23" t="s">
        <v>36</v>
      </c>
      <c r="CB3" s="24" t="s">
        <v>29</v>
      </c>
      <c r="CC3" s="33" t="s">
        <v>41</v>
      </c>
      <c r="CD3" s="17" t="s">
        <v>33</v>
      </c>
      <c r="CE3" s="29" t="s">
        <v>39</v>
      </c>
    </row>
    <row r="4" spans="1:83" x14ac:dyDescent="0.25">
      <c r="A4" s="11" t="s">
        <v>30</v>
      </c>
      <c r="B4" s="12">
        <v>14</v>
      </c>
      <c r="E4" s="1">
        <v>2</v>
      </c>
      <c r="F4" s="1">
        <f t="shared" ref="F4:F20" si="0">($D$3-(8*E4))/7</f>
        <v>13.714285714285714</v>
      </c>
      <c r="G4" s="1">
        <f t="shared" ref="G4:G20" si="1">E4+F4</f>
        <v>15.714285714285714</v>
      </c>
      <c r="I4" s="11" t="s">
        <v>30</v>
      </c>
      <c r="J4" s="12">
        <v>14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60"/>
      <c r="AQ4" s="60"/>
      <c r="AR4" s="58"/>
      <c r="AS4" s="58"/>
      <c r="AT4" s="60"/>
      <c r="AU4" s="58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1"/>
      <c r="BG4" s="61"/>
      <c r="BH4" s="61"/>
      <c r="BI4" s="60"/>
      <c r="BJ4" s="60"/>
      <c r="BK4" s="60"/>
      <c r="BL4" s="61"/>
      <c r="BM4" s="60"/>
      <c r="BN4" s="61"/>
      <c r="BO4" s="61"/>
      <c r="BP4" s="61"/>
      <c r="BQ4" s="61"/>
      <c r="BR4" s="61"/>
      <c r="BS4" s="61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</row>
    <row r="5" spans="1:83" x14ac:dyDescent="0.25">
      <c r="A5" s="17" t="s">
        <v>33</v>
      </c>
      <c r="B5" s="18">
        <v>14</v>
      </c>
      <c r="E5" s="1">
        <v>3</v>
      </c>
      <c r="F5" s="1">
        <f t="shared" si="0"/>
        <v>12.571428571428571</v>
      </c>
      <c r="G5" s="1">
        <f t="shared" si="1"/>
        <v>15.571428571428571</v>
      </c>
      <c r="I5" s="17" t="s">
        <v>33</v>
      </c>
      <c r="J5" s="18">
        <v>14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17" t="s">
        <v>33</v>
      </c>
      <c r="U5" s="17" t="s">
        <v>33</v>
      </c>
      <c r="V5" s="17" t="s">
        <v>33</v>
      </c>
      <c r="W5" s="17" t="s">
        <v>33</v>
      </c>
      <c r="X5" s="17" t="s">
        <v>33</v>
      </c>
      <c r="Y5" s="17" t="s">
        <v>33</v>
      </c>
      <c r="Z5" s="17" t="s">
        <v>33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</row>
    <row r="6" spans="1:83" x14ac:dyDescent="0.25">
      <c r="A6" s="15" t="s">
        <v>31</v>
      </c>
      <c r="B6" s="19">
        <v>14</v>
      </c>
      <c r="E6" s="1">
        <v>4</v>
      </c>
      <c r="F6" s="1">
        <f t="shared" si="0"/>
        <v>11.428571428571429</v>
      </c>
      <c r="G6" s="1">
        <f t="shared" si="1"/>
        <v>15.428571428571429</v>
      </c>
      <c r="I6" s="15" t="s">
        <v>31</v>
      </c>
      <c r="J6" s="19">
        <v>14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15" t="s">
        <v>31</v>
      </c>
      <c r="U6" s="15" t="s">
        <v>31</v>
      </c>
      <c r="V6" s="15" t="s">
        <v>31</v>
      </c>
      <c r="W6" s="15" t="s">
        <v>31</v>
      </c>
      <c r="X6" s="15" t="s">
        <v>31</v>
      </c>
      <c r="Y6" s="15" t="s">
        <v>31</v>
      </c>
      <c r="Z6" s="15" t="s">
        <v>31</v>
      </c>
      <c r="AB6" s="56" t="s">
        <v>69</v>
      </c>
      <c r="AC6" s="56" t="s">
        <v>69</v>
      </c>
      <c r="AD6" s="56" t="s">
        <v>69</v>
      </c>
      <c r="AE6" s="56" t="s">
        <v>69</v>
      </c>
      <c r="AF6" s="56" t="s">
        <v>69</v>
      </c>
      <c r="AG6" s="56" t="s">
        <v>69</v>
      </c>
      <c r="AH6" s="57" t="s">
        <v>69</v>
      </c>
      <c r="AI6" s="56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69</v>
      </c>
      <c r="AO6" s="56" t="s">
        <v>69</v>
      </c>
      <c r="AP6" s="56" t="s">
        <v>69</v>
      </c>
      <c r="AQ6" s="56" t="s">
        <v>69</v>
      </c>
      <c r="AR6" s="56" t="s">
        <v>69</v>
      </c>
      <c r="AS6" s="57" t="s">
        <v>69</v>
      </c>
      <c r="AT6" s="56" t="s">
        <v>69</v>
      </c>
      <c r="AU6" s="56" t="s">
        <v>69</v>
      </c>
    </row>
    <row r="7" spans="1:83" x14ac:dyDescent="0.25">
      <c r="A7" s="24" t="s">
        <v>29</v>
      </c>
      <c r="B7" s="25">
        <v>14</v>
      </c>
      <c r="E7" s="1">
        <v>5</v>
      </c>
      <c r="F7" s="1">
        <f t="shared" si="0"/>
        <v>10.285714285714286</v>
      </c>
      <c r="G7" s="1">
        <f t="shared" si="1"/>
        <v>15.285714285714286</v>
      </c>
      <c r="I7" s="24" t="s">
        <v>29</v>
      </c>
      <c r="J7" s="25">
        <v>14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24" t="s">
        <v>29</v>
      </c>
      <c r="U7" s="24" t="s">
        <v>29</v>
      </c>
      <c r="V7" s="24" t="s">
        <v>29</v>
      </c>
      <c r="W7" s="24" t="s">
        <v>29</v>
      </c>
      <c r="X7" s="24" t="s">
        <v>29</v>
      </c>
      <c r="Y7" s="24" t="s">
        <v>29</v>
      </c>
      <c r="Z7" s="24" t="s">
        <v>29</v>
      </c>
      <c r="AB7" s="56" t="s">
        <v>73</v>
      </c>
      <c r="AC7" s="56" t="s">
        <v>73</v>
      </c>
      <c r="AD7" s="56" t="s">
        <v>73</v>
      </c>
      <c r="AE7" s="56" t="s">
        <v>73</v>
      </c>
      <c r="AF7" s="56" t="s">
        <v>73</v>
      </c>
      <c r="AG7" s="56" t="s">
        <v>73</v>
      </c>
      <c r="AI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U7" s="56" t="s">
        <v>73</v>
      </c>
    </row>
    <row r="8" spans="1:83" x14ac:dyDescent="0.25">
      <c r="A8" s="29" t="s">
        <v>39</v>
      </c>
      <c r="B8" s="30">
        <v>14</v>
      </c>
      <c r="E8" s="1">
        <v>6</v>
      </c>
      <c r="F8" s="1">
        <f t="shared" si="0"/>
        <v>9.1428571428571423</v>
      </c>
      <c r="G8" s="1">
        <f t="shared" si="1"/>
        <v>15.142857142857142</v>
      </c>
      <c r="I8" s="29" t="s">
        <v>39</v>
      </c>
      <c r="J8" s="30">
        <v>14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29" t="s">
        <v>39</v>
      </c>
      <c r="U8" s="29" t="s">
        <v>39</v>
      </c>
      <c r="V8" s="29" t="s">
        <v>39</v>
      </c>
      <c r="W8" s="29" t="s">
        <v>39</v>
      </c>
      <c r="X8" s="29" t="s">
        <v>39</v>
      </c>
      <c r="Y8" s="29" t="s">
        <v>39</v>
      </c>
      <c r="Z8" s="29" t="s">
        <v>39</v>
      </c>
      <c r="AB8" s="56" t="s">
        <v>70</v>
      </c>
      <c r="AC8" s="56" t="s">
        <v>70</v>
      </c>
      <c r="AD8" s="56" t="s">
        <v>70</v>
      </c>
      <c r="AE8" s="56" t="s">
        <v>70</v>
      </c>
      <c r="AF8" s="56" t="s">
        <v>70</v>
      </c>
      <c r="AG8" s="56" t="s">
        <v>70</v>
      </c>
      <c r="AI8" s="56" t="s">
        <v>70</v>
      </c>
      <c r="AJ8" s="56" t="s">
        <v>70</v>
      </c>
      <c r="AL8" s="56" t="s">
        <v>70</v>
      </c>
      <c r="AM8" s="56" t="s">
        <v>70</v>
      </c>
      <c r="AN8" s="56" t="s">
        <v>70</v>
      </c>
      <c r="AO8" s="56" t="s">
        <v>70</v>
      </c>
      <c r="AP8" s="57" t="s">
        <v>70</v>
      </c>
      <c r="AQ8" s="57" t="s">
        <v>70</v>
      </c>
      <c r="AR8" s="56" t="s">
        <v>70</v>
      </c>
      <c r="AT8" s="57" t="s">
        <v>70</v>
      </c>
      <c r="AU8" s="56" t="s">
        <v>70</v>
      </c>
    </row>
    <row r="9" spans="1:83" x14ac:dyDescent="0.25">
      <c r="A9" s="33" t="s">
        <v>41</v>
      </c>
      <c r="B9" s="34">
        <v>14</v>
      </c>
      <c r="E9" s="1">
        <v>7</v>
      </c>
      <c r="F9" s="1">
        <f t="shared" si="0"/>
        <v>8</v>
      </c>
      <c r="G9" s="1">
        <f t="shared" si="1"/>
        <v>15</v>
      </c>
      <c r="I9" s="33" t="s">
        <v>41</v>
      </c>
      <c r="J9" s="34">
        <v>14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3" t="s">
        <v>41</v>
      </c>
      <c r="Y9" s="33" t="s">
        <v>41</v>
      </c>
      <c r="Z9" s="33" t="s">
        <v>41</v>
      </c>
      <c r="AB9" t="s">
        <v>71</v>
      </c>
      <c r="AC9" t="s">
        <v>71</v>
      </c>
      <c r="AD9" t="s">
        <v>71</v>
      </c>
      <c r="AE9" t="s">
        <v>71</v>
      </c>
      <c r="AF9" t="s">
        <v>71</v>
      </c>
      <c r="AG9" t="s">
        <v>71</v>
      </c>
      <c r="AI9" t="s">
        <v>71</v>
      </c>
      <c r="AJ9" t="s">
        <v>71</v>
      </c>
      <c r="AL9" t="s">
        <v>71</v>
      </c>
      <c r="AM9" t="s">
        <v>71</v>
      </c>
      <c r="AN9" t="s">
        <v>71</v>
      </c>
      <c r="AO9" t="s">
        <v>71</v>
      </c>
      <c r="AR9" t="s">
        <v>71</v>
      </c>
      <c r="AU9" t="s">
        <v>71</v>
      </c>
    </row>
    <row r="10" spans="1:83" x14ac:dyDescent="0.25">
      <c r="A10" s="23" t="s">
        <v>36</v>
      </c>
      <c r="B10" s="37">
        <v>14</v>
      </c>
      <c r="E10" s="1">
        <v>8</v>
      </c>
      <c r="F10" s="1">
        <f t="shared" si="0"/>
        <v>6.8571428571428568</v>
      </c>
      <c r="G10" s="1">
        <f t="shared" si="1"/>
        <v>14.857142857142858</v>
      </c>
      <c r="I10" s="23" t="s">
        <v>36</v>
      </c>
      <c r="J10" s="37">
        <v>14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23" t="s">
        <v>36</v>
      </c>
      <c r="U10" s="23" t="s">
        <v>36</v>
      </c>
      <c r="V10" s="23" t="s">
        <v>36</v>
      </c>
      <c r="W10" s="23" t="s">
        <v>36</v>
      </c>
      <c r="X10" s="23" t="s">
        <v>36</v>
      </c>
      <c r="Y10" s="23" t="s">
        <v>36</v>
      </c>
      <c r="Z10" s="23" t="s">
        <v>36</v>
      </c>
      <c r="AB10" t="s">
        <v>72</v>
      </c>
      <c r="AC10" t="s">
        <v>72</v>
      </c>
      <c r="AD10" t="s">
        <v>72</v>
      </c>
      <c r="AE10" t="s">
        <v>72</v>
      </c>
      <c r="AF10" t="s">
        <v>72</v>
      </c>
      <c r="AG10" t="s">
        <v>72</v>
      </c>
      <c r="AI10" t="s">
        <v>72</v>
      </c>
      <c r="AJ10" t="s">
        <v>72</v>
      </c>
      <c r="AL10" t="s">
        <v>72</v>
      </c>
      <c r="AM10" t="s">
        <v>72</v>
      </c>
      <c r="AN10" t="s">
        <v>72</v>
      </c>
      <c r="AO10" t="s">
        <v>72</v>
      </c>
      <c r="AR10" t="s">
        <v>72</v>
      </c>
      <c r="AU10" t="s">
        <v>72</v>
      </c>
    </row>
    <row r="11" spans="1:83" x14ac:dyDescent="0.25">
      <c r="A11" s="27" t="s">
        <v>37</v>
      </c>
      <c r="B11" s="41">
        <v>0</v>
      </c>
      <c r="E11" s="1">
        <v>9</v>
      </c>
      <c r="F11" s="1">
        <f t="shared" si="0"/>
        <v>5.7142857142857144</v>
      </c>
      <c r="G11" s="1">
        <f t="shared" si="1"/>
        <v>14.714285714285715</v>
      </c>
      <c r="AB11" t="s">
        <v>75</v>
      </c>
      <c r="AC11" t="s">
        <v>75</v>
      </c>
      <c r="AD11" t="s">
        <v>75</v>
      </c>
      <c r="AE11" t="s">
        <v>75</v>
      </c>
      <c r="AF11" t="s">
        <v>75</v>
      </c>
      <c r="AG11" t="s">
        <v>75</v>
      </c>
      <c r="AH11" t="s">
        <v>75</v>
      </c>
      <c r="AI11" t="s">
        <v>75</v>
      </c>
      <c r="AJ11" t="s">
        <v>75</v>
      </c>
      <c r="AL11" t="s">
        <v>75</v>
      </c>
      <c r="AM11" t="s">
        <v>75</v>
      </c>
      <c r="AN11" t="s">
        <v>75</v>
      </c>
      <c r="AO11" t="s">
        <v>75</v>
      </c>
      <c r="AP11" s="59" t="s">
        <v>76</v>
      </c>
      <c r="AR11" t="s">
        <v>75</v>
      </c>
      <c r="AU11" t="s">
        <v>75</v>
      </c>
    </row>
    <row r="12" spans="1:83" x14ac:dyDescent="0.25">
      <c r="A12" s="16" t="s">
        <v>32</v>
      </c>
      <c r="B12" s="22">
        <v>0</v>
      </c>
      <c r="E12" s="1">
        <v>10</v>
      </c>
      <c r="F12" s="1">
        <f t="shared" si="0"/>
        <v>4.5714285714285712</v>
      </c>
      <c r="G12" s="1">
        <f t="shared" si="1"/>
        <v>14.571428571428571</v>
      </c>
      <c r="L12" s="43" t="s">
        <v>46</v>
      </c>
      <c r="AB12" t="s">
        <v>93</v>
      </c>
      <c r="AC12" t="s">
        <v>94</v>
      </c>
      <c r="AD12" t="s">
        <v>95</v>
      </c>
      <c r="AE12" t="s">
        <v>96</v>
      </c>
      <c r="AF12" t="s">
        <v>97</v>
      </c>
      <c r="AG12" t="s">
        <v>98</v>
      </c>
      <c r="AI12" t="s">
        <v>92</v>
      </c>
      <c r="AJ12" t="s">
        <v>99</v>
      </c>
      <c r="AL12" t="s">
        <v>100</v>
      </c>
      <c r="AM12" t="s">
        <v>101</v>
      </c>
      <c r="AN12" t="s">
        <v>103</v>
      </c>
      <c r="AO12" t="s">
        <v>104</v>
      </c>
      <c r="AR12" t="s">
        <v>102</v>
      </c>
      <c r="AU12" t="s">
        <v>105</v>
      </c>
    </row>
    <row r="13" spans="1:83" x14ac:dyDescent="0.25">
      <c r="A13" s="35" t="s">
        <v>42</v>
      </c>
      <c r="B13" s="44">
        <v>0</v>
      </c>
      <c r="E13" s="1">
        <v>11</v>
      </c>
      <c r="F13" s="1">
        <f t="shared" si="0"/>
        <v>3.4285714285714284</v>
      </c>
      <c r="G13" s="1">
        <f t="shared" si="1"/>
        <v>14.428571428571429</v>
      </c>
    </row>
    <row r="14" spans="1:83" x14ac:dyDescent="0.25">
      <c r="A14" s="36" t="s">
        <v>43</v>
      </c>
      <c r="B14" s="46">
        <v>0</v>
      </c>
      <c r="E14" s="1">
        <v>12</v>
      </c>
      <c r="F14" s="1">
        <f t="shared" si="0"/>
        <v>2.2857142857142856</v>
      </c>
      <c r="G14" s="1">
        <f t="shared" si="1"/>
        <v>14.285714285714285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P14" s="56" t="s">
        <v>90</v>
      </c>
      <c r="AQ14" s="56" t="s">
        <v>90</v>
      </c>
      <c r="AR14" s="57" t="s">
        <v>90</v>
      </c>
      <c r="AS14" s="57" t="s">
        <v>90</v>
      </c>
      <c r="AT14" s="56" t="s">
        <v>90</v>
      </c>
      <c r="AU14" s="57" t="s">
        <v>90</v>
      </c>
      <c r="AV14" s="56" t="s">
        <v>90</v>
      </c>
      <c r="AW14" s="56" t="s">
        <v>90</v>
      </c>
      <c r="AX14" s="56" t="s">
        <v>90</v>
      </c>
      <c r="AY14" s="56" t="s">
        <v>90</v>
      </c>
      <c r="AZ14" s="56" t="s">
        <v>90</v>
      </c>
      <c r="BA14" s="56" t="s">
        <v>90</v>
      </c>
      <c r="BB14" s="56" t="s">
        <v>90</v>
      </c>
      <c r="BC14" s="56" t="s">
        <v>90</v>
      </c>
      <c r="BD14" s="56" t="s">
        <v>90</v>
      </c>
      <c r="BE14" s="56" t="s">
        <v>90</v>
      </c>
      <c r="BF14" s="56" t="s">
        <v>90</v>
      </c>
      <c r="BG14" s="56" t="s">
        <v>90</v>
      </c>
      <c r="BH14" s="56" t="s">
        <v>90</v>
      </c>
      <c r="BI14" s="56" t="s">
        <v>90</v>
      </c>
      <c r="BJ14" s="56" t="s">
        <v>90</v>
      </c>
      <c r="BK14" s="56" t="s">
        <v>90</v>
      </c>
      <c r="BL14" s="56" t="s">
        <v>90</v>
      </c>
      <c r="BM14" s="56" t="s">
        <v>90</v>
      </c>
    </row>
    <row r="15" spans="1:83" x14ac:dyDescent="0.25">
      <c r="A15" s="28" t="s">
        <v>38</v>
      </c>
      <c r="B15" s="42">
        <v>0</v>
      </c>
      <c r="E15" s="1">
        <v>13</v>
      </c>
      <c r="F15" s="1">
        <f t="shared" si="0"/>
        <v>1.1428571428571428</v>
      </c>
      <c r="G15" s="1">
        <f t="shared" si="1"/>
        <v>14.142857142857142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P15" s="56" t="s">
        <v>69</v>
      </c>
      <c r="AQ15" s="56" t="s">
        <v>69</v>
      </c>
      <c r="AT15" s="57" t="s">
        <v>74</v>
      </c>
      <c r="AV15" s="56" t="s">
        <v>69</v>
      </c>
      <c r="AW15" s="56" t="s">
        <v>69</v>
      </c>
      <c r="AX15" s="56" t="s">
        <v>69</v>
      </c>
      <c r="AY15" s="57" t="s">
        <v>74</v>
      </c>
      <c r="AZ15" s="56" t="s">
        <v>69</v>
      </c>
      <c r="BA15" s="56" t="s">
        <v>69</v>
      </c>
      <c r="BB15" s="56" t="s">
        <v>69</v>
      </c>
      <c r="BC15" s="56" t="s">
        <v>69</v>
      </c>
      <c r="BD15" s="56" t="s">
        <v>69</v>
      </c>
      <c r="BE15" s="56" t="s">
        <v>69</v>
      </c>
      <c r="BF15" s="56" t="s">
        <v>69</v>
      </c>
      <c r="BG15" s="56" t="s">
        <v>69</v>
      </c>
      <c r="BH15" s="56" t="s">
        <v>69</v>
      </c>
      <c r="BI15" s="57" t="s">
        <v>74</v>
      </c>
      <c r="BJ15" s="56" t="s">
        <v>69</v>
      </c>
      <c r="BK15" s="56" t="s">
        <v>69</v>
      </c>
      <c r="BL15" s="56" t="s">
        <v>69</v>
      </c>
      <c r="BM15" s="56" t="s">
        <v>69</v>
      </c>
    </row>
    <row r="16" spans="1:83" x14ac:dyDescent="0.25">
      <c r="A16" s="20" t="s">
        <v>34</v>
      </c>
      <c r="B16" s="26">
        <v>0</v>
      </c>
      <c r="E16" s="53">
        <v>14</v>
      </c>
      <c r="F16" s="53">
        <f t="shared" si="0"/>
        <v>0</v>
      </c>
      <c r="G16" s="53">
        <f t="shared" si="1"/>
        <v>14</v>
      </c>
      <c r="AP16" s="56" t="s">
        <v>73</v>
      </c>
      <c r="AQ16" s="56" t="s">
        <v>73</v>
      </c>
      <c r="AV16" s="56" t="s">
        <v>73</v>
      </c>
      <c r="AW16" s="56" t="s">
        <v>73</v>
      </c>
      <c r="AX16" s="56" t="s">
        <v>73</v>
      </c>
      <c r="AZ16" s="56" t="s">
        <v>73</v>
      </c>
      <c r="BA16" s="57" t="s">
        <v>73</v>
      </c>
      <c r="BB16" s="56" t="s">
        <v>73</v>
      </c>
      <c r="BC16" s="56" t="s">
        <v>73</v>
      </c>
      <c r="BD16" s="56" t="s">
        <v>73</v>
      </c>
      <c r="BE16" s="56" t="s">
        <v>73</v>
      </c>
      <c r="BF16" s="56" t="s">
        <v>73</v>
      </c>
      <c r="BG16" s="56" t="s">
        <v>73</v>
      </c>
      <c r="BH16" s="56" t="s">
        <v>73</v>
      </c>
      <c r="BJ16" s="56" t="s">
        <v>73</v>
      </c>
      <c r="BK16" s="57" t="s">
        <v>73</v>
      </c>
      <c r="BL16" s="56" t="s">
        <v>73</v>
      </c>
      <c r="BM16" s="56" t="s">
        <v>73</v>
      </c>
    </row>
    <row r="17" spans="1:71" x14ac:dyDescent="0.25">
      <c r="A17" s="32" t="s">
        <v>40</v>
      </c>
      <c r="B17" s="45">
        <v>0</v>
      </c>
      <c r="E17" s="1">
        <v>15</v>
      </c>
      <c r="F17" s="1">
        <f t="shared" si="0"/>
        <v>-1.1428571428571428</v>
      </c>
      <c r="G17" s="1">
        <f t="shared" si="1"/>
        <v>13.857142857142858</v>
      </c>
      <c r="L17" s="43" t="s">
        <v>47</v>
      </c>
      <c r="AP17" s="56" t="s">
        <v>70</v>
      </c>
      <c r="AQ17" s="56" t="s">
        <v>70</v>
      </c>
      <c r="AV17" s="56" t="s">
        <v>70</v>
      </c>
      <c r="AW17" s="56" t="s">
        <v>70</v>
      </c>
      <c r="AX17" s="56" t="s">
        <v>70</v>
      </c>
      <c r="AZ17" s="56" t="s">
        <v>70</v>
      </c>
      <c r="BB17" s="56" t="s">
        <v>70</v>
      </c>
      <c r="BC17" s="56" t="s">
        <v>70</v>
      </c>
      <c r="BD17" s="56" t="s">
        <v>70</v>
      </c>
      <c r="BE17" s="56" t="s">
        <v>70</v>
      </c>
      <c r="BF17" s="57" t="s">
        <v>70</v>
      </c>
      <c r="BG17" s="57" t="s">
        <v>70</v>
      </c>
      <c r="BH17" s="57" t="s">
        <v>70</v>
      </c>
      <c r="BJ17" s="56" t="s">
        <v>70</v>
      </c>
      <c r="BL17" s="57" t="s">
        <v>70</v>
      </c>
      <c r="BM17" s="56" t="s">
        <v>70</v>
      </c>
    </row>
    <row r="18" spans="1:71" x14ac:dyDescent="0.25">
      <c r="A18" s="39" t="s">
        <v>45</v>
      </c>
      <c r="B18" s="48">
        <v>0</v>
      </c>
      <c r="E18" s="1">
        <v>16</v>
      </c>
      <c r="F18" s="1">
        <f t="shared" si="0"/>
        <v>-2.2857142857142856</v>
      </c>
      <c r="G18" s="1">
        <f t="shared" si="1"/>
        <v>13.714285714285715</v>
      </c>
      <c r="AP18" t="s">
        <v>71</v>
      </c>
      <c r="AQ18" t="s">
        <v>71</v>
      </c>
      <c r="AV18" t="s">
        <v>71</v>
      </c>
      <c r="AW18" t="s">
        <v>71</v>
      </c>
      <c r="AX18" t="s">
        <v>71</v>
      </c>
      <c r="AZ18" t="s">
        <v>71</v>
      </c>
      <c r="BB18" t="s">
        <v>71</v>
      </c>
      <c r="BC18" t="s">
        <v>71</v>
      </c>
      <c r="BD18" t="s">
        <v>71</v>
      </c>
      <c r="BE18" t="s">
        <v>71</v>
      </c>
      <c r="BJ18" t="s">
        <v>71</v>
      </c>
      <c r="BM18" t="s">
        <v>71</v>
      </c>
    </row>
    <row r="19" spans="1:71" x14ac:dyDescent="0.25">
      <c r="A19" s="38" t="s">
        <v>44</v>
      </c>
      <c r="B19" s="49">
        <v>0</v>
      </c>
      <c r="E19" s="1">
        <v>17</v>
      </c>
      <c r="F19" s="1">
        <f t="shared" si="0"/>
        <v>-3.4285714285714284</v>
      </c>
      <c r="G19" s="1">
        <f t="shared" si="1"/>
        <v>13.571428571428571</v>
      </c>
      <c r="L19" s="14" t="s">
        <v>48</v>
      </c>
      <c r="M19" s="14">
        <v>5</v>
      </c>
      <c r="N19" s="14">
        <v>6</v>
      </c>
      <c r="O19" s="14">
        <v>7</v>
      </c>
      <c r="P19" s="14">
        <v>8</v>
      </c>
      <c r="Q19" s="14">
        <v>9</v>
      </c>
      <c r="R19" s="14">
        <v>10</v>
      </c>
      <c r="S19" s="14">
        <v>11</v>
      </c>
      <c r="T19" s="14">
        <v>12</v>
      </c>
      <c r="U19" s="14">
        <v>13</v>
      </c>
      <c r="V19" s="14">
        <v>14</v>
      </c>
      <c r="W19" s="14" t="s">
        <v>49</v>
      </c>
      <c r="AP19" t="s">
        <v>72</v>
      </c>
      <c r="AQ19" t="s">
        <v>72</v>
      </c>
      <c r="AV19" t="s">
        <v>72</v>
      </c>
      <c r="AW19" t="s">
        <v>72</v>
      </c>
      <c r="AX19" t="s">
        <v>72</v>
      </c>
      <c r="AZ19" t="s">
        <v>72</v>
      </c>
      <c r="BB19" t="s">
        <v>72</v>
      </c>
      <c r="BC19" t="s">
        <v>72</v>
      </c>
      <c r="BD19" t="s">
        <v>72</v>
      </c>
      <c r="BE19" t="s">
        <v>72</v>
      </c>
      <c r="BJ19" t="s">
        <v>72</v>
      </c>
      <c r="BM19" t="s">
        <v>72</v>
      </c>
    </row>
    <row r="20" spans="1:71" x14ac:dyDescent="0.25">
      <c r="A20" s="21" t="s">
        <v>35</v>
      </c>
      <c r="B20" s="31">
        <v>0</v>
      </c>
      <c r="E20" s="1">
        <v>18</v>
      </c>
      <c r="F20" s="1">
        <f t="shared" si="0"/>
        <v>-4.5714285714285712</v>
      </c>
      <c r="G20" s="1">
        <f t="shared" si="1"/>
        <v>13.428571428571429</v>
      </c>
      <c r="AP20" t="s">
        <v>75</v>
      </c>
      <c r="AQ20" t="s">
        <v>75</v>
      </c>
      <c r="AV20" t="s">
        <v>75</v>
      </c>
      <c r="AW20" t="s">
        <v>75</v>
      </c>
      <c r="AX20" t="s">
        <v>75</v>
      </c>
      <c r="AZ20" t="s">
        <v>75</v>
      </c>
      <c r="BB20" t="s">
        <v>75</v>
      </c>
      <c r="BC20" t="s">
        <v>75</v>
      </c>
      <c r="BD20" t="s">
        <v>75</v>
      </c>
      <c r="BE20" t="s">
        <v>75</v>
      </c>
      <c r="BF20" s="59" t="s">
        <v>76</v>
      </c>
      <c r="BJ20" t="s">
        <v>75</v>
      </c>
      <c r="BM20" t="s">
        <v>75</v>
      </c>
    </row>
    <row r="21" spans="1:71" x14ac:dyDescent="0.25">
      <c r="B21" s="1">
        <f>SUM(B3:B20)</f>
        <v>112</v>
      </c>
      <c r="AP21" t="s">
        <v>94</v>
      </c>
      <c r="AQ21" t="s">
        <v>104</v>
      </c>
      <c r="AV21" t="s">
        <v>101</v>
      </c>
      <c r="AW21" t="s">
        <v>103</v>
      </c>
      <c r="AX21" t="s">
        <v>93</v>
      </c>
      <c r="AZ21" t="s">
        <v>102</v>
      </c>
      <c r="BB21" t="s">
        <v>99</v>
      </c>
      <c r="BC21" t="s">
        <v>105</v>
      </c>
      <c r="BD21" t="s">
        <v>97</v>
      </c>
      <c r="BE21" t="s">
        <v>106</v>
      </c>
      <c r="BJ21" t="s">
        <v>98</v>
      </c>
      <c r="BM21" t="s">
        <v>95</v>
      </c>
    </row>
    <row r="23" spans="1:71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BF23" s="56" t="s">
        <v>90</v>
      </c>
      <c r="BG23" s="56" t="s">
        <v>90</v>
      </c>
      <c r="BH23" s="56" t="s">
        <v>90</v>
      </c>
      <c r="BI23" s="57" t="s">
        <v>90</v>
      </c>
      <c r="BJ23" s="57" t="s">
        <v>90</v>
      </c>
      <c r="BK23" s="57" t="s">
        <v>90</v>
      </c>
      <c r="BL23" s="56" t="s">
        <v>90</v>
      </c>
      <c r="BM23" s="57" t="s">
        <v>90</v>
      </c>
      <c r="BN23" s="56" t="s">
        <v>90</v>
      </c>
      <c r="BO23" s="56" t="s">
        <v>90</v>
      </c>
      <c r="BP23" s="56" t="s">
        <v>90</v>
      </c>
      <c r="BQ23" s="56" t="s">
        <v>90</v>
      </c>
      <c r="BR23" s="56" t="s">
        <v>90</v>
      </c>
      <c r="BS23" s="56" t="s">
        <v>90</v>
      </c>
    </row>
    <row r="24" spans="1:71" x14ac:dyDescent="0.25">
      <c r="L24" s="9">
        <v>1</v>
      </c>
      <c r="M24" s="10" t="s">
        <v>28</v>
      </c>
      <c r="N24" s="5" t="s">
        <v>28</v>
      </c>
      <c r="O24" s="5" t="s">
        <v>28</v>
      </c>
      <c r="P24" s="10" t="s">
        <v>28</v>
      </c>
      <c r="Q24" s="5" t="s">
        <v>28</v>
      </c>
      <c r="R24" s="5" t="s">
        <v>28</v>
      </c>
      <c r="S24" s="5" t="s">
        <v>28</v>
      </c>
      <c r="T24" s="10" t="s">
        <v>28</v>
      </c>
      <c r="U24" s="5" t="s">
        <v>28</v>
      </c>
      <c r="V24" s="10" t="s">
        <v>28</v>
      </c>
      <c r="W24" s="5" t="s">
        <v>28</v>
      </c>
      <c r="X24" s="5" t="s">
        <v>28</v>
      </c>
      <c r="Y24" s="5" t="s">
        <v>28</v>
      </c>
      <c r="Z24" s="5" t="s">
        <v>28</v>
      </c>
      <c r="BF24" s="57" t="s">
        <v>77</v>
      </c>
      <c r="BG24" s="56" t="s">
        <v>69</v>
      </c>
      <c r="BH24" s="56" t="s">
        <v>69</v>
      </c>
      <c r="BL24" s="56" t="s">
        <v>69</v>
      </c>
      <c r="BN24" s="56" t="s">
        <v>69</v>
      </c>
      <c r="BO24" s="56" t="s">
        <v>69</v>
      </c>
      <c r="BP24" s="56" t="s">
        <v>69</v>
      </c>
      <c r="BQ24" s="57" t="s">
        <v>77</v>
      </c>
      <c r="BR24" s="56" t="s">
        <v>69</v>
      </c>
      <c r="BS24" s="56" t="s">
        <v>69</v>
      </c>
    </row>
    <row r="25" spans="1:71" x14ac:dyDescent="0.25">
      <c r="L25" s="14">
        <v>2</v>
      </c>
      <c r="M25" s="33" t="s">
        <v>41</v>
      </c>
      <c r="N25" s="17" t="s">
        <v>33</v>
      </c>
      <c r="O25" s="15" t="s">
        <v>31</v>
      </c>
      <c r="P25" s="23" t="s">
        <v>36</v>
      </c>
      <c r="Q25" s="24" t="s">
        <v>29</v>
      </c>
      <c r="R25" s="29" t="s">
        <v>39</v>
      </c>
      <c r="S25" s="11" t="s">
        <v>30</v>
      </c>
      <c r="T25" s="23" t="s">
        <v>36</v>
      </c>
      <c r="U25" s="29" t="s">
        <v>39</v>
      </c>
      <c r="V25" s="33" t="s">
        <v>41</v>
      </c>
      <c r="W25" s="11" t="s">
        <v>30</v>
      </c>
      <c r="X25" s="17" t="s">
        <v>33</v>
      </c>
      <c r="Y25" s="24" t="s">
        <v>29</v>
      </c>
      <c r="Z25" s="15" t="s">
        <v>31</v>
      </c>
      <c r="BG25" s="56" t="s">
        <v>73</v>
      </c>
      <c r="BH25" s="56" t="s">
        <v>73</v>
      </c>
      <c r="BL25" s="56" t="s">
        <v>73</v>
      </c>
      <c r="BN25" s="56" t="s">
        <v>73</v>
      </c>
      <c r="BO25" s="56" t="s">
        <v>73</v>
      </c>
      <c r="BP25" s="57" t="s">
        <v>73</v>
      </c>
      <c r="BR25" s="57" t="s">
        <v>73</v>
      </c>
      <c r="BS25" s="56" t="s">
        <v>73</v>
      </c>
    </row>
    <row r="26" spans="1:71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7" t="s">
        <v>33</v>
      </c>
      <c r="T26" s="11" t="s">
        <v>30</v>
      </c>
      <c r="U26" s="11" t="s">
        <v>30</v>
      </c>
      <c r="V26" s="11" t="s">
        <v>30</v>
      </c>
      <c r="W26" s="17" t="s">
        <v>33</v>
      </c>
      <c r="X26" s="11" t="s">
        <v>30</v>
      </c>
      <c r="Y26" s="11" t="s">
        <v>30</v>
      </c>
      <c r="Z26" s="11" t="s">
        <v>30</v>
      </c>
      <c r="BG26" s="56" t="s">
        <v>70</v>
      </c>
      <c r="BH26" s="56" t="s">
        <v>70</v>
      </c>
      <c r="BL26" s="56" t="s">
        <v>70</v>
      </c>
      <c r="BN26" s="56" t="s">
        <v>70</v>
      </c>
      <c r="BO26" s="56" t="s">
        <v>70</v>
      </c>
      <c r="BS26" s="56" t="s">
        <v>70</v>
      </c>
    </row>
    <row r="27" spans="1:71" x14ac:dyDescent="0.25">
      <c r="L27" s="14">
        <v>4</v>
      </c>
      <c r="M27" s="17" t="s">
        <v>33</v>
      </c>
      <c r="N27" s="23" t="s">
        <v>36</v>
      </c>
      <c r="O27" s="33" t="s">
        <v>41</v>
      </c>
      <c r="P27" s="29" t="s">
        <v>39</v>
      </c>
      <c r="Q27" s="23" t="s">
        <v>36</v>
      </c>
      <c r="R27" s="33" t="s">
        <v>41</v>
      </c>
      <c r="S27" s="15" t="s">
        <v>31</v>
      </c>
      <c r="T27" s="29" t="s">
        <v>39</v>
      </c>
      <c r="U27" s="24" t="s">
        <v>29</v>
      </c>
      <c r="V27" s="15" t="s">
        <v>31</v>
      </c>
      <c r="W27" s="23" t="s">
        <v>36</v>
      </c>
      <c r="X27" s="15" t="s">
        <v>31</v>
      </c>
      <c r="Y27" s="17" t="s">
        <v>33</v>
      </c>
      <c r="Z27" s="24" t="s">
        <v>29</v>
      </c>
      <c r="BG27" t="s">
        <v>71</v>
      </c>
      <c r="BH27" t="s">
        <v>71</v>
      </c>
      <c r="BL27" t="s">
        <v>71</v>
      </c>
      <c r="BN27" t="s">
        <v>71</v>
      </c>
      <c r="BO27" t="s">
        <v>71</v>
      </c>
      <c r="BS27" t="s">
        <v>71</v>
      </c>
    </row>
    <row r="28" spans="1:71" x14ac:dyDescent="0.25">
      <c r="L28" s="14">
        <v>5</v>
      </c>
      <c r="M28" s="54"/>
      <c r="N28" s="54"/>
      <c r="O28" s="17" t="s">
        <v>33</v>
      </c>
      <c r="P28" s="54"/>
      <c r="Q28" s="17" t="s">
        <v>33</v>
      </c>
      <c r="R28" s="17" t="s">
        <v>33</v>
      </c>
      <c r="S28" s="54"/>
      <c r="T28" s="54"/>
      <c r="U28" s="54"/>
      <c r="V28" s="54"/>
      <c r="W28" s="54"/>
      <c r="X28" s="54"/>
      <c r="Y28" s="54"/>
      <c r="Z28" s="17" t="s">
        <v>33</v>
      </c>
      <c r="BG28" t="s">
        <v>72</v>
      </c>
      <c r="BH28" t="s">
        <v>72</v>
      </c>
      <c r="BL28" t="s">
        <v>72</v>
      </c>
      <c r="BN28" t="s">
        <v>72</v>
      </c>
      <c r="BO28" t="s">
        <v>72</v>
      </c>
      <c r="BS28" t="s">
        <v>72</v>
      </c>
    </row>
    <row r="29" spans="1:71" x14ac:dyDescent="0.25">
      <c r="L29" s="14">
        <v>6</v>
      </c>
      <c r="M29" s="54"/>
      <c r="N29" s="54"/>
      <c r="O29" s="24" t="s">
        <v>29</v>
      </c>
      <c r="P29" s="54"/>
      <c r="Q29" s="33" t="s">
        <v>41</v>
      </c>
      <c r="R29" s="23" t="s">
        <v>36</v>
      </c>
      <c r="S29" s="54"/>
      <c r="T29" s="54"/>
      <c r="U29" s="54"/>
      <c r="V29" s="54"/>
      <c r="W29" s="54"/>
      <c r="X29" s="54"/>
      <c r="Y29" s="54"/>
      <c r="Z29" s="29" t="s">
        <v>39</v>
      </c>
      <c r="BG29" t="s">
        <v>75</v>
      </c>
      <c r="BH29" t="s">
        <v>75</v>
      </c>
      <c r="BL29" t="s">
        <v>75</v>
      </c>
      <c r="BN29" t="s">
        <v>75</v>
      </c>
      <c r="BO29" t="s">
        <v>75</v>
      </c>
      <c r="BS29" t="s">
        <v>75</v>
      </c>
    </row>
    <row r="30" spans="1:71" x14ac:dyDescent="0.25">
      <c r="L30" s="14">
        <v>7</v>
      </c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BG30" t="s">
        <v>95</v>
      </c>
      <c r="BH30" t="s">
        <v>100</v>
      </c>
      <c r="BL30" t="s">
        <v>103</v>
      </c>
      <c r="BN30" t="s">
        <v>96</v>
      </c>
      <c r="BO30" t="s">
        <v>97</v>
      </c>
      <c r="BS30" t="s">
        <v>94</v>
      </c>
    </row>
    <row r="31" spans="1:71" x14ac:dyDescent="0.25">
      <c r="L31" s="14">
        <v>8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4" spans="12:20" x14ac:dyDescent="0.25">
      <c r="L34" t="s">
        <v>226</v>
      </c>
      <c r="N34" t="s">
        <v>227</v>
      </c>
      <c r="R34">
        <f>B21/2</f>
        <v>56</v>
      </c>
    </row>
    <row r="35" spans="12:20" x14ac:dyDescent="0.25">
      <c r="L35" t="s">
        <v>226</v>
      </c>
      <c r="N35" t="s">
        <v>228</v>
      </c>
      <c r="R35">
        <f>G16*4</f>
        <v>56</v>
      </c>
    </row>
    <row r="36" spans="12:20" x14ac:dyDescent="0.25">
      <c r="L36" s="5" t="s">
        <v>229</v>
      </c>
      <c r="M36" s="92" t="s">
        <v>231</v>
      </c>
      <c r="P36" s="92" t="s">
        <v>230</v>
      </c>
      <c r="Q36" s="92" t="s">
        <v>75</v>
      </c>
      <c r="R36" s="92" t="s">
        <v>108</v>
      </c>
      <c r="S36" s="92" t="s">
        <v>233</v>
      </c>
      <c r="T36" s="92" t="s">
        <v>232</v>
      </c>
    </row>
    <row r="37" spans="12:20" x14ac:dyDescent="0.25">
      <c r="M37" s="1">
        <v>14</v>
      </c>
      <c r="O37" s="11" t="s">
        <v>30</v>
      </c>
      <c r="P37" s="1">
        <v>14</v>
      </c>
      <c r="Q37" s="1">
        <v>0</v>
      </c>
      <c r="R37" s="1">
        <f>P37-Q37</f>
        <v>14</v>
      </c>
      <c r="S37">
        <f>R37/R44</f>
        <v>0.14285714285714285</v>
      </c>
      <c r="T37" s="1">
        <f>S37*R37</f>
        <v>2</v>
      </c>
    </row>
    <row r="38" spans="12:20" x14ac:dyDescent="0.25">
      <c r="O38" s="17" t="s">
        <v>33</v>
      </c>
      <c r="P38" s="1">
        <v>14</v>
      </c>
      <c r="Q38" s="1">
        <v>0</v>
      </c>
      <c r="R38" s="1">
        <f t="shared" ref="R38:R43" si="2">P38-Q38</f>
        <v>14</v>
      </c>
      <c r="S38">
        <f>R38/R44</f>
        <v>0.14285714285714285</v>
      </c>
      <c r="T38" s="1">
        <f t="shared" ref="T38:T43" si="3">S38*R38</f>
        <v>2</v>
      </c>
    </row>
    <row r="39" spans="12:20" x14ac:dyDescent="0.25">
      <c r="O39" s="15" t="s">
        <v>31</v>
      </c>
      <c r="P39" s="1">
        <v>14</v>
      </c>
      <c r="Q39" s="1">
        <v>0</v>
      </c>
      <c r="R39" s="1">
        <f t="shared" si="2"/>
        <v>14</v>
      </c>
      <c r="S39">
        <f>R39/R44</f>
        <v>0.14285714285714285</v>
      </c>
      <c r="T39" s="1">
        <f t="shared" si="3"/>
        <v>2</v>
      </c>
    </row>
    <row r="40" spans="12:20" x14ac:dyDescent="0.25">
      <c r="O40" s="24" t="s">
        <v>29</v>
      </c>
      <c r="P40" s="1">
        <v>14</v>
      </c>
      <c r="Q40" s="1">
        <v>0</v>
      </c>
      <c r="R40" s="1">
        <f t="shared" si="2"/>
        <v>14</v>
      </c>
      <c r="S40">
        <f>R40/R44</f>
        <v>0.14285714285714285</v>
      </c>
      <c r="T40" s="1">
        <f t="shared" si="3"/>
        <v>2</v>
      </c>
    </row>
    <row r="41" spans="12:20" x14ac:dyDescent="0.25">
      <c r="O41" s="29" t="s">
        <v>39</v>
      </c>
      <c r="P41" s="1">
        <v>14</v>
      </c>
      <c r="Q41" s="1">
        <v>0</v>
      </c>
      <c r="R41" s="1">
        <f t="shared" si="2"/>
        <v>14</v>
      </c>
      <c r="S41">
        <f>R41/R44</f>
        <v>0.14285714285714285</v>
      </c>
      <c r="T41" s="1">
        <f t="shared" si="3"/>
        <v>2</v>
      </c>
    </row>
    <row r="42" spans="12:20" x14ac:dyDescent="0.25">
      <c r="O42" s="33" t="s">
        <v>41</v>
      </c>
      <c r="P42" s="1">
        <v>14</v>
      </c>
      <c r="Q42" s="1">
        <v>0</v>
      </c>
      <c r="R42" s="1">
        <f t="shared" si="2"/>
        <v>14</v>
      </c>
      <c r="S42">
        <f>R42/R44</f>
        <v>0.14285714285714285</v>
      </c>
      <c r="T42" s="1">
        <f t="shared" si="3"/>
        <v>2</v>
      </c>
    </row>
    <row r="43" spans="12:20" x14ac:dyDescent="0.25">
      <c r="O43" s="23" t="s">
        <v>36</v>
      </c>
      <c r="P43" s="1">
        <v>14</v>
      </c>
      <c r="Q43" s="1">
        <v>0</v>
      </c>
      <c r="R43" s="1">
        <f t="shared" si="2"/>
        <v>14</v>
      </c>
      <c r="S43">
        <f>R43/R44</f>
        <v>0.14285714285714285</v>
      </c>
      <c r="T43" s="1">
        <f t="shared" si="3"/>
        <v>2</v>
      </c>
    </row>
    <row r="44" spans="12:20" x14ac:dyDescent="0.25">
      <c r="R44" s="1">
        <f>SUM(R37:R43)</f>
        <v>98</v>
      </c>
    </row>
    <row r="45" spans="12:20" x14ac:dyDescent="0.25">
      <c r="L45" s="11" t="s">
        <v>30</v>
      </c>
      <c r="M45" s="92" t="s">
        <v>231</v>
      </c>
      <c r="P45" s="92" t="s">
        <v>230</v>
      </c>
      <c r="Q45" s="92" t="s">
        <v>75</v>
      </c>
      <c r="R45" s="92" t="s">
        <v>108</v>
      </c>
      <c r="S45" s="92" t="s">
        <v>233</v>
      </c>
      <c r="T45" s="92" t="s">
        <v>232</v>
      </c>
    </row>
    <row r="46" spans="12:20" x14ac:dyDescent="0.25">
      <c r="M46" s="1">
        <v>12</v>
      </c>
      <c r="O46" s="17" t="s">
        <v>33</v>
      </c>
      <c r="P46" s="1">
        <v>14</v>
      </c>
      <c r="Q46" s="1">
        <v>2</v>
      </c>
      <c r="R46" s="1">
        <f t="shared" ref="R46:R51" si="4">P46-Q46</f>
        <v>12</v>
      </c>
      <c r="S46">
        <f>R46/R52</f>
        <v>0.16666666666666666</v>
      </c>
      <c r="T46" s="1">
        <f t="shared" ref="T46:T51" si="5">S46*R46</f>
        <v>2</v>
      </c>
    </row>
    <row r="47" spans="12:20" x14ac:dyDescent="0.25">
      <c r="O47" s="15" t="s">
        <v>31</v>
      </c>
      <c r="P47" s="1">
        <v>14</v>
      </c>
      <c r="Q47" s="1">
        <v>2</v>
      </c>
      <c r="R47" s="1">
        <f t="shared" si="4"/>
        <v>12</v>
      </c>
      <c r="S47">
        <f>R47/R52</f>
        <v>0.16666666666666666</v>
      </c>
      <c r="T47" s="1">
        <f t="shared" si="5"/>
        <v>2</v>
      </c>
    </row>
    <row r="48" spans="12:20" x14ac:dyDescent="0.25">
      <c r="O48" s="24" t="s">
        <v>29</v>
      </c>
      <c r="P48" s="1">
        <v>14</v>
      </c>
      <c r="Q48" s="1">
        <v>2</v>
      </c>
      <c r="R48" s="1">
        <f t="shared" si="4"/>
        <v>12</v>
      </c>
      <c r="S48">
        <f>R48/R52</f>
        <v>0.16666666666666666</v>
      </c>
      <c r="T48" s="1">
        <f t="shared" si="5"/>
        <v>2</v>
      </c>
    </row>
    <row r="49" spans="12:20" x14ac:dyDescent="0.25">
      <c r="O49" s="29" t="s">
        <v>39</v>
      </c>
      <c r="P49" s="1">
        <v>14</v>
      </c>
      <c r="Q49" s="1">
        <v>2</v>
      </c>
      <c r="R49" s="1">
        <f t="shared" si="4"/>
        <v>12</v>
      </c>
      <c r="S49">
        <f>R49/R52</f>
        <v>0.16666666666666666</v>
      </c>
      <c r="T49" s="1">
        <f t="shared" si="5"/>
        <v>2</v>
      </c>
    </row>
    <row r="50" spans="12:20" x14ac:dyDescent="0.25">
      <c r="O50" s="33" t="s">
        <v>41</v>
      </c>
      <c r="P50" s="1">
        <v>14</v>
      </c>
      <c r="Q50" s="1">
        <v>2</v>
      </c>
      <c r="R50" s="1">
        <f t="shared" si="4"/>
        <v>12</v>
      </c>
      <c r="S50">
        <f>R50/R52</f>
        <v>0.16666666666666666</v>
      </c>
      <c r="T50" s="1">
        <f t="shared" si="5"/>
        <v>2</v>
      </c>
    </row>
    <row r="51" spans="12:20" x14ac:dyDescent="0.25">
      <c r="O51" s="23" t="s">
        <v>36</v>
      </c>
      <c r="P51" s="1">
        <v>14</v>
      </c>
      <c r="Q51" s="1">
        <v>2</v>
      </c>
      <c r="R51" s="1">
        <f t="shared" si="4"/>
        <v>12</v>
      </c>
      <c r="S51">
        <f>R51/R52</f>
        <v>0.16666666666666666</v>
      </c>
      <c r="T51" s="1">
        <f t="shared" si="5"/>
        <v>2</v>
      </c>
    </row>
    <row r="52" spans="12:20" x14ac:dyDescent="0.25">
      <c r="R52" s="1">
        <f>SUM(R45:R51)</f>
        <v>72</v>
      </c>
    </row>
    <row r="53" spans="12:20" x14ac:dyDescent="0.25">
      <c r="L53" s="17" t="s">
        <v>33</v>
      </c>
      <c r="M53" s="92" t="s">
        <v>231</v>
      </c>
      <c r="P53" s="92" t="s">
        <v>230</v>
      </c>
      <c r="Q53" s="92" t="s">
        <v>75</v>
      </c>
      <c r="R53" s="92" t="s">
        <v>108</v>
      </c>
      <c r="S53" s="92" t="s">
        <v>233</v>
      </c>
      <c r="T53" s="92" t="s">
        <v>232</v>
      </c>
    </row>
    <row r="54" spans="12:20" x14ac:dyDescent="0.25">
      <c r="M54" s="1">
        <v>10</v>
      </c>
      <c r="O54" s="15" t="s">
        <v>31</v>
      </c>
      <c r="P54" s="1">
        <v>14</v>
      </c>
      <c r="Q54" s="1">
        <v>4</v>
      </c>
      <c r="R54" s="1">
        <f>P54-Q54</f>
        <v>10</v>
      </c>
      <c r="S54">
        <f>R54/R59</f>
        <v>0.2</v>
      </c>
      <c r="T54" s="1">
        <f>S54*R54</f>
        <v>2</v>
      </c>
    </row>
    <row r="55" spans="12:20" x14ac:dyDescent="0.25">
      <c r="O55" s="24" t="s">
        <v>29</v>
      </c>
      <c r="P55" s="1">
        <v>14</v>
      </c>
      <c r="Q55" s="1">
        <v>4</v>
      </c>
      <c r="R55" s="1">
        <f>P55-Q55</f>
        <v>10</v>
      </c>
      <c r="S55">
        <f>R55/R59</f>
        <v>0.2</v>
      </c>
      <c r="T55" s="1">
        <f>S55*R55</f>
        <v>2</v>
      </c>
    </row>
    <row r="56" spans="12:20" x14ac:dyDescent="0.25">
      <c r="O56" s="29" t="s">
        <v>39</v>
      </c>
      <c r="P56" s="1">
        <v>14</v>
      </c>
      <c r="Q56" s="1">
        <v>4</v>
      </c>
      <c r="R56" s="1">
        <f>P56-Q56</f>
        <v>10</v>
      </c>
      <c r="S56">
        <f>R56/R59</f>
        <v>0.2</v>
      </c>
      <c r="T56" s="1">
        <f>S56*R56</f>
        <v>2</v>
      </c>
    </row>
    <row r="57" spans="12:20" x14ac:dyDescent="0.25">
      <c r="O57" s="33" t="s">
        <v>41</v>
      </c>
      <c r="P57" s="1">
        <v>14</v>
      </c>
      <c r="Q57" s="1">
        <v>4</v>
      </c>
      <c r="R57" s="1">
        <f>P57-Q57</f>
        <v>10</v>
      </c>
      <c r="S57">
        <f>R57/R59</f>
        <v>0.2</v>
      </c>
      <c r="T57" s="1">
        <f>S57*R57</f>
        <v>2</v>
      </c>
    </row>
    <row r="58" spans="12:20" x14ac:dyDescent="0.25">
      <c r="O58" s="23" t="s">
        <v>36</v>
      </c>
      <c r="P58" s="1">
        <v>14</v>
      </c>
      <c r="Q58" s="1">
        <v>4</v>
      </c>
      <c r="R58" s="1">
        <f>P58-Q58</f>
        <v>10</v>
      </c>
      <c r="S58">
        <f>R58/R59</f>
        <v>0.2</v>
      </c>
      <c r="T58" s="1">
        <f>S58*R58</f>
        <v>2</v>
      </c>
    </row>
    <row r="59" spans="12:20" x14ac:dyDescent="0.25">
      <c r="R59" s="1">
        <f>SUM(R53:R58)</f>
        <v>50</v>
      </c>
    </row>
    <row r="60" spans="12:20" x14ac:dyDescent="0.25">
      <c r="L60" s="15" t="s">
        <v>31</v>
      </c>
      <c r="M60" s="92" t="s">
        <v>231</v>
      </c>
      <c r="P60" s="92" t="s">
        <v>230</v>
      </c>
      <c r="Q60" s="92" t="s">
        <v>75</v>
      </c>
      <c r="R60" s="92" t="s">
        <v>108</v>
      </c>
      <c r="S60" s="92" t="s">
        <v>233</v>
      </c>
      <c r="T60" s="92" t="s">
        <v>232</v>
      </c>
    </row>
    <row r="61" spans="12:20" x14ac:dyDescent="0.25">
      <c r="M61" s="1">
        <v>8</v>
      </c>
      <c r="O61" s="24" t="s">
        <v>29</v>
      </c>
      <c r="P61" s="1">
        <v>14</v>
      </c>
      <c r="Q61" s="1">
        <v>6</v>
      </c>
      <c r="R61" s="1">
        <f>P61-Q61</f>
        <v>8</v>
      </c>
      <c r="S61">
        <f>R61/R65</f>
        <v>0.25</v>
      </c>
      <c r="T61" s="1">
        <f>S61*R61</f>
        <v>2</v>
      </c>
    </row>
    <row r="62" spans="12:20" x14ac:dyDescent="0.25">
      <c r="O62" s="29" t="s">
        <v>39</v>
      </c>
      <c r="P62" s="1">
        <v>14</v>
      </c>
      <c r="Q62" s="1">
        <v>6</v>
      </c>
      <c r="R62" s="1">
        <f>P62-Q62</f>
        <v>8</v>
      </c>
      <c r="S62">
        <f>R62/R65</f>
        <v>0.25</v>
      </c>
      <c r="T62" s="1">
        <f>S62*R62</f>
        <v>2</v>
      </c>
    </row>
    <row r="63" spans="12:20" x14ac:dyDescent="0.25">
      <c r="O63" s="33" t="s">
        <v>41</v>
      </c>
      <c r="P63" s="1">
        <v>14</v>
      </c>
      <c r="Q63" s="1">
        <v>6</v>
      </c>
      <c r="R63" s="1">
        <f>P63-Q63</f>
        <v>8</v>
      </c>
      <c r="S63">
        <f>R63/R65</f>
        <v>0.25</v>
      </c>
      <c r="T63" s="1">
        <f>S63*R63</f>
        <v>2</v>
      </c>
    </row>
    <row r="64" spans="12:20" x14ac:dyDescent="0.25">
      <c r="O64" s="23" t="s">
        <v>36</v>
      </c>
      <c r="P64" s="1">
        <v>14</v>
      </c>
      <c r="Q64" s="1">
        <v>6</v>
      </c>
      <c r="R64" s="1">
        <f>P64-Q64</f>
        <v>8</v>
      </c>
      <c r="S64">
        <f>R64/R65</f>
        <v>0.25</v>
      </c>
      <c r="T64" s="1">
        <f>S64*R64</f>
        <v>2</v>
      </c>
    </row>
    <row r="65" spans="12:20" x14ac:dyDescent="0.25">
      <c r="R65" s="1">
        <f>SUM(R60:R64)</f>
        <v>32</v>
      </c>
    </row>
    <row r="66" spans="12:20" x14ac:dyDescent="0.25">
      <c r="L66" s="24" t="s">
        <v>29</v>
      </c>
      <c r="M66" s="92" t="s">
        <v>231</v>
      </c>
      <c r="P66" s="92" t="s">
        <v>230</v>
      </c>
      <c r="Q66" s="92" t="s">
        <v>75</v>
      </c>
      <c r="R66" s="92" t="s">
        <v>108</v>
      </c>
      <c r="S66" s="92" t="s">
        <v>233</v>
      </c>
      <c r="T66" s="92" t="s">
        <v>232</v>
      </c>
    </row>
    <row r="67" spans="12:20" x14ac:dyDescent="0.25">
      <c r="M67" s="1">
        <v>6</v>
      </c>
      <c r="O67" s="29" t="s">
        <v>39</v>
      </c>
      <c r="P67" s="1">
        <v>14</v>
      </c>
      <c r="Q67" s="1">
        <v>8</v>
      </c>
      <c r="R67" s="1">
        <f>P67-Q67</f>
        <v>6</v>
      </c>
      <c r="S67">
        <f>R67/R70</f>
        <v>0.33333333333333331</v>
      </c>
      <c r="T67" s="1">
        <f>S67*R67</f>
        <v>2</v>
      </c>
    </row>
    <row r="68" spans="12:20" x14ac:dyDescent="0.25">
      <c r="O68" s="33" t="s">
        <v>41</v>
      </c>
      <c r="P68" s="1">
        <v>14</v>
      </c>
      <c r="Q68" s="1">
        <v>8</v>
      </c>
      <c r="R68" s="1">
        <f>P68-Q68</f>
        <v>6</v>
      </c>
      <c r="S68">
        <f>R68/R70</f>
        <v>0.33333333333333331</v>
      </c>
      <c r="T68" s="1">
        <f>S68*R68</f>
        <v>2</v>
      </c>
    </row>
    <row r="69" spans="12:20" x14ac:dyDescent="0.25">
      <c r="O69" s="23" t="s">
        <v>36</v>
      </c>
      <c r="P69" s="1">
        <v>14</v>
      </c>
      <c r="Q69" s="1">
        <v>8</v>
      </c>
      <c r="R69" s="1">
        <f>P69-Q69</f>
        <v>6</v>
      </c>
      <c r="S69">
        <f>R69/R70</f>
        <v>0.33333333333333331</v>
      </c>
      <c r="T69" s="1">
        <f>S69*R69</f>
        <v>2</v>
      </c>
    </row>
    <row r="70" spans="12:20" x14ac:dyDescent="0.25">
      <c r="R70" s="1">
        <f>SUM(R66:R69)</f>
        <v>18</v>
      </c>
    </row>
    <row r="71" spans="12:20" x14ac:dyDescent="0.25">
      <c r="L71" s="29" t="s">
        <v>39</v>
      </c>
      <c r="M71" s="92" t="s">
        <v>231</v>
      </c>
      <c r="P71" s="92" t="s">
        <v>230</v>
      </c>
      <c r="Q71" s="92" t="s">
        <v>75</v>
      </c>
      <c r="R71" s="92" t="s">
        <v>108</v>
      </c>
      <c r="S71" s="92" t="s">
        <v>233</v>
      </c>
      <c r="T71" s="92" t="s">
        <v>232</v>
      </c>
    </row>
    <row r="72" spans="12:20" x14ac:dyDescent="0.25">
      <c r="M72" s="1">
        <v>4</v>
      </c>
      <c r="O72" s="33" t="s">
        <v>41</v>
      </c>
      <c r="P72" s="1">
        <v>14</v>
      </c>
      <c r="Q72" s="1">
        <v>10</v>
      </c>
      <c r="R72" s="1">
        <f>P72-Q72</f>
        <v>4</v>
      </c>
      <c r="S72">
        <f>R72/R74</f>
        <v>0.5</v>
      </c>
      <c r="T72" s="1">
        <f>S72*R72</f>
        <v>2</v>
      </c>
    </row>
    <row r="73" spans="12:20" x14ac:dyDescent="0.25">
      <c r="O73" s="23" t="s">
        <v>36</v>
      </c>
      <c r="P73" s="1">
        <v>14</v>
      </c>
      <c r="Q73" s="1">
        <v>10</v>
      </c>
      <c r="R73" s="1">
        <f>P73-Q73</f>
        <v>4</v>
      </c>
      <c r="S73">
        <f>R73/R74</f>
        <v>0.5</v>
      </c>
      <c r="T73" s="1">
        <f>S73*R73</f>
        <v>2</v>
      </c>
    </row>
    <row r="74" spans="12:20" x14ac:dyDescent="0.25">
      <c r="R74" s="1">
        <f>SUM(R71:R73)</f>
        <v>8</v>
      </c>
    </row>
    <row r="75" spans="12:20" x14ac:dyDescent="0.25">
      <c r="L75" s="33" t="s">
        <v>41</v>
      </c>
      <c r="M75" s="92" t="s">
        <v>231</v>
      </c>
      <c r="P75" s="92" t="s">
        <v>230</v>
      </c>
      <c r="Q75" s="92" t="s">
        <v>75</v>
      </c>
      <c r="R75" s="92" t="s">
        <v>108</v>
      </c>
      <c r="S75" s="92" t="s">
        <v>233</v>
      </c>
      <c r="T75" s="92" t="s">
        <v>232</v>
      </c>
    </row>
    <row r="76" spans="12:20" x14ac:dyDescent="0.25">
      <c r="M76" s="1">
        <v>2</v>
      </c>
      <c r="O76" s="23" t="s">
        <v>36</v>
      </c>
      <c r="P76" s="1">
        <v>14</v>
      </c>
      <c r="Q76" s="1">
        <v>12</v>
      </c>
      <c r="R76" s="1">
        <f>P76-Q76</f>
        <v>2</v>
      </c>
      <c r="S76">
        <f>R76/R77</f>
        <v>1</v>
      </c>
      <c r="T76" s="1">
        <f>S76*R76</f>
        <v>2</v>
      </c>
    </row>
    <row r="77" spans="12:20" x14ac:dyDescent="0.25">
      <c r="R77" s="1">
        <f>SUM(R75:R76)</f>
        <v>2</v>
      </c>
    </row>
  </sheetData>
  <mergeCells count="3">
    <mergeCell ref="D1:F1"/>
    <mergeCell ref="I1:J1"/>
    <mergeCell ref="L1:Z1"/>
  </mergeCells>
  <phoneticPr fontId="4" type="noConversion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AAB-1375-4644-9018-FA7682702AB8}">
  <dimension ref="A1:FS117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O2" t="s">
        <v>88</v>
      </c>
      <c r="AY2" t="s">
        <v>85</v>
      </c>
      <c r="BN2" t="s">
        <v>179</v>
      </c>
      <c r="BO2" t="s">
        <v>181</v>
      </c>
      <c r="BX2" t="s">
        <v>183</v>
      </c>
      <c r="CS2" t="s">
        <v>87</v>
      </c>
      <c r="DC2" t="s">
        <v>185</v>
      </c>
      <c r="DU2" t="s">
        <v>187</v>
      </c>
      <c r="EK2" t="s">
        <v>189</v>
      </c>
      <c r="ER2" t="s">
        <v>192</v>
      </c>
      <c r="EU2" t="s">
        <v>193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60" t="s">
        <v>28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60" t="s">
        <v>28</v>
      </c>
      <c r="AW4" s="60" t="s">
        <v>28</v>
      </c>
      <c r="AX4" s="60" t="s">
        <v>28</v>
      </c>
      <c r="AY4" s="66" t="s">
        <v>31</v>
      </c>
      <c r="AZ4" s="60" t="s">
        <v>28</v>
      </c>
      <c r="BA4" s="66" t="s">
        <v>31</v>
      </c>
      <c r="BB4" s="60" t="s">
        <v>28</v>
      </c>
      <c r="BC4" s="60" t="s">
        <v>28</v>
      </c>
      <c r="BD4" s="60" t="s">
        <v>28</v>
      </c>
      <c r="BE4" s="60" t="s">
        <v>28</v>
      </c>
      <c r="BF4" s="60" t="s">
        <v>28</v>
      </c>
      <c r="BG4" s="66" t="s">
        <v>31</v>
      </c>
      <c r="BH4" s="66" t="s">
        <v>31</v>
      </c>
      <c r="BI4" s="66" t="s">
        <v>31</v>
      </c>
      <c r="BJ4" s="66" t="s">
        <v>31</v>
      </c>
      <c r="BK4" s="66" t="s">
        <v>31</v>
      </c>
      <c r="BL4" s="66" t="s">
        <v>31</v>
      </c>
      <c r="BM4" s="66" t="s">
        <v>31</v>
      </c>
      <c r="BN4" s="83" t="s">
        <v>32</v>
      </c>
      <c r="BO4" s="58" t="s">
        <v>34</v>
      </c>
      <c r="BP4" s="83" t="s">
        <v>32</v>
      </c>
      <c r="BQ4" s="66" t="s">
        <v>31</v>
      </c>
      <c r="BR4" s="66" t="s">
        <v>31</v>
      </c>
      <c r="BS4" s="83" t="s">
        <v>32</v>
      </c>
      <c r="BT4" s="66" t="s">
        <v>31</v>
      </c>
      <c r="BU4" s="66" t="s">
        <v>31</v>
      </c>
      <c r="BV4" s="58" t="s">
        <v>34</v>
      </c>
      <c r="BW4" s="83" t="s">
        <v>32</v>
      </c>
      <c r="BX4" s="86" t="s">
        <v>35</v>
      </c>
      <c r="BY4" s="83" t="s">
        <v>32</v>
      </c>
      <c r="BZ4" s="83" t="s">
        <v>32</v>
      </c>
      <c r="CA4" s="83" t="s">
        <v>32</v>
      </c>
      <c r="CB4" s="58" t="s">
        <v>34</v>
      </c>
      <c r="CC4" s="83" t="s">
        <v>32</v>
      </c>
      <c r="CD4" s="83" t="s">
        <v>32</v>
      </c>
      <c r="CE4" s="83" t="s">
        <v>32</v>
      </c>
      <c r="CF4" s="58" t="s">
        <v>34</v>
      </c>
      <c r="CG4" s="83" t="s">
        <v>32</v>
      </c>
      <c r="CH4" s="58" t="s">
        <v>34</v>
      </c>
      <c r="CI4" s="83" t="s">
        <v>32</v>
      </c>
      <c r="CJ4" s="58" t="s">
        <v>34</v>
      </c>
      <c r="CK4" s="86" t="s">
        <v>35</v>
      </c>
      <c r="CL4" s="58" t="s">
        <v>34</v>
      </c>
      <c r="CM4" s="58" t="s">
        <v>34</v>
      </c>
      <c r="CN4" s="58" t="s">
        <v>34</v>
      </c>
      <c r="CO4" s="58" t="s">
        <v>34</v>
      </c>
      <c r="CP4" s="58" t="s">
        <v>34</v>
      </c>
      <c r="CQ4" s="58" t="s">
        <v>34</v>
      </c>
      <c r="CR4" s="86" t="s">
        <v>35</v>
      </c>
      <c r="CS4" s="58" t="s">
        <v>30</v>
      </c>
      <c r="CT4" s="86" t="s">
        <v>35</v>
      </c>
      <c r="CU4" s="86" t="s">
        <v>35</v>
      </c>
      <c r="CV4" s="86" t="s">
        <v>35</v>
      </c>
      <c r="CW4" s="58" t="s">
        <v>30</v>
      </c>
      <c r="CX4" s="86" t="s">
        <v>35</v>
      </c>
      <c r="CY4" s="86" t="s">
        <v>35</v>
      </c>
      <c r="CZ4" s="86" t="s">
        <v>35</v>
      </c>
      <c r="DA4" s="58" t="s">
        <v>30</v>
      </c>
      <c r="DB4" s="58" t="s">
        <v>30</v>
      </c>
      <c r="DC4" s="60" t="s">
        <v>36</v>
      </c>
      <c r="DD4" s="58" t="s">
        <v>30</v>
      </c>
      <c r="DE4" s="58" t="s">
        <v>30</v>
      </c>
      <c r="DF4" s="58" t="s">
        <v>30</v>
      </c>
      <c r="DG4" s="58" t="s">
        <v>30</v>
      </c>
      <c r="DH4" s="60" t="s">
        <v>36</v>
      </c>
      <c r="DI4" s="60" t="s">
        <v>36</v>
      </c>
      <c r="DJ4" s="60" t="s">
        <v>36</v>
      </c>
      <c r="DK4" s="60" t="s">
        <v>36</v>
      </c>
      <c r="DL4" s="60" t="s">
        <v>36</v>
      </c>
      <c r="DM4" s="60" t="s">
        <v>36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6" t="s">
        <v>37</v>
      </c>
      <c r="DV4" s="60" t="s">
        <v>36</v>
      </c>
      <c r="DW4" s="60" t="s">
        <v>36</v>
      </c>
      <c r="DX4" s="60" t="s">
        <v>36</v>
      </c>
      <c r="DY4" s="60" t="s">
        <v>36</v>
      </c>
      <c r="DZ4" s="66" t="s">
        <v>37</v>
      </c>
      <c r="EA4" s="66" t="s">
        <v>37</v>
      </c>
      <c r="EB4" s="66" t="s">
        <v>37</v>
      </c>
      <c r="EC4" s="66" t="s">
        <v>37</v>
      </c>
      <c r="ED4" s="66" t="s">
        <v>37</v>
      </c>
      <c r="EE4" s="66" t="s">
        <v>37</v>
      </c>
      <c r="EF4" s="66" t="s">
        <v>37</v>
      </c>
      <c r="EG4" s="66" t="s">
        <v>37</v>
      </c>
      <c r="EH4" s="66" t="s">
        <v>37</v>
      </c>
      <c r="EI4" s="66" t="s">
        <v>37</v>
      </c>
      <c r="EJ4" s="66" t="s">
        <v>37</v>
      </c>
      <c r="EK4" s="60" t="s">
        <v>38</v>
      </c>
      <c r="EL4" s="60" t="s">
        <v>38</v>
      </c>
      <c r="EM4" s="60" t="s">
        <v>38</v>
      </c>
      <c r="EN4" s="60" t="s">
        <v>38</v>
      </c>
      <c r="EO4" s="60" t="s">
        <v>38</v>
      </c>
      <c r="EP4" s="60" t="s">
        <v>38</v>
      </c>
      <c r="EQ4" s="60" t="s">
        <v>38</v>
      </c>
      <c r="ER4" s="60" t="s">
        <v>38</v>
      </c>
      <c r="ES4" s="66" t="s">
        <v>39</v>
      </c>
      <c r="ET4" s="60" t="s">
        <v>38</v>
      </c>
      <c r="EU4" s="61" t="s">
        <v>42</v>
      </c>
      <c r="EV4" s="60" t="s">
        <v>38</v>
      </c>
      <c r="EW4" s="60" t="s">
        <v>38</v>
      </c>
      <c r="EX4" s="60" t="s">
        <v>38</v>
      </c>
      <c r="EY4" s="60" t="s">
        <v>38</v>
      </c>
      <c r="EZ4" s="66" t="s">
        <v>39</v>
      </c>
      <c r="FA4" s="66" t="s">
        <v>39</v>
      </c>
      <c r="FB4" s="66" t="s">
        <v>39</v>
      </c>
      <c r="FC4" s="66" t="s">
        <v>39</v>
      </c>
      <c r="FD4" s="66" t="s">
        <v>39</v>
      </c>
      <c r="FE4" s="61" t="s">
        <v>42</v>
      </c>
      <c r="FF4" s="61" t="s">
        <v>42</v>
      </c>
      <c r="FG4" s="61" t="s">
        <v>42</v>
      </c>
      <c r="FH4" s="61" t="s">
        <v>42</v>
      </c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T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Q10" t="s">
        <v>75</v>
      </c>
      <c r="AR10" t="s">
        <v>75</v>
      </c>
      <c r="AS10" t="s">
        <v>75</v>
      </c>
      <c r="AT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173</v>
      </c>
      <c r="AH11" s="43" t="s">
        <v>104</v>
      </c>
      <c r="AI11" s="43" t="s">
        <v>175</v>
      </c>
      <c r="AJ11" s="43" t="s">
        <v>95</v>
      </c>
      <c r="AK11" s="43" t="s">
        <v>96</v>
      </c>
      <c r="AL11" s="43" t="s">
        <v>94</v>
      </c>
      <c r="AM11" s="43" t="s">
        <v>101</v>
      </c>
      <c r="AN11" s="43" t="s">
        <v>99</v>
      </c>
      <c r="AP11" s="43"/>
      <c r="AQ11" s="43" t="s">
        <v>105</v>
      </c>
      <c r="AR11" s="43" t="s">
        <v>103</v>
      </c>
      <c r="AS11" s="43" t="s">
        <v>93</v>
      </c>
      <c r="AT11" s="43" t="s">
        <v>176</v>
      </c>
      <c r="AU11" s="43"/>
      <c r="AV11" s="43"/>
      <c r="AW11" s="43"/>
      <c r="AX11" s="43"/>
      <c r="AY11" s="43"/>
      <c r="AZ11" s="43"/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O12" s="1">
        <v>9</v>
      </c>
      <c r="AY12" s="1"/>
      <c r="BF12" s="1">
        <v>26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O13" s="56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6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O14" s="56" t="s">
        <v>69</v>
      </c>
      <c r="AP14" s="57" t="s">
        <v>69</v>
      </c>
      <c r="AU14" s="57" t="s">
        <v>69</v>
      </c>
      <c r="AV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6" t="s">
        <v>69</v>
      </c>
      <c r="BB14" s="56" t="s">
        <v>69</v>
      </c>
      <c r="BC14" s="56" t="s">
        <v>69</v>
      </c>
      <c r="BD14" s="56" t="s">
        <v>69</v>
      </c>
      <c r="BE14" s="56" t="s">
        <v>69</v>
      </c>
      <c r="BF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O15" s="56" t="s">
        <v>73</v>
      </c>
      <c r="AV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A15" s="56" t="s">
        <v>73</v>
      </c>
      <c r="BB15" s="56" t="s">
        <v>73</v>
      </c>
      <c r="BC15" s="57" t="s">
        <v>73</v>
      </c>
      <c r="BD15" s="56" t="s">
        <v>73</v>
      </c>
      <c r="BE15" s="56" t="s">
        <v>73</v>
      </c>
      <c r="BF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O16" s="56" t="s">
        <v>70</v>
      </c>
      <c r="AV16" s="56" t="s">
        <v>70</v>
      </c>
      <c r="AW16" s="56" t="s">
        <v>70</v>
      </c>
      <c r="AX16" s="56" t="s">
        <v>70</v>
      </c>
      <c r="AY16" s="57" t="s">
        <v>70</v>
      </c>
      <c r="AZ16" s="56" t="s">
        <v>70</v>
      </c>
      <c r="BA16" s="57" t="s">
        <v>70</v>
      </c>
      <c r="BB16" s="56" t="s">
        <v>70</v>
      </c>
      <c r="BD16" s="56" t="s">
        <v>70</v>
      </c>
      <c r="BE16" s="56" t="s">
        <v>70</v>
      </c>
      <c r="BF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O17" t="s">
        <v>71</v>
      </c>
      <c r="AV17" t="s">
        <v>71</v>
      </c>
      <c r="AW17" t="s">
        <v>71</v>
      </c>
      <c r="AX17" t="s">
        <v>71</v>
      </c>
      <c r="AZ17" t="s">
        <v>71</v>
      </c>
      <c r="BB17" t="s">
        <v>71</v>
      </c>
      <c r="BD17" t="s">
        <v>71</v>
      </c>
      <c r="BE17" t="s">
        <v>71</v>
      </c>
      <c r="BF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O18" t="s">
        <v>75</v>
      </c>
      <c r="AP18" t="s">
        <v>75</v>
      </c>
      <c r="AU18" t="s">
        <v>75</v>
      </c>
      <c r="AV18" t="s">
        <v>75</v>
      </c>
      <c r="AW18" t="s">
        <v>75</v>
      </c>
      <c r="AX18" t="s">
        <v>75</v>
      </c>
      <c r="AY18" s="59" t="s">
        <v>76</v>
      </c>
      <c r="AZ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O19" s="43" t="s">
        <v>100</v>
      </c>
      <c r="AP19" s="43"/>
      <c r="AQ19" s="43"/>
      <c r="AR19" s="43"/>
      <c r="AS19" s="43"/>
      <c r="AT19" s="43"/>
      <c r="AU19" s="43"/>
      <c r="AV19" s="43" t="s">
        <v>175</v>
      </c>
      <c r="AW19" s="43" t="s">
        <v>177</v>
      </c>
      <c r="AX19" s="43" t="s">
        <v>96</v>
      </c>
      <c r="AY19" s="43"/>
      <c r="AZ19" s="43" t="s">
        <v>178</v>
      </c>
      <c r="BA19" s="43"/>
      <c r="BB19" s="43" t="s">
        <v>176</v>
      </c>
      <c r="BC19" s="43"/>
      <c r="BD19" s="43" t="s">
        <v>173</v>
      </c>
      <c r="BE19" s="43" t="s">
        <v>101</v>
      </c>
      <c r="BF19" s="43" t="s">
        <v>97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Y20" s="1">
        <v>19</v>
      </c>
      <c r="BH20" s="1"/>
      <c r="BU20" s="1">
        <v>41</v>
      </c>
      <c r="BZ20" s="1"/>
    </row>
    <row r="21" spans="1:95" x14ac:dyDescent="0.25">
      <c r="B21" s="1">
        <f>SUM(B3:B20)</f>
        <v>138</v>
      </c>
      <c r="AY21" s="56" t="s">
        <v>90</v>
      </c>
      <c r="AZ21" s="57" t="s">
        <v>90</v>
      </c>
      <c r="BA21" s="56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</row>
    <row r="22" spans="1:95" x14ac:dyDescent="0.25">
      <c r="L22">
        <f ca="1">INT(RAND()*18)+1</f>
        <v>10</v>
      </c>
      <c r="AY22" s="57" t="s">
        <v>78</v>
      </c>
      <c r="BA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G23" s="56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6" t="s">
        <v>73</v>
      </c>
      <c r="BP23" s="56" t="s">
        <v>73</v>
      </c>
      <c r="BQ23" s="57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29</v>
      </c>
      <c r="O24" s="40" t="s">
        <v>28</v>
      </c>
      <c r="P24" s="40" t="s">
        <v>34</v>
      </c>
      <c r="Q24" s="40" t="s">
        <v>29</v>
      </c>
      <c r="R24" s="40" t="s">
        <v>29</v>
      </c>
      <c r="S24" s="40" t="s">
        <v>29</v>
      </c>
      <c r="T24" s="40" t="s">
        <v>29</v>
      </c>
      <c r="U24" s="40" t="s">
        <v>28</v>
      </c>
      <c r="V24" s="40" t="s">
        <v>29</v>
      </c>
      <c r="W24" s="40" t="s">
        <v>28</v>
      </c>
      <c r="X24" s="40" t="s">
        <v>29</v>
      </c>
      <c r="Y24" s="40" t="s">
        <v>31</v>
      </c>
      <c r="Z24" s="40" t="s">
        <v>29</v>
      </c>
      <c r="AA24" s="40" t="s">
        <v>29</v>
      </c>
      <c r="AB24" s="40" t="s">
        <v>29</v>
      </c>
      <c r="AC24" s="40" t="s">
        <v>29</v>
      </c>
      <c r="AD24" s="40" t="s">
        <v>28</v>
      </c>
      <c r="BG24" s="56" t="s">
        <v>70</v>
      </c>
      <c r="BI24" s="56" t="s">
        <v>70</v>
      </c>
      <c r="BJ24" s="56" t="s">
        <v>70</v>
      </c>
      <c r="BK24" s="56" t="s">
        <v>70</v>
      </c>
      <c r="BL24" s="56" t="s">
        <v>70</v>
      </c>
      <c r="BN24" s="57" t="s">
        <v>70</v>
      </c>
      <c r="BO24" s="57" t="s">
        <v>70</v>
      </c>
      <c r="BP24" s="57" t="s">
        <v>70</v>
      </c>
      <c r="BR24" s="56" t="s">
        <v>70</v>
      </c>
      <c r="BS24" s="57" t="s">
        <v>70</v>
      </c>
      <c r="BT24" s="56" t="s">
        <v>70</v>
      </c>
      <c r="BU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33</v>
      </c>
      <c r="N25" s="40" t="s">
        <v>172</v>
      </c>
      <c r="O25" s="40" t="s">
        <v>35</v>
      </c>
      <c r="P25" s="40" t="s">
        <v>30</v>
      </c>
      <c r="Q25" s="40" t="s">
        <v>40</v>
      </c>
      <c r="R25" s="40" t="s">
        <v>43</v>
      </c>
      <c r="S25" s="40" t="s">
        <v>28</v>
      </c>
      <c r="T25" s="40" t="s">
        <v>37</v>
      </c>
      <c r="U25" s="40" t="s">
        <v>41</v>
      </c>
      <c r="V25" s="40" t="s">
        <v>34</v>
      </c>
      <c r="W25" s="40" t="s">
        <v>40</v>
      </c>
      <c r="X25" s="40" t="s">
        <v>31</v>
      </c>
      <c r="Y25" s="40" t="s">
        <v>34</v>
      </c>
      <c r="Z25" s="40" t="s">
        <v>45</v>
      </c>
      <c r="AA25" s="40" t="s">
        <v>36</v>
      </c>
      <c r="AB25" s="40" t="s">
        <v>38</v>
      </c>
      <c r="AC25" s="40" t="s">
        <v>30</v>
      </c>
      <c r="AD25" s="40" t="s">
        <v>42</v>
      </c>
      <c r="BG25" t="s">
        <v>71</v>
      </c>
      <c r="BI25" t="s">
        <v>71</v>
      </c>
      <c r="BJ25" t="s">
        <v>71</v>
      </c>
      <c r="BK25" t="s">
        <v>71</v>
      </c>
      <c r="BL25" t="s">
        <v>71</v>
      </c>
      <c r="BN25" t="s">
        <v>71</v>
      </c>
      <c r="BR25" t="s">
        <v>71</v>
      </c>
      <c r="BT25" t="s">
        <v>71</v>
      </c>
      <c r="BU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32</v>
      </c>
      <c r="N26" s="40" t="s">
        <v>30</v>
      </c>
      <c r="O26" s="40" t="s">
        <v>34</v>
      </c>
      <c r="P26" s="40" t="s">
        <v>36</v>
      </c>
      <c r="Q26" s="40" t="s">
        <v>32</v>
      </c>
      <c r="R26" s="40" t="s">
        <v>28</v>
      </c>
      <c r="S26" s="40" t="s">
        <v>32</v>
      </c>
      <c r="T26" s="40" t="s">
        <v>31</v>
      </c>
      <c r="U26" s="40" t="s">
        <v>34</v>
      </c>
      <c r="V26" s="40" t="s">
        <v>31</v>
      </c>
      <c r="W26" s="40" t="s">
        <v>31</v>
      </c>
      <c r="X26" s="40" t="s">
        <v>28</v>
      </c>
      <c r="Y26" s="40" t="s">
        <v>35</v>
      </c>
      <c r="Z26" s="40" t="s">
        <v>31</v>
      </c>
      <c r="AA26" s="40" t="s">
        <v>28</v>
      </c>
      <c r="AB26" s="40" t="s">
        <v>28</v>
      </c>
      <c r="AC26" s="40" t="s">
        <v>28</v>
      </c>
      <c r="AD26" s="40" t="s">
        <v>31</v>
      </c>
      <c r="AY26" t="s">
        <v>75</v>
      </c>
      <c r="BA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s="59" t="s">
        <v>76</v>
      </c>
      <c r="BQ26" t="s">
        <v>75</v>
      </c>
      <c r="BR26" t="s">
        <v>75</v>
      </c>
      <c r="BT26" t="s">
        <v>75</v>
      </c>
      <c r="BU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172</v>
      </c>
      <c r="N27" s="40" t="s">
        <v>33</v>
      </c>
      <c r="O27" s="40" t="s">
        <v>172</v>
      </c>
      <c r="P27" s="40" t="s">
        <v>40</v>
      </c>
      <c r="Q27" s="40" t="s">
        <v>45</v>
      </c>
      <c r="R27" s="40" t="s">
        <v>37</v>
      </c>
      <c r="S27" s="40" t="s">
        <v>34</v>
      </c>
      <c r="T27" s="40" t="s">
        <v>38</v>
      </c>
      <c r="U27" s="40" t="s">
        <v>40</v>
      </c>
      <c r="V27" s="40" t="s">
        <v>36</v>
      </c>
      <c r="W27" s="40" t="s">
        <v>32</v>
      </c>
      <c r="X27" s="40" t="s">
        <v>33</v>
      </c>
      <c r="Y27" s="40" t="s">
        <v>37</v>
      </c>
      <c r="Z27" s="40" t="s">
        <v>40</v>
      </c>
      <c r="AA27" s="40" t="s">
        <v>34</v>
      </c>
      <c r="AB27" s="40" t="s">
        <v>31</v>
      </c>
      <c r="AC27" s="40" t="s">
        <v>32</v>
      </c>
      <c r="AD27" s="40" t="s">
        <v>41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 t="s">
        <v>103</v>
      </c>
      <c r="BH27" s="43"/>
      <c r="BI27" s="43" t="s">
        <v>176</v>
      </c>
      <c r="BJ27" s="43" t="s">
        <v>173</v>
      </c>
      <c r="BK27" s="43" t="s">
        <v>105</v>
      </c>
      <c r="BL27" s="43" t="s">
        <v>178</v>
      </c>
      <c r="BM27" s="43"/>
      <c r="BN27" s="43"/>
      <c r="BO27" s="43"/>
      <c r="BP27" s="43"/>
      <c r="BQ27" s="43"/>
      <c r="BR27" s="43" t="s">
        <v>104</v>
      </c>
      <c r="BT27" s="43" t="s">
        <v>100</v>
      </c>
      <c r="BU27" s="43" t="s">
        <v>102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34</v>
      </c>
      <c r="N28" s="40" t="s">
        <v>36</v>
      </c>
      <c r="O28" s="40" t="s">
        <v>36</v>
      </c>
      <c r="P28" s="40" t="s">
        <v>37</v>
      </c>
      <c r="Q28" s="40" t="s">
        <v>30</v>
      </c>
      <c r="R28" s="40" t="s">
        <v>32</v>
      </c>
      <c r="S28" s="40" t="s">
        <v>35</v>
      </c>
      <c r="T28" s="40" t="s">
        <v>32</v>
      </c>
      <c r="U28" s="40" t="s">
        <v>36</v>
      </c>
      <c r="V28" s="40" t="s">
        <v>35</v>
      </c>
      <c r="W28" s="40" t="s">
        <v>35</v>
      </c>
      <c r="X28" s="40" t="s">
        <v>32</v>
      </c>
      <c r="Y28" s="40" t="s">
        <v>38</v>
      </c>
      <c r="Z28" s="40" t="s">
        <v>32</v>
      </c>
      <c r="AA28" s="40" t="s">
        <v>31</v>
      </c>
      <c r="AB28" s="40" t="s">
        <v>32</v>
      </c>
      <c r="AC28" s="40" t="s">
        <v>31</v>
      </c>
      <c r="AD28" s="40" t="s">
        <v>35</v>
      </c>
      <c r="BB28" s="1"/>
      <c r="BI28" s="1"/>
      <c r="BN28" s="1">
        <v>34</v>
      </c>
      <c r="BO28" s="1"/>
      <c r="BQ28" s="1"/>
      <c r="CI28" s="1">
        <v>55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38</v>
      </c>
      <c r="N29" s="40" t="s">
        <v>43</v>
      </c>
      <c r="O29" s="40" t="s">
        <v>41</v>
      </c>
      <c r="P29" s="40" t="s">
        <v>39</v>
      </c>
      <c r="Q29" s="40" t="s">
        <v>41</v>
      </c>
      <c r="R29" s="40" t="s">
        <v>35</v>
      </c>
      <c r="S29" s="40" t="s">
        <v>45</v>
      </c>
      <c r="T29" s="40" t="s">
        <v>44</v>
      </c>
      <c r="U29" s="40" t="s">
        <v>39</v>
      </c>
      <c r="V29" s="40" t="s">
        <v>41</v>
      </c>
      <c r="W29" s="40" t="s">
        <v>38</v>
      </c>
      <c r="X29" s="40" t="s">
        <v>40</v>
      </c>
      <c r="Y29" s="40" t="s">
        <v>42</v>
      </c>
      <c r="Z29" s="40" t="s">
        <v>38</v>
      </c>
      <c r="AA29" s="40" t="s">
        <v>35</v>
      </c>
      <c r="AB29" s="40" t="s">
        <v>43</v>
      </c>
      <c r="AC29" s="40" t="s">
        <v>39</v>
      </c>
      <c r="AD29" s="40" t="s">
        <v>40</v>
      </c>
      <c r="BN29" s="56" t="s">
        <v>90</v>
      </c>
      <c r="BO29" s="56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7" t="s">
        <v>90</v>
      </c>
      <c r="BU29" s="57" t="s">
        <v>90</v>
      </c>
      <c r="BV29" s="56" t="s">
        <v>90</v>
      </c>
      <c r="BW29" s="56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30</v>
      </c>
      <c r="N30" s="40" t="s">
        <v>37</v>
      </c>
      <c r="O30" s="40" t="s">
        <v>42</v>
      </c>
      <c r="P30" s="40" t="s">
        <v>38</v>
      </c>
      <c r="Q30" s="40" t="s">
        <v>37</v>
      </c>
      <c r="R30" s="40" t="s">
        <v>36</v>
      </c>
      <c r="S30" s="40" t="s">
        <v>36</v>
      </c>
      <c r="T30" s="40" t="s">
        <v>39</v>
      </c>
      <c r="U30" s="40" t="s">
        <v>37</v>
      </c>
      <c r="V30" s="40" t="s">
        <v>30</v>
      </c>
      <c r="W30" s="40" t="s">
        <v>42</v>
      </c>
      <c r="X30" s="40" t="s">
        <v>35</v>
      </c>
      <c r="Y30" s="40" t="s">
        <v>39</v>
      </c>
      <c r="Z30" s="40" t="s">
        <v>34</v>
      </c>
      <c r="AA30" s="40" t="s">
        <v>42</v>
      </c>
      <c r="AB30" s="40" t="s">
        <v>30</v>
      </c>
      <c r="AC30" s="40" t="s">
        <v>34</v>
      </c>
      <c r="AD30" s="40" t="s">
        <v>39</v>
      </c>
      <c r="BN30" s="56" t="s">
        <v>180</v>
      </c>
      <c r="BO30" s="56" t="s">
        <v>180</v>
      </c>
      <c r="BP30" s="56" t="s">
        <v>180</v>
      </c>
      <c r="BS30" s="56" t="s">
        <v>180</v>
      </c>
      <c r="BV30" s="56" t="s">
        <v>180</v>
      </c>
      <c r="BW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7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37</v>
      </c>
      <c r="N31" s="40" t="s">
        <v>41</v>
      </c>
      <c r="O31" s="40" t="s">
        <v>44</v>
      </c>
      <c r="P31" s="40" t="s">
        <v>33</v>
      </c>
      <c r="Q31" s="40" t="s">
        <v>44</v>
      </c>
      <c r="R31" s="40" t="s">
        <v>172</v>
      </c>
      <c r="S31" s="40" t="s">
        <v>44</v>
      </c>
      <c r="T31" s="40" t="s">
        <v>42</v>
      </c>
      <c r="U31" s="40" t="s">
        <v>172</v>
      </c>
      <c r="V31" s="40" t="s">
        <v>38</v>
      </c>
      <c r="W31" s="40" t="s">
        <v>43</v>
      </c>
      <c r="X31" s="40" t="s">
        <v>30</v>
      </c>
      <c r="Y31" s="40" t="s">
        <v>45</v>
      </c>
      <c r="Z31" s="40" t="s">
        <v>43</v>
      </c>
      <c r="AA31" s="40" t="s">
        <v>33</v>
      </c>
      <c r="AB31" s="40" t="s">
        <v>172</v>
      </c>
      <c r="AC31" s="40" t="s">
        <v>35</v>
      </c>
      <c r="AD31" s="40" t="s">
        <v>44</v>
      </c>
      <c r="BN31" s="56" t="s">
        <v>73</v>
      </c>
      <c r="BO31" s="56" t="s">
        <v>73</v>
      </c>
      <c r="BP31" s="56" t="s">
        <v>73</v>
      </c>
      <c r="BS31" s="56" t="s">
        <v>73</v>
      </c>
      <c r="BV31" s="56" t="s">
        <v>73</v>
      </c>
      <c r="BW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D31" s="57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N32" s="56" t="s">
        <v>70</v>
      </c>
      <c r="BO32" s="57" t="s">
        <v>70</v>
      </c>
      <c r="BP32" s="56" t="s">
        <v>70</v>
      </c>
      <c r="BS32" s="56" t="s">
        <v>70</v>
      </c>
      <c r="BV32" s="57" t="s">
        <v>70</v>
      </c>
      <c r="BW32" s="56" t="s">
        <v>70</v>
      </c>
      <c r="BX32" s="57" t="s">
        <v>70</v>
      </c>
      <c r="BZ32" s="56" t="s">
        <v>70</v>
      </c>
      <c r="CA32" s="56" t="s">
        <v>70</v>
      </c>
      <c r="CB32" s="57" t="s">
        <v>70</v>
      </c>
      <c r="CE32" s="56" t="s">
        <v>70</v>
      </c>
      <c r="CF32" s="57" t="s">
        <v>70</v>
      </c>
      <c r="CH32" s="57" t="s">
        <v>70</v>
      </c>
      <c r="CI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N33" t="s">
        <v>71</v>
      </c>
      <c r="BP33" t="s">
        <v>71</v>
      </c>
      <c r="BS33" t="s">
        <v>71</v>
      </c>
      <c r="BW33" t="s">
        <v>71</v>
      </c>
      <c r="BZ33" t="s">
        <v>71</v>
      </c>
      <c r="CA33" t="s">
        <v>71</v>
      </c>
      <c r="CE33" t="s">
        <v>71</v>
      </c>
      <c r="CI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7" t="s">
        <v>130</v>
      </c>
      <c r="U34" s="108"/>
      <c r="V34" s="108"/>
      <c r="BN34" t="s">
        <v>75</v>
      </c>
      <c r="BO34" s="59" t="s">
        <v>76</v>
      </c>
      <c r="BP34" t="s">
        <v>75</v>
      </c>
      <c r="BS34" t="s">
        <v>75</v>
      </c>
      <c r="BW34" t="s">
        <v>75</v>
      </c>
      <c r="BY34" t="s">
        <v>75</v>
      </c>
      <c r="BZ34" t="s">
        <v>75</v>
      </c>
      <c r="CA34" t="s">
        <v>75</v>
      </c>
      <c r="CC34" t="s">
        <v>75</v>
      </c>
      <c r="CD34" t="s">
        <v>75</v>
      </c>
      <c r="CE34" t="s">
        <v>75</v>
      </c>
      <c r="CG34" t="s">
        <v>75</v>
      </c>
      <c r="CI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BI35" s="43"/>
      <c r="BJ35" s="43"/>
      <c r="BK35" s="43"/>
      <c r="BL35" s="43"/>
      <c r="BM35" s="43"/>
      <c r="BN35" s="43" t="s">
        <v>96</v>
      </c>
      <c r="BO35" s="43"/>
      <c r="BP35" s="43" t="s">
        <v>101</v>
      </c>
      <c r="BQ35" s="43"/>
      <c r="BR35" s="43"/>
      <c r="BS35" s="43" t="s">
        <v>103</v>
      </c>
      <c r="BT35" s="43"/>
      <c r="BU35" s="43"/>
      <c r="BV35" s="43"/>
      <c r="BW35" s="43" t="s">
        <v>95</v>
      </c>
      <c r="BX35" s="43"/>
      <c r="BY35" s="43"/>
      <c r="BZ35" s="43" t="s">
        <v>104</v>
      </c>
      <c r="CA35" s="43" t="s">
        <v>94</v>
      </c>
      <c r="CB35" s="43"/>
      <c r="CC35" s="43"/>
      <c r="CD35" s="43"/>
      <c r="CE35" s="43" t="s">
        <v>99</v>
      </c>
      <c r="CF35" s="43"/>
      <c r="CG35" s="43"/>
      <c r="CH35" s="43"/>
      <c r="CI35" s="43" t="s">
        <v>175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O36" s="1">
        <v>35</v>
      </c>
      <c r="BV36" s="1"/>
      <c r="BW36" s="1"/>
      <c r="CQ36" s="1">
        <v>63</v>
      </c>
      <c r="CT36" s="1"/>
    </row>
    <row r="37" spans="9:109" x14ac:dyDescent="0.25">
      <c r="I37" s="35" t="s">
        <v>42</v>
      </c>
      <c r="J37" s="44">
        <f t="shared" si="3"/>
        <v>6</v>
      </c>
      <c r="K37" s="1">
        <f t="shared" si="4"/>
        <v>0</v>
      </c>
      <c r="M37" s="1">
        <v>3</v>
      </c>
      <c r="N37" s="1">
        <v>5</v>
      </c>
      <c r="O37" s="1"/>
      <c r="P37" s="1"/>
      <c r="Q37" s="69">
        <v>7</v>
      </c>
      <c r="S37" s="76"/>
      <c r="T37" s="79"/>
      <c r="BO37" s="56" t="s">
        <v>90</v>
      </c>
      <c r="BP37" s="57" t="s">
        <v>90</v>
      </c>
      <c r="BQ37" s="57" t="s">
        <v>90</v>
      </c>
      <c r="BR37" s="57" t="s">
        <v>90</v>
      </c>
      <c r="BS37" s="57" t="s">
        <v>90</v>
      </c>
      <c r="BT37" s="57" t="s">
        <v>90</v>
      </c>
      <c r="BU37" s="57" t="s">
        <v>90</v>
      </c>
      <c r="BV37" s="56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6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6</v>
      </c>
      <c r="N38" s="1">
        <v>6</v>
      </c>
      <c r="O38" s="1"/>
      <c r="P38" s="1"/>
      <c r="S38" s="1"/>
      <c r="BO38" s="56" t="s">
        <v>182</v>
      </c>
      <c r="BV38" s="56" t="s">
        <v>182</v>
      </c>
      <c r="BX38" s="56" t="s">
        <v>182</v>
      </c>
      <c r="CB38" s="57" t="s">
        <v>182</v>
      </c>
      <c r="CF38" s="56" t="s">
        <v>182</v>
      </c>
      <c r="CH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7</v>
      </c>
      <c r="N39" s="1"/>
      <c r="P39" s="1"/>
      <c r="Q39" s="76"/>
      <c r="BO39" s="56" t="s">
        <v>73</v>
      </c>
      <c r="BV39" s="56" t="s">
        <v>73</v>
      </c>
      <c r="BX39" s="56" t="s">
        <v>73</v>
      </c>
      <c r="CF39" s="56" t="s">
        <v>73</v>
      </c>
      <c r="CJ39" s="57" t="s">
        <v>73</v>
      </c>
      <c r="CK39" s="56" t="s">
        <v>73</v>
      </c>
      <c r="CL39" s="57" t="s">
        <v>73</v>
      </c>
      <c r="CM39" s="56" t="s">
        <v>73</v>
      </c>
      <c r="CN39" s="57" t="s">
        <v>73</v>
      </c>
      <c r="CO39" s="56" t="s">
        <v>73</v>
      </c>
      <c r="CP39" s="57" t="s">
        <v>73</v>
      </c>
      <c r="CQ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P40" s="1"/>
      <c r="Q40" s="1"/>
      <c r="BO40" s="56" t="s">
        <v>70</v>
      </c>
      <c r="BV40" s="56" t="s">
        <v>70</v>
      </c>
      <c r="BX40" s="57" t="s">
        <v>70</v>
      </c>
      <c r="CF40" s="56" t="s">
        <v>70</v>
      </c>
      <c r="CK40" s="57" t="s">
        <v>70</v>
      </c>
      <c r="CM40" s="56" t="s">
        <v>70</v>
      </c>
      <c r="CO40" s="56" t="s">
        <v>70</v>
      </c>
      <c r="CQ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BO41" t="s">
        <v>71</v>
      </c>
      <c r="BV41" t="s">
        <v>71</v>
      </c>
      <c r="CF41" t="s">
        <v>71</v>
      </c>
      <c r="CM41" t="s">
        <v>71</v>
      </c>
      <c r="CO41" t="s">
        <v>71</v>
      </c>
      <c r="CQ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V42" t="s">
        <v>226</v>
      </c>
      <c r="X42" t="s">
        <v>227</v>
      </c>
      <c r="AA42">
        <f>(B21+J42)/2</f>
        <v>72</v>
      </c>
      <c r="BO42" t="s">
        <v>75</v>
      </c>
      <c r="BV42" t="s">
        <v>75</v>
      </c>
      <c r="BX42" s="59" t="s">
        <v>76</v>
      </c>
      <c r="CB42" t="s">
        <v>75</v>
      </c>
      <c r="CF42" t="s">
        <v>75</v>
      </c>
      <c r="CH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</row>
    <row r="43" spans="9:109" x14ac:dyDescent="0.25">
      <c r="J43" s="1">
        <f>SUM(J24:J42)/2</f>
        <v>72</v>
      </c>
      <c r="M43" t="s">
        <v>136</v>
      </c>
      <c r="V43" t="s">
        <v>226</v>
      </c>
      <c r="X43" t="s">
        <v>228</v>
      </c>
      <c r="AA43">
        <f>G14*4</f>
        <v>72</v>
      </c>
      <c r="BO43" s="43" t="s">
        <v>173</v>
      </c>
      <c r="BV43" s="43" t="s">
        <v>99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 t="s">
        <v>97</v>
      </c>
      <c r="CG43" s="43"/>
      <c r="CH43" s="43"/>
      <c r="CI43" s="43"/>
      <c r="CJ43" s="43"/>
      <c r="CK43" s="43"/>
      <c r="CL43" s="43"/>
      <c r="CM43" s="43" t="s">
        <v>103</v>
      </c>
      <c r="CN43" s="43"/>
      <c r="CO43" s="43" t="s">
        <v>177</v>
      </c>
      <c r="CP43" s="43"/>
      <c r="CQ43" s="43" t="s">
        <v>98</v>
      </c>
    </row>
    <row r="44" spans="9:109" x14ac:dyDescent="0.25">
      <c r="M44" s="43" t="s">
        <v>111</v>
      </c>
      <c r="V44" s="7" t="s">
        <v>29</v>
      </c>
      <c r="W44" s="92" t="s">
        <v>231</v>
      </c>
      <c r="Z44" s="92" t="s">
        <v>230</v>
      </c>
      <c r="AA44" s="92" t="s">
        <v>75</v>
      </c>
      <c r="AB44" s="92" t="s">
        <v>108</v>
      </c>
      <c r="AC44" s="92" t="s">
        <v>233</v>
      </c>
      <c r="AD44" s="92" t="s">
        <v>232</v>
      </c>
      <c r="BX44" s="1">
        <v>44</v>
      </c>
      <c r="CK44" s="1"/>
      <c r="CZ44" s="1">
        <v>72</v>
      </c>
    </row>
    <row r="45" spans="9:109" x14ac:dyDescent="0.25">
      <c r="M45" t="s">
        <v>137</v>
      </c>
      <c r="P45" t="s">
        <v>150</v>
      </c>
      <c r="W45" s="1">
        <v>12</v>
      </c>
      <c r="Y45" s="10" t="s">
        <v>28</v>
      </c>
      <c r="Z45" s="1">
        <v>10</v>
      </c>
      <c r="AA45" s="1">
        <v>0</v>
      </c>
      <c r="AB45" s="1">
        <f t="shared" ref="AB45:AB51" si="5">Z45-AA45</f>
        <v>10</v>
      </c>
      <c r="AC45">
        <f>AB45/AB63</f>
        <v>7.575757575757576E-2</v>
      </c>
      <c r="AD45" s="1">
        <f>ROUNDUP(AC45*AB45,0)</f>
        <v>1</v>
      </c>
      <c r="BX45" s="56" t="s">
        <v>90</v>
      </c>
      <c r="BY45" s="57" t="s">
        <v>90</v>
      </c>
      <c r="BZ45" s="57" t="s">
        <v>90</v>
      </c>
      <c r="CA45" s="57" t="s">
        <v>90</v>
      </c>
      <c r="CB45" s="57" t="s">
        <v>90</v>
      </c>
      <c r="CC45" s="57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E45" s="1"/>
    </row>
    <row r="46" spans="9:109" x14ac:dyDescent="0.25">
      <c r="M46" s="43" t="s">
        <v>112</v>
      </c>
      <c r="Y46" s="15" t="s">
        <v>31</v>
      </c>
      <c r="Z46" s="1">
        <v>10</v>
      </c>
      <c r="AA46" s="1">
        <v>0</v>
      </c>
      <c r="AB46" s="1">
        <f t="shared" si="5"/>
        <v>10</v>
      </c>
      <c r="AC46">
        <f>AB46/AB63</f>
        <v>7.575757575757576E-2</v>
      </c>
      <c r="AD46" s="1">
        <f t="shared" ref="AD46:AD62" si="6">ROUNDUP(AC46*AB46,0)</f>
        <v>1</v>
      </c>
      <c r="BX46" s="57" t="s">
        <v>184</v>
      </c>
      <c r="CK46" s="56" t="s">
        <v>184</v>
      </c>
      <c r="CR46" s="57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</row>
    <row r="47" spans="9:109" x14ac:dyDescent="0.25">
      <c r="M47" s="70" t="s">
        <v>115</v>
      </c>
      <c r="N47" s="70"/>
      <c r="O47" s="70"/>
      <c r="Y47" s="16" t="s">
        <v>32</v>
      </c>
      <c r="Z47" s="1">
        <v>10</v>
      </c>
      <c r="AA47" s="1">
        <v>0</v>
      </c>
      <c r="AB47" s="1">
        <f t="shared" si="5"/>
        <v>10</v>
      </c>
      <c r="AC47">
        <f>AB47/AB63</f>
        <v>7.575757575757576E-2</v>
      </c>
      <c r="AD47" s="1">
        <f t="shared" si="6"/>
        <v>1</v>
      </c>
      <c r="CK47" s="56" t="s">
        <v>73</v>
      </c>
      <c r="CS47" s="56" t="s">
        <v>73</v>
      </c>
      <c r="CT47" s="56" t="s">
        <v>73</v>
      </c>
      <c r="CU47" s="56" t="s">
        <v>73</v>
      </c>
      <c r="CV47" s="56" t="s">
        <v>73</v>
      </c>
      <c r="CW47" s="56" t="s">
        <v>73</v>
      </c>
      <c r="CX47" s="57" t="s">
        <v>73</v>
      </c>
      <c r="CY47" s="56" t="s">
        <v>73</v>
      </c>
      <c r="CZ47" s="56" t="s">
        <v>73</v>
      </c>
    </row>
    <row r="48" spans="9:109" x14ac:dyDescent="0.25">
      <c r="M48" s="70" t="s">
        <v>138</v>
      </c>
      <c r="N48" s="70"/>
      <c r="O48" s="70"/>
      <c r="Y48" s="20" t="s">
        <v>34</v>
      </c>
      <c r="Z48" s="1">
        <v>10</v>
      </c>
      <c r="AA48" s="1">
        <v>0</v>
      </c>
      <c r="AB48" s="1">
        <f t="shared" si="5"/>
        <v>10</v>
      </c>
      <c r="AC48">
        <f>AB48/AB63</f>
        <v>7.575757575757576E-2</v>
      </c>
      <c r="AD48" s="1">
        <f t="shared" si="6"/>
        <v>1</v>
      </c>
      <c r="CK48" s="56" t="s">
        <v>70</v>
      </c>
      <c r="CS48" s="57" t="s">
        <v>70</v>
      </c>
      <c r="CT48" s="56" t="s">
        <v>70</v>
      </c>
      <c r="CU48" s="56" t="s">
        <v>70</v>
      </c>
      <c r="CV48" s="56" t="s">
        <v>70</v>
      </c>
      <c r="CW48" s="57" t="s">
        <v>70</v>
      </c>
      <c r="CY48" s="56" t="s">
        <v>70</v>
      </c>
      <c r="CZ48" s="56" t="s">
        <v>70</v>
      </c>
    </row>
    <row r="49" spans="13:138" x14ac:dyDescent="0.25">
      <c r="M49" s="70" t="s">
        <v>139</v>
      </c>
      <c r="N49" s="70"/>
      <c r="O49" s="70"/>
      <c r="P49" s="79"/>
      <c r="Y49" s="21" t="s">
        <v>35</v>
      </c>
      <c r="Z49" s="1">
        <v>10</v>
      </c>
      <c r="AA49" s="1">
        <v>0</v>
      </c>
      <c r="AB49" s="1">
        <f t="shared" si="5"/>
        <v>10</v>
      </c>
      <c r="AC49">
        <f>AB49/AB63</f>
        <v>7.575757575757576E-2</v>
      </c>
      <c r="AD49" s="1">
        <f t="shared" si="6"/>
        <v>1</v>
      </c>
      <c r="CK49" t="s">
        <v>71</v>
      </c>
      <c r="CT49" t="s">
        <v>71</v>
      </c>
      <c r="CU49" t="s">
        <v>71</v>
      </c>
      <c r="CV49" t="s">
        <v>71</v>
      </c>
      <c r="CY49" t="s">
        <v>71</v>
      </c>
      <c r="CZ49" t="s">
        <v>71</v>
      </c>
    </row>
    <row r="50" spans="13:138" x14ac:dyDescent="0.25">
      <c r="M50" s="43" t="s">
        <v>114</v>
      </c>
      <c r="Y50" s="11" t="s">
        <v>30</v>
      </c>
      <c r="Z50" s="1">
        <v>8</v>
      </c>
      <c r="AA50" s="1">
        <v>0</v>
      </c>
      <c r="AB50" s="1">
        <f t="shared" si="5"/>
        <v>8</v>
      </c>
      <c r="AC50">
        <f>AB50/AB63</f>
        <v>6.0606060606060608E-2</v>
      </c>
      <c r="AD50" s="1">
        <f t="shared" si="6"/>
        <v>1</v>
      </c>
      <c r="BX50" t="s">
        <v>75</v>
      </c>
      <c r="CK50" t="s">
        <v>75</v>
      </c>
      <c r="CR50" t="s">
        <v>75</v>
      </c>
      <c r="CS50" s="59" t="s">
        <v>76</v>
      </c>
      <c r="CT50" t="s">
        <v>75</v>
      </c>
      <c r="CU50" t="s">
        <v>75</v>
      </c>
      <c r="CV50" t="s">
        <v>75</v>
      </c>
      <c r="CX50" t="s">
        <v>75</v>
      </c>
      <c r="CY50" t="s">
        <v>75</v>
      </c>
      <c r="CZ50" t="s">
        <v>75</v>
      </c>
    </row>
    <row r="51" spans="13:138" x14ac:dyDescent="0.25">
      <c r="M51" t="s">
        <v>154</v>
      </c>
      <c r="Y51" s="23" t="s">
        <v>36</v>
      </c>
      <c r="Z51" s="1">
        <v>8</v>
      </c>
      <c r="AA51" s="1">
        <v>0</v>
      </c>
      <c r="AB51" s="1">
        <f t="shared" si="5"/>
        <v>8</v>
      </c>
      <c r="AC51">
        <f>AB51/AB63</f>
        <v>6.0606060606060608E-2</v>
      </c>
      <c r="AD51" s="1">
        <f t="shared" si="6"/>
        <v>1</v>
      </c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 t="s">
        <v>100</v>
      </c>
      <c r="CL51" s="43"/>
      <c r="CM51" s="43"/>
      <c r="CN51" s="43"/>
      <c r="CO51" s="43"/>
      <c r="CP51" s="43"/>
      <c r="CQ51" s="43"/>
      <c r="CR51" s="43"/>
      <c r="CT51" s="43" t="s">
        <v>95</v>
      </c>
      <c r="CU51" s="43" t="s">
        <v>101</v>
      </c>
      <c r="CV51" s="43" t="s">
        <v>105</v>
      </c>
      <c r="CY51" s="43" t="s">
        <v>102</v>
      </c>
      <c r="CZ51" s="43" t="s">
        <v>178</v>
      </c>
    </row>
    <row r="52" spans="13:138" x14ac:dyDescent="0.25">
      <c r="M52" s="75" t="s">
        <v>153</v>
      </c>
      <c r="N52" s="78"/>
      <c r="O52" s="78"/>
      <c r="Y52" s="27" t="s">
        <v>37</v>
      </c>
      <c r="Z52" s="1">
        <v>8</v>
      </c>
      <c r="AA52" s="1">
        <v>0</v>
      </c>
      <c r="AB52" s="1">
        <f t="shared" ref="AB52:AB62" si="7">Z52-AA52</f>
        <v>8</v>
      </c>
      <c r="AC52">
        <f>AB52/AB63</f>
        <v>6.0606060606060608E-2</v>
      </c>
      <c r="AD52" s="1">
        <f t="shared" si="6"/>
        <v>1</v>
      </c>
      <c r="CS52" s="1">
        <v>65</v>
      </c>
      <c r="DG52" s="1">
        <v>79</v>
      </c>
    </row>
    <row r="53" spans="13:138" x14ac:dyDescent="0.25">
      <c r="M53" s="43" t="s">
        <v>119</v>
      </c>
      <c r="Y53" s="28" t="s">
        <v>38</v>
      </c>
      <c r="Z53" s="1">
        <v>8</v>
      </c>
      <c r="AA53" s="1">
        <v>0</v>
      </c>
      <c r="AB53" s="1">
        <f t="shared" si="7"/>
        <v>8</v>
      </c>
      <c r="AC53">
        <f>AB53/AB63</f>
        <v>6.0606060606060608E-2</v>
      </c>
      <c r="AD53" s="1">
        <f t="shared" si="6"/>
        <v>1</v>
      </c>
      <c r="CS53" s="56" t="s">
        <v>90</v>
      </c>
      <c r="CT53" s="57" t="s">
        <v>90</v>
      </c>
      <c r="CU53" s="57" t="s">
        <v>90</v>
      </c>
      <c r="CV53" s="57" t="s">
        <v>90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</row>
    <row r="54" spans="13:138" x14ac:dyDescent="0.25">
      <c r="M54" t="s">
        <v>155</v>
      </c>
      <c r="Y54" s="32" t="s">
        <v>40</v>
      </c>
      <c r="Z54" s="1">
        <v>7</v>
      </c>
      <c r="AA54" s="1">
        <v>0</v>
      </c>
      <c r="AB54" s="1">
        <f t="shared" si="7"/>
        <v>7</v>
      </c>
      <c r="AC54">
        <f>AB54/AB63</f>
        <v>5.3030303030303032E-2</v>
      </c>
      <c r="AD54" s="1">
        <f t="shared" si="6"/>
        <v>1</v>
      </c>
      <c r="CS54" s="56" t="s">
        <v>74</v>
      </c>
      <c r="CW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</row>
    <row r="55" spans="13:138" x14ac:dyDescent="0.25">
      <c r="M55" s="43" t="s">
        <v>121</v>
      </c>
      <c r="Y55" s="29" t="s">
        <v>39</v>
      </c>
      <c r="Z55" s="1">
        <v>6</v>
      </c>
      <c r="AA55" s="1">
        <v>0</v>
      </c>
      <c r="AB55" s="1">
        <f t="shared" si="7"/>
        <v>6</v>
      </c>
      <c r="AC55">
        <f>AB55/AB63</f>
        <v>4.5454545454545456E-2</v>
      </c>
      <c r="AD55" s="1">
        <f t="shared" si="6"/>
        <v>1</v>
      </c>
      <c r="CS55" s="56" t="s">
        <v>73</v>
      </c>
      <c r="CW55" s="56" t="s">
        <v>73</v>
      </c>
      <c r="DA55" s="57" t="s">
        <v>73</v>
      </c>
      <c r="DB55" s="56" t="s">
        <v>73</v>
      </c>
      <c r="DC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</row>
    <row r="56" spans="13:138" x14ac:dyDescent="0.25">
      <c r="M56" t="s">
        <v>151</v>
      </c>
      <c r="Y56" s="33" t="s">
        <v>41</v>
      </c>
      <c r="Z56" s="1">
        <v>6</v>
      </c>
      <c r="AA56" s="1">
        <v>0</v>
      </c>
      <c r="AB56" s="1">
        <f t="shared" si="7"/>
        <v>6</v>
      </c>
      <c r="AC56">
        <f>AB56/AB63</f>
        <v>4.5454545454545456E-2</v>
      </c>
      <c r="AD56" s="1">
        <f t="shared" si="6"/>
        <v>1</v>
      </c>
      <c r="CS56" s="56" t="s">
        <v>70</v>
      </c>
      <c r="CW56" s="56" t="s">
        <v>70</v>
      </c>
      <c r="DB56" s="56" t="s">
        <v>70</v>
      </c>
      <c r="DC56" s="57" t="s">
        <v>70</v>
      </c>
      <c r="DE56" s="56" t="s">
        <v>70</v>
      </c>
      <c r="DG56" s="56" t="s">
        <v>70</v>
      </c>
    </row>
    <row r="57" spans="13:138" x14ac:dyDescent="0.25">
      <c r="M57" s="43" t="s">
        <v>125</v>
      </c>
      <c r="Y57" s="35" t="s">
        <v>42</v>
      </c>
      <c r="Z57" s="1">
        <v>6</v>
      </c>
      <c r="AA57" s="1">
        <v>0</v>
      </c>
      <c r="AB57" s="1">
        <f t="shared" si="7"/>
        <v>6</v>
      </c>
      <c r="AC57">
        <f>AB57/AB63</f>
        <v>4.5454545454545456E-2</v>
      </c>
      <c r="AD57" s="1">
        <f t="shared" si="6"/>
        <v>1</v>
      </c>
      <c r="CS57" t="s">
        <v>71</v>
      </c>
      <c r="CW57" t="s">
        <v>71</v>
      </c>
      <c r="DB57" t="s">
        <v>71</v>
      </c>
      <c r="DE57" t="s">
        <v>71</v>
      </c>
      <c r="DG57" t="s">
        <v>71</v>
      </c>
    </row>
    <row r="58" spans="13:138" x14ac:dyDescent="0.25">
      <c r="M58" t="s">
        <v>122</v>
      </c>
      <c r="Y58" s="84" t="s">
        <v>172</v>
      </c>
      <c r="Z58" s="1">
        <v>6</v>
      </c>
      <c r="AA58" s="1">
        <v>0</v>
      </c>
      <c r="AB58" s="1">
        <f t="shared" si="7"/>
        <v>6</v>
      </c>
      <c r="AC58">
        <f>AB58/AB63</f>
        <v>4.5454545454545456E-2</v>
      </c>
      <c r="AD58" s="1">
        <f t="shared" si="6"/>
        <v>1</v>
      </c>
      <c r="CS58" t="s">
        <v>75</v>
      </c>
      <c r="CW58" t="s">
        <v>75</v>
      </c>
      <c r="DB58" t="s">
        <v>75</v>
      </c>
      <c r="DC58" s="59" t="s">
        <v>76</v>
      </c>
      <c r="DD58" t="s">
        <v>75</v>
      </c>
      <c r="DE58" t="s">
        <v>75</v>
      </c>
      <c r="DF58" t="s">
        <v>75</v>
      </c>
      <c r="DG58" t="s">
        <v>75</v>
      </c>
    </row>
    <row r="59" spans="13:138" x14ac:dyDescent="0.25">
      <c r="M59" t="s">
        <v>152</v>
      </c>
      <c r="Y59" s="17" t="s">
        <v>33</v>
      </c>
      <c r="Z59" s="1">
        <v>5</v>
      </c>
      <c r="AA59" s="1">
        <v>0</v>
      </c>
      <c r="AB59" s="1">
        <f t="shared" si="7"/>
        <v>5</v>
      </c>
      <c r="AC59">
        <f>AB59/AB63</f>
        <v>3.787878787878788E-2</v>
      </c>
      <c r="AD59" s="1">
        <f t="shared" si="6"/>
        <v>1</v>
      </c>
      <c r="CS59" s="43" t="s">
        <v>105</v>
      </c>
      <c r="CW59" s="43" t="s">
        <v>94</v>
      </c>
      <c r="CZ59" s="43"/>
      <c r="DB59" s="43" t="s">
        <v>99</v>
      </c>
      <c r="DE59" s="43" t="s">
        <v>93</v>
      </c>
      <c r="DG59" s="43" t="s">
        <v>175</v>
      </c>
      <c r="DM59" s="43"/>
    </row>
    <row r="60" spans="13:138" x14ac:dyDescent="0.25">
      <c r="M60" t="s">
        <v>156</v>
      </c>
      <c r="Y60" s="36" t="s">
        <v>43</v>
      </c>
      <c r="Z60" s="1">
        <v>5</v>
      </c>
      <c r="AA60" s="1">
        <v>0</v>
      </c>
      <c r="AB60" s="1">
        <f t="shared" si="7"/>
        <v>5</v>
      </c>
      <c r="AC60">
        <f>AB60/AB63</f>
        <v>3.787878787878788E-2</v>
      </c>
      <c r="AD60" s="1">
        <f t="shared" si="6"/>
        <v>1</v>
      </c>
      <c r="DB60" s="1"/>
      <c r="DC60" s="1">
        <v>75</v>
      </c>
      <c r="DS60" s="1"/>
      <c r="DW60" s="1"/>
      <c r="DY60" s="1">
        <v>97</v>
      </c>
      <c r="ED60" s="1"/>
      <c r="EH60" s="1"/>
    </row>
    <row r="61" spans="13:138" x14ac:dyDescent="0.25">
      <c r="M61" s="56" t="s">
        <v>157</v>
      </c>
      <c r="Y61" s="38" t="s">
        <v>44</v>
      </c>
      <c r="Z61" s="1">
        <v>5</v>
      </c>
      <c r="AA61" s="1">
        <v>0</v>
      </c>
      <c r="AB61" s="1">
        <f t="shared" si="7"/>
        <v>5</v>
      </c>
      <c r="AC61">
        <f>AB61/AB63</f>
        <v>3.787878787878788E-2</v>
      </c>
      <c r="AD61" s="1">
        <f t="shared" si="6"/>
        <v>1</v>
      </c>
      <c r="DC61" s="56" t="s">
        <v>90</v>
      </c>
      <c r="DD61" s="57" t="s">
        <v>90</v>
      </c>
      <c r="DE61" s="57" t="s">
        <v>90</v>
      </c>
      <c r="DF61" s="57" t="s">
        <v>90</v>
      </c>
      <c r="DG61" s="57" t="s">
        <v>90</v>
      </c>
      <c r="DH61" s="56" t="s">
        <v>90</v>
      </c>
      <c r="DI61" s="56" t="s">
        <v>90</v>
      </c>
      <c r="DJ61" s="56" t="s">
        <v>90</v>
      </c>
      <c r="DK61" s="56" t="s">
        <v>90</v>
      </c>
      <c r="DL61" s="56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  <c r="DY61" s="56" t="s">
        <v>90</v>
      </c>
    </row>
    <row r="62" spans="13:138" x14ac:dyDescent="0.25">
      <c r="M62" s="43" t="s">
        <v>135</v>
      </c>
      <c r="Y62" s="39" t="s">
        <v>45</v>
      </c>
      <c r="Z62" s="93">
        <v>4</v>
      </c>
      <c r="AA62" s="94">
        <v>0</v>
      </c>
      <c r="AB62" s="94">
        <f t="shared" si="7"/>
        <v>4</v>
      </c>
      <c r="AC62" s="95">
        <f>AB62/AB63</f>
        <v>3.0303030303030304E-2</v>
      </c>
      <c r="AD62" s="94">
        <f t="shared" si="6"/>
        <v>1</v>
      </c>
      <c r="DC62" s="56" t="s">
        <v>186</v>
      </c>
      <c r="DH62" s="56" t="s">
        <v>186</v>
      </c>
      <c r="DI62" s="56" t="s">
        <v>186</v>
      </c>
      <c r="DJ62" s="56" t="s">
        <v>186</v>
      </c>
      <c r="DK62" s="56" t="s">
        <v>186</v>
      </c>
      <c r="DL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7" t="s">
        <v>186</v>
      </c>
      <c r="DU62" s="56" t="s">
        <v>186</v>
      </c>
      <c r="DV62" s="57" t="s">
        <v>186</v>
      </c>
      <c r="DW62" s="56" t="s">
        <v>186</v>
      </c>
      <c r="DX62" s="56" t="s">
        <v>186</v>
      </c>
      <c r="DY62" s="56" t="s">
        <v>186</v>
      </c>
    </row>
    <row r="63" spans="13:138" x14ac:dyDescent="0.25">
      <c r="AA63" s="1"/>
      <c r="AB63" s="1">
        <f>SUM(AB45:AB62)</f>
        <v>132</v>
      </c>
      <c r="DC63" s="56" t="s">
        <v>73</v>
      </c>
      <c r="DH63" s="57" t="s">
        <v>73</v>
      </c>
      <c r="DI63" s="57" t="s">
        <v>73</v>
      </c>
      <c r="DJ63" s="57" t="s">
        <v>73</v>
      </c>
      <c r="DK63" s="57" t="s">
        <v>73</v>
      </c>
      <c r="DL63" s="57" t="s">
        <v>73</v>
      </c>
      <c r="DM63" s="56" t="s">
        <v>73</v>
      </c>
      <c r="DN63" s="57" t="s">
        <v>73</v>
      </c>
      <c r="DO63" s="57" t="s">
        <v>73</v>
      </c>
      <c r="DP63" s="57" t="s">
        <v>73</v>
      </c>
      <c r="DQ63" s="57" t="s">
        <v>73</v>
      </c>
      <c r="DR63" s="56" t="s">
        <v>73</v>
      </c>
      <c r="DS63" s="56" t="s">
        <v>73</v>
      </c>
      <c r="DU63" s="56" t="s">
        <v>73</v>
      </c>
      <c r="DW63" s="56" t="s">
        <v>73</v>
      </c>
      <c r="DX63" s="57" t="s">
        <v>73</v>
      </c>
      <c r="DY63" s="56" t="s">
        <v>73</v>
      </c>
    </row>
    <row r="64" spans="13:138" x14ac:dyDescent="0.25">
      <c r="V64" s="10" t="s">
        <v>28</v>
      </c>
      <c r="W64" s="92" t="s">
        <v>231</v>
      </c>
      <c r="Z64" s="92" t="s">
        <v>230</v>
      </c>
      <c r="AA64" s="92" t="s">
        <v>75</v>
      </c>
      <c r="AB64" s="92" t="s">
        <v>108</v>
      </c>
      <c r="AC64" s="92" t="s">
        <v>233</v>
      </c>
      <c r="AD64" s="92" t="s">
        <v>232</v>
      </c>
      <c r="DC64" s="56" t="s">
        <v>70</v>
      </c>
      <c r="DM64" s="56" t="s">
        <v>70</v>
      </c>
      <c r="DR64" s="56" t="s">
        <v>70</v>
      </c>
      <c r="DS64" s="56" t="s">
        <v>70</v>
      </c>
      <c r="DU64" s="57" t="s">
        <v>70</v>
      </c>
      <c r="DW64" s="56" t="s">
        <v>70</v>
      </c>
      <c r="DY64" s="56" t="s">
        <v>70</v>
      </c>
    </row>
    <row r="65" spans="23:155" x14ac:dyDescent="0.25">
      <c r="W65" s="1">
        <v>9</v>
      </c>
      <c r="Y65" s="15" t="s">
        <v>31</v>
      </c>
      <c r="Z65" s="1">
        <v>10</v>
      </c>
      <c r="AA65" s="1">
        <v>1</v>
      </c>
      <c r="AB65" s="1">
        <f t="shared" ref="AB65:AB70" si="8">Z65-AA65</f>
        <v>9</v>
      </c>
      <c r="AC65">
        <f>AB65/AB82</f>
        <v>8.1081081081081086E-2</v>
      </c>
      <c r="AD65" s="1">
        <f t="shared" ref="AD65:AD81" si="9">ROUNDUP(AC65*AB65,0)</f>
        <v>1</v>
      </c>
      <c r="DC65" t="s">
        <v>71</v>
      </c>
      <c r="DM65" t="s">
        <v>71</v>
      </c>
      <c r="DR65" t="s">
        <v>71</v>
      </c>
      <c r="DS65" t="s">
        <v>71</v>
      </c>
      <c r="DW65" t="s">
        <v>71</v>
      </c>
      <c r="DY65" t="s">
        <v>71</v>
      </c>
    </row>
    <row r="66" spans="23:155" x14ac:dyDescent="0.25">
      <c r="Y66" s="16" t="s">
        <v>32</v>
      </c>
      <c r="Z66" s="1">
        <v>10</v>
      </c>
      <c r="AA66" s="1">
        <v>0</v>
      </c>
      <c r="AB66" s="1">
        <f t="shared" si="8"/>
        <v>10</v>
      </c>
      <c r="AC66">
        <f>AB66/AB82</f>
        <v>9.0090090090090086E-2</v>
      </c>
      <c r="AD66" s="1">
        <f t="shared" si="9"/>
        <v>1</v>
      </c>
      <c r="DC66" t="s">
        <v>75</v>
      </c>
      <c r="DH66" t="s">
        <v>75</v>
      </c>
      <c r="DI66" t="s">
        <v>75</v>
      </c>
      <c r="DJ66" t="s">
        <v>75</v>
      </c>
      <c r="DK66" t="s">
        <v>75</v>
      </c>
      <c r="DL66" t="s">
        <v>75</v>
      </c>
      <c r="DM66" t="s">
        <v>75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s="59" t="s">
        <v>76</v>
      </c>
      <c r="DV66" t="s">
        <v>75</v>
      </c>
      <c r="DW66" t="s">
        <v>75</v>
      </c>
      <c r="DX66" t="s">
        <v>75</v>
      </c>
      <c r="DY66" t="s">
        <v>75</v>
      </c>
    </row>
    <row r="67" spans="23:155" x14ac:dyDescent="0.25">
      <c r="Y67" s="20" t="s">
        <v>34</v>
      </c>
      <c r="Z67" s="1">
        <v>10</v>
      </c>
      <c r="AA67" s="1">
        <v>1</v>
      </c>
      <c r="AB67" s="1">
        <f t="shared" si="8"/>
        <v>9</v>
      </c>
      <c r="AC67">
        <f>AB67/AB82</f>
        <v>8.1081081081081086E-2</v>
      </c>
      <c r="AD67" s="1">
        <f t="shared" si="9"/>
        <v>1</v>
      </c>
      <c r="DC67" s="43" t="s">
        <v>97</v>
      </c>
      <c r="DG67" s="43"/>
      <c r="DM67" s="43" t="s">
        <v>95</v>
      </c>
      <c r="DR67" s="43" t="s">
        <v>96</v>
      </c>
      <c r="DS67" s="43" t="s">
        <v>177</v>
      </c>
      <c r="DU67" s="43"/>
      <c r="DW67" s="43" t="s">
        <v>98</v>
      </c>
      <c r="DY67" s="43" t="s">
        <v>93</v>
      </c>
      <c r="ED67" s="43"/>
      <c r="EE67" s="43"/>
      <c r="EF67" s="43"/>
      <c r="EG67" s="43"/>
      <c r="EH67" s="43"/>
      <c r="EI67" s="43"/>
    </row>
    <row r="68" spans="23:155" x14ac:dyDescent="0.25">
      <c r="Y68" s="21" t="s">
        <v>35</v>
      </c>
      <c r="Z68" s="1">
        <v>10</v>
      </c>
      <c r="AA68" s="1">
        <v>0</v>
      </c>
      <c r="AB68" s="1">
        <f t="shared" si="8"/>
        <v>10</v>
      </c>
      <c r="AC68">
        <f>AB68/AB82</f>
        <v>9.0090090090090086E-2</v>
      </c>
      <c r="AD68" s="1">
        <f t="shared" si="9"/>
        <v>1</v>
      </c>
      <c r="DR68" s="1"/>
      <c r="DU68" s="1">
        <v>93</v>
      </c>
      <c r="DW68" s="43"/>
      <c r="DY68" s="43"/>
      <c r="EB68" s="1"/>
      <c r="ED68" s="43"/>
      <c r="EJ68" s="1">
        <v>108</v>
      </c>
    </row>
    <row r="69" spans="23:155" x14ac:dyDescent="0.25">
      <c r="Y69" s="11" t="s">
        <v>30</v>
      </c>
      <c r="Z69" s="1">
        <v>8</v>
      </c>
      <c r="AA69" s="1">
        <v>1</v>
      </c>
      <c r="AB69" s="1">
        <f t="shared" si="8"/>
        <v>7</v>
      </c>
      <c r="AC69">
        <f>AB69/AB82</f>
        <v>6.3063063063063057E-2</v>
      </c>
      <c r="AD69" s="1">
        <f t="shared" si="9"/>
        <v>1</v>
      </c>
      <c r="DU69" s="56" t="s">
        <v>90</v>
      </c>
      <c r="DV69" s="57" t="s">
        <v>90</v>
      </c>
      <c r="DW69" s="57" t="s">
        <v>90</v>
      </c>
      <c r="DX69" s="57" t="s">
        <v>90</v>
      </c>
      <c r="DY69" s="57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23:155" x14ac:dyDescent="0.25">
      <c r="Y70" s="23" t="s">
        <v>36</v>
      </c>
      <c r="Z70" s="1">
        <v>8</v>
      </c>
      <c r="AA70" s="1">
        <v>1</v>
      </c>
      <c r="AB70" s="1">
        <f t="shared" si="8"/>
        <v>7</v>
      </c>
      <c r="AC70">
        <f>AB70/AB82</f>
        <v>6.3063063063063057E-2</v>
      </c>
      <c r="AD70" s="1">
        <f t="shared" si="9"/>
        <v>1</v>
      </c>
      <c r="DU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7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23:155" x14ac:dyDescent="0.25">
      <c r="Y71" s="27" t="s">
        <v>37</v>
      </c>
      <c r="Z71" s="1">
        <v>8</v>
      </c>
      <c r="AA71" s="1">
        <v>1</v>
      </c>
      <c r="AB71" s="1">
        <f t="shared" ref="AB71:AB81" si="10">Z71-AA71</f>
        <v>7</v>
      </c>
      <c r="AC71">
        <f>AB71/AB82</f>
        <v>6.3063063063063057E-2</v>
      </c>
      <c r="AD71" s="1">
        <f t="shared" si="9"/>
        <v>1</v>
      </c>
      <c r="DU71" s="56" t="s">
        <v>73</v>
      </c>
      <c r="DZ71" s="57" t="s">
        <v>73</v>
      </c>
      <c r="EA71" s="57" t="s">
        <v>73</v>
      </c>
      <c r="EB71" s="56" t="s">
        <v>73</v>
      </c>
      <c r="EC71" s="57" t="s">
        <v>73</v>
      </c>
      <c r="EE71" s="57" t="s">
        <v>73</v>
      </c>
      <c r="EF71" s="57" t="s">
        <v>73</v>
      </c>
      <c r="EG71" s="57" t="s">
        <v>73</v>
      </c>
      <c r="EH71" s="56" t="s">
        <v>73</v>
      </c>
      <c r="EI71" s="57" t="s">
        <v>73</v>
      </c>
      <c r="EJ71" s="56" t="s">
        <v>73</v>
      </c>
    </row>
    <row r="72" spans="23:155" x14ac:dyDescent="0.25">
      <c r="Y72" s="28" t="s">
        <v>38</v>
      </c>
      <c r="Z72" s="1">
        <v>8</v>
      </c>
      <c r="AA72" s="1">
        <v>1</v>
      </c>
      <c r="AB72" s="1">
        <f t="shared" si="10"/>
        <v>7</v>
      </c>
      <c r="AC72">
        <f>AB72/AB82</f>
        <v>6.3063063063063057E-2</v>
      </c>
      <c r="AD72" s="1">
        <f t="shared" si="9"/>
        <v>1</v>
      </c>
      <c r="DU72" s="56" t="s">
        <v>70</v>
      </c>
      <c r="EB72" s="56" t="s">
        <v>70</v>
      </c>
      <c r="EH72" s="56" t="s">
        <v>70</v>
      </c>
      <c r="EJ72" s="56" t="s">
        <v>70</v>
      </c>
    </row>
    <row r="73" spans="23:155" x14ac:dyDescent="0.25">
      <c r="Y73" s="32" t="s">
        <v>40</v>
      </c>
      <c r="Z73" s="1">
        <v>7</v>
      </c>
      <c r="AA73" s="1">
        <v>1</v>
      </c>
      <c r="AB73" s="1">
        <f t="shared" si="10"/>
        <v>6</v>
      </c>
      <c r="AC73">
        <f>AB73/AB82</f>
        <v>5.4054054054054057E-2</v>
      </c>
      <c r="AD73" s="1">
        <f t="shared" si="9"/>
        <v>1</v>
      </c>
      <c r="DU73" t="s">
        <v>71</v>
      </c>
      <c r="EB73" t="s">
        <v>71</v>
      </c>
      <c r="EH73" t="s">
        <v>71</v>
      </c>
      <c r="EJ73" t="s">
        <v>71</v>
      </c>
    </row>
    <row r="74" spans="23:155" x14ac:dyDescent="0.25">
      <c r="Y74" s="29" t="s">
        <v>39</v>
      </c>
      <c r="Z74" s="1">
        <v>6</v>
      </c>
      <c r="AA74" s="1">
        <v>0</v>
      </c>
      <c r="AB74" s="1">
        <f t="shared" si="10"/>
        <v>6</v>
      </c>
      <c r="AC74">
        <f>AB74/AB82</f>
        <v>5.4054054054054057E-2</v>
      </c>
      <c r="AD74" s="1">
        <f t="shared" si="9"/>
        <v>1</v>
      </c>
      <c r="DU74" t="s">
        <v>75</v>
      </c>
      <c r="EB74" t="s">
        <v>75</v>
      </c>
      <c r="EH74" t="s">
        <v>75</v>
      </c>
      <c r="EJ74" t="s">
        <v>75</v>
      </c>
    </row>
    <row r="75" spans="23:155" x14ac:dyDescent="0.25">
      <c r="Y75" s="33" t="s">
        <v>41</v>
      </c>
      <c r="Z75" s="1">
        <v>6</v>
      </c>
      <c r="AA75" s="1">
        <v>0</v>
      </c>
      <c r="AB75" s="1">
        <f t="shared" si="10"/>
        <v>6</v>
      </c>
      <c r="AC75">
        <f>AB75/AB82</f>
        <v>5.4054054054054057E-2</v>
      </c>
      <c r="AD75" s="1">
        <f t="shared" si="9"/>
        <v>1</v>
      </c>
      <c r="DR75" s="43"/>
      <c r="DU75" s="43" t="s">
        <v>94</v>
      </c>
      <c r="DY75" s="43"/>
      <c r="EB75" s="43" t="s">
        <v>98</v>
      </c>
      <c r="EH75" s="43" t="s">
        <v>93</v>
      </c>
      <c r="EJ75" s="43" t="s">
        <v>177</v>
      </c>
    </row>
    <row r="76" spans="23:155" x14ac:dyDescent="0.25">
      <c r="Y76" s="35" t="s">
        <v>42</v>
      </c>
      <c r="Z76" s="1">
        <v>6</v>
      </c>
      <c r="AA76" s="1">
        <v>0</v>
      </c>
      <c r="AB76" s="1">
        <f t="shared" si="10"/>
        <v>6</v>
      </c>
      <c r="AC76">
        <f>AB76/AB82</f>
        <v>5.4054054054054057E-2</v>
      </c>
      <c r="AD76" s="1">
        <f t="shared" si="9"/>
        <v>1</v>
      </c>
      <c r="EC76" s="1"/>
      <c r="EJ76" s="1"/>
      <c r="EK76" s="1">
        <v>109</v>
      </c>
      <c r="EL76" s="1"/>
      <c r="EQ76" s="1">
        <v>115</v>
      </c>
      <c r="EY76" s="1"/>
    </row>
    <row r="77" spans="23:155" x14ac:dyDescent="0.25">
      <c r="Y77" s="84" t="s">
        <v>172</v>
      </c>
      <c r="Z77" s="1">
        <v>6</v>
      </c>
      <c r="AA77" s="1">
        <v>1</v>
      </c>
      <c r="AB77" s="1">
        <f t="shared" si="10"/>
        <v>5</v>
      </c>
      <c r="AC77">
        <f>AB77/AB82</f>
        <v>4.5045045045045043E-2</v>
      </c>
      <c r="AD77" s="1">
        <f t="shared" si="9"/>
        <v>1</v>
      </c>
      <c r="EK77" s="56" t="s">
        <v>90</v>
      </c>
      <c r="EL77" s="56" t="s">
        <v>90</v>
      </c>
      <c r="EM77" s="56" t="s">
        <v>90</v>
      </c>
      <c r="EN77" s="56" t="s">
        <v>90</v>
      </c>
      <c r="EO77" s="56" t="s">
        <v>90</v>
      </c>
      <c r="EP77" s="56" t="s">
        <v>90</v>
      </c>
      <c r="EQ77" s="56" t="s">
        <v>90</v>
      </c>
    </row>
    <row r="78" spans="23:155" x14ac:dyDescent="0.25">
      <c r="Y78" s="17" t="s">
        <v>33</v>
      </c>
      <c r="Z78" s="1">
        <v>5</v>
      </c>
      <c r="AA78" s="1">
        <v>1</v>
      </c>
      <c r="AB78" s="1">
        <f t="shared" si="10"/>
        <v>4</v>
      </c>
      <c r="AC78">
        <f>AB78/AB82</f>
        <v>3.6036036036036036E-2</v>
      </c>
      <c r="AD78" s="1">
        <f t="shared" si="9"/>
        <v>1</v>
      </c>
      <c r="EK78" s="56" t="s">
        <v>190</v>
      </c>
      <c r="EL78" s="56" t="s">
        <v>190</v>
      </c>
      <c r="EM78" s="56" t="s">
        <v>190</v>
      </c>
      <c r="EN78" s="56" t="s">
        <v>190</v>
      </c>
      <c r="EO78" s="56" t="s">
        <v>190</v>
      </c>
      <c r="EP78" s="56" t="s">
        <v>190</v>
      </c>
      <c r="EQ78" s="56" t="s">
        <v>190</v>
      </c>
    </row>
    <row r="79" spans="23:155" x14ac:dyDescent="0.25">
      <c r="Y79" s="36" t="s">
        <v>43</v>
      </c>
      <c r="Z79" s="1">
        <v>5</v>
      </c>
      <c r="AA79" s="1">
        <v>1</v>
      </c>
      <c r="AB79" s="1">
        <f t="shared" si="10"/>
        <v>4</v>
      </c>
      <c r="AC79">
        <f>AB79/AB82</f>
        <v>3.6036036036036036E-2</v>
      </c>
      <c r="AD79" s="1">
        <f t="shared" si="9"/>
        <v>1</v>
      </c>
      <c r="EK79" s="57" t="s">
        <v>73</v>
      </c>
      <c r="EL79" s="57" t="s">
        <v>73</v>
      </c>
      <c r="EM79" s="57" t="s">
        <v>73</v>
      </c>
      <c r="EN79" s="57" t="s">
        <v>73</v>
      </c>
      <c r="EO79" s="56" t="s">
        <v>73</v>
      </c>
      <c r="EP79" s="57" t="s">
        <v>73</v>
      </c>
      <c r="EQ79" s="56" t="s">
        <v>73</v>
      </c>
    </row>
    <row r="80" spans="23:155" x14ac:dyDescent="0.25">
      <c r="Y80" s="38" t="s">
        <v>44</v>
      </c>
      <c r="Z80" s="1">
        <v>5</v>
      </c>
      <c r="AA80" s="1">
        <v>0</v>
      </c>
      <c r="AB80" s="1">
        <f t="shared" si="10"/>
        <v>5</v>
      </c>
      <c r="AC80">
        <f>AB80/AB82</f>
        <v>4.5045045045045043E-2</v>
      </c>
      <c r="AD80" s="1">
        <f t="shared" si="9"/>
        <v>1</v>
      </c>
      <c r="EO80" s="56" t="s">
        <v>70</v>
      </c>
      <c r="EQ80" s="56" t="s">
        <v>70</v>
      </c>
    </row>
    <row r="81" spans="22:165" x14ac:dyDescent="0.25">
      <c r="Y81" s="39" t="s">
        <v>45</v>
      </c>
      <c r="Z81" s="93">
        <v>4</v>
      </c>
      <c r="AA81" s="94">
        <v>1</v>
      </c>
      <c r="AB81" s="94">
        <f t="shared" si="10"/>
        <v>3</v>
      </c>
      <c r="AC81" s="95">
        <f>AB81/AB82</f>
        <v>2.7027027027027029E-2</v>
      </c>
      <c r="AD81" s="94">
        <f t="shared" si="9"/>
        <v>1</v>
      </c>
      <c r="EO81" t="s">
        <v>71</v>
      </c>
      <c r="EQ81" t="s">
        <v>71</v>
      </c>
    </row>
    <row r="82" spans="22:165" x14ac:dyDescent="0.25">
      <c r="AA82" s="1"/>
      <c r="AB82" s="1">
        <f>SUM(AB65:AB81)</f>
        <v>111</v>
      </c>
      <c r="EK82" t="s">
        <v>75</v>
      </c>
      <c r="EL82" t="s">
        <v>75</v>
      </c>
      <c r="EM82" t="s">
        <v>75</v>
      </c>
      <c r="EN82" t="s">
        <v>75</v>
      </c>
      <c r="EO82" t="s">
        <v>75</v>
      </c>
      <c r="EP82" t="s">
        <v>75</v>
      </c>
      <c r="EQ82" t="s">
        <v>75</v>
      </c>
    </row>
    <row r="83" spans="22:165" x14ac:dyDescent="0.25">
      <c r="V83" s="15" t="s">
        <v>31</v>
      </c>
      <c r="W83" s="92" t="s">
        <v>231</v>
      </c>
      <c r="Z83" s="92" t="s">
        <v>230</v>
      </c>
      <c r="AA83" s="92" t="s">
        <v>75</v>
      </c>
      <c r="AB83" s="92" t="s">
        <v>108</v>
      </c>
      <c r="AC83" s="92" t="s">
        <v>233</v>
      </c>
      <c r="AD83" s="92" t="s">
        <v>232</v>
      </c>
      <c r="EH83" s="43"/>
      <c r="EJ83" s="43"/>
      <c r="EK83" s="43"/>
      <c r="EL83" s="43"/>
      <c r="EO83" s="43" t="s">
        <v>102</v>
      </c>
      <c r="EQ83" s="43" t="s">
        <v>98</v>
      </c>
      <c r="EY83" s="43"/>
    </row>
    <row r="84" spans="22:165" x14ac:dyDescent="0.25">
      <c r="W84" s="1">
        <v>9</v>
      </c>
      <c r="Y84" s="16" t="s">
        <v>32</v>
      </c>
      <c r="Z84" s="1">
        <v>10</v>
      </c>
      <c r="AA84" s="1">
        <v>1</v>
      </c>
      <c r="AB84" s="1">
        <f>Z84-AA84</f>
        <v>9</v>
      </c>
      <c r="AC84">
        <f>AB84/AB100</f>
        <v>9.5744680851063829E-2</v>
      </c>
      <c r="AD84" s="1">
        <f t="shared" ref="AD84:AD99" si="11">ROUNDUP(AC84*AB84,0)</f>
        <v>1</v>
      </c>
      <c r="EK84" s="1"/>
      <c r="ER84" s="1">
        <v>116</v>
      </c>
      <c r="FB84" s="1"/>
      <c r="FD84" s="1">
        <v>128</v>
      </c>
    </row>
    <row r="85" spans="22:165" x14ac:dyDescent="0.25">
      <c r="Y85" s="20" t="s">
        <v>34</v>
      </c>
      <c r="Z85" s="1">
        <v>10</v>
      </c>
      <c r="AA85" s="1">
        <v>2</v>
      </c>
      <c r="AB85" s="1">
        <f>Z85-AA85</f>
        <v>8</v>
      </c>
      <c r="AC85">
        <f>AB85/AB100</f>
        <v>8.5106382978723402E-2</v>
      </c>
      <c r="AD85" s="1">
        <f t="shared" si="11"/>
        <v>1</v>
      </c>
      <c r="ER85" s="56" t="s">
        <v>90</v>
      </c>
      <c r="ES85" s="56" t="s">
        <v>90</v>
      </c>
      <c r="ET85" s="56" t="s">
        <v>90</v>
      </c>
      <c r="EU85" s="56" t="s">
        <v>90</v>
      </c>
      <c r="EV85" s="56" t="s">
        <v>90</v>
      </c>
      <c r="EW85" s="56" t="s">
        <v>90</v>
      </c>
      <c r="EX85" s="56" t="s">
        <v>90</v>
      </c>
      <c r="EY85" s="56" t="s">
        <v>90</v>
      </c>
      <c r="EZ85" s="56" t="s">
        <v>90</v>
      </c>
      <c r="FA85" s="56" t="s">
        <v>90</v>
      </c>
      <c r="FB85" s="56" t="s">
        <v>90</v>
      </c>
      <c r="FC85" s="56" t="s">
        <v>90</v>
      </c>
      <c r="FD85" s="56" t="s">
        <v>90</v>
      </c>
    </row>
    <row r="86" spans="22:165" x14ac:dyDescent="0.25">
      <c r="Y86" s="21" t="s">
        <v>35</v>
      </c>
      <c r="Z86" s="1">
        <v>10</v>
      </c>
      <c r="AA86" s="1">
        <v>1</v>
      </c>
      <c r="AB86" s="1">
        <f>Z86-AA86</f>
        <v>9</v>
      </c>
      <c r="AC86">
        <f>AB86/AB100</f>
        <v>9.5744680851063829E-2</v>
      </c>
      <c r="AD86" s="1">
        <f t="shared" si="11"/>
        <v>1</v>
      </c>
      <c r="ER86" s="56" t="s">
        <v>80</v>
      </c>
      <c r="ES86" s="56" t="s">
        <v>80</v>
      </c>
      <c r="ET86" s="56" t="s">
        <v>80</v>
      </c>
      <c r="EU86" s="56" t="s">
        <v>80</v>
      </c>
      <c r="EV86" s="56" t="s">
        <v>80</v>
      </c>
      <c r="EW86" s="56" t="s">
        <v>80</v>
      </c>
      <c r="EX86" s="56" t="s">
        <v>80</v>
      </c>
      <c r="EY86" s="57" t="s">
        <v>80</v>
      </c>
      <c r="EZ86" s="56" t="s">
        <v>80</v>
      </c>
      <c r="FA86" s="56" t="s">
        <v>80</v>
      </c>
      <c r="FB86" s="56" t="s">
        <v>80</v>
      </c>
      <c r="FC86" s="56" t="s">
        <v>80</v>
      </c>
      <c r="FD86" s="56" t="s">
        <v>80</v>
      </c>
    </row>
    <row r="87" spans="22:165" x14ac:dyDescent="0.25">
      <c r="Y87" s="11" t="s">
        <v>30</v>
      </c>
      <c r="Z87" s="1">
        <v>8</v>
      </c>
      <c r="AA87" s="1">
        <v>1</v>
      </c>
      <c r="AB87" s="1">
        <f>Z87-AA87</f>
        <v>7</v>
      </c>
      <c r="AC87">
        <f>AB87/AB100</f>
        <v>7.4468085106382975E-2</v>
      </c>
      <c r="AD87" s="1">
        <f t="shared" si="11"/>
        <v>1</v>
      </c>
      <c r="ER87" s="57" t="s">
        <v>73</v>
      </c>
      <c r="ES87" s="56" t="s">
        <v>73</v>
      </c>
      <c r="ET87" s="57" t="s">
        <v>73</v>
      </c>
      <c r="EU87" s="56" t="s">
        <v>73</v>
      </c>
      <c r="EV87" s="57" t="s">
        <v>73</v>
      </c>
      <c r="EW87" s="57" t="s">
        <v>73</v>
      </c>
      <c r="EX87" s="57" t="s">
        <v>73</v>
      </c>
      <c r="EZ87" s="57" t="s">
        <v>73</v>
      </c>
      <c r="FA87" s="57" t="s">
        <v>73</v>
      </c>
      <c r="FB87" s="56" t="s">
        <v>73</v>
      </c>
      <c r="FC87" s="57" t="s">
        <v>73</v>
      </c>
      <c r="FD87" s="56" t="s">
        <v>73</v>
      </c>
    </row>
    <row r="88" spans="22:165" x14ac:dyDescent="0.25">
      <c r="Y88" s="23" t="s">
        <v>36</v>
      </c>
      <c r="Z88" s="1">
        <v>8</v>
      </c>
      <c r="AA88" s="1">
        <v>1</v>
      </c>
      <c r="AB88" s="1">
        <f>Z88-AA88</f>
        <v>7</v>
      </c>
      <c r="AC88">
        <f>AB88/AB100</f>
        <v>7.4468085106382975E-2</v>
      </c>
      <c r="AD88" s="1">
        <f t="shared" si="11"/>
        <v>1</v>
      </c>
      <c r="ES88" s="56" t="s">
        <v>70</v>
      </c>
      <c r="EU88" s="57" t="s">
        <v>70</v>
      </c>
      <c r="FB88" s="56" t="s">
        <v>70</v>
      </c>
      <c r="FD88" s="56" t="s">
        <v>70</v>
      </c>
    </row>
    <row r="89" spans="22:165" x14ac:dyDescent="0.25">
      <c r="Y89" s="27" t="s">
        <v>37</v>
      </c>
      <c r="Z89" s="1">
        <v>8</v>
      </c>
      <c r="AA89" s="1">
        <v>2</v>
      </c>
      <c r="AB89" s="1">
        <f t="shared" ref="AB89:AB99" si="12">Z89-AA89</f>
        <v>6</v>
      </c>
      <c r="AC89">
        <f>AB89/AB100</f>
        <v>6.3829787234042548E-2</v>
      </c>
      <c r="AD89" s="1">
        <f t="shared" si="11"/>
        <v>1</v>
      </c>
      <c r="ES89" t="s">
        <v>71</v>
      </c>
      <c r="FB89" t="s">
        <v>71</v>
      </c>
      <c r="FD89" t="s">
        <v>71</v>
      </c>
    </row>
    <row r="90" spans="22:165" x14ac:dyDescent="0.25">
      <c r="Y90" s="28" t="s">
        <v>38</v>
      </c>
      <c r="Z90" s="1">
        <v>8</v>
      </c>
      <c r="AA90" s="1">
        <v>1</v>
      </c>
      <c r="AB90" s="1">
        <f t="shared" si="12"/>
        <v>7</v>
      </c>
      <c r="AC90">
        <f>AB90/AB100</f>
        <v>7.4468085106382975E-2</v>
      </c>
      <c r="AD90" s="1">
        <f t="shared" si="11"/>
        <v>1</v>
      </c>
      <c r="ES90" t="s">
        <v>75</v>
      </c>
      <c r="ET90" t="s">
        <v>75</v>
      </c>
      <c r="EU90" s="59" t="s">
        <v>76</v>
      </c>
      <c r="EV90" t="s">
        <v>75</v>
      </c>
      <c r="EW90" t="s">
        <v>75</v>
      </c>
      <c r="EX90" t="s">
        <v>75</v>
      </c>
      <c r="EY90" t="s">
        <v>75</v>
      </c>
      <c r="EZ90" t="s">
        <v>75</v>
      </c>
      <c r="FA90" t="s">
        <v>75</v>
      </c>
      <c r="FB90" t="s">
        <v>75</v>
      </c>
      <c r="FC90" t="s">
        <v>75</v>
      </c>
      <c r="FD90" t="s">
        <v>75</v>
      </c>
    </row>
    <row r="91" spans="22:165" x14ac:dyDescent="0.25">
      <c r="Y91" s="32" t="s">
        <v>40</v>
      </c>
      <c r="Z91" s="1">
        <v>7</v>
      </c>
      <c r="AA91" s="1">
        <v>2</v>
      </c>
      <c r="AB91" s="1">
        <f t="shared" si="12"/>
        <v>5</v>
      </c>
      <c r="AC91">
        <f>AB91/AB100</f>
        <v>5.3191489361702128E-2</v>
      </c>
      <c r="AD91" s="1">
        <f t="shared" si="11"/>
        <v>1</v>
      </c>
      <c r="EO91" s="43"/>
      <c r="EQ91" s="43"/>
      <c r="ES91" s="43" t="s">
        <v>104</v>
      </c>
      <c r="FB91" s="43" t="s">
        <v>102</v>
      </c>
      <c r="FD91" s="43" t="s">
        <v>178</v>
      </c>
    </row>
    <row r="92" spans="22:165" x14ac:dyDescent="0.25">
      <c r="Y92" s="29" t="s">
        <v>39</v>
      </c>
      <c r="Z92" s="1">
        <v>6</v>
      </c>
      <c r="AA92" s="1">
        <v>0</v>
      </c>
      <c r="AB92" s="1">
        <f t="shared" si="12"/>
        <v>6</v>
      </c>
      <c r="AC92">
        <f>AB92/AB100</f>
        <v>6.3829787234042548E-2</v>
      </c>
      <c r="AD92" s="1">
        <f t="shared" si="11"/>
        <v>1</v>
      </c>
      <c r="EK92" s="43"/>
      <c r="EU92" s="1">
        <v>119</v>
      </c>
      <c r="FH92" s="1">
        <v>132</v>
      </c>
    </row>
    <row r="93" spans="22:165" x14ac:dyDescent="0.25">
      <c r="Y93" s="33" t="s">
        <v>41</v>
      </c>
      <c r="Z93" s="1">
        <v>6</v>
      </c>
      <c r="AA93" s="1">
        <v>1</v>
      </c>
      <c r="AB93" s="1">
        <f t="shared" si="12"/>
        <v>5</v>
      </c>
      <c r="AC93">
        <f>AB93/AB100</f>
        <v>5.3191489361702128E-2</v>
      </c>
      <c r="AD93" s="1">
        <f t="shared" si="11"/>
        <v>1</v>
      </c>
      <c r="ES93" s="1"/>
      <c r="EU93" s="56" t="s">
        <v>90</v>
      </c>
      <c r="EV93" s="57" t="s">
        <v>90</v>
      </c>
      <c r="EW93" s="57" t="s">
        <v>90</v>
      </c>
      <c r="EX93" s="57" t="s">
        <v>90</v>
      </c>
      <c r="EY93" s="57" t="s">
        <v>90</v>
      </c>
      <c r="EZ93" s="57" t="s">
        <v>90</v>
      </c>
      <c r="FA93" s="57" t="s">
        <v>90</v>
      </c>
      <c r="FB93" s="57" t="s">
        <v>90</v>
      </c>
      <c r="FC93" s="57" t="s">
        <v>90</v>
      </c>
      <c r="FD93" s="57" t="s">
        <v>90</v>
      </c>
      <c r="FE93" s="56" t="s">
        <v>90</v>
      </c>
      <c r="FF93" s="56" t="s">
        <v>90</v>
      </c>
      <c r="FG93" s="56" t="s">
        <v>90</v>
      </c>
      <c r="FH93" s="56" t="s">
        <v>90</v>
      </c>
      <c r="FI93" s="87" t="s">
        <v>89</v>
      </c>
    </row>
    <row r="94" spans="22:165" x14ac:dyDescent="0.25">
      <c r="Y94" s="35" t="s">
        <v>42</v>
      </c>
      <c r="Z94" s="1">
        <v>6</v>
      </c>
      <c r="AA94" s="1">
        <v>1</v>
      </c>
      <c r="AB94" s="1">
        <f t="shared" si="12"/>
        <v>5</v>
      </c>
      <c r="AC94">
        <f>AB94/AB100</f>
        <v>5.3191489361702128E-2</v>
      </c>
      <c r="AD94" s="1">
        <f t="shared" si="11"/>
        <v>1</v>
      </c>
      <c r="EU94" s="57" t="s">
        <v>191</v>
      </c>
      <c r="FE94" s="57" t="s">
        <v>191</v>
      </c>
      <c r="FF94" s="56" t="s">
        <v>191</v>
      </c>
      <c r="FG94" s="56" t="s">
        <v>191</v>
      </c>
      <c r="FH94" s="56" t="s">
        <v>191</v>
      </c>
    </row>
    <row r="95" spans="22:165" x14ac:dyDescent="0.25">
      <c r="Y95" s="84" t="s">
        <v>172</v>
      </c>
      <c r="Z95" s="1">
        <v>6</v>
      </c>
      <c r="AA95" s="1">
        <v>1</v>
      </c>
      <c r="AB95" s="1">
        <f t="shared" si="12"/>
        <v>5</v>
      </c>
      <c r="AC95">
        <f>AB95/AB100</f>
        <v>5.3191489361702128E-2</v>
      </c>
      <c r="AD95" s="1">
        <f t="shared" si="11"/>
        <v>1</v>
      </c>
      <c r="FF95" s="56" t="s">
        <v>73</v>
      </c>
      <c r="FG95" s="56" t="s">
        <v>73</v>
      </c>
      <c r="FH95" s="56" t="s">
        <v>73</v>
      </c>
    </row>
    <row r="96" spans="22:165" x14ac:dyDescent="0.25">
      <c r="Y96" s="17" t="s">
        <v>33</v>
      </c>
      <c r="Z96" s="1">
        <v>5</v>
      </c>
      <c r="AA96" s="1">
        <v>2</v>
      </c>
      <c r="AB96" s="1">
        <f t="shared" si="12"/>
        <v>3</v>
      </c>
      <c r="AC96">
        <f>AB96/AB100</f>
        <v>3.1914893617021274E-2</v>
      </c>
      <c r="AD96" s="1">
        <f t="shared" si="11"/>
        <v>1</v>
      </c>
      <c r="FF96" s="56" t="s">
        <v>70</v>
      </c>
      <c r="FG96" s="56" t="s">
        <v>70</v>
      </c>
      <c r="FH96" s="56" t="s">
        <v>70</v>
      </c>
    </row>
    <row r="97" spans="22:164" x14ac:dyDescent="0.25">
      <c r="Y97" s="36" t="s">
        <v>43</v>
      </c>
      <c r="Z97" s="1">
        <v>5</v>
      </c>
      <c r="AA97" s="1">
        <v>1</v>
      </c>
      <c r="AB97" s="1">
        <f t="shared" si="12"/>
        <v>4</v>
      </c>
      <c r="AC97">
        <f>AB97/AB100</f>
        <v>4.2553191489361701E-2</v>
      </c>
      <c r="AD97" s="1">
        <f t="shared" si="11"/>
        <v>1</v>
      </c>
      <c r="FF97" t="s">
        <v>71</v>
      </c>
      <c r="FG97" t="s">
        <v>71</v>
      </c>
      <c r="FH97" t="s">
        <v>71</v>
      </c>
    </row>
    <row r="98" spans="22:164" x14ac:dyDescent="0.25">
      <c r="Y98" s="38" t="s">
        <v>44</v>
      </c>
      <c r="Z98" s="1">
        <v>5</v>
      </c>
      <c r="AA98" s="1">
        <v>0</v>
      </c>
      <c r="AB98" s="1">
        <f t="shared" si="12"/>
        <v>5</v>
      </c>
      <c r="AC98">
        <f>AB98/AB100</f>
        <v>5.3191489361702128E-2</v>
      </c>
      <c r="AD98" s="1">
        <f t="shared" si="11"/>
        <v>1</v>
      </c>
      <c r="EU98" t="s">
        <v>75</v>
      </c>
      <c r="FE98" t="s">
        <v>75</v>
      </c>
      <c r="FF98" t="s">
        <v>75</v>
      </c>
      <c r="FG98" t="s">
        <v>75</v>
      </c>
      <c r="FH98" t="s">
        <v>75</v>
      </c>
    </row>
    <row r="99" spans="22:164" x14ac:dyDescent="0.25">
      <c r="Y99" s="39" t="s">
        <v>45</v>
      </c>
      <c r="Z99" s="93">
        <v>4</v>
      </c>
      <c r="AA99" s="94">
        <v>1</v>
      </c>
      <c r="AB99" s="94">
        <f t="shared" si="12"/>
        <v>3</v>
      </c>
      <c r="AC99" s="95">
        <f>AB99/AB100</f>
        <v>3.1914893617021274E-2</v>
      </c>
      <c r="AD99" s="94">
        <f t="shared" si="11"/>
        <v>1</v>
      </c>
      <c r="EU99" s="43"/>
      <c r="FF99" s="43" t="s">
        <v>176</v>
      </c>
      <c r="FG99" s="43" t="s">
        <v>97</v>
      </c>
      <c r="FH99" s="43" t="s">
        <v>100</v>
      </c>
    </row>
    <row r="100" spans="22:164" x14ac:dyDescent="0.25">
      <c r="AA100" s="1"/>
      <c r="AB100" s="1">
        <f>SUM(AB84:AB99)</f>
        <v>94</v>
      </c>
    </row>
    <row r="101" spans="22:164" x14ac:dyDescent="0.25">
      <c r="V101" s="16" t="s">
        <v>32</v>
      </c>
      <c r="W101" s="92" t="s">
        <v>231</v>
      </c>
      <c r="Z101" s="92" t="s">
        <v>230</v>
      </c>
      <c r="AA101" s="92" t="s">
        <v>75</v>
      </c>
      <c r="AB101" s="92" t="s">
        <v>108</v>
      </c>
      <c r="AC101" s="92" t="s">
        <v>233</v>
      </c>
      <c r="AD101" s="92" t="s">
        <v>232</v>
      </c>
    </row>
    <row r="102" spans="22:164" x14ac:dyDescent="0.25">
      <c r="W102" s="1">
        <v>9</v>
      </c>
      <c r="Y102" s="20" t="s">
        <v>34</v>
      </c>
      <c r="Z102" s="1">
        <v>10</v>
      </c>
      <c r="AA102" s="1">
        <v>3</v>
      </c>
      <c r="AB102" s="1">
        <f>Z102-AA102</f>
        <v>7</v>
      </c>
      <c r="AC102">
        <f>AB102/AB117</f>
        <v>8.9743589743589744E-2</v>
      </c>
      <c r="AD102" s="1">
        <f t="shared" ref="AD102:AD116" si="13">ROUNDUP(AC102*AB102,0)</f>
        <v>1</v>
      </c>
    </row>
    <row r="103" spans="22:164" x14ac:dyDescent="0.25">
      <c r="Y103" s="21" t="s">
        <v>35</v>
      </c>
      <c r="Z103" s="1">
        <v>10</v>
      </c>
      <c r="AA103" s="1">
        <v>2</v>
      </c>
      <c r="AB103" s="1">
        <f>Z103-AA103</f>
        <v>8</v>
      </c>
      <c r="AC103">
        <f>AB103/AB117</f>
        <v>0.10256410256410256</v>
      </c>
      <c r="AD103" s="1">
        <f t="shared" si="13"/>
        <v>1</v>
      </c>
    </row>
    <row r="104" spans="22:164" x14ac:dyDescent="0.25">
      <c r="Y104" s="11" t="s">
        <v>30</v>
      </c>
      <c r="Z104" s="1">
        <v>8</v>
      </c>
      <c r="AA104" s="1">
        <v>1</v>
      </c>
      <c r="AB104" s="1">
        <f>Z104-AA104</f>
        <v>7</v>
      </c>
      <c r="AC104">
        <f>AB104/AB117</f>
        <v>8.9743589743589744E-2</v>
      </c>
      <c r="AD104" s="1">
        <f t="shared" si="13"/>
        <v>1</v>
      </c>
    </row>
    <row r="105" spans="22:164" x14ac:dyDescent="0.25">
      <c r="Y105" s="23" t="s">
        <v>36</v>
      </c>
      <c r="Z105" s="1">
        <v>8</v>
      </c>
      <c r="AA105" s="1">
        <v>2</v>
      </c>
      <c r="AB105" s="1">
        <f>Z105-AA105</f>
        <v>6</v>
      </c>
      <c r="AC105">
        <f>AB105/AB117</f>
        <v>7.6923076923076927E-2</v>
      </c>
      <c r="AD105" s="1">
        <f t="shared" si="13"/>
        <v>1</v>
      </c>
    </row>
    <row r="106" spans="22:164" x14ac:dyDescent="0.25">
      <c r="Y106" s="27" t="s">
        <v>37</v>
      </c>
      <c r="Z106" s="1">
        <v>8</v>
      </c>
      <c r="AA106" s="1">
        <v>2</v>
      </c>
      <c r="AB106" s="1">
        <f t="shared" ref="AB106:AB116" si="14">Z106-AA106</f>
        <v>6</v>
      </c>
      <c r="AC106">
        <f>AB106/AB117</f>
        <v>7.6923076923076927E-2</v>
      </c>
      <c r="AD106" s="1">
        <f t="shared" si="13"/>
        <v>1</v>
      </c>
    </row>
    <row r="107" spans="22:164" x14ac:dyDescent="0.25">
      <c r="Y107" s="28" t="s">
        <v>38</v>
      </c>
      <c r="Z107" s="1">
        <v>8</v>
      </c>
      <c r="AA107" s="1">
        <v>2</v>
      </c>
      <c r="AB107" s="1">
        <f t="shared" si="14"/>
        <v>6</v>
      </c>
      <c r="AC107">
        <f>AB107/AB117</f>
        <v>7.6923076923076927E-2</v>
      </c>
      <c r="AD107" s="1">
        <f t="shared" si="13"/>
        <v>1</v>
      </c>
    </row>
    <row r="108" spans="22:164" x14ac:dyDescent="0.25">
      <c r="Y108" s="32" t="s">
        <v>40</v>
      </c>
      <c r="Z108" s="1">
        <v>7</v>
      </c>
      <c r="AA108" s="1">
        <v>3</v>
      </c>
      <c r="AB108" s="1">
        <f t="shared" si="14"/>
        <v>4</v>
      </c>
      <c r="AC108">
        <f>AB108/AB117</f>
        <v>5.128205128205128E-2</v>
      </c>
      <c r="AD108" s="1">
        <f t="shared" si="13"/>
        <v>1</v>
      </c>
    </row>
    <row r="109" spans="22:164" x14ac:dyDescent="0.25">
      <c r="Y109" s="29" t="s">
        <v>39</v>
      </c>
      <c r="Z109" s="1">
        <v>6</v>
      </c>
      <c r="AA109" s="1">
        <v>1</v>
      </c>
      <c r="AB109" s="1">
        <f t="shared" si="14"/>
        <v>5</v>
      </c>
      <c r="AC109">
        <f>AB109/AB117</f>
        <v>6.4102564102564097E-2</v>
      </c>
      <c r="AD109" s="1">
        <f t="shared" si="13"/>
        <v>1</v>
      </c>
    </row>
    <row r="110" spans="22:164" x14ac:dyDescent="0.25">
      <c r="Y110" s="33" t="s">
        <v>41</v>
      </c>
      <c r="Z110" s="1">
        <v>6</v>
      </c>
      <c r="AA110" s="1">
        <v>2</v>
      </c>
      <c r="AB110" s="1">
        <f t="shared" si="14"/>
        <v>4</v>
      </c>
      <c r="AC110">
        <f>AB110/AB117</f>
        <v>5.128205128205128E-2</v>
      </c>
      <c r="AD110" s="1">
        <f t="shared" si="13"/>
        <v>1</v>
      </c>
    </row>
    <row r="111" spans="22:164" x14ac:dyDescent="0.25">
      <c r="Y111" s="35" t="s">
        <v>42</v>
      </c>
      <c r="Z111" s="1">
        <v>6</v>
      </c>
      <c r="AA111" s="1">
        <v>1</v>
      </c>
      <c r="AB111" s="1">
        <f t="shared" si="14"/>
        <v>5</v>
      </c>
      <c r="AC111">
        <f>AB111/AB117</f>
        <v>6.4102564102564097E-2</v>
      </c>
      <c r="AD111" s="1">
        <f t="shared" si="13"/>
        <v>1</v>
      </c>
    </row>
    <row r="112" spans="22:164" x14ac:dyDescent="0.25">
      <c r="Y112" s="84" t="s">
        <v>172</v>
      </c>
      <c r="Z112" s="1">
        <v>6</v>
      </c>
      <c r="AA112" s="1">
        <v>1</v>
      </c>
      <c r="AB112" s="1">
        <f t="shared" si="14"/>
        <v>5</v>
      </c>
      <c r="AC112">
        <f>AB112/AB117</f>
        <v>6.4102564102564097E-2</v>
      </c>
      <c r="AD112" s="1">
        <f t="shared" si="13"/>
        <v>1</v>
      </c>
    </row>
    <row r="113" spans="25:30" x14ac:dyDescent="0.25">
      <c r="Y113" s="17" t="s">
        <v>33</v>
      </c>
      <c r="Z113" s="1">
        <v>5</v>
      </c>
      <c r="AA113" s="1">
        <v>2</v>
      </c>
      <c r="AB113" s="1">
        <f t="shared" si="14"/>
        <v>3</v>
      </c>
      <c r="AC113">
        <f>AB113/AB117</f>
        <v>3.8461538461538464E-2</v>
      </c>
      <c r="AD113" s="1">
        <f t="shared" si="13"/>
        <v>1</v>
      </c>
    </row>
    <row r="114" spans="25:30" x14ac:dyDescent="0.25">
      <c r="Y114" s="36" t="s">
        <v>43</v>
      </c>
      <c r="Z114" s="1">
        <v>5</v>
      </c>
      <c r="AA114" s="1">
        <v>1</v>
      </c>
      <c r="AB114" s="1">
        <f t="shared" si="14"/>
        <v>4</v>
      </c>
      <c r="AC114">
        <f>AB114/AB117</f>
        <v>5.128205128205128E-2</v>
      </c>
      <c r="AD114" s="1">
        <f t="shared" si="13"/>
        <v>1</v>
      </c>
    </row>
    <row r="115" spans="25:30" x14ac:dyDescent="0.25">
      <c r="Y115" s="38" t="s">
        <v>44</v>
      </c>
      <c r="Z115" s="1">
        <v>5</v>
      </c>
      <c r="AA115" s="1">
        <v>0</v>
      </c>
      <c r="AB115" s="1">
        <f t="shared" si="14"/>
        <v>5</v>
      </c>
      <c r="AC115">
        <f>AB115/AB117</f>
        <v>6.4102564102564097E-2</v>
      </c>
      <c r="AD115" s="1">
        <f t="shared" si="13"/>
        <v>1</v>
      </c>
    </row>
    <row r="116" spans="25:30" x14ac:dyDescent="0.25">
      <c r="Y116" s="39" t="s">
        <v>45</v>
      </c>
      <c r="Z116" s="93">
        <v>4</v>
      </c>
      <c r="AA116" s="94">
        <v>1</v>
      </c>
      <c r="AB116" s="94">
        <f t="shared" si="14"/>
        <v>3</v>
      </c>
      <c r="AC116" s="95">
        <f>AB116/AB117</f>
        <v>3.8461538461538464E-2</v>
      </c>
      <c r="AD116" s="94">
        <f t="shared" si="13"/>
        <v>1</v>
      </c>
    </row>
    <row r="117" spans="25:30" x14ac:dyDescent="0.25">
      <c r="AA117" s="1"/>
      <c r="AB117" s="1">
        <f>SUM(AB102:AB116)</f>
        <v>78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phoneticPr fontId="4" type="noConversion"/>
  <conditionalFormatting sqref="M24:AD31">
    <cfRule type="expression" dxfId="377" priority="1" stopIfTrue="1">
      <formula>(M24=$A$3)</formula>
    </cfRule>
    <cfRule type="expression" dxfId="376" priority="2" stopIfTrue="1">
      <formula>(M24=$A$4)</formula>
    </cfRule>
    <cfRule type="expression" dxfId="375" priority="3" stopIfTrue="1">
      <formula>(M24=$A$5)</formula>
    </cfRule>
    <cfRule type="expression" dxfId="374" priority="4" stopIfTrue="1">
      <formula>(M24=$A$6)</formula>
    </cfRule>
    <cfRule type="expression" dxfId="373" priority="5" stopIfTrue="1">
      <formula>(M24=$A$7)</formula>
    </cfRule>
    <cfRule type="expression" dxfId="372" priority="6" stopIfTrue="1">
      <formula>(M24=$A$8)</formula>
    </cfRule>
    <cfRule type="expression" dxfId="371" priority="7" stopIfTrue="1">
      <formula>(M24=$A$9)</formula>
    </cfRule>
    <cfRule type="expression" dxfId="370" priority="8" stopIfTrue="1">
      <formula>(M24=$A$10)</formula>
    </cfRule>
    <cfRule type="expression" dxfId="369" priority="9" stopIfTrue="1">
      <formula>(M24=$A$11)</formula>
    </cfRule>
    <cfRule type="expression" dxfId="368" priority="10" stopIfTrue="1">
      <formula>(M24=$A$12)</formula>
    </cfRule>
    <cfRule type="expression" dxfId="367" priority="11" stopIfTrue="1">
      <formula>(M24=$A$13)</formula>
    </cfRule>
    <cfRule type="expression" dxfId="366" priority="12" stopIfTrue="1">
      <formula>(M24=$A$14)</formula>
    </cfRule>
    <cfRule type="expression" dxfId="365" priority="13" stopIfTrue="1">
      <formula>(M24=$A$15)</formula>
    </cfRule>
    <cfRule type="expression" dxfId="364" priority="14" stopIfTrue="1">
      <formula>(M24=$A$16)</formula>
    </cfRule>
    <cfRule type="expression" dxfId="363" priority="15" stopIfTrue="1">
      <formula>(M24=$A$17)</formula>
    </cfRule>
    <cfRule type="expression" dxfId="362" priority="16" stopIfTrue="1">
      <formula>(M24=$A$18)</formula>
    </cfRule>
    <cfRule type="expression" dxfId="361" priority="17" stopIfTrue="1">
      <formula>(M24=$A$19)</formula>
    </cfRule>
    <cfRule type="expression" dxfId="360" priority="18" stopIfTrue="1">
      <formula>(M24=$A$20)</formula>
    </cfRule>
  </conditionalFormatting>
  <conditionalFormatting sqref="AF3:FS3">
    <cfRule type="expression" dxfId="359" priority="55" stopIfTrue="1">
      <formula>(AF3=$A$3)</formula>
    </cfRule>
    <cfRule type="expression" dxfId="358" priority="56" stopIfTrue="1">
      <formula>(AF3=$A$4)</formula>
    </cfRule>
    <cfRule type="expression" dxfId="357" priority="57" stopIfTrue="1">
      <formula>(AF3=$A$5)</formula>
    </cfRule>
    <cfRule type="expression" dxfId="356" priority="58" stopIfTrue="1">
      <formula>(AF3=$A$6)</formula>
    </cfRule>
    <cfRule type="expression" dxfId="355" priority="59" stopIfTrue="1">
      <formula>(AF3=$A$7)</formula>
    </cfRule>
    <cfRule type="expression" dxfId="354" priority="60" stopIfTrue="1">
      <formula>(AF3=$A$8)</formula>
    </cfRule>
    <cfRule type="expression" dxfId="353" priority="61" stopIfTrue="1">
      <formula>(AF3=$A$9)</formula>
    </cfRule>
    <cfRule type="expression" dxfId="352" priority="62" stopIfTrue="1">
      <formula>(AF3=$A$10)</formula>
    </cfRule>
    <cfRule type="expression" dxfId="351" priority="63" stopIfTrue="1">
      <formula>(AF3=$A$11)</formula>
    </cfRule>
    <cfRule type="expression" dxfId="350" priority="64" stopIfTrue="1">
      <formula>(AF3=$A$12)</formula>
    </cfRule>
    <cfRule type="expression" dxfId="349" priority="113" stopIfTrue="1">
      <formula>(AF3=$A$13)</formula>
    </cfRule>
    <cfRule type="expression" dxfId="348" priority="114" stopIfTrue="1">
      <formula>(AF3=$A$14)</formula>
    </cfRule>
    <cfRule type="expression" dxfId="347" priority="115" stopIfTrue="1">
      <formula>(AF3=$A$15)</formula>
    </cfRule>
    <cfRule type="expression" dxfId="346" priority="116" stopIfTrue="1">
      <formula>(AF3=$A$16)</formula>
    </cfRule>
    <cfRule type="expression" dxfId="345" priority="117" stopIfTrue="1">
      <formula>(AF3=$A$17)</formula>
    </cfRule>
    <cfRule type="expression" dxfId="344" priority="118" stopIfTrue="1">
      <formula>(AF3=$A$18)</formula>
    </cfRule>
    <cfRule type="expression" dxfId="343" priority="119" stopIfTrue="1">
      <formula>(AF3=$A$19)</formula>
    </cfRule>
    <cfRule type="expression" dxfId="342" priority="120" stopIfTrue="1">
      <formula>(AF3=$A$20)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74BF-03C6-4162-865C-4A7859F28893}">
  <dimension ref="A1:FS99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102" t="s">
        <v>0</v>
      </c>
      <c r="E1" s="102"/>
      <c r="F1" s="102"/>
      <c r="G1" s="2"/>
      <c r="I1" s="103" t="s">
        <v>1</v>
      </c>
      <c r="J1" s="103"/>
      <c r="L1" s="104" t="s">
        <v>58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O2" t="s">
        <v>88</v>
      </c>
      <c r="AY2" t="s">
        <v>85</v>
      </c>
      <c r="BN2" t="s">
        <v>179</v>
      </c>
      <c r="BO2" t="s">
        <v>181</v>
      </c>
      <c r="BX2" t="s">
        <v>183</v>
      </c>
      <c r="CS2" t="s">
        <v>87</v>
      </c>
      <c r="DC2" t="s">
        <v>185</v>
      </c>
      <c r="DU2" t="s">
        <v>187</v>
      </c>
      <c r="EK2" t="s">
        <v>189</v>
      </c>
      <c r="ER2" t="s">
        <v>192</v>
      </c>
      <c r="EU2" t="s">
        <v>193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60" t="s">
        <v>28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60" t="s">
        <v>28</v>
      </c>
      <c r="AW4" s="60" t="s">
        <v>28</v>
      </c>
      <c r="AX4" s="60" t="s">
        <v>28</v>
      </c>
      <c r="AY4" s="66" t="s">
        <v>31</v>
      </c>
      <c r="AZ4" s="60" t="s">
        <v>28</v>
      </c>
      <c r="BA4" s="66" t="s">
        <v>31</v>
      </c>
      <c r="BB4" s="60" t="s">
        <v>28</v>
      </c>
      <c r="BC4" s="60" t="s">
        <v>28</v>
      </c>
      <c r="BD4" s="60" t="s">
        <v>28</v>
      </c>
      <c r="BE4" s="60" t="s">
        <v>28</v>
      </c>
      <c r="BF4" s="60" t="s">
        <v>28</v>
      </c>
      <c r="BG4" s="66" t="s">
        <v>31</v>
      </c>
      <c r="BH4" s="66" t="s">
        <v>31</v>
      </c>
      <c r="BI4" s="66" t="s">
        <v>31</v>
      </c>
      <c r="BJ4" s="66" t="s">
        <v>31</v>
      </c>
      <c r="BK4" s="66" t="s">
        <v>31</v>
      </c>
      <c r="BL4" s="66" t="s">
        <v>31</v>
      </c>
      <c r="BM4" s="66" t="s">
        <v>31</v>
      </c>
      <c r="BN4" s="83" t="s">
        <v>32</v>
      </c>
      <c r="BO4" s="58" t="s">
        <v>34</v>
      </c>
      <c r="BP4" s="83" t="s">
        <v>32</v>
      </c>
      <c r="BQ4" s="66" t="s">
        <v>31</v>
      </c>
      <c r="BR4" s="66" t="s">
        <v>31</v>
      </c>
      <c r="BS4" s="83" t="s">
        <v>32</v>
      </c>
      <c r="BT4" s="66" t="s">
        <v>31</v>
      </c>
      <c r="BU4" s="66" t="s">
        <v>31</v>
      </c>
      <c r="BV4" s="58" t="s">
        <v>34</v>
      </c>
      <c r="BW4" s="83" t="s">
        <v>32</v>
      </c>
      <c r="BX4" s="86" t="s">
        <v>35</v>
      </c>
      <c r="BY4" s="83" t="s">
        <v>32</v>
      </c>
      <c r="BZ4" s="83" t="s">
        <v>32</v>
      </c>
      <c r="CA4" s="83" t="s">
        <v>32</v>
      </c>
      <c r="CB4" s="58" t="s">
        <v>34</v>
      </c>
      <c r="CC4" s="83" t="s">
        <v>32</v>
      </c>
      <c r="CD4" s="83" t="s">
        <v>32</v>
      </c>
      <c r="CE4" s="83" t="s">
        <v>32</v>
      </c>
      <c r="CF4" s="58" t="s">
        <v>34</v>
      </c>
      <c r="CG4" s="83" t="s">
        <v>32</v>
      </c>
      <c r="CH4" s="58" t="s">
        <v>34</v>
      </c>
      <c r="CI4" s="83" t="s">
        <v>32</v>
      </c>
      <c r="CJ4" s="58" t="s">
        <v>34</v>
      </c>
      <c r="CK4" s="86" t="s">
        <v>35</v>
      </c>
      <c r="CL4" s="58" t="s">
        <v>34</v>
      </c>
      <c r="CM4" s="58" t="s">
        <v>34</v>
      </c>
      <c r="CN4" s="58" t="s">
        <v>34</v>
      </c>
      <c r="CO4" s="58" t="s">
        <v>34</v>
      </c>
      <c r="CP4" s="58" t="s">
        <v>34</v>
      </c>
      <c r="CQ4" s="58" t="s">
        <v>34</v>
      </c>
      <c r="CR4" s="86" t="s">
        <v>35</v>
      </c>
      <c r="CS4" s="58" t="s">
        <v>30</v>
      </c>
      <c r="CT4" s="86" t="s">
        <v>35</v>
      </c>
      <c r="CU4" s="86" t="s">
        <v>35</v>
      </c>
      <c r="CV4" s="86" t="s">
        <v>35</v>
      </c>
      <c r="CW4" s="58" t="s">
        <v>30</v>
      </c>
      <c r="CX4" s="86" t="s">
        <v>35</v>
      </c>
      <c r="CY4" s="86" t="s">
        <v>35</v>
      </c>
      <c r="CZ4" s="86" t="s">
        <v>35</v>
      </c>
      <c r="DA4" s="58" t="s">
        <v>30</v>
      </c>
      <c r="DB4" s="58" t="s">
        <v>30</v>
      </c>
      <c r="DC4" s="60" t="s">
        <v>36</v>
      </c>
      <c r="DD4" s="58" t="s">
        <v>30</v>
      </c>
      <c r="DE4" s="58" t="s">
        <v>30</v>
      </c>
      <c r="DF4" s="58" t="s">
        <v>30</v>
      </c>
      <c r="DG4" s="58" t="s">
        <v>30</v>
      </c>
      <c r="DH4" s="60" t="s">
        <v>36</v>
      </c>
      <c r="DI4" s="60" t="s">
        <v>36</v>
      </c>
      <c r="DJ4" s="60" t="s">
        <v>36</v>
      </c>
      <c r="DK4" s="60" t="s">
        <v>36</v>
      </c>
      <c r="DL4" s="60" t="s">
        <v>36</v>
      </c>
      <c r="DM4" s="60" t="s">
        <v>36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6" t="s">
        <v>37</v>
      </c>
      <c r="DV4" s="60" t="s">
        <v>36</v>
      </c>
      <c r="DW4" s="60" t="s">
        <v>36</v>
      </c>
      <c r="DX4" s="60" t="s">
        <v>36</v>
      </c>
      <c r="DY4" s="60" t="s">
        <v>36</v>
      </c>
      <c r="DZ4" s="66" t="s">
        <v>37</v>
      </c>
      <c r="EA4" s="66" t="s">
        <v>37</v>
      </c>
      <c r="EB4" s="66" t="s">
        <v>37</v>
      </c>
      <c r="EC4" s="66" t="s">
        <v>37</v>
      </c>
      <c r="ED4" s="66" t="s">
        <v>37</v>
      </c>
      <c r="EE4" s="66" t="s">
        <v>37</v>
      </c>
      <c r="EF4" s="66" t="s">
        <v>37</v>
      </c>
      <c r="EG4" s="66" t="s">
        <v>37</v>
      </c>
      <c r="EH4" s="66" t="s">
        <v>37</v>
      </c>
      <c r="EI4" s="66" t="s">
        <v>37</v>
      </c>
      <c r="EJ4" s="66" t="s">
        <v>37</v>
      </c>
      <c r="EK4" s="60" t="s">
        <v>38</v>
      </c>
      <c r="EL4" s="60" t="s">
        <v>38</v>
      </c>
      <c r="EM4" s="60" t="s">
        <v>38</v>
      </c>
      <c r="EN4" s="60" t="s">
        <v>38</v>
      </c>
      <c r="EO4" s="60" t="s">
        <v>38</v>
      </c>
      <c r="EP4" s="60" t="s">
        <v>38</v>
      </c>
      <c r="EQ4" s="60" t="s">
        <v>38</v>
      </c>
      <c r="ER4" s="60" t="s">
        <v>38</v>
      </c>
      <c r="ES4" s="66" t="s">
        <v>39</v>
      </c>
      <c r="ET4" s="60" t="s">
        <v>38</v>
      </c>
      <c r="EU4" s="61" t="s">
        <v>42</v>
      </c>
      <c r="EV4" s="60" t="s">
        <v>38</v>
      </c>
      <c r="EW4" s="60" t="s">
        <v>38</v>
      </c>
      <c r="EX4" s="60" t="s">
        <v>38</v>
      </c>
      <c r="EY4" s="60" t="s">
        <v>38</v>
      </c>
      <c r="EZ4" s="66" t="s">
        <v>39</v>
      </c>
      <c r="FA4" s="66" t="s">
        <v>39</v>
      </c>
      <c r="FB4" s="66" t="s">
        <v>39</v>
      </c>
      <c r="FC4" s="66" t="s">
        <v>39</v>
      </c>
      <c r="FD4" s="66" t="s">
        <v>39</v>
      </c>
      <c r="FE4" s="61" t="s">
        <v>42</v>
      </c>
      <c r="FF4" s="61" t="s">
        <v>42</v>
      </c>
      <c r="FG4" s="61" t="s">
        <v>42</v>
      </c>
      <c r="FH4" s="61" t="s">
        <v>42</v>
      </c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T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Q10" t="s">
        <v>75</v>
      </c>
      <c r="AR10" t="s">
        <v>75</v>
      </c>
      <c r="AS10" t="s">
        <v>75</v>
      </c>
      <c r="AT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173</v>
      </c>
      <c r="AH11" s="43" t="s">
        <v>104</v>
      </c>
      <c r="AI11" s="43" t="s">
        <v>175</v>
      </c>
      <c r="AJ11" s="43" t="s">
        <v>95</v>
      </c>
      <c r="AK11" s="43" t="s">
        <v>96</v>
      </c>
      <c r="AL11" s="43" t="s">
        <v>94</v>
      </c>
      <c r="AM11" s="43" t="s">
        <v>101</v>
      </c>
      <c r="AN11" s="43" t="s">
        <v>99</v>
      </c>
      <c r="AP11" s="43"/>
      <c r="AQ11" s="43" t="s">
        <v>105</v>
      </c>
      <c r="AR11" s="43" t="s">
        <v>103</v>
      </c>
      <c r="AS11" s="43" t="s">
        <v>93</v>
      </c>
      <c r="AT11" s="43" t="s">
        <v>176</v>
      </c>
      <c r="AU11" s="43"/>
      <c r="AV11" s="43"/>
      <c r="AW11" s="43"/>
      <c r="AX11" s="43"/>
      <c r="AY11" s="43"/>
      <c r="AZ11" s="43"/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O12" s="1">
        <v>9</v>
      </c>
      <c r="AY12" s="1"/>
      <c r="BF12" s="1">
        <v>26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O13" s="56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6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O14" s="56" t="s">
        <v>69</v>
      </c>
      <c r="AP14" s="57" t="s">
        <v>69</v>
      </c>
      <c r="AU14" s="57" t="s">
        <v>69</v>
      </c>
      <c r="AV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6" t="s">
        <v>69</v>
      </c>
      <c r="BB14" s="56" t="s">
        <v>69</v>
      </c>
      <c r="BC14" s="56" t="s">
        <v>69</v>
      </c>
      <c r="BD14" s="56" t="s">
        <v>69</v>
      </c>
      <c r="BE14" s="56" t="s">
        <v>69</v>
      </c>
      <c r="BF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O15" s="56" t="s">
        <v>73</v>
      </c>
      <c r="AV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A15" s="56" t="s">
        <v>73</v>
      </c>
      <c r="BB15" s="56" t="s">
        <v>73</v>
      </c>
      <c r="BC15" s="57" t="s">
        <v>73</v>
      </c>
      <c r="BD15" s="56" t="s">
        <v>73</v>
      </c>
      <c r="BE15" s="56" t="s">
        <v>73</v>
      </c>
      <c r="BF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O16" s="56" t="s">
        <v>70</v>
      </c>
      <c r="AV16" s="56" t="s">
        <v>70</v>
      </c>
      <c r="AW16" s="56" t="s">
        <v>70</v>
      </c>
      <c r="AX16" s="56" t="s">
        <v>70</v>
      </c>
      <c r="AY16" s="57" t="s">
        <v>70</v>
      </c>
      <c r="AZ16" s="56" t="s">
        <v>70</v>
      </c>
      <c r="BA16" s="57" t="s">
        <v>70</v>
      </c>
      <c r="BB16" s="56" t="s">
        <v>70</v>
      </c>
      <c r="BD16" s="56" t="s">
        <v>70</v>
      </c>
      <c r="BE16" s="56" t="s">
        <v>70</v>
      </c>
      <c r="BF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O17" t="s">
        <v>71</v>
      </c>
      <c r="AV17" t="s">
        <v>71</v>
      </c>
      <c r="AW17" t="s">
        <v>71</v>
      </c>
      <c r="AX17" t="s">
        <v>71</v>
      </c>
      <c r="AZ17" t="s">
        <v>71</v>
      </c>
      <c r="BB17" t="s">
        <v>71</v>
      </c>
      <c r="BD17" t="s">
        <v>71</v>
      </c>
      <c r="BE17" t="s">
        <v>71</v>
      </c>
      <c r="BF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O18" t="s">
        <v>75</v>
      </c>
      <c r="AP18" t="s">
        <v>75</v>
      </c>
      <c r="AU18" t="s">
        <v>75</v>
      </c>
      <c r="AV18" t="s">
        <v>75</v>
      </c>
      <c r="AW18" t="s">
        <v>75</v>
      </c>
      <c r="AX18" t="s">
        <v>75</v>
      </c>
      <c r="AY18" s="59" t="s">
        <v>76</v>
      </c>
      <c r="AZ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O19" s="43" t="s">
        <v>100</v>
      </c>
      <c r="AP19" s="43"/>
      <c r="AQ19" s="43"/>
      <c r="AR19" s="43"/>
      <c r="AS19" s="43"/>
      <c r="AT19" s="43"/>
      <c r="AU19" s="43"/>
      <c r="AV19" s="43" t="s">
        <v>175</v>
      </c>
      <c r="AW19" s="43" t="s">
        <v>177</v>
      </c>
      <c r="AX19" s="43" t="s">
        <v>96</v>
      </c>
      <c r="AY19" s="43"/>
      <c r="AZ19" s="43" t="s">
        <v>178</v>
      </c>
      <c r="BA19" s="43"/>
      <c r="BB19" s="43" t="s">
        <v>176</v>
      </c>
      <c r="BC19" s="43"/>
      <c r="BD19" s="43" t="s">
        <v>173</v>
      </c>
      <c r="BE19" s="43" t="s">
        <v>101</v>
      </c>
      <c r="BF19" s="43" t="s">
        <v>97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Y20" s="1">
        <v>19</v>
      </c>
      <c r="BH20" s="1"/>
      <c r="BU20" s="1">
        <v>41</v>
      </c>
      <c r="BZ20" s="1"/>
    </row>
    <row r="21" spans="1:95" x14ac:dyDescent="0.25">
      <c r="B21" s="1">
        <f>SUM(B3:B20)</f>
        <v>138</v>
      </c>
      <c r="AY21" s="56" t="s">
        <v>90</v>
      </c>
      <c r="AZ21" s="57" t="s">
        <v>90</v>
      </c>
      <c r="BA21" s="56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</row>
    <row r="22" spans="1:95" x14ac:dyDescent="0.25">
      <c r="L22">
        <f ca="1">INT(RAND()*18)+1</f>
        <v>9</v>
      </c>
      <c r="AY22" s="57" t="s">
        <v>78</v>
      </c>
      <c r="BA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G23" s="56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6" t="s">
        <v>73</v>
      </c>
      <c r="BP23" s="56" t="s">
        <v>73</v>
      </c>
      <c r="BQ23" s="57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28</v>
      </c>
      <c r="O24" s="40" t="s">
        <v>31</v>
      </c>
      <c r="P24" s="40" t="s">
        <v>29</v>
      </c>
      <c r="Q24" s="40" t="s">
        <v>29</v>
      </c>
      <c r="R24" s="40" t="s">
        <v>29</v>
      </c>
      <c r="S24" s="40" t="s">
        <v>29</v>
      </c>
      <c r="T24" s="40" t="s">
        <v>28</v>
      </c>
      <c r="U24" s="40" t="s">
        <v>29</v>
      </c>
      <c r="V24" s="40" t="s">
        <v>28</v>
      </c>
      <c r="W24" s="40" t="s">
        <v>29</v>
      </c>
      <c r="X24" s="40" t="s">
        <v>29</v>
      </c>
      <c r="Y24" s="40" t="s">
        <v>29</v>
      </c>
      <c r="Z24" s="40" t="s">
        <v>29</v>
      </c>
      <c r="AA24" s="40" t="s">
        <v>28</v>
      </c>
      <c r="AB24" s="40" t="s">
        <v>29</v>
      </c>
      <c r="AC24" s="40" t="s">
        <v>28</v>
      </c>
      <c r="AD24" s="40" t="s">
        <v>29</v>
      </c>
      <c r="BG24" s="56" t="s">
        <v>70</v>
      </c>
      <c r="BI24" s="56" t="s">
        <v>70</v>
      </c>
      <c r="BJ24" s="56" t="s">
        <v>70</v>
      </c>
      <c r="BK24" s="56" t="s">
        <v>70</v>
      </c>
      <c r="BL24" s="56" t="s">
        <v>70</v>
      </c>
      <c r="BN24" s="57" t="s">
        <v>70</v>
      </c>
      <c r="BO24" s="57" t="s">
        <v>70</v>
      </c>
      <c r="BP24" s="57" t="s">
        <v>70</v>
      </c>
      <c r="BR24" s="56" t="s">
        <v>70</v>
      </c>
      <c r="BS24" s="57" t="s">
        <v>70</v>
      </c>
      <c r="BT24" s="56" t="s">
        <v>70</v>
      </c>
      <c r="BU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28</v>
      </c>
      <c r="N25" s="40" t="s">
        <v>40</v>
      </c>
      <c r="O25" s="40" t="s">
        <v>38</v>
      </c>
      <c r="P25" s="40" t="s">
        <v>36</v>
      </c>
      <c r="Q25" s="40" t="s">
        <v>31</v>
      </c>
      <c r="R25" s="40" t="s">
        <v>33</v>
      </c>
      <c r="S25" s="40" t="s">
        <v>45</v>
      </c>
      <c r="T25" s="40" t="s">
        <v>32</v>
      </c>
      <c r="U25" s="40" t="s">
        <v>43</v>
      </c>
      <c r="V25" s="40" t="s">
        <v>37</v>
      </c>
      <c r="W25" s="40" t="s">
        <v>34</v>
      </c>
      <c r="X25" s="40" t="s">
        <v>37</v>
      </c>
      <c r="Y25" s="40" t="s">
        <v>172</v>
      </c>
      <c r="Z25" s="40" t="s">
        <v>38</v>
      </c>
      <c r="AA25" s="40" t="s">
        <v>41</v>
      </c>
      <c r="AB25" s="40" t="s">
        <v>30</v>
      </c>
      <c r="AC25" s="40" t="s">
        <v>33</v>
      </c>
      <c r="AD25" s="40" t="s">
        <v>40</v>
      </c>
      <c r="BG25" t="s">
        <v>71</v>
      </c>
      <c r="BI25" t="s">
        <v>71</v>
      </c>
      <c r="BJ25" t="s">
        <v>71</v>
      </c>
      <c r="BK25" t="s">
        <v>71</v>
      </c>
      <c r="BL25" t="s">
        <v>71</v>
      </c>
      <c r="BN25" t="s">
        <v>71</v>
      </c>
      <c r="BR25" t="s">
        <v>71</v>
      </c>
      <c r="BT25" t="s">
        <v>71</v>
      </c>
      <c r="BU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31</v>
      </c>
      <c r="N26" s="40" t="s">
        <v>31</v>
      </c>
      <c r="O26" s="40" t="s">
        <v>32</v>
      </c>
      <c r="P26" s="40" t="s">
        <v>31</v>
      </c>
      <c r="Q26" s="40" t="s">
        <v>28</v>
      </c>
      <c r="R26" s="40" t="s">
        <v>31</v>
      </c>
      <c r="S26" s="40" t="s">
        <v>30</v>
      </c>
      <c r="T26" s="40" t="s">
        <v>31</v>
      </c>
      <c r="U26" s="40" t="s">
        <v>32</v>
      </c>
      <c r="V26" s="40" t="s">
        <v>34</v>
      </c>
      <c r="W26" s="40" t="s">
        <v>28</v>
      </c>
      <c r="X26" s="40" t="s">
        <v>31</v>
      </c>
      <c r="Y26" s="40" t="s">
        <v>28</v>
      </c>
      <c r="Z26" s="40" t="s">
        <v>32</v>
      </c>
      <c r="AA26" s="40" t="s">
        <v>32</v>
      </c>
      <c r="AB26" s="40" t="s">
        <v>31</v>
      </c>
      <c r="AC26" s="40" t="s">
        <v>32</v>
      </c>
      <c r="AD26" s="40" t="s">
        <v>28</v>
      </c>
      <c r="AY26" t="s">
        <v>75</v>
      </c>
      <c r="BA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s="59" t="s">
        <v>76</v>
      </c>
      <c r="BQ26" t="s">
        <v>75</v>
      </c>
      <c r="BR26" t="s">
        <v>75</v>
      </c>
      <c r="BT26" t="s">
        <v>75</v>
      </c>
      <c r="BU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39</v>
      </c>
      <c r="N27" s="40" t="s">
        <v>32</v>
      </c>
      <c r="O27" s="40" t="s">
        <v>34</v>
      </c>
      <c r="P27" s="40" t="s">
        <v>34</v>
      </c>
      <c r="Q27" s="40" t="s">
        <v>42</v>
      </c>
      <c r="R27" s="40" t="s">
        <v>41</v>
      </c>
      <c r="S27" s="40" t="s">
        <v>33</v>
      </c>
      <c r="T27" s="40" t="s">
        <v>40</v>
      </c>
      <c r="U27" s="40" t="s">
        <v>35</v>
      </c>
      <c r="V27" s="40" t="s">
        <v>40</v>
      </c>
      <c r="W27" s="40" t="s">
        <v>35</v>
      </c>
      <c r="X27" s="40" t="s">
        <v>36</v>
      </c>
      <c r="Y27" s="40" t="s">
        <v>34</v>
      </c>
      <c r="Z27" s="40" t="s">
        <v>44</v>
      </c>
      <c r="AA27" s="40" t="s">
        <v>43</v>
      </c>
      <c r="AB27" s="40" t="s">
        <v>35</v>
      </c>
      <c r="AC27" s="40" t="s">
        <v>45</v>
      </c>
      <c r="AD27" s="40" t="s">
        <v>31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 t="s">
        <v>103</v>
      </c>
      <c r="BH27" s="43"/>
      <c r="BI27" s="43" t="s">
        <v>176</v>
      </c>
      <c r="BJ27" s="43" t="s">
        <v>173</v>
      </c>
      <c r="BK27" s="43" t="s">
        <v>105</v>
      </c>
      <c r="BL27" s="43" t="s">
        <v>178</v>
      </c>
      <c r="BM27" s="43"/>
      <c r="BN27" s="43"/>
      <c r="BO27" s="43"/>
      <c r="BP27" s="43"/>
      <c r="BQ27" s="43"/>
      <c r="BR27" s="43" t="s">
        <v>104</v>
      </c>
      <c r="BT27" s="43" t="s">
        <v>100</v>
      </c>
      <c r="BU27" s="43" t="s">
        <v>102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30</v>
      </c>
      <c r="N28" s="40" t="s">
        <v>34</v>
      </c>
      <c r="O28" s="40" t="s">
        <v>35</v>
      </c>
      <c r="P28" s="40" t="s">
        <v>32</v>
      </c>
      <c r="Q28" s="40" t="s">
        <v>34</v>
      </c>
      <c r="R28" s="40" t="s">
        <v>30</v>
      </c>
      <c r="S28" s="40" t="s">
        <v>36</v>
      </c>
      <c r="T28" s="40" t="s">
        <v>34</v>
      </c>
      <c r="U28" s="40" t="s">
        <v>39</v>
      </c>
      <c r="V28" s="40" t="s">
        <v>36</v>
      </c>
      <c r="W28" s="40" t="s">
        <v>36</v>
      </c>
      <c r="X28" s="40" t="s">
        <v>35</v>
      </c>
      <c r="Y28" s="40" t="s">
        <v>36</v>
      </c>
      <c r="Z28" s="40" t="s">
        <v>34</v>
      </c>
      <c r="AA28" s="40" t="s">
        <v>35</v>
      </c>
      <c r="AB28" s="40" t="s">
        <v>32</v>
      </c>
      <c r="AC28" s="40" t="s">
        <v>36</v>
      </c>
      <c r="AD28" s="40" t="s">
        <v>32</v>
      </c>
      <c r="BB28" s="1"/>
      <c r="BI28" s="1"/>
      <c r="BN28" s="1">
        <v>34</v>
      </c>
      <c r="BO28" s="1"/>
      <c r="BQ28" s="1"/>
      <c r="CI28" s="1">
        <v>55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172</v>
      </c>
      <c r="N29" s="40" t="s">
        <v>30</v>
      </c>
      <c r="O29" s="40" t="s">
        <v>40</v>
      </c>
      <c r="P29" s="40" t="s">
        <v>40</v>
      </c>
      <c r="Q29" s="40" t="s">
        <v>35</v>
      </c>
      <c r="R29" s="40" t="s">
        <v>38</v>
      </c>
      <c r="S29" s="40" t="s">
        <v>40</v>
      </c>
      <c r="T29" s="40" t="s">
        <v>38</v>
      </c>
      <c r="U29" s="40" t="s">
        <v>44</v>
      </c>
      <c r="V29" s="40" t="s">
        <v>41</v>
      </c>
      <c r="W29" s="40" t="s">
        <v>44</v>
      </c>
      <c r="X29" s="40" t="s">
        <v>38</v>
      </c>
      <c r="Y29" s="40" t="s">
        <v>39</v>
      </c>
      <c r="Z29" s="40" t="s">
        <v>43</v>
      </c>
      <c r="AA29" s="40" t="s">
        <v>45</v>
      </c>
      <c r="AB29" s="40" t="s">
        <v>172</v>
      </c>
      <c r="AC29" s="40" t="s">
        <v>172</v>
      </c>
      <c r="AD29" s="40" t="s">
        <v>38</v>
      </c>
      <c r="BN29" s="56" t="s">
        <v>90</v>
      </c>
      <c r="BO29" s="56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7" t="s">
        <v>90</v>
      </c>
      <c r="BU29" s="57" t="s">
        <v>90</v>
      </c>
      <c r="BV29" s="56" t="s">
        <v>90</v>
      </c>
      <c r="BW29" s="56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36</v>
      </c>
      <c r="N30" s="40" t="s">
        <v>35</v>
      </c>
      <c r="O30" s="40" t="s">
        <v>30</v>
      </c>
      <c r="P30" s="40" t="s">
        <v>38</v>
      </c>
      <c r="Q30" s="40" t="s">
        <v>30</v>
      </c>
      <c r="R30" s="40" t="s">
        <v>39</v>
      </c>
      <c r="S30" s="40" t="s">
        <v>42</v>
      </c>
      <c r="T30" s="40" t="s">
        <v>35</v>
      </c>
      <c r="U30" s="40"/>
      <c r="V30" s="40" t="s">
        <v>42</v>
      </c>
      <c r="W30" s="40" t="s">
        <v>37</v>
      </c>
      <c r="X30" s="40" t="s">
        <v>39</v>
      </c>
      <c r="Y30" s="40" t="s">
        <v>37</v>
      </c>
      <c r="Z30" s="40" t="s">
        <v>35</v>
      </c>
      <c r="AA30" s="40" t="s">
        <v>194</v>
      </c>
      <c r="AB30" s="40" t="s">
        <v>37</v>
      </c>
      <c r="AC30" s="40" t="s">
        <v>37</v>
      </c>
      <c r="AD30" s="40" t="s">
        <v>34</v>
      </c>
      <c r="BN30" s="56" t="s">
        <v>180</v>
      </c>
      <c r="BO30" s="56" t="s">
        <v>180</v>
      </c>
      <c r="BP30" s="56" t="s">
        <v>180</v>
      </c>
      <c r="BS30" s="56" t="s">
        <v>180</v>
      </c>
      <c r="BV30" s="56" t="s">
        <v>180</v>
      </c>
      <c r="BW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7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43</v>
      </c>
      <c r="N31" s="40" t="s">
        <v>41</v>
      </c>
      <c r="O31" s="40" t="s">
        <v>41</v>
      </c>
      <c r="P31" s="40" t="s">
        <v>42</v>
      </c>
      <c r="Q31" s="40" t="s">
        <v>37</v>
      </c>
      <c r="R31" s="40" t="s">
        <v>45</v>
      </c>
      <c r="S31" s="40" t="s">
        <v>44</v>
      </c>
      <c r="T31" s="40" t="s">
        <v>30</v>
      </c>
      <c r="U31" s="40"/>
      <c r="V31" s="40" t="s">
        <v>33</v>
      </c>
      <c r="W31" s="40" t="s">
        <v>172</v>
      </c>
      <c r="X31" s="40" t="s">
        <v>42</v>
      </c>
      <c r="Y31" s="40" t="s">
        <v>41</v>
      </c>
      <c r="Z31" s="40" t="s">
        <v>37</v>
      </c>
      <c r="AA31" s="40" t="s">
        <v>33</v>
      </c>
      <c r="AB31" s="40" t="s">
        <v>44</v>
      </c>
      <c r="AC31" s="40" t="s">
        <v>39</v>
      </c>
      <c r="AD31" s="40" t="s">
        <v>172</v>
      </c>
      <c r="BN31" s="56" t="s">
        <v>73</v>
      </c>
      <c r="BO31" s="56" t="s">
        <v>73</v>
      </c>
      <c r="BP31" s="56" t="s">
        <v>73</v>
      </c>
      <c r="BS31" s="56" t="s">
        <v>73</v>
      </c>
      <c r="BV31" s="56" t="s">
        <v>73</v>
      </c>
      <c r="BW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D31" s="57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N32" s="56" t="s">
        <v>70</v>
      </c>
      <c r="BO32" s="57" t="s">
        <v>70</v>
      </c>
      <c r="BP32" s="56" t="s">
        <v>70</v>
      </c>
      <c r="BS32" s="56" t="s">
        <v>70</v>
      </c>
      <c r="BV32" s="57" t="s">
        <v>70</v>
      </c>
      <c r="BW32" s="56" t="s">
        <v>70</v>
      </c>
      <c r="BX32" s="57" t="s">
        <v>70</v>
      </c>
      <c r="BZ32" s="56" t="s">
        <v>70</v>
      </c>
      <c r="CA32" s="56" t="s">
        <v>70</v>
      </c>
      <c r="CB32" s="57" t="s">
        <v>70</v>
      </c>
      <c r="CE32" s="56" t="s">
        <v>70</v>
      </c>
      <c r="CF32" s="57" t="s">
        <v>70</v>
      </c>
      <c r="CH32" s="57" t="s">
        <v>70</v>
      </c>
      <c r="CI32" s="56" t="s">
        <v>70</v>
      </c>
    </row>
    <row r="33" spans="9:109" x14ac:dyDescent="0.25">
      <c r="I33" s="28" t="s">
        <v>38</v>
      </c>
      <c r="J33" s="42">
        <f t="shared" si="3"/>
        <v>7</v>
      </c>
      <c r="K33" s="1">
        <f t="shared" si="4"/>
        <v>1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N33" t="s">
        <v>71</v>
      </c>
      <c r="BP33" t="s">
        <v>71</v>
      </c>
      <c r="BS33" t="s">
        <v>71</v>
      </c>
      <c r="BW33" t="s">
        <v>71</v>
      </c>
      <c r="BZ33" t="s">
        <v>71</v>
      </c>
      <c r="CA33" t="s">
        <v>71</v>
      </c>
      <c r="CE33" t="s">
        <v>71</v>
      </c>
      <c r="CI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7" t="s">
        <v>130</v>
      </c>
      <c r="U34" s="108"/>
      <c r="V34" s="108"/>
      <c r="BN34" t="s">
        <v>75</v>
      </c>
      <c r="BO34" s="59" t="s">
        <v>76</v>
      </c>
      <c r="BP34" t="s">
        <v>75</v>
      </c>
      <c r="BS34" t="s">
        <v>75</v>
      </c>
      <c r="BW34" t="s">
        <v>75</v>
      </c>
      <c r="BY34" t="s">
        <v>75</v>
      </c>
      <c r="BZ34" t="s">
        <v>75</v>
      </c>
      <c r="CA34" t="s">
        <v>75</v>
      </c>
      <c r="CC34" t="s">
        <v>75</v>
      </c>
      <c r="CD34" t="s">
        <v>75</v>
      </c>
      <c r="CE34" t="s">
        <v>75</v>
      </c>
      <c r="CG34" t="s">
        <v>75</v>
      </c>
      <c r="CI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7</v>
      </c>
      <c r="P35" s="88">
        <v>9</v>
      </c>
      <c r="Q35" s="77">
        <v>2</v>
      </c>
      <c r="R35" t="s">
        <v>42</v>
      </c>
      <c r="S35" s="74" t="s">
        <v>205</v>
      </c>
      <c r="T35" s="88">
        <v>9</v>
      </c>
      <c r="U35" t="s">
        <v>210</v>
      </c>
      <c r="BI35" s="43"/>
      <c r="BJ35" s="43"/>
      <c r="BK35" s="43"/>
      <c r="BL35" s="43"/>
      <c r="BM35" s="43"/>
      <c r="BN35" s="43" t="s">
        <v>96</v>
      </c>
      <c r="BO35" s="43"/>
      <c r="BP35" s="43" t="s">
        <v>101</v>
      </c>
      <c r="BQ35" s="43"/>
      <c r="BR35" s="43"/>
      <c r="BS35" s="43" t="s">
        <v>103</v>
      </c>
      <c r="BT35" s="43"/>
      <c r="BU35" s="43"/>
      <c r="BV35" s="43"/>
      <c r="BW35" s="43" t="s">
        <v>95</v>
      </c>
      <c r="BX35" s="43"/>
      <c r="BY35" s="43"/>
      <c r="BZ35" s="43" t="s">
        <v>104</v>
      </c>
      <c r="CA35" s="43" t="s">
        <v>94</v>
      </c>
      <c r="CB35" s="43"/>
      <c r="CC35" s="43"/>
      <c r="CD35" s="43"/>
      <c r="CE35" s="43" t="s">
        <v>99</v>
      </c>
      <c r="CF35" s="43"/>
      <c r="CG35" s="43"/>
      <c r="CH35" s="43"/>
      <c r="CI35" s="43" t="s">
        <v>175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10</v>
      </c>
      <c r="Q36" s="77">
        <v>3</v>
      </c>
      <c r="R36" t="s">
        <v>44</v>
      </c>
      <c r="T36" s="69">
        <v>10</v>
      </c>
      <c r="U36" t="s">
        <v>211</v>
      </c>
      <c r="BO36" s="1">
        <v>35</v>
      </c>
      <c r="BV36" s="1"/>
      <c r="BW36" s="1"/>
      <c r="CQ36" s="1">
        <v>63</v>
      </c>
      <c r="CT36" s="1"/>
    </row>
    <row r="37" spans="9:109" ht="15.75" thickBot="1" x14ac:dyDescent="0.3">
      <c r="I37" s="35" t="s">
        <v>42</v>
      </c>
      <c r="J37" s="44">
        <f t="shared" si="3"/>
        <v>5</v>
      </c>
      <c r="K37" s="1">
        <f t="shared" si="4"/>
        <v>1</v>
      </c>
      <c r="M37" s="1">
        <v>7</v>
      </c>
      <c r="N37" s="1">
        <v>14</v>
      </c>
      <c r="O37" s="1"/>
      <c r="Q37" s="77">
        <v>4</v>
      </c>
      <c r="R37" s="4" t="s">
        <v>19</v>
      </c>
      <c r="S37" s="4" t="s">
        <v>33</v>
      </c>
      <c r="T37" s="79"/>
      <c r="BO37" s="56" t="s">
        <v>90</v>
      </c>
      <c r="BP37" s="57" t="s">
        <v>90</v>
      </c>
      <c r="BQ37" s="57" t="s">
        <v>90</v>
      </c>
      <c r="BR37" s="57" t="s">
        <v>90</v>
      </c>
      <c r="BS37" s="57" t="s">
        <v>90</v>
      </c>
      <c r="BT37" s="57" t="s">
        <v>90</v>
      </c>
      <c r="BU37" s="57" t="s">
        <v>90</v>
      </c>
      <c r="BV37" s="56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6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5</v>
      </c>
      <c r="R38" t="s">
        <v>42</v>
      </c>
      <c r="S38" s="88">
        <v>9</v>
      </c>
      <c r="BO38" s="56" t="s">
        <v>182</v>
      </c>
      <c r="BV38" s="56" t="s">
        <v>182</v>
      </c>
      <c r="BX38" s="56" t="s">
        <v>182</v>
      </c>
      <c r="CB38" s="57" t="s">
        <v>182</v>
      </c>
      <c r="CF38" s="56" t="s">
        <v>182</v>
      </c>
      <c r="CH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</row>
    <row r="39" spans="9:109" x14ac:dyDescent="0.25">
      <c r="I39" s="36" t="s">
        <v>43</v>
      </c>
      <c r="J39" s="46">
        <f t="shared" si="3"/>
        <v>4</v>
      </c>
      <c r="K39" s="1">
        <f t="shared" si="4"/>
        <v>1</v>
      </c>
      <c r="M39" s="1">
        <v>12</v>
      </c>
      <c r="N39" s="1"/>
      <c r="Q39" s="77">
        <v>6</v>
      </c>
      <c r="R39" t="s">
        <v>33</v>
      </c>
      <c r="BO39" s="56" t="s">
        <v>73</v>
      </c>
      <c r="BV39" s="56" t="s">
        <v>73</v>
      </c>
      <c r="BX39" s="56" t="s">
        <v>73</v>
      </c>
      <c r="CF39" s="56" t="s">
        <v>73</v>
      </c>
      <c r="CJ39" s="57" t="s">
        <v>73</v>
      </c>
      <c r="CK39" s="56" t="s">
        <v>73</v>
      </c>
      <c r="CL39" s="57" t="s">
        <v>73</v>
      </c>
      <c r="CM39" s="56" t="s">
        <v>73</v>
      </c>
      <c r="CN39" s="57" t="s">
        <v>73</v>
      </c>
      <c r="CO39" s="56" t="s">
        <v>73</v>
      </c>
      <c r="CP39" s="57" t="s">
        <v>73</v>
      </c>
      <c r="CQ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69">
        <v>7</v>
      </c>
      <c r="BO40" s="56" t="s">
        <v>70</v>
      </c>
      <c r="BV40" s="56" t="s">
        <v>70</v>
      </c>
      <c r="BX40" s="57" t="s">
        <v>70</v>
      </c>
      <c r="CF40" s="56" t="s">
        <v>70</v>
      </c>
      <c r="CK40" s="57" t="s">
        <v>70</v>
      </c>
      <c r="CM40" s="56" t="s">
        <v>70</v>
      </c>
      <c r="CO40" s="56" t="s">
        <v>70</v>
      </c>
      <c r="CQ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O41" t="s">
        <v>71</v>
      </c>
      <c r="BV41" t="s">
        <v>71</v>
      </c>
      <c r="CF41" t="s">
        <v>71</v>
      </c>
      <c r="CM41" t="s">
        <v>71</v>
      </c>
      <c r="CO41" t="s">
        <v>71</v>
      </c>
      <c r="CQ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69">
        <v>10</v>
      </c>
      <c r="BO42" t="s">
        <v>75</v>
      </c>
      <c r="BV42" t="s">
        <v>75</v>
      </c>
      <c r="BX42" s="59" t="s">
        <v>76</v>
      </c>
      <c r="CB42" t="s">
        <v>75</v>
      </c>
      <c r="CF42" t="s">
        <v>75</v>
      </c>
      <c r="CH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</row>
    <row r="43" spans="9:109" x14ac:dyDescent="0.25">
      <c r="J43" s="1">
        <f>SUM(J24:J42)/2</f>
        <v>70.5</v>
      </c>
      <c r="M43" t="s">
        <v>195</v>
      </c>
      <c r="Q43" s="77">
        <v>11</v>
      </c>
      <c r="BO43" s="43" t="s">
        <v>173</v>
      </c>
      <c r="BV43" s="43" t="s">
        <v>99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 t="s">
        <v>97</v>
      </c>
      <c r="CG43" s="43"/>
      <c r="CH43" s="43"/>
      <c r="CI43" s="43"/>
      <c r="CJ43" s="43"/>
      <c r="CK43" s="43"/>
      <c r="CL43" s="43"/>
      <c r="CM43" s="43" t="s">
        <v>103</v>
      </c>
      <c r="CN43" s="43"/>
      <c r="CO43" s="43" t="s">
        <v>177</v>
      </c>
      <c r="CP43" s="43"/>
      <c r="CQ43" s="43" t="s">
        <v>98</v>
      </c>
    </row>
    <row r="44" spans="9:109" x14ac:dyDescent="0.25">
      <c r="M44" t="s">
        <v>202</v>
      </c>
      <c r="Q44" s="77">
        <v>12</v>
      </c>
      <c r="BX44" s="1">
        <v>44</v>
      </c>
      <c r="CK44" s="1"/>
      <c r="CZ44" s="1">
        <v>72</v>
      </c>
    </row>
    <row r="45" spans="9:109" x14ac:dyDescent="0.25">
      <c r="M45" t="s">
        <v>199</v>
      </c>
      <c r="Q45" s="77">
        <v>13</v>
      </c>
      <c r="BX45" s="56" t="s">
        <v>90</v>
      </c>
      <c r="BY45" s="57" t="s">
        <v>90</v>
      </c>
      <c r="BZ45" s="57" t="s">
        <v>90</v>
      </c>
      <c r="CA45" s="57" t="s">
        <v>90</v>
      </c>
      <c r="CB45" s="57" t="s">
        <v>90</v>
      </c>
      <c r="CC45" s="57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E45" s="1"/>
    </row>
    <row r="46" spans="9:109" x14ac:dyDescent="0.25">
      <c r="M46" s="43" t="s">
        <v>111</v>
      </c>
      <c r="Q46" s="77">
        <v>16</v>
      </c>
      <c r="BX46" s="57" t="s">
        <v>184</v>
      </c>
      <c r="CK46" s="56" t="s">
        <v>184</v>
      </c>
      <c r="CR46" s="57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</row>
    <row r="47" spans="9:109" x14ac:dyDescent="0.25">
      <c r="M47" t="s">
        <v>196</v>
      </c>
      <c r="Q47" s="77">
        <v>17</v>
      </c>
      <c r="CK47" s="56" t="s">
        <v>73</v>
      </c>
      <c r="CS47" s="56" t="s">
        <v>73</v>
      </c>
      <c r="CT47" s="56" t="s">
        <v>73</v>
      </c>
      <c r="CU47" s="56" t="s">
        <v>73</v>
      </c>
      <c r="CV47" s="56" t="s">
        <v>73</v>
      </c>
      <c r="CW47" s="56" t="s">
        <v>73</v>
      </c>
      <c r="CX47" s="57" t="s">
        <v>73</v>
      </c>
      <c r="CY47" s="56" t="s">
        <v>73</v>
      </c>
      <c r="CZ47" s="56" t="s">
        <v>73</v>
      </c>
    </row>
    <row r="48" spans="9:109" x14ac:dyDescent="0.25">
      <c r="M48" s="43" t="s">
        <v>112</v>
      </c>
      <c r="Q48" s="77">
        <v>18</v>
      </c>
      <c r="CK48" s="56" t="s">
        <v>70</v>
      </c>
      <c r="CS48" s="57" t="s">
        <v>70</v>
      </c>
      <c r="CT48" s="56" t="s">
        <v>70</v>
      </c>
      <c r="CU48" s="56" t="s">
        <v>70</v>
      </c>
      <c r="CV48" s="56" t="s">
        <v>70</v>
      </c>
      <c r="CW48" s="57" t="s">
        <v>70</v>
      </c>
      <c r="CY48" s="56" t="s">
        <v>70</v>
      </c>
      <c r="CZ48" s="56" t="s">
        <v>70</v>
      </c>
    </row>
    <row r="49" spans="13:138" x14ac:dyDescent="0.25">
      <c r="M49" s="70" t="s">
        <v>115</v>
      </c>
      <c r="N49" s="70"/>
      <c r="O49" s="70"/>
      <c r="CK49" t="s">
        <v>71</v>
      </c>
      <c r="CT49" t="s">
        <v>71</v>
      </c>
      <c r="CU49" t="s">
        <v>71</v>
      </c>
      <c r="CV49" t="s">
        <v>71</v>
      </c>
      <c r="CY49" t="s">
        <v>71</v>
      </c>
      <c r="CZ49" t="s">
        <v>71</v>
      </c>
    </row>
    <row r="50" spans="13:138" x14ac:dyDescent="0.25">
      <c r="M50" s="70" t="s">
        <v>197</v>
      </c>
      <c r="N50" s="70"/>
      <c r="O50" s="70"/>
      <c r="P50" s="79"/>
      <c r="BX50" t="s">
        <v>75</v>
      </c>
      <c r="CK50" t="s">
        <v>75</v>
      </c>
      <c r="CR50" t="s">
        <v>75</v>
      </c>
      <c r="CS50" s="59" t="s">
        <v>76</v>
      </c>
      <c r="CT50" t="s">
        <v>75</v>
      </c>
      <c r="CU50" t="s">
        <v>75</v>
      </c>
      <c r="CV50" t="s">
        <v>75</v>
      </c>
      <c r="CX50" t="s">
        <v>75</v>
      </c>
      <c r="CY50" t="s">
        <v>75</v>
      </c>
      <c r="CZ50" t="s">
        <v>75</v>
      </c>
    </row>
    <row r="51" spans="13:138" x14ac:dyDescent="0.25">
      <c r="M51" s="70" t="s">
        <v>198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 t="s">
        <v>100</v>
      </c>
      <c r="CL51" s="43"/>
      <c r="CM51" s="43"/>
      <c r="CN51" s="43"/>
      <c r="CO51" s="43"/>
      <c r="CP51" s="43"/>
      <c r="CQ51" s="43"/>
      <c r="CR51" s="43"/>
      <c r="CT51" s="43" t="s">
        <v>95</v>
      </c>
      <c r="CU51" s="43" t="s">
        <v>101</v>
      </c>
      <c r="CV51" s="43" t="s">
        <v>105</v>
      </c>
      <c r="CY51" s="43" t="s">
        <v>102</v>
      </c>
      <c r="CZ51" s="43" t="s">
        <v>178</v>
      </c>
    </row>
    <row r="52" spans="13:138" x14ac:dyDescent="0.25">
      <c r="M52" s="43" t="s">
        <v>114</v>
      </c>
      <c r="CS52" s="1">
        <v>65</v>
      </c>
      <c r="DG52" s="1">
        <v>79</v>
      </c>
    </row>
    <row r="53" spans="13:138" x14ac:dyDescent="0.25">
      <c r="M53" t="s">
        <v>200</v>
      </c>
      <c r="CS53" s="56" t="s">
        <v>90</v>
      </c>
      <c r="CT53" s="57" t="s">
        <v>90</v>
      </c>
      <c r="CU53" s="57" t="s">
        <v>90</v>
      </c>
      <c r="CV53" s="57" t="s">
        <v>90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</row>
    <row r="54" spans="13:138" x14ac:dyDescent="0.25">
      <c r="M54" s="75" t="s">
        <v>201</v>
      </c>
      <c r="N54" s="78"/>
      <c r="O54" s="78"/>
      <c r="CS54" s="56" t="s">
        <v>74</v>
      </c>
      <c r="CW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</row>
    <row r="55" spans="13:138" x14ac:dyDescent="0.25">
      <c r="M55" s="75" t="s">
        <v>207</v>
      </c>
      <c r="N55" s="78"/>
      <c r="O55" s="78"/>
      <c r="CS55" s="56" t="s">
        <v>73</v>
      </c>
      <c r="CW55" s="56" t="s">
        <v>73</v>
      </c>
      <c r="DA55" s="57" t="s">
        <v>73</v>
      </c>
      <c r="DB55" s="56" t="s">
        <v>73</v>
      </c>
      <c r="DC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</row>
    <row r="56" spans="13:138" x14ac:dyDescent="0.25">
      <c r="M56" s="43" t="s">
        <v>119</v>
      </c>
      <c r="CS56" s="56" t="s">
        <v>70</v>
      </c>
      <c r="CW56" s="56" t="s">
        <v>70</v>
      </c>
      <c r="DB56" s="56" t="s">
        <v>70</v>
      </c>
      <c r="DC56" s="57" t="s">
        <v>70</v>
      </c>
      <c r="DE56" s="56" t="s">
        <v>70</v>
      </c>
      <c r="DG56" s="56" t="s">
        <v>70</v>
      </c>
    </row>
    <row r="57" spans="13:138" x14ac:dyDescent="0.25">
      <c r="M57" t="s">
        <v>208</v>
      </c>
      <c r="CS57" t="s">
        <v>71</v>
      </c>
      <c r="CW57" t="s">
        <v>71</v>
      </c>
      <c r="DB57" t="s">
        <v>71</v>
      </c>
      <c r="DE57" t="s">
        <v>71</v>
      </c>
      <c r="DG57" t="s">
        <v>71</v>
      </c>
    </row>
    <row r="58" spans="13:138" x14ac:dyDescent="0.25">
      <c r="M58" t="s">
        <v>206</v>
      </c>
      <c r="CS58" t="s">
        <v>75</v>
      </c>
      <c r="CW58" t="s">
        <v>75</v>
      </c>
      <c r="DB58" t="s">
        <v>75</v>
      </c>
      <c r="DC58" s="59" t="s">
        <v>76</v>
      </c>
      <c r="DD58" t="s">
        <v>75</v>
      </c>
      <c r="DE58" t="s">
        <v>75</v>
      </c>
      <c r="DF58" t="s">
        <v>75</v>
      </c>
      <c r="DG58" t="s">
        <v>75</v>
      </c>
    </row>
    <row r="59" spans="13:138" x14ac:dyDescent="0.25">
      <c r="M59" t="s">
        <v>209</v>
      </c>
      <c r="CS59" s="43" t="s">
        <v>105</v>
      </c>
      <c r="CW59" s="43" t="s">
        <v>94</v>
      </c>
      <c r="CZ59" s="43"/>
      <c r="DB59" s="43" t="s">
        <v>99</v>
      </c>
      <c r="DE59" s="43" t="s">
        <v>93</v>
      </c>
      <c r="DG59" s="43" t="s">
        <v>175</v>
      </c>
      <c r="DM59" s="43"/>
    </row>
    <row r="60" spans="13:138" x14ac:dyDescent="0.25">
      <c r="M60" s="43" t="s">
        <v>121</v>
      </c>
      <c r="DB60" s="1"/>
      <c r="DC60" s="1">
        <v>75</v>
      </c>
      <c r="DS60" s="1"/>
      <c r="DW60" s="1"/>
      <c r="DY60" s="1">
        <v>97</v>
      </c>
      <c r="ED60" s="1"/>
      <c r="EH60" s="1"/>
    </row>
    <row r="61" spans="13:138" x14ac:dyDescent="0.25">
      <c r="M61" t="s">
        <v>203</v>
      </c>
      <c r="DC61" s="56" t="s">
        <v>90</v>
      </c>
      <c r="DD61" s="57" t="s">
        <v>90</v>
      </c>
      <c r="DE61" s="57" t="s">
        <v>90</v>
      </c>
      <c r="DF61" s="57" t="s">
        <v>90</v>
      </c>
      <c r="DG61" s="57" t="s">
        <v>90</v>
      </c>
      <c r="DH61" s="56" t="s">
        <v>90</v>
      </c>
      <c r="DI61" s="56" t="s">
        <v>90</v>
      </c>
      <c r="DJ61" s="56" t="s">
        <v>90</v>
      </c>
      <c r="DK61" s="56" t="s">
        <v>90</v>
      </c>
      <c r="DL61" s="56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  <c r="DY61" s="56" t="s">
        <v>90</v>
      </c>
    </row>
    <row r="62" spans="13:138" x14ac:dyDescent="0.25">
      <c r="M62" s="43" t="s">
        <v>125</v>
      </c>
      <c r="DC62" s="56" t="s">
        <v>186</v>
      </c>
      <c r="DH62" s="56" t="s">
        <v>186</v>
      </c>
      <c r="DI62" s="56" t="s">
        <v>186</v>
      </c>
      <c r="DJ62" s="56" t="s">
        <v>186</v>
      </c>
      <c r="DK62" s="56" t="s">
        <v>186</v>
      </c>
      <c r="DL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7" t="s">
        <v>186</v>
      </c>
      <c r="DU62" s="56" t="s">
        <v>186</v>
      </c>
      <c r="DV62" s="57" t="s">
        <v>186</v>
      </c>
      <c r="DW62" s="56" t="s">
        <v>186</v>
      </c>
      <c r="DX62" s="56" t="s">
        <v>186</v>
      </c>
      <c r="DY62" s="56" t="s">
        <v>186</v>
      </c>
    </row>
    <row r="63" spans="13:138" x14ac:dyDescent="0.25">
      <c r="M63" t="s">
        <v>122</v>
      </c>
      <c r="DC63" s="56" t="s">
        <v>73</v>
      </c>
      <c r="DH63" s="57" t="s">
        <v>73</v>
      </c>
      <c r="DI63" s="57" t="s">
        <v>73</v>
      </c>
      <c r="DJ63" s="57" t="s">
        <v>73</v>
      </c>
      <c r="DK63" s="57" t="s">
        <v>73</v>
      </c>
      <c r="DL63" s="57" t="s">
        <v>73</v>
      </c>
      <c r="DM63" s="56" t="s">
        <v>73</v>
      </c>
      <c r="DN63" s="57" t="s">
        <v>73</v>
      </c>
      <c r="DO63" s="57" t="s">
        <v>73</v>
      </c>
      <c r="DP63" s="57" t="s">
        <v>73</v>
      </c>
      <c r="DQ63" s="57" t="s">
        <v>73</v>
      </c>
      <c r="DR63" s="56" t="s">
        <v>73</v>
      </c>
      <c r="DS63" s="56" t="s">
        <v>73</v>
      </c>
      <c r="DU63" s="56" t="s">
        <v>73</v>
      </c>
      <c r="DW63" s="56" t="s">
        <v>73</v>
      </c>
      <c r="DX63" s="57" t="s">
        <v>73</v>
      </c>
      <c r="DY63" s="56" t="s">
        <v>73</v>
      </c>
    </row>
    <row r="64" spans="13:138" x14ac:dyDescent="0.25">
      <c r="M64" t="s">
        <v>204</v>
      </c>
      <c r="DC64" s="56" t="s">
        <v>70</v>
      </c>
      <c r="DM64" s="56" t="s">
        <v>70</v>
      </c>
      <c r="DR64" s="56" t="s">
        <v>70</v>
      </c>
      <c r="DS64" s="56" t="s">
        <v>70</v>
      </c>
      <c r="DU64" s="57" t="s">
        <v>70</v>
      </c>
      <c r="DW64" s="56" t="s">
        <v>70</v>
      </c>
      <c r="DY64" s="56" t="s">
        <v>70</v>
      </c>
    </row>
    <row r="65" spans="13:155" x14ac:dyDescent="0.25">
      <c r="M65" t="s">
        <v>123</v>
      </c>
      <c r="DC65" t="s">
        <v>71</v>
      </c>
      <c r="DM65" t="s">
        <v>71</v>
      </c>
      <c r="DR65" t="s">
        <v>71</v>
      </c>
      <c r="DS65" t="s">
        <v>71</v>
      </c>
      <c r="DW65" t="s">
        <v>71</v>
      </c>
      <c r="DY65" t="s">
        <v>71</v>
      </c>
    </row>
    <row r="66" spans="13:155" x14ac:dyDescent="0.25">
      <c r="M66" s="43" t="s">
        <v>135</v>
      </c>
      <c r="DC66" t="s">
        <v>75</v>
      </c>
      <c r="DH66" t="s">
        <v>75</v>
      </c>
      <c r="DI66" t="s">
        <v>75</v>
      </c>
      <c r="DJ66" t="s">
        <v>75</v>
      </c>
      <c r="DK66" t="s">
        <v>75</v>
      </c>
      <c r="DL66" t="s">
        <v>75</v>
      </c>
      <c r="DM66" t="s">
        <v>75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s="59" t="s">
        <v>76</v>
      </c>
      <c r="DV66" t="s">
        <v>75</v>
      </c>
      <c r="DW66" t="s">
        <v>75</v>
      </c>
      <c r="DX66" t="s">
        <v>75</v>
      </c>
      <c r="DY66" t="s">
        <v>75</v>
      </c>
    </row>
    <row r="67" spans="13:155" x14ac:dyDescent="0.25">
      <c r="DC67" s="43" t="s">
        <v>97</v>
      </c>
      <c r="DG67" s="43"/>
      <c r="DM67" s="43" t="s">
        <v>95</v>
      </c>
      <c r="DR67" s="43" t="s">
        <v>96</v>
      </c>
      <c r="DS67" s="43" t="s">
        <v>177</v>
      </c>
      <c r="DU67" s="43"/>
      <c r="DW67" s="43" t="s">
        <v>98</v>
      </c>
      <c r="DY67" s="43" t="s">
        <v>93</v>
      </c>
      <c r="ED67" s="43"/>
      <c r="EE67" s="43"/>
      <c r="EF67" s="43"/>
      <c r="EG67" s="43"/>
      <c r="EH67" s="43"/>
      <c r="EI67" s="43"/>
    </row>
    <row r="68" spans="13:155" x14ac:dyDescent="0.25">
      <c r="DR68" s="1"/>
      <c r="DU68" s="1">
        <v>93</v>
      </c>
      <c r="DW68" s="43"/>
      <c r="DY68" s="43"/>
      <c r="EB68" s="1"/>
      <c r="ED68" s="43"/>
      <c r="EJ68" s="1">
        <v>108</v>
      </c>
    </row>
    <row r="69" spans="13:155" x14ac:dyDescent="0.25">
      <c r="DU69" s="56" t="s">
        <v>90</v>
      </c>
      <c r="DV69" s="57" t="s">
        <v>90</v>
      </c>
      <c r="DW69" s="57" t="s">
        <v>90</v>
      </c>
      <c r="DX69" s="57" t="s">
        <v>90</v>
      </c>
      <c r="DY69" s="57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5" x14ac:dyDescent="0.25">
      <c r="DU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7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5" x14ac:dyDescent="0.25">
      <c r="DU71" s="56" t="s">
        <v>73</v>
      </c>
      <c r="DZ71" s="57" t="s">
        <v>73</v>
      </c>
      <c r="EA71" s="57" t="s">
        <v>73</v>
      </c>
      <c r="EB71" s="56" t="s">
        <v>73</v>
      </c>
      <c r="EC71" s="57" t="s">
        <v>73</v>
      </c>
      <c r="EE71" s="57" t="s">
        <v>73</v>
      </c>
      <c r="EF71" s="57" t="s">
        <v>73</v>
      </c>
      <c r="EG71" s="57" t="s">
        <v>73</v>
      </c>
      <c r="EH71" s="56" t="s">
        <v>73</v>
      </c>
      <c r="EI71" s="57" t="s">
        <v>73</v>
      </c>
      <c r="EJ71" s="56" t="s">
        <v>73</v>
      </c>
    </row>
    <row r="72" spans="13:155" x14ac:dyDescent="0.25">
      <c r="DU72" s="56" t="s">
        <v>70</v>
      </c>
      <c r="EB72" s="56" t="s">
        <v>70</v>
      </c>
      <c r="EH72" s="56" t="s">
        <v>70</v>
      </c>
      <c r="EJ72" s="56" t="s">
        <v>70</v>
      </c>
    </row>
    <row r="73" spans="13:155" x14ac:dyDescent="0.25">
      <c r="DU73" t="s">
        <v>71</v>
      </c>
      <c r="EB73" t="s">
        <v>71</v>
      </c>
      <c r="EH73" t="s">
        <v>71</v>
      </c>
      <c r="EJ73" t="s">
        <v>71</v>
      </c>
    </row>
    <row r="74" spans="13:155" x14ac:dyDescent="0.25">
      <c r="DU74" t="s">
        <v>75</v>
      </c>
      <c r="EB74" t="s">
        <v>75</v>
      </c>
      <c r="EH74" t="s">
        <v>75</v>
      </c>
      <c r="EJ74" t="s">
        <v>75</v>
      </c>
    </row>
    <row r="75" spans="13:155" x14ac:dyDescent="0.25">
      <c r="DR75" s="43"/>
      <c r="DU75" s="43" t="s">
        <v>94</v>
      </c>
      <c r="DY75" s="43"/>
      <c r="EB75" s="43" t="s">
        <v>98</v>
      </c>
      <c r="EH75" s="43" t="s">
        <v>93</v>
      </c>
      <c r="EJ75" s="43" t="s">
        <v>177</v>
      </c>
    </row>
    <row r="76" spans="13:155" x14ac:dyDescent="0.25">
      <c r="EC76" s="1"/>
      <c r="EJ76" s="1"/>
      <c r="EK76" s="1">
        <v>109</v>
      </c>
      <c r="EL76" s="1"/>
      <c r="EQ76" s="1">
        <v>115</v>
      </c>
      <c r="EY76" s="1"/>
    </row>
    <row r="77" spans="13:155" x14ac:dyDescent="0.25">
      <c r="EK77" s="56" t="s">
        <v>90</v>
      </c>
      <c r="EL77" s="56" t="s">
        <v>90</v>
      </c>
      <c r="EM77" s="56" t="s">
        <v>90</v>
      </c>
      <c r="EN77" s="56" t="s">
        <v>90</v>
      </c>
      <c r="EO77" s="56" t="s">
        <v>90</v>
      </c>
      <c r="EP77" s="56" t="s">
        <v>90</v>
      </c>
      <c r="EQ77" s="56" t="s">
        <v>90</v>
      </c>
    </row>
    <row r="78" spans="13:155" x14ac:dyDescent="0.25">
      <c r="EK78" s="56" t="s">
        <v>190</v>
      </c>
      <c r="EL78" s="56" t="s">
        <v>190</v>
      </c>
      <c r="EM78" s="56" t="s">
        <v>190</v>
      </c>
      <c r="EN78" s="56" t="s">
        <v>190</v>
      </c>
      <c r="EO78" s="56" t="s">
        <v>190</v>
      </c>
      <c r="EP78" s="56" t="s">
        <v>190</v>
      </c>
      <c r="EQ78" s="56" t="s">
        <v>190</v>
      </c>
    </row>
    <row r="79" spans="13:155" x14ac:dyDescent="0.25">
      <c r="EK79" s="57" t="s">
        <v>73</v>
      </c>
      <c r="EL79" s="57" t="s">
        <v>73</v>
      </c>
      <c r="EM79" s="57" t="s">
        <v>73</v>
      </c>
      <c r="EN79" s="57" t="s">
        <v>73</v>
      </c>
      <c r="EO79" s="56" t="s">
        <v>73</v>
      </c>
      <c r="EP79" s="57" t="s">
        <v>73</v>
      </c>
      <c r="EQ79" s="56" t="s">
        <v>73</v>
      </c>
    </row>
    <row r="80" spans="13:155" x14ac:dyDescent="0.25">
      <c r="EO80" s="56" t="s">
        <v>70</v>
      </c>
      <c r="EQ80" s="56" t="s">
        <v>70</v>
      </c>
    </row>
    <row r="81" spans="138:165" x14ac:dyDescent="0.25">
      <c r="EO81" t="s">
        <v>71</v>
      </c>
      <c r="EQ81" t="s">
        <v>71</v>
      </c>
    </row>
    <row r="82" spans="138:165" x14ac:dyDescent="0.25">
      <c r="EK82" t="s">
        <v>75</v>
      </c>
      <c r="EL82" t="s">
        <v>75</v>
      </c>
      <c r="EM82" t="s">
        <v>75</v>
      </c>
      <c r="EN82" t="s">
        <v>75</v>
      </c>
      <c r="EO82" t="s">
        <v>75</v>
      </c>
      <c r="EP82" t="s">
        <v>75</v>
      </c>
      <c r="EQ82" t="s">
        <v>75</v>
      </c>
    </row>
    <row r="83" spans="138:165" x14ac:dyDescent="0.25">
      <c r="EH83" s="43"/>
      <c r="EJ83" s="43"/>
      <c r="EK83" s="43"/>
      <c r="EL83" s="43"/>
      <c r="EO83" s="43" t="s">
        <v>102</v>
      </c>
      <c r="EQ83" s="43" t="s">
        <v>98</v>
      </c>
      <c r="EY83" s="43"/>
    </row>
    <row r="84" spans="138:165" x14ac:dyDescent="0.25">
      <c r="EK84" s="1"/>
      <c r="ER84" s="1">
        <v>116</v>
      </c>
      <c r="FB84" s="1"/>
      <c r="FD84" s="1">
        <v>128</v>
      </c>
    </row>
    <row r="85" spans="138:165" x14ac:dyDescent="0.25">
      <c r="ER85" s="56" t="s">
        <v>90</v>
      </c>
      <c r="ES85" s="56" t="s">
        <v>90</v>
      </c>
      <c r="ET85" s="56" t="s">
        <v>90</v>
      </c>
      <c r="EU85" s="56" t="s">
        <v>90</v>
      </c>
      <c r="EV85" s="56" t="s">
        <v>90</v>
      </c>
      <c r="EW85" s="56" t="s">
        <v>90</v>
      </c>
      <c r="EX85" s="56" t="s">
        <v>90</v>
      </c>
      <c r="EY85" s="56" t="s">
        <v>90</v>
      </c>
      <c r="EZ85" s="56" t="s">
        <v>90</v>
      </c>
      <c r="FA85" s="56" t="s">
        <v>90</v>
      </c>
      <c r="FB85" s="56" t="s">
        <v>90</v>
      </c>
      <c r="FC85" s="56" t="s">
        <v>90</v>
      </c>
      <c r="FD85" s="56" t="s">
        <v>90</v>
      </c>
    </row>
    <row r="86" spans="138:165" x14ac:dyDescent="0.25">
      <c r="ER86" s="56" t="s">
        <v>80</v>
      </c>
      <c r="ES86" s="56" t="s">
        <v>80</v>
      </c>
      <c r="ET86" s="56" t="s">
        <v>80</v>
      </c>
      <c r="EU86" s="56" t="s">
        <v>80</v>
      </c>
      <c r="EV86" s="56" t="s">
        <v>80</v>
      </c>
      <c r="EW86" s="56" t="s">
        <v>80</v>
      </c>
      <c r="EX86" s="56" t="s">
        <v>80</v>
      </c>
      <c r="EY86" s="57" t="s">
        <v>80</v>
      </c>
      <c r="EZ86" s="56" t="s">
        <v>80</v>
      </c>
      <c r="FA86" s="56" t="s">
        <v>80</v>
      </c>
      <c r="FB86" s="56" t="s">
        <v>80</v>
      </c>
      <c r="FC86" s="56" t="s">
        <v>80</v>
      </c>
      <c r="FD86" s="56" t="s">
        <v>80</v>
      </c>
    </row>
    <row r="87" spans="138:165" x14ac:dyDescent="0.25">
      <c r="ER87" s="57" t="s">
        <v>73</v>
      </c>
      <c r="ES87" s="56" t="s">
        <v>73</v>
      </c>
      <c r="ET87" s="57" t="s">
        <v>73</v>
      </c>
      <c r="EU87" s="56" t="s">
        <v>73</v>
      </c>
      <c r="EV87" s="57" t="s">
        <v>73</v>
      </c>
      <c r="EW87" s="57" t="s">
        <v>73</v>
      </c>
      <c r="EX87" s="57" t="s">
        <v>73</v>
      </c>
      <c r="EZ87" s="57" t="s">
        <v>73</v>
      </c>
      <c r="FA87" s="57" t="s">
        <v>73</v>
      </c>
      <c r="FB87" s="56" t="s">
        <v>73</v>
      </c>
      <c r="FC87" s="57" t="s">
        <v>73</v>
      </c>
      <c r="FD87" s="56" t="s">
        <v>73</v>
      </c>
    </row>
    <row r="88" spans="138:165" x14ac:dyDescent="0.25">
      <c r="ES88" s="56" t="s">
        <v>70</v>
      </c>
      <c r="EU88" s="57" t="s">
        <v>70</v>
      </c>
      <c r="FB88" s="56" t="s">
        <v>70</v>
      </c>
      <c r="FD88" s="56" t="s">
        <v>70</v>
      </c>
    </row>
    <row r="89" spans="138:165" x14ac:dyDescent="0.25">
      <c r="ES89" t="s">
        <v>71</v>
      </c>
      <c r="FB89" t="s">
        <v>71</v>
      </c>
      <c r="FD89" t="s">
        <v>71</v>
      </c>
    </row>
    <row r="90" spans="138:165" x14ac:dyDescent="0.25">
      <c r="ES90" t="s">
        <v>75</v>
      </c>
      <c r="ET90" t="s">
        <v>75</v>
      </c>
      <c r="EU90" s="59" t="s">
        <v>76</v>
      </c>
      <c r="EV90" t="s">
        <v>75</v>
      </c>
      <c r="EW90" t="s">
        <v>75</v>
      </c>
      <c r="EX90" t="s">
        <v>75</v>
      </c>
      <c r="EY90" t="s">
        <v>75</v>
      </c>
      <c r="EZ90" t="s">
        <v>75</v>
      </c>
      <c r="FA90" t="s">
        <v>75</v>
      </c>
      <c r="FB90" t="s">
        <v>75</v>
      </c>
      <c r="FC90" t="s">
        <v>75</v>
      </c>
      <c r="FD90" t="s">
        <v>75</v>
      </c>
    </row>
    <row r="91" spans="138:165" x14ac:dyDescent="0.25">
      <c r="EO91" s="43"/>
      <c r="EQ91" s="43"/>
      <c r="ES91" s="43" t="s">
        <v>104</v>
      </c>
      <c r="FB91" s="43" t="s">
        <v>102</v>
      </c>
      <c r="FD91" s="43" t="s">
        <v>178</v>
      </c>
    </row>
    <row r="92" spans="138:165" x14ac:dyDescent="0.25">
      <c r="EK92" s="43"/>
      <c r="EU92" s="1">
        <v>119</v>
      </c>
      <c r="FH92" s="1">
        <v>132</v>
      </c>
    </row>
    <row r="93" spans="138:165" x14ac:dyDescent="0.25">
      <c r="ES93" s="1"/>
      <c r="EU93" s="56" t="s">
        <v>90</v>
      </c>
      <c r="EV93" s="57" t="s">
        <v>90</v>
      </c>
      <c r="EW93" s="57" t="s">
        <v>90</v>
      </c>
      <c r="EX93" s="57" t="s">
        <v>90</v>
      </c>
      <c r="EY93" s="57" t="s">
        <v>90</v>
      </c>
      <c r="EZ93" s="57" t="s">
        <v>90</v>
      </c>
      <c r="FA93" s="57" t="s">
        <v>90</v>
      </c>
      <c r="FB93" s="57" t="s">
        <v>90</v>
      </c>
      <c r="FC93" s="57" t="s">
        <v>90</v>
      </c>
      <c r="FD93" s="57" t="s">
        <v>90</v>
      </c>
      <c r="FE93" s="56" t="s">
        <v>90</v>
      </c>
      <c r="FF93" s="56" t="s">
        <v>90</v>
      </c>
      <c r="FG93" s="56" t="s">
        <v>90</v>
      </c>
      <c r="FH93" s="56" t="s">
        <v>90</v>
      </c>
      <c r="FI93" s="87" t="s">
        <v>89</v>
      </c>
    </row>
    <row r="94" spans="138:165" x14ac:dyDescent="0.25">
      <c r="EU94" s="57" t="s">
        <v>191</v>
      </c>
      <c r="FE94" s="57" t="s">
        <v>191</v>
      </c>
      <c r="FF94" s="56" t="s">
        <v>191</v>
      </c>
      <c r="FG94" s="56" t="s">
        <v>191</v>
      </c>
      <c r="FH94" s="56" t="s">
        <v>191</v>
      </c>
    </row>
    <row r="95" spans="138:165" x14ac:dyDescent="0.25">
      <c r="FF95" s="56" t="s">
        <v>73</v>
      </c>
      <c r="FG95" s="56" t="s">
        <v>73</v>
      </c>
      <c r="FH95" s="56" t="s">
        <v>73</v>
      </c>
    </row>
    <row r="96" spans="138:165" x14ac:dyDescent="0.25">
      <c r="FF96" s="56" t="s">
        <v>70</v>
      </c>
      <c r="FG96" s="56" t="s">
        <v>70</v>
      </c>
      <c r="FH96" s="56" t="s">
        <v>70</v>
      </c>
    </row>
    <row r="97" spans="151:164" x14ac:dyDescent="0.25">
      <c r="FF97" t="s">
        <v>71</v>
      </c>
      <c r="FG97" t="s">
        <v>71</v>
      </c>
      <c r="FH97" t="s">
        <v>71</v>
      </c>
    </row>
    <row r="98" spans="151:164" x14ac:dyDescent="0.25">
      <c r="EU98" t="s">
        <v>75</v>
      </c>
      <c r="FE98" t="s">
        <v>75</v>
      </c>
      <c r="FF98" t="s">
        <v>75</v>
      </c>
      <c r="FG98" t="s">
        <v>75</v>
      </c>
      <c r="FH98" t="s">
        <v>75</v>
      </c>
    </row>
    <row r="99" spans="151:164" x14ac:dyDescent="0.25">
      <c r="EU99" s="43"/>
      <c r="FF99" s="43" t="s">
        <v>176</v>
      </c>
      <c r="FG99" s="43" t="s">
        <v>97</v>
      </c>
      <c r="FH99" s="43" t="s">
        <v>100</v>
      </c>
    </row>
  </sheetData>
  <mergeCells count="4">
    <mergeCell ref="D1:F1"/>
    <mergeCell ref="I1:J1"/>
    <mergeCell ref="L1:AD1"/>
    <mergeCell ref="T34:V34"/>
  </mergeCells>
  <conditionalFormatting sqref="M24:AD31">
    <cfRule type="expression" dxfId="341" priority="1" stopIfTrue="1">
      <formula>(M24=$A$3)</formula>
    </cfRule>
    <cfRule type="expression" dxfId="340" priority="2" stopIfTrue="1">
      <formula>(M24=$A$4)</formula>
    </cfRule>
    <cfRule type="expression" dxfId="339" priority="3" stopIfTrue="1">
      <formula>(M24=$A$5)</formula>
    </cfRule>
    <cfRule type="expression" dxfId="338" priority="4" stopIfTrue="1">
      <formula>(M24=$A$6)</formula>
    </cfRule>
    <cfRule type="expression" dxfId="337" priority="5" stopIfTrue="1">
      <formula>(M24=$A$7)</formula>
    </cfRule>
    <cfRule type="expression" dxfId="336" priority="6" stopIfTrue="1">
      <formula>(M24=$A$8)</formula>
    </cfRule>
    <cfRule type="expression" dxfId="335" priority="7" stopIfTrue="1">
      <formula>(M24=$A$9)</formula>
    </cfRule>
    <cfRule type="expression" dxfId="334" priority="8" stopIfTrue="1">
      <formula>(M24=$A$10)</formula>
    </cfRule>
    <cfRule type="expression" dxfId="333" priority="9" stopIfTrue="1">
      <formula>(M24=$A$11)</formula>
    </cfRule>
    <cfRule type="expression" dxfId="332" priority="10" stopIfTrue="1">
      <formula>(M24=$A$12)</formula>
    </cfRule>
    <cfRule type="expression" dxfId="331" priority="11" stopIfTrue="1">
      <formula>(M24=$A$13)</formula>
    </cfRule>
    <cfRule type="expression" dxfId="330" priority="12" stopIfTrue="1">
      <formula>(M24=$A$14)</formula>
    </cfRule>
    <cfRule type="expression" dxfId="329" priority="13" stopIfTrue="1">
      <formula>(M24=$A$15)</formula>
    </cfRule>
    <cfRule type="expression" dxfId="328" priority="14" stopIfTrue="1">
      <formula>(M24=$A$16)</formula>
    </cfRule>
    <cfRule type="expression" dxfId="327" priority="15" stopIfTrue="1">
      <formula>(M24=$A$17)</formula>
    </cfRule>
    <cfRule type="expression" dxfId="326" priority="16" stopIfTrue="1">
      <formula>(M24=$A$18)</formula>
    </cfRule>
    <cfRule type="expression" dxfId="325" priority="17" stopIfTrue="1">
      <formula>(M24=$A$19)</formula>
    </cfRule>
    <cfRule type="expression" dxfId="324" priority="18" stopIfTrue="1">
      <formula>(M24=$A$20)</formula>
    </cfRule>
  </conditionalFormatting>
  <conditionalFormatting sqref="AF3:FS3">
    <cfRule type="expression" dxfId="323" priority="19" stopIfTrue="1">
      <formula>(AF3=$A$3)</formula>
    </cfRule>
    <cfRule type="expression" dxfId="322" priority="20" stopIfTrue="1">
      <formula>(AF3=$A$4)</formula>
    </cfRule>
    <cfRule type="expression" dxfId="321" priority="21" stopIfTrue="1">
      <formula>(AF3=$A$5)</formula>
    </cfRule>
    <cfRule type="expression" dxfId="320" priority="22" stopIfTrue="1">
      <formula>(AF3=$A$6)</formula>
    </cfRule>
    <cfRule type="expression" dxfId="319" priority="23" stopIfTrue="1">
      <formula>(AF3=$A$7)</formula>
    </cfRule>
    <cfRule type="expression" dxfId="318" priority="24" stopIfTrue="1">
      <formula>(AF3=$A$8)</formula>
    </cfRule>
    <cfRule type="expression" dxfId="317" priority="25" stopIfTrue="1">
      <formula>(AF3=$A$9)</formula>
    </cfRule>
    <cfRule type="expression" dxfId="316" priority="26" stopIfTrue="1">
      <formula>(AF3=$A$10)</formula>
    </cfRule>
    <cfRule type="expression" dxfId="315" priority="27" stopIfTrue="1">
      <formula>(AF3=$A$11)</formula>
    </cfRule>
    <cfRule type="expression" dxfId="314" priority="28" stopIfTrue="1">
      <formula>(AF3=$A$12)</formula>
    </cfRule>
    <cfRule type="expression" dxfId="313" priority="29" stopIfTrue="1">
      <formula>(AF3=$A$13)</formula>
    </cfRule>
    <cfRule type="expression" dxfId="312" priority="30" stopIfTrue="1">
      <formula>(AF3=$A$14)</formula>
    </cfRule>
    <cfRule type="expression" dxfId="311" priority="31" stopIfTrue="1">
      <formula>(AF3=$A$15)</formula>
    </cfRule>
    <cfRule type="expression" dxfId="310" priority="32" stopIfTrue="1">
      <formula>(AF3=$A$16)</formula>
    </cfRule>
    <cfRule type="expression" dxfId="309" priority="33" stopIfTrue="1">
      <formula>(AF3=$A$17)</formula>
    </cfRule>
    <cfRule type="expression" dxfId="308" priority="34" stopIfTrue="1">
      <formula>(AF3=$A$18)</formula>
    </cfRule>
    <cfRule type="expression" dxfId="307" priority="35" stopIfTrue="1">
      <formula>(AF3=$A$19)</formula>
    </cfRule>
    <cfRule type="expression" dxfId="306" priority="36" stopIfTrue="1">
      <formula>(AF3=$A$20)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Calculate Full and Bye</vt:lpstr>
      <vt:lpstr>8Px7B</vt:lpstr>
      <vt:lpstr>8Px7B - Move Match</vt:lpstr>
      <vt:lpstr>8Px7B Move Match 2</vt:lpstr>
      <vt:lpstr>8Px7B - Move Match 3</vt:lpstr>
      <vt:lpstr>8Px7B - Move Match testing</vt:lpstr>
      <vt:lpstr>8Px14B</vt:lpstr>
      <vt:lpstr>18PxRB - Testing</vt:lpstr>
      <vt:lpstr>18PxRB - Testing (2)</vt:lpstr>
      <vt:lpstr>18PxRB - Testing (3)</vt:lpstr>
      <vt:lpstr>18PxRB - Testing (4)</vt:lpstr>
      <vt:lpstr>18PxRB - Testing (5)</vt:lpstr>
      <vt:lpstr>18PxRB - Testing (6)</vt:lpstr>
      <vt:lpstr>18PxRB - Testing (7)</vt:lpstr>
      <vt:lpstr>18PxRB - Testing (8)</vt:lpstr>
      <vt:lpstr>18PxB 2at50</vt:lpstr>
      <vt:lpstr>19PxRB 1at50</vt:lpstr>
      <vt:lpstr>19PxRB 1at50 (2)</vt:lpstr>
      <vt:lpstr>18PxRB - Testing (9)</vt:lpstr>
      <vt:lpstr>19PxRB 2at50</vt:lpstr>
      <vt:lpstr>For Testing</vt:lpstr>
      <vt:lpstr>'18PxB 2at50'!Randomized</vt:lpstr>
      <vt:lpstr>'18PxRB - Testing (2)'!Randomized</vt:lpstr>
      <vt:lpstr>'18PxRB - Testing (3)'!Randomized</vt:lpstr>
      <vt:lpstr>'18PxRB - Testing (4)'!Randomized</vt:lpstr>
      <vt:lpstr>'18PxRB - Testing (5)'!Randomized</vt:lpstr>
      <vt:lpstr>'18PxRB - Testing (6)'!Randomized</vt:lpstr>
      <vt:lpstr>'18PxRB - Testing (7)'!Randomized</vt:lpstr>
      <vt:lpstr>'18PxRB - Testing (8)'!Randomized</vt:lpstr>
      <vt:lpstr>'18PxRB - Testing (9)'!Randomized</vt:lpstr>
      <vt:lpstr>'19PxRB 1at50'!Randomized</vt:lpstr>
      <vt:lpstr>'19PxRB 1at50 (2)'!Randomized</vt:lpstr>
      <vt:lpstr>'19PxRB 2at50'!Randomized</vt:lpstr>
      <vt:lpstr>'For Testing'!Randomized</vt:lpstr>
      <vt:lpstr>Randomized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2025-04-04T18:14:26Z</dcterms:created>
  <dcterms:modified xsi:type="dcterms:W3CDTF">2025-07-31T03:45:26Z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eb7ed6d5-fd33-46df-95c0-a5280a8e7054</vt:lpwstr>
  </property>
</Properties>
</file>