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LG-PC\Desktop\보관함\사업\EXIT\19기\4. 벌점표\"/>
    </mc:Choice>
  </mc:AlternateContent>
  <xr:revisionPtr revIDLastSave="0" documentId="13_ncr:1_{35E8E9D2-20C7-4E94-A73A-685608B863CF}" xr6:coauthVersionLast="47" xr6:coauthVersionMax="47" xr10:uidLastSave="{00000000-0000-0000-0000-000000000000}"/>
  <bookViews>
    <workbookView xWindow="0" yWindow="1430" windowWidth="14210" windowHeight="13050" activeTab="3" xr2:uid="{00000000-000D-0000-FFFF-FFFF00000000}"/>
  </bookViews>
  <sheets>
    <sheet name="8월" sheetId="2" r:id="rId1"/>
    <sheet name="8+9월" sheetId="14" r:id="rId2"/>
    <sheet name="10월" sheetId="15" r:id="rId3"/>
    <sheet name="11월" sheetId="17" r:id="rId4"/>
    <sheet name="신환회" sheetId="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9J/La79MSQedKgS/sr2UhP1xk3W/k6uHgQzxlQ4ZYic="/>
    </ext>
  </extLst>
</workbook>
</file>

<file path=xl/calcChain.xml><?xml version="1.0" encoding="utf-8"?>
<calcChain xmlns="http://schemas.openxmlformats.org/spreadsheetml/2006/main">
  <c r="P7" i="17" l="1"/>
  <c r="O8" i="17"/>
  <c r="O6" i="17"/>
  <c r="O5" i="17"/>
  <c r="O4" i="17"/>
  <c r="N4" i="17"/>
  <c r="N5" i="17"/>
  <c r="N7" i="17"/>
  <c r="N6" i="17"/>
  <c r="P8" i="17"/>
  <c r="P6" i="17"/>
  <c r="P5" i="17"/>
  <c r="D108" i="17"/>
  <c r="D107" i="17"/>
  <c r="D106" i="17"/>
  <c r="K106" i="17" s="1"/>
  <c r="C106" i="17" s="1"/>
  <c r="D105" i="17"/>
  <c r="D104" i="17"/>
  <c r="D103" i="17"/>
  <c r="D102" i="17"/>
  <c r="D101" i="17"/>
  <c r="D100" i="17"/>
  <c r="K100" i="17" s="1"/>
  <c r="C100" i="17" s="1"/>
  <c r="D99" i="17"/>
  <c r="D97" i="17"/>
  <c r="D96" i="17"/>
  <c r="D95" i="17"/>
  <c r="D94" i="17"/>
  <c r="D93" i="17"/>
  <c r="D92" i="17"/>
  <c r="D91" i="17"/>
  <c r="D90" i="17"/>
  <c r="D89" i="17"/>
  <c r="D87" i="17"/>
  <c r="D86" i="17"/>
  <c r="D85" i="17"/>
  <c r="D84" i="17"/>
  <c r="D83" i="17"/>
  <c r="D82" i="17"/>
  <c r="D81" i="17"/>
  <c r="D80" i="17"/>
  <c r="D79" i="17"/>
  <c r="D77" i="17"/>
  <c r="D76" i="17"/>
  <c r="D74" i="17"/>
  <c r="D73" i="17"/>
  <c r="D72" i="17"/>
  <c r="D71" i="17"/>
  <c r="K71" i="17" s="1"/>
  <c r="C71" i="17" s="1"/>
  <c r="D70" i="17"/>
  <c r="D69" i="17"/>
  <c r="D68" i="17"/>
  <c r="D67" i="17"/>
  <c r="D109" i="17"/>
  <c r="D98" i="17"/>
  <c r="D88" i="17"/>
  <c r="D78" i="17"/>
  <c r="D75" i="17"/>
  <c r="K75" i="17" s="1"/>
  <c r="C75" i="17" s="1"/>
  <c r="D66" i="17"/>
  <c r="K66" i="17" s="1"/>
  <c r="C66" i="17" s="1"/>
  <c r="D65" i="17"/>
  <c r="D64" i="17"/>
  <c r="D63" i="17"/>
  <c r="D62" i="17"/>
  <c r="D61" i="17"/>
  <c r="D60" i="17"/>
  <c r="D59" i="17"/>
  <c r="D58" i="17"/>
  <c r="D56" i="17"/>
  <c r="D55" i="17"/>
  <c r="D54" i="17"/>
  <c r="D53" i="17"/>
  <c r="D52" i="17"/>
  <c r="K52" i="17" s="1"/>
  <c r="C52" i="17" s="1"/>
  <c r="D51" i="17"/>
  <c r="D50" i="17"/>
  <c r="D49" i="17"/>
  <c r="D48" i="17"/>
  <c r="D47" i="17"/>
  <c r="D46" i="17"/>
  <c r="D45" i="17"/>
  <c r="D43" i="17"/>
  <c r="D42" i="17"/>
  <c r="D41" i="17"/>
  <c r="D40" i="17"/>
  <c r="D39" i="17"/>
  <c r="D38" i="17"/>
  <c r="K38" i="17" s="1"/>
  <c r="C38" i="17" s="1"/>
  <c r="D37" i="17"/>
  <c r="D36" i="17"/>
  <c r="D35" i="17"/>
  <c r="D33" i="17"/>
  <c r="D32" i="17"/>
  <c r="D31" i="17"/>
  <c r="D30" i="17"/>
  <c r="D27" i="17"/>
  <c r="D25" i="17"/>
  <c r="D24" i="17"/>
  <c r="D22" i="17"/>
  <c r="D21" i="17"/>
  <c r="D20" i="17"/>
  <c r="D17" i="17"/>
  <c r="D16" i="17"/>
  <c r="D15" i="17"/>
  <c r="D14" i="17"/>
  <c r="D12" i="17"/>
  <c r="D11" i="17"/>
  <c r="D10" i="17"/>
  <c r="D9" i="17"/>
  <c r="K105" i="17"/>
  <c r="C105" i="17" s="1"/>
  <c r="K107" i="17"/>
  <c r="C107" i="17" s="1"/>
  <c r="B83" i="14"/>
  <c r="C83" i="14"/>
  <c r="D83" i="14"/>
  <c r="F83" i="14"/>
  <c r="L83" i="14"/>
  <c r="B39" i="2"/>
  <c r="I39" i="2"/>
  <c r="B8" i="2"/>
  <c r="I8" i="2"/>
  <c r="B83" i="2"/>
  <c r="I83" i="2"/>
  <c r="B8" i="14"/>
  <c r="C8" i="14"/>
  <c r="D8" i="14"/>
  <c r="F8" i="14"/>
  <c r="L8" i="14"/>
  <c r="B39" i="14"/>
  <c r="C39" i="14"/>
  <c r="D39" i="14"/>
  <c r="F39" i="14"/>
  <c r="L39" i="14"/>
  <c r="B90" i="14"/>
  <c r="F90" i="14"/>
  <c r="D57" i="17"/>
  <c r="K57" i="17" s="1"/>
  <c r="C57" i="17" s="1"/>
  <c r="D44" i="17"/>
  <c r="K44" i="17" s="1"/>
  <c r="C44" i="17" s="1"/>
  <c r="D34" i="17"/>
  <c r="D29" i="17"/>
  <c r="K29" i="17" s="1"/>
  <c r="C29" i="17" s="1"/>
  <c r="D28" i="17"/>
  <c r="K28" i="17" s="1"/>
  <c r="C28" i="17" s="1"/>
  <c r="D26" i="17"/>
  <c r="D23" i="17"/>
  <c r="K23" i="17" s="1"/>
  <c r="C23" i="17" s="1"/>
  <c r="D19" i="17"/>
  <c r="K19" i="17" s="1"/>
  <c r="C19" i="17" s="1"/>
  <c r="D18" i="17"/>
  <c r="K18" i="17" s="1"/>
  <c r="C18" i="17" s="1"/>
  <c r="D13" i="17"/>
  <c r="K13" i="17" s="1"/>
  <c r="C13" i="17" s="1"/>
  <c r="D8" i="17"/>
  <c r="K108" i="17"/>
  <c r="C108" i="17" s="1"/>
  <c r="K98" i="17"/>
  <c r="C98" i="17" s="1"/>
  <c r="K8" i="17"/>
  <c r="C8" i="17" s="1"/>
  <c r="K88" i="17"/>
  <c r="C88" i="17" s="1"/>
  <c r="B19" i="17"/>
  <c r="B100" i="17"/>
  <c r="B66" i="17"/>
  <c r="B107" i="17"/>
  <c r="B28" i="17"/>
  <c r="B23" i="17"/>
  <c r="B75" i="17"/>
  <c r="B71" i="17"/>
  <c r="B13" i="17"/>
  <c r="B8" i="17"/>
  <c r="B26" i="17"/>
  <c r="K26" i="17"/>
  <c r="C26" i="17" s="1"/>
  <c r="B38" i="17"/>
  <c r="B34" i="17"/>
  <c r="K34" i="17"/>
  <c r="C34" i="17" s="1"/>
  <c r="B57" i="17"/>
  <c r="B44" i="17"/>
  <c r="B29" i="17"/>
  <c r="B18" i="17"/>
  <c r="B78" i="17"/>
  <c r="K78" i="17"/>
  <c r="C78" i="17" s="1"/>
  <c r="B52" i="17"/>
  <c r="B98" i="17"/>
  <c r="B88" i="17"/>
  <c r="B109" i="17"/>
  <c r="K109" i="17"/>
  <c r="C109" i="17" s="1"/>
  <c r="B108" i="17"/>
  <c r="B106" i="17"/>
  <c r="B105" i="17"/>
  <c r="B104" i="17"/>
  <c r="B103" i="17"/>
  <c r="B102" i="17"/>
  <c r="B101" i="17"/>
  <c r="B99" i="17"/>
  <c r="B97" i="17"/>
  <c r="B96" i="17"/>
  <c r="B95" i="17"/>
  <c r="B94" i="17"/>
  <c r="B93" i="17"/>
  <c r="B92" i="17"/>
  <c r="B91" i="17"/>
  <c r="B90" i="17"/>
  <c r="B89" i="17"/>
  <c r="B87" i="17"/>
  <c r="B86" i="17"/>
  <c r="B85" i="17"/>
  <c r="B84" i="17"/>
  <c r="B83" i="17"/>
  <c r="B82" i="17"/>
  <c r="B81" i="17"/>
  <c r="B80" i="17"/>
  <c r="B79" i="17"/>
  <c r="B77" i="17"/>
  <c r="B76" i="17"/>
  <c r="B74" i="17"/>
  <c r="B73" i="17"/>
  <c r="B72" i="17"/>
  <c r="B70" i="17"/>
  <c r="B69" i="17"/>
  <c r="B68" i="17"/>
  <c r="B67" i="17"/>
  <c r="B65" i="17"/>
  <c r="B64" i="17"/>
  <c r="B63" i="17"/>
  <c r="B62" i="17"/>
  <c r="B61" i="17"/>
  <c r="B60" i="17"/>
  <c r="B59" i="17"/>
  <c r="B58" i="17"/>
  <c r="B56" i="17"/>
  <c r="B55" i="17"/>
  <c r="B54" i="17"/>
  <c r="B53" i="17"/>
  <c r="B51" i="17"/>
  <c r="B50" i="17"/>
  <c r="B49" i="17"/>
  <c r="B48" i="17"/>
  <c r="B47" i="17"/>
  <c r="B46" i="17"/>
  <c r="B45" i="17"/>
  <c r="B43" i="17"/>
  <c r="B42" i="17"/>
  <c r="B41" i="17"/>
  <c r="B40" i="17"/>
  <c r="B39" i="17"/>
  <c r="B37" i="17"/>
  <c r="B36" i="17"/>
  <c r="B35" i="17"/>
  <c r="B33" i="17"/>
  <c r="B32" i="17"/>
  <c r="B31" i="17"/>
  <c r="B30" i="17"/>
  <c r="B27" i="17"/>
  <c r="B25" i="17"/>
  <c r="B24" i="17"/>
  <c r="B22" i="17"/>
  <c r="B21" i="17"/>
  <c r="B20" i="17"/>
  <c r="B17" i="17"/>
  <c r="B16" i="17"/>
  <c r="B15" i="17"/>
  <c r="B14" i="17"/>
  <c r="B12" i="17"/>
  <c r="B11" i="17"/>
  <c r="B10" i="17"/>
  <c r="B9" i="17"/>
  <c r="B7" i="17"/>
  <c r="B6" i="17"/>
  <c r="B5" i="17"/>
  <c r="B4" i="17"/>
  <c r="B3" i="17"/>
  <c r="Q95" i="14"/>
  <c r="O92" i="14"/>
  <c r="P93" i="15"/>
  <c r="P92" i="15"/>
  <c r="P91" i="15"/>
  <c r="O93" i="15"/>
  <c r="N92" i="15"/>
  <c r="O91" i="15"/>
  <c r="N91" i="15"/>
  <c r="O90" i="15"/>
  <c r="N90" i="15"/>
  <c r="O89" i="15"/>
  <c r="N89" i="15"/>
  <c r="P96" i="14"/>
  <c r="Q96" i="14"/>
  <c r="P92" i="14"/>
  <c r="O93" i="14"/>
  <c r="P93" i="14"/>
  <c r="Q93" i="14"/>
  <c r="O94" i="14"/>
  <c r="P94" i="14"/>
  <c r="Q94" i="14"/>
  <c r="O95" i="14"/>
  <c r="B87" i="15"/>
  <c r="B86" i="15"/>
  <c r="B85" i="15"/>
  <c r="B84" i="15"/>
  <c r="B83" i="15"/>
  <c r="B82" i="15"/>
  <c r="B81" i="15"/>
  <c r="B80" i="15"/>
  <c r="B79" i="15"/>
  <c r="B78" i="15"/>
  <c r="B77" i="15"/>
  <c r="B76" i="15"/>
  <c r="B75" i="15"/>
  <c r="B74" i="15"/>
  <c r="B73" i="15"/>
  <c r="B72" i="15"/>
  <c r="B71" i="15"/>
  <c r="B70" i="15"/>
  <c r="B69" i="15"/>
  <c r="B68" i="15"/>
  <c r="B67"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5" i="15"/>
  <c r="B4" i="15"/>
  <c r="B3" i="14"/>
  <c r="F3" i="14"/>
  <c r="B4" i="14"/>
  <c r="F4" i="14"/>
  <c r="B5" i="14"/>
  <c r="F5" i="14"/>
  <c r="B6" i="14"/>
  <c r="F6" i="14"/>
  <c r="B7" i="14"/>
  <c r="F7" i="14"/>
  <c r="B9" i="14"/>
  <c r="F9" i="14"/>
  <c r="B10" i="14"/>
  <c r="F10" i="14"/>
  <c r="B11" i="14"/>
  <c r="F11" i="14"/>
  <c r="B12" i="14"/>
  <c r="F12" i="14"/>
  <c r="B13" i="14"/>
  <c r="F13" i="14"/>
  <c r="B14" i="14"/>
  <c r="F14" i="14"/>
  <c r="B15" i="14"/>
  <c r="F15" i="14"/>
  <c r="B16" i="14"/>
  <c r="F16" i="14"/>
  <c r="B17" i="14"/>
  <c r="F17" i="14"/>
  <c r="B18" i="14"/>
  <c r="F18" i="14"/>
  <c r="B19" i="14"/>
  <c r="F19" i="14"/>
  <c r="B20" i="14"/>
  <c r="F20" i="14"/>
  <c r="B21" i="14"/>
  <c r="F21" i="14"/>
  <c r="B22" i="14"/>
  <c r="F22" i="14"/>
  <c r="B23" i="14"/>
  <c r="F23" i="14"/>
  <c r="B24" i="14"/>
  <c r="F24" i="14"/>
  <c r="B25" i="14"/>
  <c r="F25" i="14"/>
  <c r="B26" i="14"/>
  <c r="F26" i="14"/>
  <c r="B27" i="14"/>
  <c r="F27" i="14"/>
  <c r="B28" i="14"/>
  <c r="F28" i="14"/>
  <c r="B29" i="14"/>
  <c r="F29" i="14"/>
  <c r="B30" i="14"/>
  <c r="F30" i="14"/>
  <c r="B31" i="14"/>
  <c r="F31" i="14"/>
  <c r="B32" i="14"/>
  <c r="F32" i="14"/>
  <c r="B33" i="14"/>
  <c r="F33" i="14"/>
  <c r="B34" i="14"/>
  <c r="F34" i="14"/>
  <c r="B35" i="14"/>
  <c r="F35" i="14"/>
  <c r="B36" i="14"/>
  <c r="F36" i="14"/>
  <c r="B37" i="14"/>
  <c r="F37" i="14"/>
  <c r="B38" i="14"/>
  <c r="F38" i="14"/>
  <c r="B40" i="14"/>
  <c r="F40" i="14"/>
  <c r="B41" i="14"/>
  <c r="F41" i="14"/>
  <c r="B42" i="14"/>
  <c r="F42" i="14"/>
  <c r="B43" i="14"/>
  <c r="F43" i="14"/>
  <c r="B44" i="14"/>
  <c r="F44" i="14"/>
  <c r="B45" i="14"/>
  <c r="F45" i="14"/>
  <c r="B46" i="14"/>
  <c r="F46" i="14"/>
  <c r="B47" i="14"/>
  <c r="F47" i="14"/>
  <c r="B48" i="14"/>
  <c r="F48" i="14"/>
  <c r="B49" i="14"/>
  <c r="F49" i="14"/>
  <c r="B50" i="14"/>
  <c r="F50" i="14"/>
  <c r="B51" i="14"/>
  <c r="F51" i="14"/>
  <c r="B52" i="14"/>
  <c r="F52" i="14"/>
  <c r="B53" i="14"/>
  <c r="F53" i="14"/>
  <c r="B54" i="14"/>
  <c r="F54" i="14"/>
  <c r="B55" i="14"/>
  <c r="F55" i="14"/>
  <c r="B56" i="14"/>
  <c r="F56" i="14"/>
  <c r="B57" i="14"/>
  <c r="F57" i="14"/>
  <c r="B58" i="14"/>
  <c r="F58" i="14"/>
  <c r="B59" i="14"/>
  <c r="F59" i="14"/>
  <c r="B60" i="14"/>
  <c r="F60" i="14"/>
  <c r="B61" i="14"/>
  <c r="F61" i="14"/>
  <c r="B62" i="14"/>
  <c r="F62" i="14"/>
  <c r="B63" i="14"/>
  <c r="F63" i="14"/>
  <c r="B64" i="14"/>
  <c r="F64" i="14"/>
  <c r="B65" i="14"/>
  <c r="F65" i="14"/>
  <c r="B66" i="14"/>
  <c r="F66" i="14"/>
  <c r="B67" i="14"/>
  <c r="F67" i="14"/>
  <c r="B68" i="14"/>
  <c r="F68" i="14"/>
  <c r="B69" i="14"/>
  <c r="F69" i="14"/>
  <c r="B70" i="14"/>
  <c r="F70" i="14"/>
  <c r="B71" i="14"/>
  <c r="F71" i="14"/>
  <c r="B72" i="14"/>
  <c r="F72" i="14"/>
  <c r="B73" i="14"/>
  <c r="F73" i="14"/>
  <c r="B74" i="14"/>
  <c r="F74" i="14"/>
  <c r="B75" i="14"/>
  <c r="F75" i="14"/>
  <c r="B76" i="14"/>
  <c r="F76" i="14"/>
  <c r="B77" i="14"/>
  <c r="F77" i="14"/>
  <c r="B78" i="14"/>
  <c r="F78" i="14"/>
  <c r="B79" i="14"/>
  <c r="F79" i="14"/>
  <c r="B80" i="14"/>
  <c r="F80" i="14"/>
  <c r="B81" i="14"/>
  <c r="F81" i="14"/>
  <c r="B82" i="14"/>
  <c r="F82" i="14"/>
  <c r="B84" i="14"/>
  <c r="F84" i="14"/>
  <c r="B85" i="14"/>
  <c r="F85" i="14"/>
  <c r="B86" i="14"/>
  <c r="F86" i="14"/>
  <c r="B87" i="14"/>
  <c r="F87" i="14"/>
  <c r="B88" i="14"/>
  <c r="F88" i="14"/>
  <c r="B89" i="14"/>
  <c r="F89" i="14"/>
  <c r="L96" i="2"/>
  <c r="L95" i="2"/>
  <c r="N96" i="2"/>
  <c r="N95" i="2"/>
  <c r="N94" i="2"/>
  <c r="I90" i="2"/>
  <c r="B90" i="2" s="1"/>
  <c r="I89" i="2"/>
  <c r="B89" i="2" s="1"/>
  <c r="M95" i="2"/>
  <c r="M94" i="2"/>
  <c r="L94" i="2"/>
  <c r="M93" i="2"/>
  <c r="L93" i="2"/>
  <c r="I3" i="2"/>
  <c r="B3" i="2" s="1"/>
  <c r="D3" i="14" s="1"/>
  <c r="I4" i="2"/>
  <c r="B4" i="2" s="1"/>
  <c r="I5" i="2"/>
  <c r="B5" i="2" s="1"/>
  <c r="D5" i="14" s="1"/>
  <c r="I6" i="2"/>
  <c r="B6" i="2" s="1"/>
  <c r="D6" i="14" s="1"/>
  <c r="I7" i="2"/>
  <c r="B7" i="2" s="1"/>
  <c r="D7" i="14" s="1"/>
  <c r="I9" i="2"/>
  <c r="B9" i="2" s="1"/>
  <c r="I10" i="2"/>
  <c r="B10" i="2" s="1"/>
  <c r="D10" i="14" s="1"/>
  <c r="I11" i="2"/>
  <c r="B11" i="2" s="1"/>
  <c r="D11" i="14" s="1"/>
  <c r="I12" i="2"/>
  <c r="B12" i="2" s="1"/>
  <c r="I13" i="2"/>
  <c r="B13" i="2" s="1"/>
  <c r="D13" i="14" s="1"/>
  <c r="I14" i="2"/>
  <c r="B14" i="2" s="1"/>
  <c r="I15" i="2"/>
  <c r="B15" i="2" s="1"/>
  <c r="I16" i="2"/>
  <c r="B16" i="2" s="1"/>
  <c r="I17" i="2"/>
  <c r="B17" i="2" s="1"/>
  <c r="D17" i="14" s="1"/>
  <c r="I18" i="2"/>
  <c r="B18" i="2" s="1"/>
  <c r="I19" i="2"/>
  <c r="B19" i="2" s="1"/>
  <c r="D19" i="14" s="1"/>
  <c r="I20" i="2"/>
  <c r="B20" i="2" s="1"/>
  <c r="I21" i="2"/>
  <c r="B21" i="2" s="1"/>
  <c r="I22" i="2"/>
  <c r="B22" i="2" s="1"/>
  <c r="I23" i="2"/>
  <c r="B23" i="2" s="1"/>
  <c r="I24" i="2"/>
  <c r="B24" i="2" s="1"/>
  <c r="D24" i="14" s="1"/>
  <c r="I25" i="2"/>
  <c r="B25" i="2" s="1"/>
  <c r="I26" i="2"/>
  <c r="B26" i="2" s="1"/>
  <c r="I27" i="2"/>
  <c r="B27" i="2" s="1"/>
  <c r="I28" i="2"/>
  <c r="B28" i="2" s="1"/>
  <c r="I29" i="2"/>
  <c r="B29" i="2" s="1"/>
  <c r="D29" i="14" s="1"/>
  <c r="I30" i="2"/>
  <c r="B30" i="2" s="1"/>
  <c r="I31" i="2"/>
  <c r="B31" i="2" s="1"/>
  <c r="D31" i="14" s="1"/>
  <c r="I32" i="2"/>
  <c r="B32" i="2" s="1"/>
  <c r="I33" i="2"/>
  <c r="B33" i="2" s="1"/>
  <c r="D33" i="14" s="1"/>
  <c r="I34" i="2"/>
  <c r="B34" i="2" s="1"/>
  <c r="D34" i="14" s="1"/>
  <c r="I35" i="2"/>
  <c r="B35" i="2" s="1"/>
  <c r="D35" i="14" s="1"/>
  <c r="I36" i="2"/>
  <c r="B36" i="2" s="1"/>
  <c r="I37" i="2"/>
  <c r="B37" i="2" s="1"/>
  <c r="D37" i="14" s="1"/>
  <c r="I38" i="2"/>
  <c r="B38" i="2" s="1"/>
  <c r="I40" i="2"/>
  <c r="B40" i="2" s="1"/>
  <c r="D40" i="14" s="1"/>
  <c r="I41" i="2"/>
  <c r="B41" i="2" s="1"/>
  <c r="I42" i="2"/>
  <c r="B42" i="2" s="1"/>
  <c r="D42" i="14" s="1"/>
  <c r="I43" i="2"/>
  <c r="B43" i="2" s="1"/>
  <c r="I44" i="2"/>
  <c r="B44" i="2" s="1"/>
  <c r="D44" i="14" s="1"/>
  <c r="I45" i="2"/>
  <c r="B45" i="2" s="1"/>
  <c r="I46" i="2"/>
  <c r="B46" i="2" s="1"/>
  <c r="D46" i="14" s="1"/>
  <c r="I47" i="2"/>
  <c r="B47" i="2" s="1"/>
  <c r="I48" i="2"/>
  <c r="B48" i="2" s="1"/>
  <c r="I49" i="2"/>
  <c r="B49" i="2" s="1"/>
  <c r="I50" i="2"/>
  <c r="B50" i="2" s="1"/>
  <c r="I51" i="2"/>
  <c r="B51" i="2" s="1"/>
  <c r="D51" i="14" s="1"/>
  <c r="I52" i="2"/>
  <c r="B52" i="2" s="1"/>
  <c r="I53" i="2"/>
  <c r="B53" i="2" s="1"/>
  <c r="D53" i="14" s="1"/>
  <c r="I54" i="2"/>
  <c r="B54" i="2" s="1"/>
  <c r="I55" i="2"/>
  <c r="B55" i="2" s="1"/>
  <c r="I56" i="2"/>
  <c r="B56" i="2" s="1"/>
  <c r="I57" i="2"/>
  <c r="B57" i="2" s="1"/>
  <c r="I58" i="2"/>
  <c r="B58" i="2" s="1"/>
  <c r="I59" i="2"/>
  <c r="B59" i="2" s="1"/>
  <c r="D59" i="14" s="1"/>
  <c r="I60" i="2"/>
  <c r="B60" i="2" s="1"/>
  <c r="I61" i="2"/>
  <c r="B61" i="2" s="1"/>
  <c r="D61" i="14" s="1"/>
  <c r="I62" i="2"/>
  <c r="B62" i="2" s="1"/>
  <c r="I63" i="2"/>
  <c r="B63" i="2" s="1"/>
  <c r="D63" i="14" s="1"/>
  <c r="I64" i="2"/>
  <c r="B64" i="2" s="1"/>
  <c r="I65" i="2"/>
  <c r="B65" i="2" s="1"/>
  <c r="I66" i="2"/>
  <c r="B66" i="2" s="1"/>
  <c r="I67" i="2"/>
  <c r="B67" i="2" s="1"/>
  <c r="I68" i="2"/>
  <c r="B68" i="2" s="1"/>
  <c r="D68" i="14" s="1"/>
  <c r="I69" i="2"/>
  <c r="B69" i="2" s="1"/>
  <c r="I70" i="2"/>
  <c r="B70" i="2" s="1"/>
  <c r="I71" i="2"/>
  <c r="B71" i="2" s="1"/>
  <c r="I72" i="2"/>
  <c r="B72" i="2" s="1"/>
  <c r="I73" i="2"/>
  <c r="B73" i="2" s="1"/>
  <c r="I74" i="2"/>
  <c r="B74" i="2" s="1"/>
  <c r="I75" i="2"/>
  <c r="B75" i="2" s="1"/>
  <c r="I76" i="2"/>
  <c r="B76" i="2" s="1"/>
  <c r="I77" i="2"/>
  <c r="B77" i="2" s="1"/>
  <c r="D77" i="14" s="1"/>
  <c r="I78" i="2"/>
  <c r="B78" i="2" s="1"/>
  <c r="D78" i="14" s="1"/>
  <c r="I79" i="2"/>
  <c r="B79" i="2" s="1"/>
  <c r="D79" i="14" s="1"/>
  <c r="I80" i="2"/>
  <c r="B80" i="2" s="1"/>
  <c r="I81" i="2"/>
  <c r="B81" i="2" s="1"/>
  <c r="D81" i="14" s="1"/>
  <c r="I82" i="2"/>
  <c r="B82" i="2" s="1"/>
  <c r="I84" i="2"/>
  <c r="B84" i="2" s="1"/>
  <c r="D84" i="14" s="1"/>
  <c r="I85" i="2"/>
  <c r="B85" i="2" s="1"/>
  <c r="I86" i="2"/>
  <c r="B86" i="2" s="1"/>
  <c r="I87" i="2"/>
  <c r="B87" i="2" s="1"/>
  <c r="I88" i="2"/>
  <c r="B88" i="2" s="1"/>
  <c r="D88" i="14" s="1"/>
  <c r="D54" i="14" l="1"/>
  <c r="D87" i="14"/>
  <c r="L87" i="14" s="1"/>
  <c r="D28" i="14"/>
  <c r="L37" i="14" s="1"/>
  <c r="C37" i="14" s="1"/>
  <c r="D18" i="14"/>
  <c r="D50" i="14"/>
  <c r="D41" i="14"/>
  <c r="D72" i="14"/>
  <c r="L72" i="14" s="1"/>
  <c r="D90" i="14"/>
  <c r="L90" i="14" s="1"/>
  <c r="D86" i="14"/>
  <c r="L86" i="14" s="1"/>
  <c r="D45" i="14"/>
  <c r="L45" i="14" s="1"/>
  <c r="D36" i="14"/>
  <c r="D12" i="14"/>
  <c r="D75" i="14"/>
  <c r="L75" i="14" s="1"/>
  <c r="D82" i="14"/>
  <c r="L82" i="14" s="1"/>
  <c r="D74" i="14"/>
  <c r="L74" i="14" s="1"/>
  <c r="D66" i="14"/>
  <c r="L66" i="14" s="1"/>
  <c r="D58" i="14"/>
  <c r="L58" i="14" s="1"/>
  <c r="D25" i="14"/>
  <c r="L33" i="14" s="1"/>
  <c r="C33" i="14" s="1"/>
  <c r="D9" i="14"/>
  <c r="D65" i="14"/>
  <c r="D57" i="14"/>
  <c r="L57" i="14" s="1"/>
  <c r="D49" i="14"/>
  <c r="L49" i="14" s="1"/>
  <c r="D16" i="14"/>
  <c r="L16" i="14" s="1"/>
  <c r="D73" i="14"/>
  <c r="L73" i="14" s="1"/>
  <c r="D80" i="14"/>
  <c r="D64" i="14"/>
  <c r="L64" i="14" s="1"/>
  <c r="D48" i="14"/>
  <c r="L48" i="14" s="1"/>
  <c r="C48" i="14" s="1"/>
  <c r="D67" i="14"/>
  <c r="L67" i="14" s="1"/>
  <c r="D26" i="14"/>
  <c r="L26" i="14" s="1"/>
  <c r="D55" i="14"/>
  <c r="D38" i="14"/>
  <c r="L38" i="14" s="1"/>
  <c r="D30" i="14"/>
  <c r="L30" i="14" s="1"/>
  <c r="D22" i="14"/>
  <c r="L22" i="14" s="1"/>
  <c r="D14" i="14"/>
  <c r="D32" i="14"/>
  <c r="L32" i="14" s="1"/>
  <c r="D23" i="14"/>
  <c r="L23" i="14" s="1"/>
  <c r="D15" i="14"/>
  <c r="L15" i="14" s="1"/>
  <c r="D71" i="14"/>
  <c r="D47" i="14"/>
  <c r="L47" i="14" s="1"/>
  <c r="D89" i="14"/>
  <c r="D56" i="14"/>
  <c r="L56" i="14" s="1"/>
  <c r="D70" i="14"/>
  <c r="L70" i="14" s="1"/>
  <c r="D62" i="14"/>
  <c r="L62" i="14" s="1"/>
  <c r="D21" i="14"/>
  <c r="L21" i="14" s="1"/>
  <c r="D4" i="14"/>
  <c r="L4" i="14" s="1"/>
  <c r="C4" i="14" s="1"/>
  <c r="D20" i="14"/>
  <c r="D69" i="14"/>
  <c r="L69" i="14" s="1"/>
  <c r="D76" i="14"/>
  <c r="L76" i="14" s="1"/>
  <c r="D60" i="14"/>
  <c r="D52" i="14"/>
  <c r="L52" i="14" s="1"/>
  <c r="D27" i="14"/>
  <c r="L27" i="14" s="1"/>
  <c r="D85" i="14"/>
  <c r="L85" i="14" s="1"/>
  <c r="D43" i="14"/>
  <c r="L43" i="14" s="1"/>
  <c r="L53" i="14"/>
  <c r="P4" i="17"/>
  <c r="O7" i="17"/>
  <c r="L3" i="14"/>
  <c r="C3" i="14" s="1"/>
  <c r="O92" i="15"/>
  <c r="Q92" i="14"/>
  <c r="P95" i="14"/>
  <c r="L50" i="14"/>
  <c r="L10" i="14"/>
  <c r="C10" i="14" s="1"/>
  <c r="L11" i="14"/>
  <c r="L5" i="14"/>
  <c r="C5" i="14" s="1"/>
  <c r="L35" i="14"/>
  <c r="C35" i="14" s="1"/>
  <c r="L88" i="14"/>
  <c r="L61" i="14"/>
  <c r="L29" i="14"/>
  <c r="C29" i="14" s="1"/>
  <c r="L42" i="14"/>
  <c r="C42" i="14" s="1"/>
  <c r="L24" i="14"/>
  <c r="C24" i="14" s="1"/>
  <c r="L6" i="14"/>
  <c r="C6" i="14" s="1"/>
  <c r="L65" i="14"/>
  <c r="C65" i="14" s="1"/>
  <c r="L77" i="14"/>
  <c r="C77" i="14" s="1"/>
  <c r="L14" i="14"/>
  <c r="L79" i="14"/>
  <c r="C79" i="14" s="1"/>
  <c r="L46" i="14"/>
  <c r="C46" i="14" s="1"/>
  <c r="L51" i="14"/>
  <c r="C51" i="14" s="1"/>
  <c r="L13" i="14"/>
  <c r="L59" i="14"/>
  <c r="C59" i="14" s="1"/>
  <c r="L19" i="14"/>
  <c r="C19" i="14" s="1"/>
  <c r="L31" i="14"/>
  <c r="L12" i="14"/>
  <c r="C12" i="14" s="1"/>
  <c r="L60" i="14"/>
  <c r="L63" i="14"/>
  <c r="C63" i="14" s="1"/>
  <c r="L44" i="14"/>
  <c r="C44" i="14" s="1"/>
  <c r="L7" i="14"/>
  <c r="C7" i="14" s="1"/>
  <c r="M96" i="2"/>
  <c r="N93" i="2"/>
  <c r="L28" i="14" l="1"/>
  <c r="L25" i="14"/>
  <c r="C25" i="14" s="1"/>
  <c r="D24" i="15" s="1"/>
  <c r="K24" i="15" s="1"/>
  <c r="C24" i="15" s="1"/>
  <c r="K31" i="17" s="1"/>
  <c r="C31" i="17" s="1"/>
  <c r="L78" i="14"/>
  <c r="C78" i="14" s="1"/>
  <c r="D76" i="15" s="1"/>
  <c r="K76" i="15" s="1"/>
  <c r="C76" i="15" s="1"/>
  <c r="K92" i="17" s="1"/>
  <c r="C92" i="17" s="1"/>
  <c r="C11" i="14"/>
  <c r="C64" i="14"/>
  <c r="C45" i="14"/>
  <c r="C60" i="14"/>
  <c r="C13" i="14"/>
  <c r="D12" i="15" s="1"/>
  <c r="K12" i="15" s="1"/>
  <c r="C12" i="15" s="1"/>
  <c r="L84" i="14"/>
  <c r="C84" i="14" s="1"/>
  <c r="L41" i="14"/>
  <c r="C41" i="14" s="1"/>
  <c r="D39" i="15" s="1"/>
  <c r="K39" i="15" s="1"/>
  <c r="C39" i="15" s="1"/>
  <c r="C69" i="14"/>
  <c r="C21" i="14"/>
  <c r="C22" i="14"/>
  <c r="L80" i="14"/>
  <c r="C80" i="14" s="1"/>
  <c r="C58" i="14"/>
  <c r="C86" i="14"/>
  <c r="L18" i="14"/>
  <c r="C18" i="14" s="1"/>
  <c r="K12" i="17"/>
  <c r="C12" i="17" s="1"/>
  <c r="C66" i="14"/>
  <c r="D64" i="15" s="1"/>
  <c r="K64" i="15" s="1"/>
  <c r="C64" i="15" s="1"/>
  <c r="K79" i="17" s="1"/>
  <c r="C79" i="17" s="1"/>
  <c r="C31" i="14"/>
  <c r="C50" i="14"/>
  <c r="C23" i="14"/>
  <c r="D30" i="15" s="1"/>
  <c r="K30" i="15" s="1"/>
  <c r="C30" i="15" s="1"/>
  <c r="K39" i="17" s="1"/>
  <c r="C39" i="17" s="1"/>
  <c r="C38" i="14"/>
  <c r="D48" i="15" s="1"/>
  <c r="K48" i="15" s="1"/>
  <c r="C48" i="15" s="1"/>
  <c r="K59" i="17" s="1"/>
  <c r="C59" i="17" s="1"/>
  <c r="C16" i="14"/>
  <c r="D17" i="15" s="1"/>
  <c r="K17" i="15" s="1"/>
  <c r="C17" i="15" s="1"/>
  <c r="K20" i="17" s="1"/>
  <c r="C20" i="17" s="1"/>
  <c r="C74" i="14"/>
  <c r="L68" i="14"/>
  <c r="C68" i="14" s="1"/>
  <c r="D66" i="15" s="1"/>
  <c r="K66" i="15" s="1"/>
  <c r="C66" i="15" s="1"/>
  <c r="K81" i="17" s="1"/>
  <c r="C81" i="17" s="1"/>
  <c r="L81" i="14"/>
  <c r="C81" i="14" s="1"/>
  <c r="D79" i="15" s="1"/>
  <c r="K79" i="15" s="1"/>
  <c r="C79" i="15" s="1"/>
  <c r="K95" i="17" s="1"/>
  <c r="C95" i="17" s="1"/>
  <c r="C14" i="14"/>
  <c r="C61" i="14"/>
  <c r="L34" i="14"/>
  <c r="C34" i="14" s="1"/>
  <c r="D43" i="15" s="1"/>
  <c r="K43" i="15" s="1"/>
  <c r="C43" i="15" s="1"/>
  <c r="K53" i="17" s="1"/>
  <c r="C53" i="17" s="1"/>
  <c r="C53" i="14"/>
  <c r="D51" i="15" s="1"/>
  <c r="K51" i="15" s="1"/>
  <c r="C51" i="15" s="1"/>
  <c r="K62" i="17" s="1"/>
  <c r="C62" i="17" s="1"/>
  <c r="L20" i="14"/>
  <c r="C20" i="14" s="1"/>
  <c r="D19" i="15" s="1"/>
  <c r="K19" i="15" s="1"/>
  <c r="C19" i="15" s="1"/>
  <c r="K22" i="17" s="1"/>
  <c r="C22" i="17" s="1"/>
  <c r="C56" i="14"/>
  <c r="L55" i="14"/>
  <c r="C55" i="14" s="1"/>
  <c r="C49" i="14"/>
  <c r="C82" i="14"/>
  <c r="D80" i="15" s="1"/>
  <c r="K80" i="15" s="1"/>
  <c r="C80" i="15" s="1"/>
  <c r="K96" i="17" s="1"/>
  <c r="C96" i="17" s="1"/>
  <c r="C62" i="14"/>
  <c r="L89" i="14"/>
  <c r="C89" i="14" s="1"/>
  <c r="C26" i="14"/>
  <c r="C75" i="14"/>
  <c r="C28" i="14"/>
  <c r="D27" i="15" s="1"/>
  <c r="K27" i="15" s="1"/>
  <c r="C27" i="15" s="1"/>
  <c r="K35" i="17" s="1"/>
  <c r="C35" i="17" s="1"/>
  <c r="L40" i="14"/>
  <c r="C40" i="14" s="1"/>
  <c r="D38" i="15" s="1"/>
  <c r="K38" i="15" s="1"/>
  <c r="C38" i="15" s="1"/>
  <c r="K48" i="17" s="1"/>
  <c r="C48" i="17" s="1"/>
  <c r="L54" i="14"/>
  <c r="C54" i="14" s="1"/>
  <c r="C52" i="14"/>
  <c r="D50" i="15" s="1"/>
  <c r="K50" i="15" s="1"/>
  <c r="C50" i="15" s="1"/>
  <c r="K61" i="17" s="1"/>
  <c r="C61" i="17" s="1"/>
  <c r="C47" i="14"/>
  <c r="D18" i="15"/>
  <c r="K18" i="15" s="1"/>
  <c r="C18" i="15" s="1"/>
  <c r="K21" i="17" s="1"/>
  <c r="C21" i="17" s="1"/>
  <c r="C67" i="14"/>
  <c r="D65" i="15" s="1"/>
  <c r="K65" i="15" s="1"/>
  <c r="C65" i="15" s="1"/>
  <c r="K80" i="17" s="1"/>
  <c r="C80" i="17" s="1"/>
  <c r="C30" i="14"/>
  <c r="C88" i="14"/>
  <c r="C27" i="14"/>
  <c r="D35" i="15" s="1"/>
  <c r="K35" i="15" s="1"/>
  <c r="C35" i="15" s="1"/>
  <c r="K45" i="17" s="1"/>
  <c r="C45" i="17" s="1"/>
  <c r="C57" i="14"/>
  <c r="L36" i="14"/>
  <c r="C36" i="14" s="1"/>
  <c r="D46" i="15" s="1"/>
  <c r="K46" i="15" s="1"/>
  <c r="C46" i="15" s="1"/>
  <c r="K56" i="17" s="1"/>
  <c r="C56" i="17" s="1"/>
  <c r="C72" i="14"/>
  <c r="L17" i="14"/>
  <c r="C17" i="14" s="1"/>
  <c r="D20" i="15" s="1"/>
  <c r="K20" i="15" s="1"/>
  <c r="C20" i="15" s="1"/>
  <c r="K24" i="17" s="1"/>
  <c r="C24" i="17" s="1"/>
  <c r="D29" i="15"/>
  <c r="K29" i="15" s="1"/>
  <c r="C29" i="15" s="1"/>
  <c r="K37" i="17" s="1"/>
  <c r="C37" i="17" s="1"/>
  <c r="L71" i="14"/>
  <c r="C71" i="14" s="1"/>
  <c r="D69" i="15" s="1"/>
  <c r="K69" i="15" s="1"/>
  <c r="C69" i="15" s="1"/>
  <c r="K84" i="17" s="1"/>
  <c r="C84" i="17" s="1"/>
  <c r="C32" i="14"/>
  <c r="D31" i="15" s="1"/>
  <c r="K31" i="15" s="1"/>
  <c r="C31" i="15" s="1"/>
  <c r="K40" i="17" s="1"/>
  <c r="C40" i="17" s="1"/>
  <c r="L9" i="14"/>
  <c r="C9" i="14" s="1"/>
  <c r="D8" i="15" s="1"/>
  <c r="K8" i="15" s="1"/>
  <c r="C8" i="15" s="1"/>
  <c r="D11" i="15"/>
  <c r="K11" i="15" s="1"/>
  <c r="C11" i="15" s="1"/>
  <c r="K11" i="17" s="1"/>
  <c r="C11" i="17" s="1"/>
  <c r="D23" i="15"/>
  <c r="K23" i="15" s="1"/>
  <c r="C23" i="15" s="1"/>
  <c r="K30" i="17" s="1"/>
  <c r="C30" i="17" s="1"/>
  <c r="D56" i="15"/>
  <c r="K56" i="15" s="1"/>
  <c r="C56" i="15" s="1"/>
  <c r="K68" i="17" s="1"/>
  <c r="C68" i="17" s="1"/>
  <c r="D3" i="15"/>
  <c r="K3" i="15" s="1"/>
  <c r="C3" i="15" s="1"/>
  <c r="D3" i="17" s="1"/>
  <c r="K3" i="17" s="1"/>
  <c r="C3" i="17" s="1"/>
  <c r="D42" i="15"/>
  <c r="K42" i="15" s="1"/>
  <c r="C42" i="15" s="1"/>
  <c r="K51" i="17" s="1"/>
  <c r="C51" i="17" s="1"/>
  <c r="D45" i="15"/>
  <c r="K45" i="15" s="1"/>
  <c r="C45" i="15" s="1"/>
  <c r="K55" i="17" s="1"/>
  <c r="C55" i="17" s="1"/>
  <c r="D36" i="15"/>
  <c r="K36" i="15" s="1"/>
  <c r="C36" i="15" s="1"/>
  <c r="K46" i="17" s="1"/>
  <c r="C46" i="17" s="1"/>
  <c r="D49" i="15"/>
  <c r="K49" i="15" s="1"/>
  <c r="C49" i="15" s="1"/>
  <c r="K60" i="17" s="1"/>
  <c r="C60" i="17" s="1"/>
  <c r="D32" i="15"/>
  <c r="K32" i="15" s="1"/>
  <c r="C32" i="15" s="1"/>
  <c r="K41" i="17" s="1"/>
  <c r="C41" i="17" s="1"/>
  <c r="D78" i="15"/>
  <c r="K78" i="15" s="1"/>
  <c r="C78" i="15" s="1"/>
  <c r="K94" i="17" s="1"/>
  <c r="C94" i="17" s="1"/>
  <c r="D81" i="15"/>
  <c r="K81" i="15" s="1"/>
  <c r="C81" i="15" s="1"/>
  <c r="K97" i="17" s="1"/>
  <c r="C97" i="17" s="1"/>
  <c r="D34" i="15"/>
  <c r="K34" i="15" s="1"/>
  <c r="C34" i="15" s="1"/>
  <c r="K43" i="17" s="1"/>
  <c r="C43" i="17" s="1"/>
  <c r="D5" i="15"/>
  <c r="K5" i="15" s="1"/>
  <c r="C5" i="15" s="1"/>
  <c r="D5" i="17" s="1"/>
  <c r="K5" i="17" s="1"/>
  <c r="C5" i="17" s="1"/>
  <c r="D47" i="15"/>
  <c r="K47" i="15" s="1"/>
  <c r="C47" i="15" s="1"/>
  <c r="K58" i="17" s="1"/>
  <c r="C58" i="17" s="1"/>
  <c r="D62" i="15"/>
  <c r="K62" i="15" s="1"/>
  <c r="C62" i="15" s="1"/>
  <c r="K76" i="17" s="1"/>
  <c r="C76" i="17" s="1"/>
  <c r="D25" i="15"/>
  <c r="K25" i="15" s="1"/>
  <c r="C25" i="15" s="1"/>
  <c r="K32" i="17" s="1"/>
  <c r="C32" i="17" s="1"/>
  <c r="D77" i="15"/>
  <c r="K77" i="15" s="1"/>
  <c r="C77" i="15" s="1"/>
  <c r="K93" i="17" s="1"/>
  <c r="C93" i="17" s="1"/>
  <c r="D21" i="15"/>
  <c r="K21" i="15" s="1"/>
  <c r="C21" i="15" s="1"/>
  <c r="K25" i="17" s="1"/>
  <c r="C25" i="17" s="1"/>
  <c r="D75" i="15"/>
  <c r="K75" i="15" s="1"/>
  <c r="C75" i="15" s="1"/>
  <c r="K91" i="17" s="1"/>
  <c r="C91" i="17" s="1"/>
  <c r="D6" i="15"/>
  <c r="K6" i="15" s="1"/>
  <c r="C6" i="15" s="1"/>
  <c r="D6" i="17" s="1"/>
  <c r="K6" i="17" s="1"/>
  <c r="C6" i="17" s="1"/>
  <c r="D44" i="15"/>
  <c r="K44" i="15" s="1"/>
  <c r="C44" i="15" s="1"/>
  <c r="K54" i="17" s="1"/>
  <c r="C54" i="17" s="1"/>
  <c r="D61" i="15"/>
  <c r="K61" i="15" s="1"/>
  <c r="C61" i="15" s="1"/>
  <c r="K74" i="17" s="1"/>
  <c r="C74" i="17" s="1"/>
  <c r="D70" i="15"/>
  <c r="K70" i="15" s="1"/>
  <c r="C70" i="15" s="1"/>
  <c r="K85" i="17" s="1"/>
  <c r="C85" i="17" s="1"/>
  <c r="D40" i="15"/>
  <c r="K40" i="15" s="1"/>
  <c r="C40" i="15" s="1"/>
  <c r="K49" i="17" s="1"/>
  <c r="C49" i="17" s="1"/>
  <c r="D83" i="15"/>
  <c r="K83" i="15" s="1"/>
  <c r="C83" i="15" s="1"/>
  <c r="D28" i="15"/>
  <c r="K28" i="15" s="1"/>
  <c r="C28" i="15" s="1"/>
  <c r="K36" i="17" s="1"/>
  <c r="C36" i="17" s="1"/>
  <c r="D73" i="15"/>
  <c r="K73" i="15" s="1"/>
  <c r="C73" i="15" s="1"/>
  <c r="K89" i="17" s="1"/>
  <c r="C89" i="17" s="1"/>
  <c r="D9" i="15"/>
  <c r="K9" i="15" s="1"/>
  <c r="C9" i="15" s="1"/>
  <c r="K9" i="17" s="1"/>
  <c r="C9" i="17" s="1"/>
  <c r="D13" i="15"/>
  <c r="K13" i="15" s="1"/>
  <c r="C13" i="15" s="1"/>
  <c r="K14" i="17" s="1"/>
  <c r="C14" i="17" s="1"/>
  <c r="D63" i="15"/>
  <c r="K63" i="15" s="1"/>
  <c r="C63" i="15" s="1"/>
  <c r="K77" i="17" s="1"/>
  <c r="C77" i="17" s="1"/>
  <c r="D59" i="15"/>
  <c r="K59" i="15" s="1"/>
  <c r="C59" i="15" s="1"/>
  <c r="K72" i="17" s="1"/>
  <c r="C72" i="17" s="1"/>
  <c r="D54" i="15"/>
  <c r="K54" i="15" s="1"/>
  <c r="C54" i="15" s="1"/>
  <c r="K65" i="17" s="1"/>
  <c r="C65" i="17" s="1"/>
  <c r="D72" i="15"/>
  <c r="K72" i="15" s="1"/>
  <c r="C72" i="15" s="1"/>
  <c r="K87" i="17" s="1"/>
  <c r="C87" i="17" s="1"/>
  <c r="D7" i="15"/>
  <c r="K7" i="15" s="1"/>
  <c r="C7" i="15" s="1"/>
  <c r="D7" i="17" s="1"/>
  <c r="K7" i="17" s="1"/>
  <c r="C7" i="17" s="1"/>
  <c r="D57" i="15"/>
  <c r="K57" i="15" s="1"/>
  <c r="C57" i="15" s="1"/>
  <c r="K69" i="17" s="1"/>
  <c r="C69" i="17" s="1"/>
  <c r="D10" i="15"/>
  <c r="K10" i="15" s="1"/>
  <c r="C10" i="15" s="1"/>
  <c r="K10" i="17" s="1"/>
  <c r="C10" i="17" s="1"/>
  <c r="D4" i="15"/>
  <c r="K4" i="15" s="1"/>
  <c r="C4" i="15" s="1"/>
  <c r="D4" i="17" s="1"/>
  <c r="K4" i="17" s="1"/>
  <c r="C4" i="17" s="1"/>
  <c r="P90" i="15"/>
  <c r="B3" i="15"/>
  <c r="D26" i="15" l="1"/>
  <c r="K26" i="15" s="1"/>
  <c r="C26" i="15" s="1"/>
  <c r="K33" i="17" s="1"/>
  <c r="C33" i="17" s="1"/>
  <c r="D67" i="15"/>
  <c r="K67" i="15" s="1"/>
  <c r="C67" i="15" s="1"/>
  <c r="K82" i="17" s="1"/>
  <c r="C82" i="17" s="1"/>
  <c r="D15" i="15"/>
  <c r="K15" i="15" s="1"/>
  <c r="C15" i="15" s="1"/>
  <c r="K16" i="17" s="1"/>
  <c r="C16" i="17" s="1"/>
  <c r="D22" i="15"/>
  <c r="K22" i="15" s="1"/>
  <c r="C22" i="15" s="1"/>
  <c r="K27" i="17" s="1"/>
  <c r="C27" i="17" s="1"/>
  <c r="D58" i="15"/>
  <c r="K58" i="15" s="1"/>
  <c r="C58" i="15" s="1"/>
  <c r="K70" i="17" s="1"/>
  <c r="C70" i="17" s="1"/>
  <c r="D37" i="15"/>
  <c r="K37" i="15" s="1"/>
  <c r="C37" i="15" s="1"/>
  <c r="K47" i="17" s="1"/>
  <c r="C47" i="17" s="1"/>
  <c r="D60" i="15"/>
  <c r="K60" i="15" s="1"/>
  <c r="C60" i="15" s="1"/>
  <c r="K73" i="17" s="1"/>
  <c r="C73" i="17" s="1"/>
  <c r="D55" i="15"/>
  <c r="K55" i="15" s="1"/>
  <c r="C55" i="15" s="1"/>
  <c r="K67" i="17" s="1"/>
  <c r="C67" i="17" s="1"/>
  <c r="D33" i="15"/>
  <c r="K33" i="15" s="1"/>
  <c r="C33" i="15" s="1"/>
  <c r="K42" i="17" s="1"/>
  <c r="C42" i="17" s="1"/>
  <c r="D85" i="15"/>
  <c r="K85" i="15" s="1"/>
  <c r="C85" i="15" s="1"/>
  <c r="K102" i="17" s="1"/>
  <c r="C102" i="17" s="1"/>
  <c r="C15" i="14"/>
  <c r="C85" i="14"/>
  <c r="D82" i="15" s="1"/>
  <c r="K82" i="15" s="1"/>
  <c r="C82" i="15" s="1"/>
  <c r="K99" i="17" s="1"/>
  <c r="C99" i="17" s="1"/>
  <c r="C70" i="14"/>
  <c r="C43" i="14"/>
  <c r="C76" i="14"/>
  <c r="D74" i="15" s="1"/>
  <c r="K74" i="15" s="1"/>
  <c r="C74" i="15" s="1"/>
  <c r="K90" i="17" s="1"/>
  <c r="C90" i="17" s="1"/>
  <c r="D52" i="15"/>
  <c r="K52" i="15" s="1"/>
  <c r="C52" i="15" s="1"/>
  <c r="K63" i="17" s="1"/>
  <c r="C63" i="17" s="1"/>
  <c r="C73" i="14"/>
  <c r="D71" i="15" s="1"/>
  <c r="K71" i="15" s="1"/>
  <c r="C71" i="15" s="1"/>
  <c r="K86" i="17" s="1"/>
  <c r="C86" i="17" s="1"/>
  <c r="C87" i="14"/>
  <c r="D84" i="15" s="1"/>
  <c r="K84" i="15" s="1"/>
  <c r="C84" i="15" s="1"/>
  <c r="K101" i="17" s="1"/>
  <c r="C101" i="17" s="1"/>
  <c r="C90" i="14"/>
  <c r="D87" i="15" s="1"/>
  <c r="K87" i="15" s="1"/>
  <c r="C87" i="15" s="1"/>
  <c r="K104" i="17" s="1"/>
  <c r="C104" i="17" s="1"/>
  <c r="P89" i="15"/>
  <c r="D86" i="15" l="1"/>
  <c r="K86" i="15" s="1"/>
  <c r="C86" i="15" s="1"/>
  <c r="K103" i="17" s="1"/>
  <c r="C103" i="17" s="1"/>
  <c r="D68" i="15"/>
  <c r="K68" i="15" s="1"/>
  <c r="C68" i="15" s="1"/>
  <c r="K83" i="17" s="1"/>
  <c r="C83" i="17" s="1"/>
  <c r="D16" i="15"/>
  <c r="K16" i="15" s="1"/>
  <c r="C16" i="15" s="1"/>
  <c r="K17" i="17" s="1"/>
  <c r="C17" i="17" s="1"/>
  <c r="D14" i="15"/>
  <c r="K14" i="15" s="1"/>
  <c r="C14" i="15" s="1"/>
  <c r="K15" i="17" s="1"/>
  <c r="C15" i="17" s="1"/>
  <c r="D53" i="15"/>
  <c r="K53" i="15" s="1"/>
  <c r="C53" i="15" s="1"/>
  <c r="K64" i="17" s="1"/>
  <c r="C64" i="17" s="1"/>
  <c r="D41" i="15"/>
  <c r="K41" i="15" s="1"/>
  <c r="C41" i="15" s="1"/>
  <c r="K50" i="17" s="1"/>
  <c r="C50"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LG-PC</author>
  </authors>
  <commentList>
    <comment ref="A2" authorId="0" shapeId="0" xr:uid="{65E6E714-C78B-402F-8934-CA792859BC9B}">
      <text>
        <r>
          <rPr>
            <sz val="9"/>
            <color indexed="81"/>
            <rFont val="돋움"/>
            <family val="3"/>
            <charset val="129"/>
          </rPr>
          <t>하늘색의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버킷</t>
        </r>
        <r>
          <rPr>
            <sz val="9"/>
            <color indexed="81"/>
            <rFont val="Tahoma"/>
            <family val="2"/>
          </rPr>
          <t>+</t>
        </r>
        <r>
          <rPr>
            <sz val="9"/>
            <color indexed="81"/>
            <rFont val="돋움"/>
            <family val="3"/>
            <charset val="129"/>
          </rPr>
          <t>번개</t>
        </r>
        <r>
          <rPr>
            <sz val="9"/>
            <color indexed="81"/>
            <rFont val="Tahoma"/>
            <family val="2"/>
          </rPr>
          <t xml:space="preserve"> </t>
        </r>
        <r>
          <rPr>
            <b/>
            <sz val="9"/>
            <color indexed="81"/>
            <rFont val="돋움"/>
            <family val="3"/>
            <charset val="129"/>
          </rPr>
          <t>참여</t>
        </r>
        <r>
          <rPr>
            <b/>
            <sz val="9"/>
            <color indexed="81"/>
            <rFont val="Tahoma"/>
            <family val="2"/>
          </rPr>
          <t xml:space="preserve"> 3</t>
        </r>
        <r>
          <rPr>
            <b/>
            <sz val="9"/>
            <color indexed="81"/>
            <rFont val="돋움"/>
            <family val="3"/>
            <charset val="129"/>
          </rPr>
          <t>회</t>
        </r>
        <r>
          <rPr>
            <b/>
            <sz val="9"/>
            <color indexed="81"/>
            <rFont val="Tahoma"/>
            <family val="2"/>
          </rPr>
          <t xml:space="preserve"> </t>
        </r>
        <r>
          <rPr>
            <b/>
            <sz val="9"/>
            <color indexed="81"/>
            <rFont val="돋움"/>
            <family val="3"/>
            <charset val="129"/>
          </rPr>
          <t>이상</t>
        </r>
        <r>
          <rPr>
            <sz val="9"/>
            <color indexed="81"/>
            <rFont val="돋움"/>
            <family val="3"/>
            <charset val="129"/>
          </rPr>
          <t>을</t>
        </r>
        <r>
          <rPr>
            <sz val="9"/>
            <color indexed="81"/>
            <rFont val="Tahoma"/>
            <family val="2"/>
          </rPr>
          <t xml:space="preserve"> </t>
        </r>
        <r>
          <rPr>
            <sz val="9"/>
            <color indexed="81"/>
            <rFont val="돋움"/>
            <family val="3"/>
            <charset val="129"/>
          </rPr>
          <t>만족해</t>
        </r>
        <r>
          <rPr>
            <sz val="9"/>
            <color indexed="81"/>
            <rFont val="Tahoma"/>
            <family val="2"/>
          </rPr>
          <t xml:space="preserve"> </t>
        </r>
        <r>
          <rPr>
            <b/>
            <sz val="9"/>
            <color indexed="81"/>
            <rFont val="Tahoma"/>
            <family val="2"/>
          </rPr>
          <t>5</t>
        </r>
        <r>
          <rPr>
            <b/>
            <sz val="9"/>
            <color indexed="81"/>
            <rFont val="돋움"/>
            <family val="3"/>
            <charset val="129"/>
          </rPr>
          <t>천원</t>
        </r>
        <r>
          <rPr>
            <b/>
            <sz val="9"/>
            <color indexed="81"/>
            <rFont val="Tahoma"/>
            <family val="2"/>
          </rPr>
          <t xml:space="preserve"> </t>
        </r>
        <r>
          <rPr>
            <b/>
            <sz val="9"/>
            <color indexed="81"/>
            <rFont val="돋움"/>
            <family val="3"/>
            <charset val="129"/>
          </rPr>
          <t>지원금</t>
        </r>
        <r>
          <rPr>
            <sz val="9"/>
            <color indexed="81"/>
            <rFont val="Tahoma"/>
            <family val="2"/>
          </rPr>
          <t xml:space="preserve"> </t>
        </r>
        <r>
          <rPr>
            <sz val="9"/>
            <color indexed="81"/>
            <rFont val="돋움"/>
            <family val="3"/>
            <charset val="129"/>
          </rPr>
          <t>지급</t>
        </r>
      </text>
    </comment>
    <comment ref="E2" authorId="0" shapeId="0" xr:uid="{A3BD9941-4545-41F8-B4F4-D6B9968C501F}">
      <text>
        <r>
          <rPr>
            <b/>
            <sz val="9"/>
            <color indexed="81"/>
            <rFont val="Tahoma"/>
            <family val="2"/>
          </rPr>
          <t>LG-PC:</t>
        </r>
        <r>
          <rPr>
            <sz val="9"/>
            <color indexed="81"/>
            <rFont val="Tahoma"/>
            <family val="2"/>
          </rPr>
          <t xml:space="preserve">
</t>
        </r>
        <r>
          <rPr>
            <sz val="9"/>
            <color indexed="81"/>
            <rFont val="돋움"/>
            <family val="3"/>
            <charset val="129"/>
          </rPr>
          <t>버킷</t>
        </r>
        <r>
          <rPr>
            <sz val="9"/>
            <color indexed="81"/>
            <rFont val="Tahoma"/>
            <family val="2"/>
          </rPr>
          <t xml:space="preserve"> 3</t>
        </r>
        <r>
          <rPr>
            <sz val="9"/>
            <color indexed="81"/>
            <rFont val="돋움"/>
            <family val="3"/>
            <charset val="129"/>
          </rPr>
          <t>회</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참여시</t>
        </r>
        <r>
          <rPr>
            <sz val="9"/>
            <color indexed="81"/>
            <rFont val="Tahoma"/>
            <family val="2"/>
          </rPr>
          <t xml:space="preserve"> 5</t>
        </r>
        <r>
          <rPr>
            <sz val="9"/>
            <color indexed="81"/>
            <rFont val="돋움"/>
            <family val="3"/>
            <charset val="129"/>
          </rPr>
          <t>점</t>
        </r>
        <r>
          <rPr>
            <sz val="9"/>
            <color indexed="81"/>
            <rFont val="Tahoma"/>
            <family val="2"/>
          </rPr>
          <t xml:space="preserve"> </t>
        </r>
        <r>
          <rPr>
            <sz val="9"/>
            <color indexed="81"/>
            <rFont val="돋움"/>
            <family val="3"/>
            <charset val="129"/>
          </rPr>
          <t>획득</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LG-PC</author>
  </authors>
  <commentList>
    <comment ref="A2" authorId="0" shapeId="0" xr:uid="{2B1B504E-3B0C-4DE6-A27A-61D5D6C23409}">
      <text>
        <r>
          <rPr>
            <sz val="9"/>
            <color indexed="81"/>
            <rFont val="돋움"/>
            <family val="3"/>
            <charset val="129"/>
          </rPr>
          <t>하늘색의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버킷</t>
        </r>
        <r>
          <rPr>
            <sz val="9"/>
            <color indexed="81"/>
            <rFont val="Tahoma"/>
            <family val="2"/>
          </rPr>
          <t>+</t>
        </r>
        <r>
          <rPr>
            <sz val="9"/>
            <color indexed="81"/>
            <rFont val="돋움"/>
            <family val="3"/>
            <charset val="129"/>
          </rPr>
          <t>번개</t>
        </r>
        <r>
          <rPr>
            <sz val="9"/>
            <color indexed="81"/>
            <rFont val="Tahoma"/>
            <family val="2"/>
          </rPr>
          <t xml:space="preserve"> </t>
        </r>
        <r>
          <rPr>
            <b/>
            <sz val="9"/>
            <color indexed="81"/>
            <rFont val="돋움"/>
            <family val="3"/>
            <charset val="129"/>
          </rPr>
          <t>참여</t>
        </r>
        <r>
          <rPr>
            <b/>
            <sz val="9"/>
            <color indexed="81"/>
            <rFont val="Tahoma"/>
            <family val="2"/>
          </rPr>
          <t xml:space="preserve"> 3</t>
        </r>
        <r>
          <rPr>
            <b/>
            <sz val="9"/>
            <color indexed="81"/>
            <rFont val="돋움"/>
            <family val="3"/>
            <charset val="129"/>
          </rPr>
          <t>회</t>
        </r>
        <r>
          <rPr>
            <b/>
            <sz val="9"/>
            <color indexed="81"/>
            <rFont val="Tahoma"/>
            <family val="2"/>
          </rPr>
          <t xml:space="preserve"> </t>
        </r>
        <r>
          <rPr>
            <b/>
            <sz val="9"/>
            <color indexed="81"/>
            <rFont val="돋움"/>
            <family val="3"/>
            <charset val="129"/>
          </rPr>
          <t>이상</t>
        </r>
        <r>
          <rPr>
            <sz val="9"/>
            <color indexed="81"/>
            <rFont val="돋움"/>
            <family val="3"/>
            <charset val="129"/>
          </rPr>
          <t>을</t>
        </r>
        <r>
          <rPr>
            <sz val="9"/>
            <color indexed="81"/>
            <rFont val="Tahoma"/>
            <family val="2"/>
          </rPr>
          <t xml:space="preserve"> </t>
        </r>
        <r>
          <rPr>
            <sz val="9"/>
            <color indexed="81"/>
            <rFont val="돋움"/>
            <family val="3"/>
            <charset val="129"/>
          </rPr>
          <t>만족해</t>
        </r>
        <r>
          <rPr>
            <sz val="9"/>
            <color indexed="81"/>
            <rFont val="Tahoma"/>
            <family val="2"/>
          </rPr>
          <t xml:space="preserve"> </t>
        </r>
        <r>
          <rPr>
            <b/>
            <sz val="9"/>
            <color indexed="81"/>
            <rFont val="Tahoma"/>
            <family val="2"/>
          </rPr>
          <t>5</t>
        </r>
        <r>
          <rPr>
            <b/>
            <sz val="9"/>
            <color indexed="81"/>
            <rFont val="돋움"/>
            <family val="3"/>
            <charset val="129"/>
          </rPr>
          <t>천원</t>
        </r>
        <r>
          <rPr>
            <b/>
            <sz val="9"/>
            <color indexed="81"/>
            <rFont val="Tahoma"/>
            <family val="2"/>
          </rPr>
          <t xml:space="preserve"> </t>
        </r>
        <r>
          <rPr>
            <b/>
            <sz val="9"/>
            <color indexed="81"/>
            <rFont val="돋움"/>
            <family val="3"/>
            <charset val="129"/>
          </rPr>
          <t>지원금</t>
        </r>
        <r>
          <rPr>
            <sz val="9"/>
            <color indexed="81"/>
            <rFont val="Tahoma"/>
            <family val="2"/>
          </rPr>
          <t xml:space="preserve"> </t>
        </r>
        <r>
          <rPr>
            <sz val="9"/>
            <color indexed="81"/>
            <rFont val="돋움"/>
            <family val="3"/>
            <charset val="129"/>
          </rPr>
          <t>지급</t>
        </r>
      </text>
    </comment>
    <comment ref="H2" authorId="0" shapeId="0" xr:uid="{2C1E628D-7383-440F-A8DF-BAD4BD7FDBDC}">
      <text>
        <r>
          <rPr>
            <b/>
            <sz val="9"/>
            <color indexed="81"/>
            <rFont val="Tahoma"/>
            <family val="2"/>
          </rPr>
          <t>LG-PC:</t>
        </r>
        <r>
          <rPr>
            <sz val="9"/>
            <color indexed="81"/>
            <rFont val="Tahoma"/>
            <family val="2"/>
          </rPr>
          <t xml:space="preserve">
</t>
        </r>
        <r>
          <rPr>
            <sz val="9"/>
            <color indexed="81"/>
            <rFont val="돋움"/>
            <family val="3"/>
            <charset val="129"/>
          </rPr>
          <t>버킷</t>
        </r>
        <r>
          <rPr>
            <sz val="9"/>
            <color indexed="81"/>
            <rFont val="Tahoma"/>
            <family val="2"/>
          </rPr>
          <t xml:space="preserve"> 3</t>
        </r>
        <r>
          <rPr>
            <sz val="9"/>
            <color indexed="81"/>
            <rFont val="돋움"/>
            <family val="3"/>
            <charset val="129"/>
          </rPr>
          <t>회</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참여시</t>
        </r>
        <r>
          <rPr>
            <sz val="9"/>
            <color indexed="81"/>
            <rFont val="Tahoma"/>
            <family val="2"/>
          </rPr>
          <t xml:space="preserve"> 5</t>
        </r>
        <r>
          <rPr>
            <sz val="9"/>
            <color indexed="81"/>
            <rFont val="돋움"/>
            <family val="3"/>
            <charset val="129"/>
          </rPr>
          <t>점</t>
        </r>
        <r>
          <rPr>
            <sz val="9"/>
            <color indexed="81"/>
            <rFont val="Tahoma"/>
            <family val="2"/>
          </rPr>
          <t xml:space="preserve"> </t>
        </r>
        <r>
          <rPr>
            <sz val="9"/>
            <color indexed="81"/>
            <rFont val="돋움"/>
            <family val="3"/>
            <charset val="129"/>
          </rPr>
          <t>획득</t>
        </r>
      </text>
    </comment>
    <comment ref="O92" authorId="0" shapeId="0" xr:uid="{B4E16320-2CD7-4262-B433-3827229E4BC3}">
      <text>
        <r>
          <rPr>
            <b/>
            <sz val="9"/>
            <color indexed="81"/>
            <rFont val="Tahoma"/>
            <family val="2"/>
          </rPr>
          <t>LG-PC:</t>
        </r>
        <r>
          <rPr>
            <sz val="9"/>
            <color indexed="81"/>
            <rFont val="Tahoma"/>
            <family val="2"/>
          </rPr>
          <t xml:space="preserve">
Dflt: int
A: str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LG-PC</author>
  </authors>
  <commentList>
    <comment ref="A2" authorId="0" shapeId="0" xr:uid="{6BB5DE32-DDD4-42A1-BD50-157577C76416}">
      <text>
        <r>
          <rPr>
            <sz val="9"/>
            <color indexed="81"/>
            <rFont val="돋움"/>
            <family val="3"/>
            <charset val="129"/>
          </rPr>
          <t>하늘색의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버킷</t>
        </r>
        <r>
          <rPr>
            <sz val="9"/>
            <color indexed="81"/>
            <rFont val="Tahoma"/>
            <family val="2"/>
          </rPr>
          <t>+</t>
        </r>
        <r>
          <rPr>
            <sz val="9"/>
            <color indexed="81"/>
            <rFont val="돋움"/>
            <family val="3"/>
            <charset val="129"/>
          </rPr>
          <t>번개</t>
        </r>
        <r>
          <rPr>
            <sz val="9"/>
            <color indexed="81"/>
            <rFont val="Tahoma"/>
            <family val="2"/>
          </rPr>
          <t xml:space="preserve"> </t>
        </r>
        <r>
          <rPr>
            <b/>
            <sz val="9"/>
            <color indexed="81"/>
            <rFont val="돋움"/>
            <family val="3"/>
            <charset val="129"/>
          </rPr>
          <t>참여</t>
        </r>
        <r>
          <rPr>
            <b/>
            <sz val="9"/>
            <color indexed="81"/>
            <rFont val="Tahoma"/>
            <family val="2"/>
          </rPr>
          <t xml:space="preserve"> 3</t>
        </r>
        <r>
          <rPr>
            <b/>
            <sz val="9"/>
            <color indexed="81"/>
            <rFont val="돋움"/>
            <family val="3"/>
            <charset val="129"/>
          </rPr>
          <t>회</t>
        </r>
        <r>
          <rPr>
            <b/>
            <sz val="9"/>
            <color indexed="81"/>
            <rFont val="Tahoma"/>
            <family val="2"/>
          </rPr>
          <t xml:space="preserve"> </t>
        </r>
        <r>
          <rPr>
            <b/>
            <sz val="9"/>
            <color indexed="81"/>
            <rFont val="돋움"/>
            <family val="3"/>
            <charset val="129"/>
          </rPr>
          <t>이상</t>
        </r>
        <r>
          <rPr>
            <sz val="9"/>
            <color indexed="81"/>
            <rFont val="돋움"/>
            <family val="3"/>
            <charset val="129"/>
          </rPr>
          <t>을</t>
        </r>
        <r>
          <rPr>
            <sz val="9"/>
            <color indexed="81"/>
            <rFont val="Tahoma"/>
            <family val="2"/>
          </rPr>
          <t xml:space="preserve"> </t>
        </r>
        <r>
          <rPr>
            <sz val="9"/>
            <color indexed="81"/>
            <rFont val="돋움"/>
            <family val="3"/>
            <charset val="129"/>
          </rPr>
          <t>만족해</t>
        </r>
        <r>
          <rPr>
            <sz val="9"/>
            <color indexed="81"/>
            <rFont val="Tahoma"/>
            <family val="2"/>
          </rPr>
          <t xml:space="preserve"> </t>
        </r>
        <r>
          <rPr>
            <b/>
            <sz val="9"/>
            <color indexed="81"/>
            <rFont val="Tahoma"/>
            <family val="2"/>
          </rPr>
          <t>5</t>
        </r>
        <r>
          <rPr>
            <b/>
            <sz val="9"/>
            <color indexed="81"/>
            <rFont val="돋움"/>
            <family val="3"/>
            <charset val="129"/>
          </rPr>
          <t>천원</t>
        </r>
        <r>
          <rPr>
            <b/>
            <sz val="9"/>
            <color indexed="81"/>
            <rFont val="Tahoma"/>
            <family val="2"/>
          </rPr>
          <t xml:space="preserve"> </t>
        </r>
        <r>
          <rPr>
            <b/>
            <sz val="9"/>
            <color indexed="81"/>
            <rFont val="돋움"/>
            <family val="3"/>
            <charset val="129"/>
          </rPr>
          <t>지원금</t>
        </r>
        <r>
          <rPr>
            <sz val="9"/>
            <color indexed="81"/>
            <rFont val="Tahoma"/>
            <family val="2"/>
          </rPr>
          <t xml:space="preserve"> </t>
        </r>
        <r>
          <rPr>
            <sz val="9"/>
            <color indexed="81"/>
            <rFont val="돋움"/>
            <family val="3"/>
            <charset val="129"/>
          </rPr>
          <t>지급</t>
        </r>
      </text>
    </comment>
    <comment ref="G2" authorId="0" shapeId="0" xr:uid="{F8412624-CF0B-49C1-89CE-8376356A4EE8}">
      <text>
        <r>
          <rPr>
            <b/>
            <sz val="9"/>
            <color indexed="81"/>
            <rFont val="Tahoma"/>
            <family val="2"/>
          </rPr>
          <t>LG-PC:</t>
        </r>
        <r>
          <rPr>
            <sz val="9"/>
            <color indexed="81"/>
            <rFont val="Tahoma"/>
            <family val="2"/>
          </rPr>
          <t xml:space="preserve">
</t>
        </r>
        <r>
          <rPr>
            <sz val="9"/>
            <color indexed="81"/>
            <rFont val="돋움"/>
            <family val="3"/>
            <charset val="129"/>
          </rPr>
          <t>버킷</t>
        </r>
        <r>
          <rPr>
            <sz val="9"/>
            <color indexed="81"/>
            <rFont val="Tahoma"/>
            <family val="2"/>
          </rPr>
          <t xml:space="preserve"> 3</t>
        </r>
        <r>
          <rPr>
            <sz val="9"/>
            <color indexed="81"/>
            <rFont val="돋움"/>
            <family val="3"/>
            <charset val="129"/>
          </rPr>
          <t>회</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참여시</t>
        </r>
        <r>
          <rPr>
            <sz val="9"/>
            <color indexed="81"/>
            <rFont val="Tahoma"/>
            <family val="2"/>
          </rPr>
          <t xml:space="preserve"> 5</t>
        </r>
        <r>
          <rPr>
            <sz val="9"/>
            <color indexed="81"/>
            <rFont val="돋움"/>
            <family val="3"/>
            <charset val="129"/>
          </rPr>
          <t>점</t>
        </r>
        <r>
          <rPr>
            <sz val="9"/>
            <color indexed="81"/>
            <rFont val="Tahoma"/>
            <family val="2"/>
          </rPr>
          <t xml:space="preserve"> </t>
        </r>
        <r>
          <rPr>
            <sz val="9"/>
            <color indexed="81"/>
            <rFont val="돋움"/>
            <family val="3"/>
            <charset val="129"/>
          </rPr>
          <t>획득</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LG-PC</author>
  </authors>
  <commentList>
    <comment ref="A2" authorId="0" shapeId="0" xr:uid="{C5279238-0DF6-4E7C-91E3-9087D81C070C}">
      <text>
        <r>
          <rPr>
            <sz val="9"/>
            <color indexed="81"/>
            <rFont val="돋움"/>
            <family val="3"/>
            <charset val="129"/>
          </rPr>
          <t>하늘색의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버킷</t>
        </r>
        <r>
          <rPr>
            <sz val="9"/>
            <color indexed="81"/>
            <rFont val="Tahoma"/>
            <family val="2"/>
          </rPr>
          <t>+</t>
        </r>
        <r>
          <rPr>
            <sz val="9"/>
            <color indexed="81"/>
            <rFont val="돋움"/>
            <family val="3"/>
            <charset val="129"/>
          </rPr>
          <t>번개</t>
        </r>
        <r>
          <rPr>
            <sz val="9"/>
            <color indexed="81"/>
            <rFont val="Tahoma"/>
            <family val="2"/>
          </rPr>
          <t xml:space="preserve"> </t>
        </r>
        <r>
          <rPr>
            <b/>
            <sz val="9"/>
            <color indexed="81"/>
            <rFont val="돋움"/>
            <family val="3"/>
            <charset val="129"/>
          </rPr>
          <t>참여</t>
        </r>
        <r>
          <rPr>
            <b/>
            <sz val="9"/>
            <color indexed="81"/>
            <rFont val="Tahoma"/>
            <family val="2"/>
          </rPr>
          <t xml:space="preserve"> 3</t>
        </r>
        <r>
          <rPr>
            <b/>
            <sz val="9"/>
            <color indexed="81"/>
            <rFont val="돋움"/>
            <family val="3"/>
            <charset val="129"/>
          </rPr>
          <t>회</t>
        </r>
        <r>
          <rPr>
            <b/>
            <sz val="9"/>
            <color indexed="81"/>
            <rFont val="Tahoma"/>
            <family val="2"/>
          </rPr>
          <t xml:space="preserve"> </t>
        </r>
        <r>
          <rPr>
            <b/>
            <sz val="9"/>
            <color indexed="81"/>
            <rFont val="돋움"/>
            <family val="3"/>
            <charset val="129"/>
          </rPr>
          <t>이상</t>
        </r>
        <r>
          <rPr>
            <sz val="9"/>
            <color indexed="81"/>
            <rFont val="돋움"/>
            <family val="3"/>
            <charset val="129"/>
          </rPr>
          <t>을</t>
        </r>
        <r>
          <rPr>
            <sz val="9"/>
            <color indexed="81"/>
            <rFont val="Tahoma"/>
            <family val="2"/>
          </rPr>
          <t xml:space="preserve"> </t>
        </r>
        <r>
          <rPr>
            <sz val="9"/>
            <color indexed="81"/>
            <rFont val="돋움"/>
            <family val="3"/>
            <charset val="129"/>
          </rPr>
          <t>만족해</t>
        </r>
        <r>
          <rPr>
            <sz val="9"/>
            <color indexed="81"/>
            <rFont val="Tahoma"/>
            <family val="2"/>
          </rPr>
          <t xml:space="preserve"> </t>
        </r>
        <r>
          <rPr>
            <b/>
            <sz val="9"/>
            <color indexed="81"/>
            <rFont val="Tahoma"/>
            <family val="2"/>
          </rPr>
          <t>5</t>
        </r>
        <r>
          <rPr>
            <b/>
            <sz val="9"/>
            <color indexed="81"/>
            <rFont val="돋움"/>
            <family val="3"/>
            <charset val="129"/>
          </rPr>
          <t>천원</t>
        </r>
        <r>
          <rPr>
            <b/>
            <sz val="9"/>
            <color indexed="81"/>
            <rFont val="Tahoma"/>
            <family val="2"/>
          </rPr>
          <t xml:space="preserve"> </t>
        </r>
        <r>
          <rPr>
            <b/>
            <sz val="9"/>
            <color indexed="81"/>
            <rFont val="돋움"/>
            <family val="3"/>
            <charset val="129"/>
          </rPr>
          <t>지원금</t>
        </r>
        <r>
          <rPr>
            <sz val="9"/>
            <color indexed="81"/>
            <rFont val="Tahoma"/>
            <family val="2"/>
          </rPr>
          <t xml:space="preserve"> </t>
        </r>
        <r>
          <rPr>
            <sz val="9"/>
            <color indexed="81"/>
            <rFont val="돋움"/>
            <family val="3"/>
            <charset val="129"/>
          </rPr>
          <t>지급</t>
        </r>
      </text>
    </comment>
    <comment ref="G2" authorId="0" shapeId="0" xr:uid="{199EE655-9E40-4074-82B7-6296B0C82639}">
      <text>
        <r>
          <rPr>
            <b/>
            <sz val="9"/>
            <color indexed="81"/>
            <rFont val="Tahoma"/>
            <family val="2"/>
          </rPr>
          <t>LG-PC:</t>
        </r>
        <r>
          <rPr>
            <sz val="9"/>
            <color indexed="81"/>
            <rFont val="Tahoma"/>
            <family val="2"/>
          </rPr>
          <t xml:space="preserve">
</t>
        </r>
        <r>
          <rPr>
            <sz val="9"/>
            <color indexed="81"/>
            <rFont val="돋움"/>
            <family val="3"/>
            <charset val="129"/>
          </rPr>
          <t>버킷</t>
        </r>
        <r>
          <rPr>
            <sz val="9"/>
            <color indexed="81"/>
            <rFont val="Tahoma"/>
            <family val="2"/>
          </rPr>
          <t xml:space="preserve"> 3</t>
        </r>
        <r>
          <rPr>
            <sz val="9"/>
            <color indexed="81"/>
            <rFont val="돋움"/>
            <family val="3"/>
            <charset val="129"/>
          </rPr>
          <t>회</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참여시</t>
        </r>
        <r>
          <rPr>
            <sz val="9"/>
            <color indexed="81"/>
            <rFont val="Tahoma"/>
            <family val="2"/>
          </rPr>
          <t xml:space="preserve"> 5</t>
        </r>
        <r>
          <rPr>
            <sz val="9"/>
            <color indexed="81"/>
            <rFont val="돋움"/>
            <family val="3"/>
            <charset val="129"/>
          </rPr>
          <t>점</t>
        </r>
        <r>
          <rPr>
            <sz val="9"/>
            <color indexed="81"/>
            <rFont val="Tahoma"/>
            <family val="2"/>
          </rPr>
          <t xml:space="preserve"> </t>
        </r>
        <r>
          <rPr>
            <sz val="9"/>
            <color indexed="81"/>
            <rFont val="돋움"/>
            <family val="3"/>
            <charset val="129"/>
          </rPr>
          <t>획득</t>
        </r>
      </text>
    </comment>
  </commentList>
</comments>
</file>

<file path=xl/sharedStrings.xml><?xml version="1.0" encoding="utf-8"?>
<sst xmlns="http://schemas.openxmlformats.org/spreadsheetml/2006/main" count="898" uniqueCount="317">
  <si>
    <t>상벌점 내역</t>
  </si>
  <si>
    <t>날짜</t>
  </si>
  <si>
    <t>인원수</t>
  </si>
  <si>
    <t>참여자(1점)</t>
  </si>
  <si>
    <t>강예지</t>
    <phoneticPr fontId="5" type="noConversion"/>
  </si>
  <si>
    <t>강주형</t>
    <phoneticPr fontId="5" type="noConversion"/>
  </si>
  <si>
    <t>강지원</t>
    <phoneticPr fontId="5" type="noConversion"/>
  </si>
  <si>
    <t>고동준</t>
    <phoneticPr fontId="5" type="noConversion"/>
  </si>
  <si>
    <t>구본길</t>
    <phoneticPr fontId="5" type="noConversion"/>
  </si>
  <si>
    <t>구효준</t>
    <phoneticPr fontId="5" type="noConversion"/>
  </si>
  <si>
    <t>권규빈</t>
    <phoneticPr fontId="5" type="noConversion"/>
  </si>
  <si>
    <t>권서영</t>
    <phoneticPr fontId="5" type="noConversion"/>
  </si>
  <si>
    <t>김건</t>
    <phoneticPr fontId="5" type="noConversion"/>
  </si>
  <si>
    <t>김도연</t>
    <phoneticPr fontId="5" type="noConversion"/>
  </si>
  <si>
    <t>김민준</t>
    <phoneticPr fontId="5" type="noConversion"/>
  </si>
  <si>
    <t>김민지</t>
    <phoneticPr fontId="5" type="noConversion"/>
  </si>
  <si>
    <t>김병관</t>
    <phoneticPr fontId="5" type="noConversion"/>
  </si>
  <si>
    <t>김성재</t>
    <phoneticPr fontId="5" type="noConversion"/>
  </si>
  <si>
    <t>김아영</t>
    <phoneticPr fontId="5" type="noConversion"/>
  </si>
  <si>
    <t>김영찬</t>
    <phoneticPr fontId="5" type="noConversion"/>
  </si>
  <si>
    <t>김유빈</t>
    <phoneticPr fontId="5" type="noConversion"/>
  </si>
  <si>
    <t>김지아</t>
    <phoneticPr fontId="5" type="noConversion"/>
  </si>
  <si>
    <t>김지영</t>
    <phoneticPr fontId="5" type="noConversion"/>
  </si>
  <si>
    <t>나현주</t>
    <phoneticPr fontId="5" type="noConversion"/>
  </si>
  <si>
    <t>도성걸</t>
    <phoneticPr fontId="5" type="noConversion"/>
  </si>
  <si>
    <t>류민서</t>
    <phoneticPr fontId="5" type="noConversion"/>
  </si>
  <si>
    <t>류세영</t>
    <phoneticPr fontId="5" type="noConversion"/>
  </si>
  <si>
    <t>문자영</t>
    <phoneticPr fontId="5" type="noConversion"/>
  </si>
  <si>
    <t>박상현</t>
    <phoneticPr fontId="5" type="noConversion"/>
  </si>
  <si>
    <t>박선우</t>
    <phoneticPr fontId="5" type="noConversion"/>
  </si>
  <si>
    <t>박소영</t>
    <phoneticPr fontId="5" type="noConversion"/>
  </si>
  <si>
    <t>박승준</t>
    <phoneticPr fontId="5" type="noConversion"/>
  </si>
  <si>
    <t>박연주</t>
    <phoneticPr fontId="5" type="noConversion"/>
  </si>
  <si>
    <t>박윤하</t>
    <phoneticPr fontId="5" type="noConversion"/>
  </si>
  <si>
    <t>박주은</t>
    <phoneticPr fontId="5" type="noConversion"/>
  </si>
  <si>
    <t>박지연</t>
    <phoneticPr fontId="5" type="noConversion"/>
  </si>
  <si>
    <t>박채연</t>
    <phoneticPr fontId="5" type="noConversion"/>
  </si>
  <si>
    <t>박채영</t>
    <phoneticPr fontId="5" type="noConversion"/>
  </si>
  <si>
    <t>백서연</t>
    <phoneticPr fontId="5" type="noConversion"/>
  </si>
  <si>
    <t>백세현</t>
    <phoneticPr fontId="5" type="noConversion"/>
  </si>
  <si>
    <t>변지원</t>
    <phoneticPr fontId="5" type="noConversion"/>
  </si>
  <si>
    <t>변현서</t>
    <phoneticPr fontId="5" type="noConversion"/>
  </si>
  <si>
    <t>서숙희</t>
    <phoneticPr fontId="5" type="noConversion"/>
  </si>
  <si>
    <t>서예진</t>
    <phoneticPr fontId="5" type="noConversion"/>
  </si>
  <si>
    <t>석현희</t>
    <phoneticPr fontId="5" type="noConversion"/>
  </si>
  <si>
    <t>설윤성</t>
    <phoneticPr fontId="5" type="noConversion"/>
  </si>
  <si>
    <t>손샘</t>
    <phoneticPr fontId="5" type="noConversion"/>
  </si>
  <si>
    <t>손의연</t>
    <phoneticPr fontId="5" type="noConversion"/>
  </si>
  <si>
    <t>신연아</t>
    <phoneticPr fontId="5" type="noConversion"/>
  </si>
  <si>
    <t>심성현</t>
    <phoneticPr fontId="5" type="noConversion"/>
  </si>
  <si>
    <t>안재민</t>
    <phoneticPr fontId="5" type="noConversion"/>
  </si>
  <si>
    <t>안현수</t>
    <phoneticPr fontId="5" type="noConversion"/>
  </si>
  <si>
    <t>양지호</t>
    <phoneticPr fontId="5" type="noConversion"/>
  </si>
  <si>
    <t>오수민</t>
    <phoneticPr fontId="5" type="noConversion"/>
  </si>
  <si>
    <t>오지민</t>
    <phoneticPr fontId="5" type="noConversion"/>
  </si>
  <si>
    <t>유래경</t>
    <phoneticPr fontId="5" type="noConversion"/>
  </si>
  <si>
    <t>유채린</t>
    <phoneticPr fontId="5" type="noConversion"/>
  </si>
  <si>
    <t>윤건우</t>
    <phoneticPr fontId="5" type="noConversion"/>
  </si>
  <si>
    <t>윤서희</t>
    <phoneticPr fontId="5" type="noConversion"/>
  </si>
  <si>
    <t>이권민</t>
    <phoneticPr fontId="5" type="noConversion"/>
  </si>
  <si>
    <t>이민서</t>
    <phoneticPr fontId="5" type="noConversion"/>
  </si>
  <si>
    <t>이서현</t>
    <phoneticPr fontId="5" type="noConversion"/>
  </si>
  <si>
    <t>이소정</t>
    <phoneticPr fontId="5" type="noConversion"/>
  </si>
  <si>
    <t>이수환</t>
    <phoneticPr fontId="5" type="noConversion"/>
  </si>
  <si>
    <t>이시훈</t>
    <phoneticPr fontId="5" type="noConversion"/>
  </si>
  <si>
    <t>이연서</t>
    <phoneticPr fontId="5" type="noConversion"/>
  </si>
  <si>
    <t>이유민</t>
    <phoneticPr fontId="5" type="noConversion"/>
  </si>
  <si>
    <t>이은서</t>
    <phoneticPr fontId="5" type="noConversion"/>
  </si>
  <si>
    <t>이주혁</t>
    <phoneticPr fontId="5" type="noConversion"/>
  </si>
  <si>
    <t>이준호</t>
    <phoneticPr fontId="5" type="noConversion"/>
  </si>
  <si>
    <t>이지윤</t>
    <phoneticPr fontId="5" type="noConversion"/>
  </si>
  <si>
    <t>이찬혁</t>
    <phoneticPr fontId="5" type="noConversion"/>
  </si>
  <si>
    <t>이현정</t>
    <phoneticPr fontId="5" type="noConversion"/>
  </si>
  <si>
    <t>임경표</t>
    <phoneticPr fontId="5" type="noConversion"/>
  </si>
  <si>
    <t>임세은</t>
    <phoneticPr fontId="5" type="noConversion"/>
  </si>
  <si>
    <t>장서영</t>
    <phoneticPr fontId="5" type="noConversion"/>
  </si>
  <si>
    <t>장한서</t>
    <phoneticPr fontId="5" type="noConversion"/>
  </si>
  <si>
    <t>정병운</t>
    <phoneticPr fontId="5" type="noConversion"/>
  </si>
  <si>
    <t>정주연</t>
    <phoneticPr fontId="5" type="noConversion"/>
  </si>
  <si>
    <t>조수빈</t>
    <phoneticPr fontId="5" type="noConversion"/>
  </si>
  <si>
    <t>조승빈</t>
    <phoneticPr fontId="5" type="noConversion"/>
  </si>
  <si>
    <t>조은영</t>
    <phoneticPr fontId="5" type="noConversion"/>
  </si>
  <si>
    <t>진주희</t>
    <phoneticPr fontId="5" type="noConversion"/>
  </si>
  <si>
    <t>천승주</t>
    <phoneticPr fontId="5" type="noConversion"/>
  </si>
  <si>
    <t>최우석</t>
    <phoneticPr fontId="5" type="noConversion"/>
  </si>
  <si>
    <t>최의겸</t>
    <phoneticPr fontId="5" type="noConversion"/>
  </si>
  <si>
    <t>최인환</t>
    <phoneticPr fontId="5" type="noConversion"/>
  </si>
  <si>
    <t>최준</t>
    <phoneticPr fontId="5" type="noConversion"/>
  </si>
  <si>
    <t>한규연</t>
    <phoneticPr fontId="5" type="noConversion"/>
  </si>
  <si>
    <t>황유선</t>
    <phoneticPr fontId="5" type="noConversion"/>
  </si>
  <si>
    <t>장동윤</t>
    <phoneticPr fontId="5" type="noConversion"/>
  </si>
  <si>
    <t>전월 
누계 벌점</t>
    <phoneticPr fontId="5" type="noConversion"/>
  </si>
  <si>
    <t>현재 누적값</t>
    <phoneticPr fontId="5" type="noConversion"/>
  </si>
  <si>
    <t>주최자(2점)</t>
    <phoneticPr fontId="5" type="noConversion"/>
  </si>
  <si>
    <t>종류</t>
    <phoneticPr fontId="5" type="noConversion"/>
  </si>
  <si>
    <t>활동 내용</t>
    <phoneticPr fontId="5" type="noConversion"/>
  </si>
  <si>
    <t>이름</t>
    <phoneticPr fontId="5" type="noConversion"/>
  </si>
  <si>
    <t>신입생 환영회 자리배치도</t>
    <phoneticPr fontId="5" type="noConversion"/>
  </si>
  <si>
    <r>
      <t xml:space="preserve">MT </t>
    </r>
    <r>
      <rPr>
        <sz val="11"/>
        <color rgb="FFC00000"/>
        <rFont val="맑은 고딕"/>
        <family val="3"/>
        <charset val="129"/>
      </rPr>
      <t>x(-7)</t>
    </r>
    <phoneticPr fontId="5" type="noConversion"/>
  </si>
  <si>
    <r>
      <t xml:space="preserve">정모 </t>
    </r>
    <r>
      <rPr>
        <sz val="11"/>
        <color rgb="FFC00000"/>
        <rFont val="맑은 고딕"/>
        <family val="3"/>
        <charset val="129"/>
      </rPr>
      <t>x(-3)</t>
    </r>
    <phoneticPr fontId="5" type="noConversion"/>
  </si>
  <si>
    <r>
      <t xml:space="preserve">버킷 </t>
    </r>
    <r>
      <rPr>
        <sz val="11"/>
        <color rgb="FFC00000"/>
        <rFont val="맑은 고딕"/>
        <family val="3"/>
        <charset val="129"/>
      </rPr>
      <t>0회(-4)</t>
    </r>
    <phoneticPr fontId="5" type="noConversion"/>
  </si>
  <si>
    <t>버킷</t>
  </si>
  <si>
    <t>번개</t>
  </si>
  <si>
    <t>활동 수</t>
    <phoneticPr fontId="5" type="noConversion"/>
  </si>
  <si>
    <r>
      <rPr>
        <sz val="11"/>
        <color rgb="FFC00000"/>
        <rFont val="맑은 고딕"/>
        <family val="3"/>
        <charset val="129"/>
      </rPr>
      <t>좌측표-우측표</t>
    </r>
    <r>
      <rPr>
        <sz val="11"/>
        <color rgb="FF000000"/>
        <rFont val="맑은 고딕"/>
        <family val="3"/>
        <charset val="129"/>
      </rPr>
      <t xml:space="preserve"> 일치 여부 판별표</t>
    </r>
    <phoneticPr fontId="5" type="noConversion"/>
  </si>
  <si>
    <t>정모</t>
    <phoneticPr fontId="5" type="noConversion"/>
  </si>
  <si>
    <t>총합</t>
    <phoneticPr fontId="5" type="noConversion"/>
  </si>
  <si>
    <t>인원(우측)</t>
    <phoneticPr fontId="5" type="noConversion"/>
  </si>
  <si>
    <t>인원(좌측)</t>
    <phoneticPr fontId="5" type="noConversion"/>
  </si>
  <si>
    <t>이명건</t>
    <phoneticPr fontId="5" type="noConversion"/>
  </si>
  <si>
    <r>
      <t xml:space="preserve">버킷 </t>
    </r>
    <r>
      <rPr>
        <sz val="11"/>
        <color rgb="FF1F497D"/>
        <rFont val="맑은 고딕"/>
        <family val="3"/>
        <charset val="129"/>
      </rPr>
      <t>참여 (횟수)</t>
    </r>
    <phoneticPr fontId="5" type="noConversion"/>
  </si>
  <si>
    <r>
      <t xml:space="preserve">번개 
</t>
    </r>
    <r>
      <rPr>
        <sz val="11"/>
        <color rgb="FF1F497D"/>
        <rFont val="맑은 고딕"/>
        <family val="3"/>
        <charset val="129"/>
      </rPr>
      <t>참여(1)</t>
    </r>
    <phoneticPr fontId="5" type="noConversion"/>
  </si>
  <si>
    <r>
      <rPr>
        <sz val="10"/>
        <color rgb="FF1F497D"/>
        <rFont val="맑은 고딕"/>
        <family val="3"/>
        <charset val="129"/>
      </rPr>
      <t>버킷 임의</t>
    </r>
    <r>
      <rPr>
        <b/>
        <sz val="10"/>
        <color rgb="FF1F497D"/>
        <rFont val="맑은 고딕"/>
        <family val="3"/>
        <charset val="129"/>
      </rPr>
      <t xml:space="preserve">개최,
</t>
    </r>
    <r>
      <rPr>
        <sz val="10"/>
        <color rgb="FF1F497D"/>
        <rFont val="맑은 고딕"/>
        <family val="3"/>
        <charset val="129"/>
      </rPr>
      <t xml:space="preserve">번개 </t>
    </r>
    <r>
      <rPr>
        <b/>
        <sz val="10"/>
        <color rgb="FF1F497D"/>
        <rFont val="맑은 고딕"/>
        <family val="3"/>
        <charset val="129"/>
      </rPr>
      <t>개최</t>
    </r>
    <r>
      <rPr>
        <sz val="10"/>
        <color rgb="FF1F497D"/>
        <rFont val="맑은 고딕"/>
        <family val="3"/>
        <charset val="129"/>
      </rPr>
      <t>(+1)</t>
    </r>
    <phoneticPr fontId="5" type="noConversion"/>
  </si>
  <si>
    <r>
      <t xml:space="preserve">번개 </t>
    </r>
    <r>
      <rPr>
        <sz val="11"/>
        <color rgb="FF1F497D"/>
        <rFont val="맑은 고딕"/>
        <family val="3"/>
        <charset val="129"/>
      </rPr>
      <t>참여(1)</t>
    </r>
    <phoneticPr fontId="5" type="noConversion"/>
  </si>
  <si>
    <t>8/24(토)</t>
    <phoneticPr fontId="5" type="noConversion"/>
  </si>
  <si>
    <t>MT</t>
    <phoneticPr fontId="5" type="noConversion"/>
  </si>
  <si>
    <t>8/29(목)</t>
    <phoneticPr fontId="5" type="noConversion"/>
  </si>
  <si>
    <t>8/30(금)</t>
    <phoneticPr fontId="5" type="noConversion"/>
  </si>
  <si>
    <t>버킷</t>
    <phoneticPr fontId="5" type="noConversion"/>
  </si>
  <si>
    <t>보드게임</t>
    <phoneticPr fontId="5" type="noConversion"/>
  </si>
  <si>
    <t>ㅁ</t>
    <phoneticPr fontId="5" type="noConversion"/>
  </si>
  <si>
    <t>강예지, 강주형, 이준호, 조승빈, 박상현, 임세은. 박주은, 박연주,
이현정, 서예진, 김지영, 임경표, 김민준, 정병운, 김성재, 양지호,
박채영, 손샘, 이소정, 박승준, 설윤성, 이시훈, 이찬혁, 이민서,
장한서, 이지윤, 조수빈, 나현주, 권규빈, 박채연, 김건, 천승주, 
심성현, 김영찬, 이명건, 이권민, 류세영, 유래경, 박지연, 안재민, 
최의겸, 고동준, 안현수, 이연서, 정주연, 황유선, 백서연, 장동윤, 
박윤하, 신연아, 박선우</t>
    <phoneticPr fontId="5" type="noConversion"/>
  </si>
  <si>
    <t>강예지, 김민지, 김영찬, 문자영, 박상현, 박선우, 박소영, 박윤하,
백서연, 서예진, 손의연, 안재민, 오지민, 이권민, 이명건, 이민서, 
이준호, 임경표, 임세은, 장동윤, 정병운, 천승주, 최의겸, 최준, 한규연</t>
    <phoneticPr fontId="5" type="noConversion"/>
  </si>
  <si>
    <t>9/4(수)</t>
    <phoneticPr fontId="5" type="noConversion"/>
  </si>
  <si>
    <t>9/5(목)</t>
    <phoneticPr fontId="5" type="noConversion"/>
  </si>
  <si>
    <t>9/6(금)</t>
    <phoneticPr fontId="5" type="noConversion"/>
  </si>
  <si>
    <t>번개</t>
    <phoneticPr fontId="5" type="noConversion"/>
  </si>
  <si>
    <t>강주형, 권규빈, 김건, 김도연, 박소영, 박승준, 박채영, 변현서, 설윤성, 이권민, 이연서, 이준호, 이지윤, 장동윤, 천승주, 최의겸</t>
    <phoneticPr fontId="5" type="noConversion"/>
  </si>
  <si>
    <t>고동준 강예지 김영찬 박승준 심성현 오지민 이소정 임세은</t>
  </si>
  <si>
    <t>9/9(월)</t>
    <phoneticPr fontId="5" type="noConversion"/>
  </si>
  <si>
    <t>쿠킹</t>
    <phoneticPr fontId="5" type="noConversion"/>
  </si>
  <si>
    <t>9/13(금)</t>
    <phoneticPr fontId="5" type="noConversion"/>
  </si>
  <si>
    <t>레이저</t>
    <phoneticPr fontId="5" type="noConversion"/>
  </si>
  <si>
    <t>고동준, 권규빈, 김영찬, 김지영, 박상현, 박선우, 박채영, 심성현, 이서현, 이민서, 이수환, 천승주, 최우석</t>
    <phoneticPr fontId="5" type="noConversion"/>
  </si>
  <si>
    <t>강주형, 강예지, 김도연, 박윤하, 양지호, 유래경, 이지윤</t>
    <phoneticPr fontId="5" type="noConversion"/>
  </si>
  <si>
    <t>김성재 박선우 양지호 유래경 이명건</t>
    <phoneticPr fontId="5" type="noConversion"/>
  </si>
  <si>
    <t>김건 김유빈 박선우 박연주 이시훈 이연서 최의겸</t>
    <phoneticPr fontId="5" type="noConversion"/>
  </si>
  <si>
    <t>김유빈 백서연 안재민 윤건우 이민서 이수환 이현정 임경표 장동윤 천승주 최의겸</t>
    <phoneticPr fontId="5" type="noConversion"/>
  </si>
  <si>
    <t>상벌점 내역</t>
    <phoneticPr fontId="5" type="noConversion"/>
  </si>
  <si>
    <t>5천원</t>
    <phoneticPr fontId="5" type="noConversion"/>
  </si>
  <si>
    <t>실벌점
(이월)</t>
    <phoneticPr fontId="5" type="noConversion"/>
  </si>
  <si>
    <t>누적
상벌점</t>
    <phoneticPr fontId="5" type="noConversion"/>
  </si>
  <si>
    <t>강예지 고동준 백서연 심성현 이소정 임경표 장동윤 장서영</t>
    <phoneticPr fontId="5" type="noConversion"/>
  </si>
  <si>
    <t>9/14(토)</t>
    <phoneticPr fontId="5" type="noConversion"/>
  </si>
  <si>
    <t>강예지 박상현 박채연 안재민 장한서 조은영 천승주</t>
    <phoneticPr fontId="5" type="noConversion"/>
  </si>
  <si>
    <t>9/8(일)</t>
    <phoneticPr fontId="5" type="noConversion"/>
  </si>
  <si>
    <t>을지로</t>
    <phoneticPr fontId="5" type="noConversion"/>
  </si>
  <si>
    <t>축구관람(홍대)</t>
    <phoneticPr fontId="5" type="noConversion"/>
  </si>
  <si>
    <t>한강(여의도)</t>
    <phoneticPr fontId="5" type="noConversion"/>
  </si>
  <si>
    <t>보겜</t>
    <phoneticPr fontId="5" type="noConversion"/>
  </si>
  <si>
    <t>방탈</t>
    <phoneticPr fontId="5" type="noConversion"/>
  </si>
  <si>
    <t>서숙희 박선우 이시훈 최인환</t>
    <phoneticPr fontId="5" type="noConversion"/>
  </si>
  <si>
    <t>9/12(목)</t>
    <phoneticPr fontId="5" type="noConversion"/>
  </si>
  <si>
    <t>김건, 김유빈, 류민서, 박선우</t>
    <phoneticPr fontId="5" type="noConversion"/>
  </si>
  <si>
    <t>주최자</t>
    <phoneticPr fontId="5" type="noConversion"/>
  </si>
  <si>
    <r>
      <t xml:space="preserve">픽스 </t>
    </r>
    <r>
      <rPr>
        <sz val="10"/>
        <color rgb="FFC00000"/>
        <rFont val="맑은 고딕"/>
        <family val="3"/>
        <charset val="129"/>
      </rPr>
      <t>불참(-2)</t>
    </r>
    <r>
      <rPr>
        <b/>
        <sz val="10"/>
        <color rgb="FFC00000"/>
        <rFont val="맑은 고딕"/>
        <family val="3"/>
        <charset val="129"/>
      </rPr>
      <t xml:space="preserve">
</t>
    </r>
    <r>
      <rPr>
        <sz val="10"/>
        <rFont val="맑은 고딕"/>
        <family val="3"/>
        <charset val="129"/>
      </rPr>
      <t>당일(-3), 대타(-1)</t>
    </r>
    <phoneticPr fontId="5" type="noConversion"/>
  </si>
  <si>
    <t>강예지 고동준 김병관 류민서 박승준 박윤하 심성현 안재민 오수민 이민서 이준호 이찬혁 장동윤 정주연 천승주/ 중도불참: 윤서희 구효준 조은영</t>
    <phoneticPr fontId="5" type="noConversion"/>
  </si>
  <si>
    <t>고동준 김영찬 설윤성 손샘</t>
    <phoneticPr fontId="5" type="noConversion"/>
  </si>
  <si>
    <t>클라이밍</t>
  </si>
  <si>
    <t>9/22(일)</t>
    <phoneticPr fontId="5" type="noConversion"/>
  </si>
  <si>
    <t>한강축제</t>
    <phoneticPr fontId="5" type="noConversion"/>
  </si>
  <si>
    <t>강예지 김영찬 설윤성 심성현 오수민 이민서 이준호 천승주</t>
    <phoneticPr fontId="5" type="noConversion"/>
  </si>
  <si>
    <t>9/19(목)</t>
    <phoneticPr fontId="5" type="noConversion"/>
  </si>
  <si>
    <t>술</t>
    <phoneticPr fontId="5" type="noConversion"/>
  </si>
  <si>
    <t>강예지 김민준 박상현 박선우 이권민 이민서 천승주</t>
    <phoneticPr fontId="5" type="noConversion"/>
  </si>
  <si>
    <t>9/27(금)</t>
    <phoneticPr fontId="5" type="noConversion"/>
  </si>
  <si>
    <t>일홒</t>
    <phoneticPr fontId="5" type="noConversion"/>
  </si>
  <si>
    <t>9/20(금)</t>
    <phoneticPr fontId="5" type="noConversion"/>
  </si>
  <si>
    <t>놀이공원</t>
    <phoneticPr fontId="5" type="noConversion"/>
  </si>
  <si>
    <t>권규빈 김건 김영찬 박채영 변현서 이서현 임세은</t>
    <phoneticPr fontId="5" type="noConversion"/>
  </si>
  <si>
    <t>강남</t>
    <phoneticPr fontId="5" type="noConversion"/>
  </si>
  <si>
    <t>.</t>
    <phoneticPr fontId="5" type="noConversion"/>
  </si>
  <si>
    <t xml:space="preserve">구본길 김건 김성재 김아영 김영찬 박선우 박소영 박연주 박윤하 서예진 설윤성 심성현 오지민 이명건 이소정 이은서 이지윤 임세은 장동윤 정병운 조은영 최인환 </t>
    <phoneticPr fontId="5" type="noConversion"/>
  </si>
  <si>
    <t>ㅇ</t>
    <phoneticPr fontId="5" type="noConversion"/>
  </si>
  <si>
    <t>강예지 김민준 오수민 이민서 이준호 천승주</t>
    <phoneticPr fontId="5" type="noConversion"/>
  </si>
  <si>
    <t>9/28(토)</t>
    <phoneticPr fontId="5" type="noConversion"/>
  </si>
  <si>
    <t>공부</t>
    <phoneticPr fontId="5" type="noConversion"/>
  </si>
  <si>
    <t>고동준 서숙희 안현수 이수환</t>
    <phoneticPr fontId="5" type="noConversion"/>
  </si>
  <si>
    <t>9/29(일)</t>
    <phoneticPr fontId="5" type="noConversion"/>
  </si>
  <si>
    <t>건대</t>
    <phoneticPr fontId="5" type="noConversion"/>
  </si>
  <si>
    <t>강예지 강지원 권규빈 김민준 김성재 김영찬 나현주 박상현 박승준 박주은 박채연 박채영 백서연 변현서 손의연 안재민 양지호 오수민 유래경 이민서 이서현 이준호 임경표 임세은 장동윤 장서영 장한서 정병운 조수빈 천승주 한규연</t>
    <phoneticPr fontId="5" type="noConversion"/>
  </si>
  <si>
    <t>10/1(화)</t>
    <phoneticPr fontId="5" type="noConversion"/>
  </si>
  <si>
    <t>숭실 축제</t>
    <phoneticPr fontId="5" type="noConversion"/>
  </si>
  <si>
    <t>권규빈 김영찬 박채연 박채영 이권민 이서현 임세은 천승주 한규연</t>
    <phoneticPr fontId="5" type="noConversion"/>
  </si>
  <si>
    <t>10/3(목)</t>
    <phoneticPr fontId="5" type="noConversion"/>
  </si>
  <si>
    <t>등산</t>
    <phoneticPr fontId="5" type="noConversion"/>
  </si>
  <si>
    <t>10/15(화)</t>
    <phoneticPr fontId="5" type="noConversion"/>
  </si>
  <si>
    <t>축구 관람</t>
    <phoneticPr fontId="5" type="noConversion"/>
  </si>
  <si>
    <t>강예지 박채연 박채영 안재민 이민서 이서현 천승주</t>
    <phoneticPr fontId="5" type="noConversion"/>
  </si>
  <si>
    <t>카공</t>
    <phoneticPr fontId="5" type="noConversion"/>
  </si>
  <si>
    <t>김성재, 박지연, 이소정, 정병운</t>
    <phoneticPr fontId="5" type="noConversion"/>
  </si>
  <si>
    <t>김성재 김영찬 박채영 정병운</t>
    <phoneticPr fontId="5" type="noConversion"/>
  </si>
  <si>
    <t>10/5(토)</t>
    <phoneticPr fontId="5" type="noConversion"/>
  </si>
  <si>
    <t>영화</t>
    <phoneticPr fontId="5" type="noConversion"/>
  </si>
  <si>
    <t>10/6(일)</t>
    <phoneticPr fontId="5" type="noConversion"/>
  </si>
  <si>
    <t>고동준 박상현 박채연 백서연 서숙희 윤건우</t>
    <phoneticPr fontId="5" type="noConversion"/>
  </si>
  <si>
    <t>박선우 박윤하 이준호 장동윤</t>
    <phoneticPr fontId="5" type="noConversion"/>
  </si>
  <si>
    <t>홀덤</t>
    <phoneticPr fontId="5" type="noConversion"/>
  </si>
  <si>
    <t>10/9(수)</t>
    <phoneticPr fontId="5" type="noConversion"/>
  </si>
  <si>
    <t>김영찬 백세현 오수민 이권민 장동윤 정병운</t>
    <phoneticPr fontId="5" type="noConversion"/>
  </si>
  <si>
    <t>10/13(일)</t>
    <phoneticPr fontId="5" type="noConversion"/>
  </si>
  <si>
    <t>강예지 나현주 임경표 조수빈 천승주</t>
    <phoneticPr fontId="5" type="noConversion"/>
  </si>
  <si>
    <t>10/12(토)</t>
    <phoneticPr fontId="5" type="noConversion"/>
  </si>
  <si>
    <t>박선우 박지연 백세현 서숙희 이수환 이주혁</t>
    <phoneticPr fontId="5" type="noConversion"/>
  </si>
  <si>
    <t>연극</t>
    <phoneticPr fontId="5" type="noConversion"/>
  </si>
  <si>
    <t>김민준 김병관 김지영 박채영 안현수 천승주</t>
    <phoneticPr fontId="5" type="noConversion"/>
  </si>
  <si>
    <t>10/14(월)</t>
    <phoneticPr fontId="5" type="noConversion"/>
  </si>
  <si>
    <t>박상현 백세현 이민서 정병운</t>
    <phoneticPr fontId="5" type="noConversion"/>
  </si>
  <si>
    <t>강예지 고동준 김건 김영찬 박채연 이민서 이준호 이찬혁 장동윤 천승주 최의겸</t>
    <phoneticPr fontId="5" type="noConversion"/>
  </si>
  <si>
    <t>10/17(목)</t>
    <phoneticPr fontId="5" type="noConversion"/>
  </si>
  <si>
    <t>카공, 보겜</t>
    <phoneticPr fontId="5" type="noConversion"/>
  </si>
  <si>
    <t>강예지 나현주 안현수 이준호 임경표 장동윤 천승주</t>
    <phoneticPr fontId="5" type="noConversion"/>
  </si>
  <si>
    <t>10/19(일)</t>
    <phoneticPr fontId="5" type="noConversion"/>
  </si>
  <si>
    <t>강지원 백세현 안재민 오수민 이주혁 장동윤</t>
    <phoneticPr fontId="5" type="noConversion"/>
  </si>
  <si>
    <t>10/27(토)</t>
    <phoneticPr fontId="5" type="noConversion"/>
  </si>
  <si>
    <t>수원</t>
    <phoneticPr fontId="5" type="noConversion"/>
  </si>
  <si>
    <t>김민준 김영찬 나현주 박채연 설윤성 안현수</t>
    <phoneticPr fontId="5" type="noConversion"/>
  </si>
  <si>
    <t>10/28(일)</t>
    <phoneticPr fontId="5" type="noConversion"/>
  </si>
  <si>
    <t>김민준 김지영 정병운 천승주</t>
    <phoneticPr fontId="5" type="noConversion"/>
  </si>
  <si>
    <t>10/30(화)</t>
    <phoneticPr fontId="5" type="noConversion"/>
  </si>
  <si>
    <t>볼링</t>
    <phoneticPr fontId="5" type="noConversion"/>
  </si>
  <si>
    <t>강예지 박채연 이민서 이준호 천승주</t>
    <phoneticPr fontId="5" type="noConversion"/>
  </si>
  <si>
    <t>황혜원</t>
    <phoneticPr fontId="5" type="noConversion"/>
  </si>
  <si>
    <t>김휘동</t>
    <phoneticPr fontId="5" type="noConversion"/>
  </si>
  <si>
    <t>박수빈</t>
    <phoneticPr fontId="5" type="noConversion"/>
  </si>
  <si>
    <t>구자원</t>
    <phoneticPr fontId="5" type="noConversion"/>
  </si>
  <si>
    <t>이선학</t>
    <phoneticPr fontId="5" type="noConversion"/>
  </si>
  <si>
    <t>남재민</t>
    <phoneticPr fontId="5" type="noConversion"/>
  </si>
  <si>
    <t>이후윤</t>
    <phoneticPr fontId="5" type="noConversion"/>
  </si>
  <si>
    <t>김제현</t>
    <phoneticPr fontId="5" type="noConversion"/>
  </si>
  <si>
    <t>허태훈</t>
    <phoneticPr fontId="5" type="noConversion"/>
  </si>
  <si>
    <t>서혜인</t>
    <phoneticPr fontId="5" type="noConversion"/>
  </si>
  <si>
    <t>조아현</t>
    <phoneticPr fontId="5" type="noConversion"/>
  </si>
  <si>
    <t>유수아</t>
    <phoneticPr fontId="5" type="noConversion"/>
  </si>
  <si>
    <t>박기범</t>
    <phoneticPr fontId="5" type="noConversion"/>
  </si>
  <si>
    <t>나이, 성비, 신입:기존</t>
    <phoneticPr fontId="5" type="noConversion"/>
  </si>
  <si>
    <t>송유찬</t>
    <phoneticPr fontId="5" type="noConversion"/>
  </si>
  <si>
    <t>김성호</t>
    <phoneticPr fontId="5" type="noConversion"/>
  </si>
  <si>
    <t>김도희</t>
    <phoneticPr fontId="5" type="noConversion"/>
  </si>
  <si>
    <t>박진우</t>
    <phoneticPr fontId="5" type="noConversion"/>
  </si>
  <si>
    <t>11/3(일)</t>
    <phoneticPr fontId="5" type="noConversion"/>
  </si>
  <si>
    <t>에버랜드</t>
    <phoneticPr fontId="5" type="noConversion"/>
  </si>
  <si>
    <t>김수빈</t>
    <phoneticPr fontId="5" type="noConversion"/>
  </si>
  <si>
    <t>조지우</t>
    <phoneticPr fontId="5" type="noConversion"/>
  </si>
  <si>
    <t>이규열</t>
    <phoneticPr fontId="5" type="noConversion"/>
  </si>
  <si>
    <t>노민수</t>
    <phoneticPr fontId="5" type="noConversion"/>
  </si>
  <si>
    <t>이시현</t>
    <phoneticPr fontId="5" type="noConversion"/>
  </si>
  <si>
    <t>조아현</t>
    <phoneticPr fontId="5" type="noConversion"/>
  </si>
  <si>
    <t>이지윤</t>
    <phoneticPr fontId="5" type="noConversion"/>
  </si>
  <si>
    <t>김도연</t>
    <phoneticPr fontId="5" type="noConversion"/>
  </si>
  <si>
    <t xml:space="preserve">김민준 나현주 박선우 심성현 조수빈 </t>
    <phoneticPr fontId="5" type="noConversion"/>
  </si>
  <si>
    <t>11/4(월)</t>
    <phoneticPr fontId="5" type="noConversion"/>
  </si>
  <si>
    <t>막소사</t>
    <phoneticPr fontId="5" type="noConversion"/>
  </si>
  <si>
    <t>강예지 김지영 박상현 백세현 이민서 임경표 정병운</t>
    <phoneticPr fontId="5" type="noConversion"/>
  </si>
  <si>
    <t>구본길</t>
    <phoneticPr fontId="5" type="noConversion"/>
  </si>
  <si>
    <t>11/9(토)</t>
    <phoneticPr fontId="5" type="noConversion"/>
  </si>
  <si>
    <t>클라이밍</t>
    <phoneticPr fontId="5" type="noConversion"/>
  </si>
  <si>
    <t>강예지 구자원 김성호 박선우 박채연 이후윤 천승주 황혜원</t>
    <phoneticPr fontId="5" type="noConversion"/>
  </si>
  <si>
    <t>손의연</t>
    <phoneticPr fontId="5" type="noConversion"/>
  </si>
  <si>
    <t>유수아</t>
    <phoneticPr fontId="5" type="noConversion"/>
  </si>
  <si>
    <t>신환회</t>
    <phoneticPr fontId="5" type="noConversion"/>
  </si>
  <si>
    <t xml:space="preserve">카공 </t>
    <phoneticPr fontId="5" type="noConversion"/>
  </si>
  <si>
    <t>김성재 박상현 박지연 이민서 이시훈 황혜원</t>
    <phoneticPr fontId="5" type="noConversion"/>
  </si>
  <si>
    <t>김병관</t>
    <phoneticPr fontId="5" type="noConversion"/>
  </si>
  <si>
    <t>손샘</t>
    <phoneticPr fontId="5" type="noConversion"/>
  </si>
  <si>
    <t>이주혁</t>
    <phoneticPr fontId="5" type="noConversion"/>
  </si>
  <si>
    <t>설윤성</t>
    <phoneticPr fontId="5" type="noConversion"/>
  </si>
  <si>
    <t>심성현</t>
    <phoneticPr fontId="5" type="noConversion"/>
  </si>
  <si>
    <t>박승준</t>
    <phoneticPr fontId="5" type="noConversion"/>
  </si>
  <si>
    <t>박선우</t>
    <phoneticPr fontId="5" type="noConversion"/>
  </si>
  <si>
    <t>안현수</t>
    <phoneticPr fontId="5" type="noConversion"/>
  </si>
  <si>
    <t>이시훈</t>
    <phoneticPr fontId="5" type="noConversion"/>
  </si>
  <si>
    <t>이수환</t>
    <phoneticPr fontId="5" type="noConversion"/>
  </si>
  <si>
    <t>김휘동</t>
    <phoneticPr fontId="5" type="noConversion"/>
  </si>
  <si>
    <t>장동윤</t>
    <phoneticPr fontId="5" type="noConversion"/>
  </si>
  <si>
    <t>구자원</t>
    <phoneticPr fontId="5" type="noConversion"/>
  </si>
  <si>
    <t>이선학</t>
    <phoneticPr fontId="5" type="noConversion"/>
  </si>
  <si>
    <t>조아현</t>
    <phoneticPr fontId="5" type="noConversion"/>
  </si>
  <si>
    <t>임경표</t>
    <phoneticPr fontId="5" type="noConversion"/>
  </si>
  <si>
    <t>윤건우</t>
    <phoneticPr fontId="5" type="noConversion"/>
  </si>
  <si>
    <t>박상현</t>
    <phoneticPr fontId="5" type="noConversion"/>
  </si>
  <si>
    <t>정병운</t>
    <phoneticPr fontId="5" type="noConversion"/>
  </si>
  <si>
    <t>박기범</t>
    <phoneticPr fontId="5" type="noConversion"/>
  </si>
  <si>
    <t>이준호</t>
    <phoneticPr fontId="5" type="noConversion"/>
  </si>
  <si>
    <t>강성호</t>
    <phoneticPr fontId="5" type="noConversion"/>
  </si>
  <si>
    <t>송유찬</t>
    <phoneticPr fontId="5" type="noConversion"/>
  </si>
  <si>
    <t>한규연</t>
    <phoneticPr fontId="5" type="noConversion"/>
  </si>
  <si>
    <t>김지영</t>
    <phoneticPr fontId="5" type="noConversion"/>
  </si>
  <si>
    <t>박채영</t>
    <phoneticPr fontId="5" type="noConversion"/>
  </si>
  <si>
    <t>유수아</t>
    <phoneticPr fontId="5" type="noConversion"/>
  </si>
  <si>
    <t>설윤성</t>
    <phoneticPr fontId="5" type="noConversion"/>
  </si>
  <si>
    <t>김영찬</t>
    <phoneticPr fontId="5" type="noConversion"/>
  </si>
  <si>
    <t>박승준</t>
    <phoneticPr fontId="5" type="noConversion"/>
  </si>
  <si>
    <t>손샘</t>
    <phoneticPr fontId="5" type="noConversion"/>
  </si>
  <si>
    <t>나현주</t>
    <phoneticPr fontId="5" type="noConversion"/>
  </si>
  <si>
    <t>조수빈</t>
    <phoneticPr fontId="5" type="noConversion"/>
  </si>
  <si>
    <t>조은영</t>
    <phoneticPr fontId="5" type="noConversion"/>
  </si>
  <si>
    <t>구본길</t>
    <phoneticPr fontId="5" type="noConversion"/>
  </si>
  <si>
    <t>도성걸</t>
    <phoneticPr fontId="5" type="noConversion"/>
  </si>
  <si>
    <t>천승주</t>
    <phoneticPr fontId="5" type="noConversion"/>
  </si>
  <si>
    <t>허태훈</t>
    <phoneticPr fontId="5" type="noConversion"/>
  </si>
  <si>
    <t>이권민</t>
    <phoneticPr fontId="5" type="noConversion"/>
  </si>
  <si>
    <t>권규빈</t>
    <phoneticPr fontId="5" type="noConversion"/>
  </si>
  <si>
    <t>이서현</t>
    <phoneticPr fontId="5" type="noConversion"/>
  </si>
  <si>
    <t>최의겸</t>
    <phoneticPr fontId="5" type="noConversion"/>
  </si>
  <si>
    <t>강주형</t>
    <phoneticPr fontId="5" type="noConversion"/>
  </si>
  <si>
    <t>김병관</t>
    <phoneticPr fontId="5" type="noConversion"/>
  </si>
  <si>
    <t>류민서</t>
    <phoneticPr fontId="5" type="noConversion"/>
  </si>
  <si>
    <t>안현수</t>
    <phoneticPr fontId="5" type="noConversion"/>
  </si>
  <si>
    <t>김건</t>
    <phoneticPr fontId="5" type="noConversion"/>
  </si>
  <si>
    <t>심성현</t>
    <phoneticPr fontId="5" type="noConversion"/>
  </si>
  <si>
    <t>변현서</t>
    <phoneticPr fontId="5" type="noConversion"/>
  </si>
  <si>
    <t>박선우</t>
    <phoneticPr fontId="5" type="noConversion"/>
  </si>
  <si>
    <t>이민서</t>
    <phoneticPr fontId="5" type="noConversion"/>
  </si>
  <si>
    <t>이시훈</t>
    <phoneticPr fontId="5" type="noConversion"/>
  </si>
  <si>
    <t>강예지 강주형 구본길 구자원 권규빈 김건 김도연 김도희 김민준 김병관 김성재 김성호 김영찬 김제현 김지영 김휘동 나현주 도성걸 류민서 
박기범 박상현 박선우 박소영 박승준 박윤하 박주은 박지연 박진우 박채연 박채영 백세현 변현서 서혜인 설윤성 손샘 손의연 송유찬 심성현 안현수 유수아 윤건우 
이권민 이민서 이서현 이선학 이소정 이수환 이시훈 이주혁 이준호 이지윤 이현정 이후윤 임경표 장동윤 정병운 조수빈 조아현 조은영 조지우 천승주 최의겸 한규연 허태훈 황혜원</t>
    <phoneticPr fontId="5" type="noConversion"/>
  </si>
  <si>
    <t>고동준 김영찬 박승준 설윤성 손샘 안현수 조수빈</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</si>
</sst>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mm&quot;월&quot;\ dd&quot;일&quot;"/>
  </numFmts>
  <fonts count="27">
    <font>
      <sz val="11"/>
      <color rgb="FF000000"/>
      <name val="Calibri"/>
      <scheme val="minor"/>
    </font>
    <font>
      <sz val="11"/>
      <name val="Calibri"/>
      <family val="2"/>
    </font>
    <font>
      <sz val="11"/>
      <color theme="1"/>
      <name val="Calibri"/>
      <family val="2"/>
    </font>
    <font>
      <b/>
      <sz val="11"/>
      <color theme="1"/>
      <name val="Calibri"/>
      <family val="2"/>
    </font>
    <font>
      <sz val="12"/>
      <color theme="1"/>
      <name val="Calibri"/>
      <family val="2"/>
    </font>
    <font>
      <sz val="8"/>
      <name val="Calibri"/>
      <family val="3"/>
      <charset val="129"/>
      <scheme val="minor"/>
    </font>
    <font>
      <sz val="11"/>
      <color rgb="FF000000"/>
      <name val="맑은 고딕"/>
      <family val="3"/>
      <charset val="129"/>
    </font>
    <font>
      <b/>
      <u/>
      <sz val="11"/>
      <color rgb="FF000000"/>
      <name val="맑은 고딕"/>
      <family val="3"/>
      <charset val="129"/>
    </font>
    <font>
      <sz val="11"/>
      <name val="맑은 고딕"/>
      <family val="3"/>
      <charset val="129"/>
    </font>
    <font>
      <b/>
      <sz val="11"/>
      <color rgb="FFC00000"/>
      <name val="맑은 고딕"/>
      <family val="3"/>
      <charset val="129"/>
    </font>
    <font>
      <sz val="11"/>
      <color rgb="FFC00000"/>
      <name val="맑은 고딕"/>
      <family val="3"/>
      <charset val="129"/>
    </font>
    <font>
      <b/>
      <sz val="10"/>
      <color rgb="FFC00000"/>
      <name val="맑은 고딕"/>
      <family val="3"/>
      <charset val="129"/>
    </font>
    <font>
      <sz val="10"/>
      <color rgb="FFC00000"/>
      <name val="맑은 고딕"/>
      <family val="3"/>
      <charset val="129"/>
    </font>
    <font>
      <b/>
      <sz val="11"/>
      <color rgb="FF1F497D"/>
      <name val="맑은 고딕"/>
      <family val="3"/>
      <charset val="129"/>
    </font>
    <font>
      <sz val="11"/>
      <color rgb="FF1F497D"/>
      <name val="맑은 고딕"/>
      <family val="3"/>
      <charset val="129"/>
    </font>
    <font>
      <b/>
      <sz val="10"/>
      <color rgb="FF1F497D"/>
      <name val="맑은 고딕"/>
      <family val="3"/>
      <charset val="129"/>
    </font>
    <font>
      <sz val="10"/>
      <color rgb="FF1F497D"/>
      <name val="맑은 고딕"/>
      <family val="3"/>
      <charset val="129"/>
    </font>
    <font>
      <sz val="10"/>
      <color rgb="FF000000"/>
      <name val="맑은 고딕"/>
      <family val="3"/>
      <charset val="129"/>
    </font>
    <font>
      <b/>
      <sz val="11"/>
      <color rgb="FF000000"/>
      <name val="맑은 고딕"/>
      <family val="3"/>
      <charset val="129"/>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sz val="10"/>
      <name val="맑은 고딕"/>
      <family val="3"/>
      <charset val="129"/>
    </font>
    <font>
      <sz val="11"/>
      <color theme="1"/>
      <name val="맑은 고딕"/>
      <family val="2"/>
      <charset val="129"/>
    </font>
    <font>
      <sz val="11"/>
      <color rgb="FF000000"/>
      <name val="Calibri"/>
      <family val="2"/>
      <scheme val="minor"/>
    </font>
    <font>
      <sz val="11"/>
      <color rgb="FF000000"/>
      <name val="맑은 고딕"/>
      <family val="2"/>
      <charset val="129"/>
    </font>
  </fonts>
  <fills count="15">
    <fill>
      <patternFill patternType="none"/>
    </fill>
    <fill>
      <patternFill patternType="gray125"/>
    </fill>
    <fill>
      <patternFill patternType="solid">
        <fgColor rgb="FFDCE6F2"/>
        <bgColor rgb="FFDCE6F2"/>
      </patternFill>
    </fill>
    <fill>
      <patternFill patternType="solid">
        <fgColor rgb="FFFFFF00"/>
        <bgColor rgb="FFFFFF00"/>
      </patternFill>
    </fill>
    <fill>
      <patternFill patternType="solid">
        <fgColor rgb="FF00FF00"/>
        <bgColor rgb="FF00FF00"/>
      </patternFill>
    </fill>
    <fill>
      <patternFill patternType="solid">
        <fgColor rgb="FFF4CCCC"/>
        <bgColor rgb="FFF4CCCC"/>
      </patternFill>
    </fill>
    <fill>
      <patternFill patternType="solid">
        <fgColor theme="9" tint="0.3999755851924192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CE5CD"/>
        <bgColor indexed="64"/>
      </patternFill>
    </fill>
    <fill>
      <patternFill patternType="solid">
        <fgColor theme="9" tint="0.79998168889431442"/>
        <bgColor indexed="64"/>
      </patternFill>
    </fill>
    <fill>
      <patternFill patternType="solid">
        <fgColor rgb="FF00FF00"/>
        <bgColor indexed="64"/>
      </patternFill>
    </fill>
    <fill>
      <patternFill patternType="solid">
        <fgColor rgb="FF00B050"/>
        <bgColor rgb="FFFFFF00"/>
      </patternFill>
    </fill>
    <fill>
      <patternFill patternType="solid">
        <fgColor theme="4" tint="0.79998168889431442"/>
        <bgColor rgb="FFF4CCCC"/>
      </patternFill>
    </fill>
    <fill>
      <patternFill patternType="solid">
        <fgColor theme="5" tint="0.79998168889431442"/>
        <bgColor rgb="FFDCE6F2"/>
      </patternFill>
    </fill>
  </fills>
  <borders count="40">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CCCCCC"/>
      </right>
      <top style="medium">
        <color rgb="FF000000"/>
      </top>
      <bottom style="medium">
        <color rgb="FFCCCCCC"/>
      </bottom>
      <diagonal/>
    </border>
    <border>
      <left style="medium">
        <color rgb="FFCCCCCC"/>
      </left>
      <right style="medium">
        <color rgb="FFCCCCCC"/>
      </right>
      <top style="medium">
        <color rgb="FF000000"/>
      </top>
      <bottom style="medium">
        <color rgb="FFCCCCCC"/>
      </bottom>
      <diagonal/>
    </border>
    <border>
      <left style="medium">
        <color rgb="FFCCCCCC"/>
      </left>
      <right/>
      <top style="medium">
        <color rgb="FF000000"/>
      </top>
      <bottom style="medium">
        <color rgb="FFCCCCCC"/>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right/>
      <top/>
      <bottom style="medium">
        <color rgb="FFCCCCCC"/>
      </bottom>
      <diagonal/>
    </border>
    <border diagonalUp="1" diagonalDown="1">
      <left style="medium">
        <color rgb="FFCCCCCC"/>
      </left>
      <right style="medium">
        <color rgb="FFCCCCCC"/>
      </right>
      <top style="medium">
        <color rgb="FFCCCCCC"/>
      </top>
      <bottom style="medium">
        <color rgb="FFCCCCCC"/>
      </bottom>
      <diagonal style="thin">
        <color indexed="64"/>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106">
    <xf numFmtId="0" fontId="0" fillId="0" borderId="0" xfId="0" applyAlignment="1">
      <alignment vertical="center"/>
    </xf>
    <xf numFmtId="0" fontId="2" fillId="0" borderId="0" xfId="0" applyFont="1" applyAlignment="1">
      <alignment vertical="center"/>
    </xf>
    <xf numFmtId="0" fontId="2" fillId="0" borderId="3" xfId="0" applyFont="1" applyBorder="1" applyAlignment="1">
      <alignment vertical="center"/>
    </xf>
    <xf numFmtId="0" fontId="2" fillId="0" borderId="0" xfId="0" applyFont="1" applyAlignment="1">
      <alignment horizontal="center" vertical="center"/>
    </xf>
    <xf numFmtId="0" fontId="2" fillId="0" borderId="12" xfId="0" applyFont="1" applyBorder="1" applyAlignment="1">
      <alignment horizontal="center" vertical="center"/>
    </xf>
    <xf numFmtId="0" fontId="2" fillId="0" borderId="12" xfId="0" applyFont="1" applyBorder="1" applyAlignment="1">
      <alignment vertical="center"/>
    </xf>
    <xf numFmtId="0" fontId="2" fillId="4" borderId="0" xfId="0" applyFont="1" applyFill="1" applyAlignment="1">
      <alignment vertical="center"/>
    </xf>
    <xf numFmtId="0" fontId="2" fillId="3" borderId="3" xfId="0" applyFont="1" applyFill="1" applyBorder="1" applyAlignment="1">
      <alignment vertical="center"/>
    </xf>
    <xf numFmtId="0" fontId="2" fillId="0" borderId="15" xfId="0" applyFont="1" applyBorder="1" applyAlignment="1">
      <alignment vertical="center"/>
    </xf>
    <xf numFmtId="0" fontId="2" fillId="0" borderId="0" xfId="0" applyFont="1" applyAlignment="1">
      <alignment horizontal="right" vertical="center"/>
    </xf>
    <xf numFmtId="0" fontId="2" fillId="0" borderId="10" xfId="0" applyFont="1" applyBorder="1" applyAlignment="1">
      <alignment horizontal="center" vertical="center"/>
    </xf>
    <xf numFmtId="0" fontId="2" fillId="0" borderId="10" xfId="0" applyFont="1" applyBorder="1" applyAlignment="1">
      <alignment horizontal="right" vertical="center"/>
    </xf>
    <xf numFmtId="0" fontId="2" fillId="0" borderId="9" xfId="0" applyFont="1" applyBorder="1" applyAlignment="1">
      <alignment horizontal="center" vertical="center"/>
    </xf>
    <xf numFmtId="0" fontId="2" fillId="0" borderId="10" xfId="0" applyFont="1" applyBorder="1" applyAlignment="1">
      <alignment vertical="center"/>
    </xf>
    <xf numFmtId="0" fontId="6" fillId="0" borderId="0" xfId="0" applyFont="1" applyAlignment="1">
      <alignment horizontal="center" vertical="center"/>
    </xf>
    <xf numFmtId="0" fontId="6" fillId="0" borderId="0" xfId="0" applyFont="1" applyAlignment="1">
      <alignment vertical="center"/>
    </xf>
    <xf numFmtId="0" fontId="6" fillId="0" borderId="3" xfId="0" applyFont="1" applyBorder="1" applyAlignment="1">
      <alignment horizontal="center" vertical="center"/>
    </xf>
    <xf numFmtId="0" fontId="9" fillId="0" borderId="3" xfId="0" applyFont="1" applyBorder="1" applyAlignment="1">
      <alignment horizontal="center" vertical="center"/>
    </xf>
    <xf numFmtId="0" fontId="11"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5" fillId="0" borderId="3" xfId="0" applyFont="1" applyBorder="1" applyAlignment="1">
      <alignment horizontal="center" vertical="center" wrapText="1"/>
    </xf>
    <xf numFmtId="0" fontId="13" fillId="0" borderId="19" xfId="0" applyFont="1" applyBorder="1" applyAlignment="1">
      <alignment horizontal="center" vertical="center"/>
    </xf>
    <xf numFmtId="0" fontId="14" fillId="3" borderId="5" xfId="0" applyFont="1" applyFill="1" applyBorder="1" applyAlignment="1">
      <alignment horizontal="center" vertical="center"/>
    </xf>
    <xf numFmtId="0" fontId="17" fillId="0" borderId="0" xfId="0" applyFont="1" applyAlignment="1">
      <alignment horizontal="center" vertical="center"/>
    </xf>
    <xf numFmtId="176" fontId="6" fillId="0" borderId="3" xfId="0" applyNumberFormat="1" applyFont="1" applyBorder="1" applyAlignment="1">
      <alignment vertical="center"/>
    </xf>
    <xf numFmtId="176" fontId="6" fillId="0" borderId="0" xfId="0" applyNumberFormat="1" applyFont="1" applyAlignment="1">
      <alignment vertical="center"/>
    </xf>
    <xf numFmtId="0" fontId="8" fillId="6" borderId="3" xfId="0" applyFont="1" applyFill="1" applyBorder="1" applyAlignment="1">
      <alignment horizontal="center" vertical="center" wrapText="1"/>
    </xf>
    <xf numFmtId="0" fontId="13" fillId="0" borderId="16" xfId="0" applyFont="1" applyBorder="1" applyAlignment="1">
      <alignment horizontal="center" vertical="center" wrapText="1"/>
    </xf>
    <xf numFmtId="176" fontId="6" fillId="0" borderId="17" xfId="0" applyNumberFormat="1" applyFont="1" applyBorder="1" applyAlignment="1">
      <alignment vertical="center"/>
    </xf>
    <xf numFmtId="176" fontId="6" fillId="0" borderId="20" xfId="0" applyNumberFormat="1" applyFont="1" applyBorder="1" applyAlignment="1">
      <alignment vertical="center"/>
    </xf>
    <xf numFmtId="176" fontId="6" fillId="0" borderId="4" xfId="0" applyNumberFormat="1" applyFont="1" applyBorder="1" applyAlignment="1">
      <alignment vertical="center"/>
    </xf>
    <xf numFmtId="176" fontId="6" fillId="0" borderId="9" xfId="0" applyNumberFormat="1" applyFont="1" applyBorder="1" applyAlignment="1">
      <alignment vertical="center"/>
    </xf>
    <xf numFmtId="177" fontId="6" fillId="0" borderId="26" xfId="0" applyNumberFormat="1" applyFont="1" applyBorder="1" applyAlignment="1">
      <alignment horizontal="center" vertical="center" wrapText="1"/>
    </xf>
    <xf numFmtId="0" fontId="6" fillId="0" borderId="27" xfId="0" applyFont="1" applyBorder="1" applyAlignment="1">
      <alignment horizontal="center" vertical="center" wrapText="1"/>
    </xf>
    <xf numFmtId="0" fontId="6" fillId="7" borderId="27" xfId="0" applyFont="1" applyFill="1" applyBorder="1" applyAlignment="1">
      <alignment horizontal="center" vertical="center" wrapText="1"/>
    </xf>
    <xf numFmtId="0" fontId="6" fillId="0" borderId="27" xfId="0" applyFont="1" applyBorder="1" applyAlignment="1">
      <alignment vertical="center" wrapText="1"/>
    </xf>
    <xf numFmtId="0" fontId="6" fillId="0" borderId="26" xfId="0" applyFont="1" applyBorder="1" applyAlignment="1">
      <alignment vertical="center" wrapText="1"/>
    </xf>
    <xf numFmtId="0" fontId="6" fillId="0" borderId="31" xfId="0" applyFont="1" applyBorder="1" applyAlignment="1">
      <alignment vertical="center" wrapText="1"/>
    </xf>
    <xf numFmtId="0" fontId="6" fillId="0" borderId="32" xfId="0" applyFont="1" applyBorder="1" applyAlignment="1">
      <alignment vertical="center" wrapText="1"/>
    </xf>
    <xf numFmtId="176" fontId="18" fillId="0" borderId="7" xfId="0" applyNumberFormat="1" applyFont="1" applyBorder="1" applyAlignment="1">
      <alignment vertical="center"/>
    </xf>
    <xf numFmtId="0" fontId="18" fillId="8" borderId="21"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6" fillId="9" borderId="27" xfId="0" applyFont="1" applyFill="1" applyBorder="1" applyAlignment="1">
      <alignment vertical="center" wrapText="1"/>
    </xf>
    <xf numFmtId="0" fontId="6" fillId="9" borderId="27" xfId="0" applyFont="1" applyFill="1" applyBorder="1" applyAlignment="1">
      <alignment horizontal="center" vertical="center" wrapText="1"/>
    </xf>
    <xf numFmtId="0" fontId="6" fillId="10" borderId="27" xfId="0" applyFont="1" applyFill="1" applyBorder="1" applyAlignment="1">
      <alignment horizontal="center" vertical="center" wrapText="1"/>
    </xf>
    <xf numFmtId="176" fontId="6" fillId="0" borderId="27" xfId="0" applyNumberFormat="1" applyFont="1" applyBorder="1" applyAlignment="1">
      <alignment horizontal="center" vertical="center" wrapText="1"/>
    </xf>
    <xf numFmtId="0" fontId="6" fillId="0" borderId="20" xfId="0" applyFont="1" applyBorder="1" applyAlignment="1">
      <alignment vertical="center"/>
    </xf>
    <xf numFmtId="0" fontId="13" fillId="0" borderId="19"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16" fillId="0" borderId="16" xfId="0" applyFont="1" applyBorder="1" applyAlignment="1">
      <alignment horizontal="center" vertical="center" wrapText="1"/>
    </xf>
    <xf numFmtId="176" fontId="17" fillId="0" borderId="0" xfId="0" applyNumberFormat="1" applyFont="1" applyAlignment="1">
      <alignment horizontal="center" vertical="center"/>
    </xf>
    <xf numFmtId="176" fontId="6" fillId="0" borderId="8" xfId="0" applyNumberFormat="1" applyFont="1" applyBorder="1" applyAlignment="1">
      <alignment vertical="center"/>
    </xf>
    <xf numFmtId="0" fontId="14" fillId="3" borderId="5" xfId="0" applyFont="1" applyFill="1" applyBorder="1" applyAlignment="1">
      <alignment horizontal="center" vertical="center" wrapText="1"/>
    </xf>
    <xf numFmtId="0" fontId="8" fillId="12" borderId="6" xfId="0" applyFont="1" applyFill="1" applyBorder="1" applyAlignment="1">
      <alignment horizontal="center" vertical="center" wrapText="1"/>
    </xf>
    <xf numFmtId="0" fontId="6" fillId="0" borderId="37" xfId="0" applyFont="1" applyBorder="1" applyAlignment="1">
      <alignment horizontal="center" vertical="center" wrapText="1"/>
    </xf>
    <xf numFmtId="0" fontId="6" fillId="11" borderId="27" xfId="0" applyFont="1" applyFill="1" applyBorder="1" applyAlignment="1">
      <alignment horizontal="center" vertical="center" wrapText="1"/>
    </xf>
    <xf numFmtId="0" fontId="24" fillId="2" borderId="3" xfId="0" applyFont="1" applyFill="1" applyBorder="1" applyAlignment="1">
      <alignment horizontal="center" vertical="center"/>
    </xf>
    <xf numFmtId="0" fontId="24" fillId="5" borderId="3" xfId="0" applyFont="1" applyFill="1" applyBorder="1" applyAlignment="1">
      <alignment horizontal="center" vertical="center"/>
    </xf>
    <xf numFmtId="0" fontId="24" fillId="2" borderId="17" xfId="0" applyFont="1" applyFill="1" applyBorder="1" applyAlignment="1">
      <alignment horizontal="center" vertical="center"/>
    </xf>
    <xf numFmtId="0" fontId="24" fillId="2" borderId="38" xfId="0" applyFont="1" applyFill="1" applyBorder="1" applyAlignment="1">
      <alignment horizontal="center" vertical="center"/>
    </xf>
    <xf numFmtId="0" fontId="25" fillId="0" borderId="0" xfId="0" applyFont="1" applyAlignment="1">
      <alignment vertical="center"/>
    </xf>
    <xf numFmtId="0" fontId="2" fillId="0" borderId="12" xfId="0" applyFont="1" applyBorder="1" applyAlignment="1">
      <alignment horizontal="right" vertical="center"/>
    </xf>
    <xf numFmtId="176" fontId="6" fillId="0" borderId="39" xfId="0" applyNumberFormat="1" applyFont="1" applyBorder="1" applyAlignment="1">
      <alignment vertical="center"/>
    </xf>
    <xf numFmtId="0" fontId="6" fillId="0" borderId="17" xfId="0" applyFont="1" applyBorder="1" applyAlignment="1">
      <alignment vertical="center"/>
    </xf>
    <xf numFmtId="0" fontId="6" fillId="0" borderId="3" xfId="0" applyFont="1" applyBorder="1" applyAlignment="1">
      <alignment vertical="center"/>
    </xf>
    <xf numFmtId="0" fontId="24" fillId="0" borderId="10" xfId="0" applyFont="1" applyBorder="1" applyAlignment="1">
      <alignment horizontal="center" vertical="center"/>
    </xf>
    <xf numFmtId="0" fontId="24" fillId="0" borderId="0" xfId="0" applyFont="1" applyAlignment="1">
      <alignment horizontal="center" vertical="center"/>
    </xf>
    <xf numFmtId="0" fontId="24" fillId="0" borderId="12" xfId="0" applyFont="1" applyBorder="1" applyAlignment="1">
      <alignment horizontal="right" vertical="center"/>
    </xf>
    <xf numFmtId="0" fontId="24" fillId="13" borderId="3" xfId="0" applyFont="1" applyFill="1" applyBorder="1" applyAlignment="1">
      <alignment horizontal="center" vertical="center"/>
    </xf>
    <xf numFmtId="0" fontId="24" fillId="14" borderId="3" xfId="0" applyFont="1" applyFill="1" applyBorder="1" applyAlignment="1">
      <alignment horizontal="center" vertical="center"/>
    </xf>
    <xf numFmtId="0" fontId="24" fillId="14" borderId="17" xfId="0" applyFont="1" applyFill="1" applyBorder="1" applyAlignment="1">
      <alignment horizontal="center" vertical="center"/>
    </xf>
    <xf numFmtId="0" fontId="24" fillId="14" borderId="38" xfId="0" applyFont="1" applyFill="1" applyBorder="1" applyAlignment="1">
      <alignment horizontal="center" vertical="center"/>
    </xf>
    <xf numFmtId="0" fontId="26" fillId="0" borderId="0" xfId="0" applyFont="1" applyAlignment="1">
      <alignment vertical="center"/>
    </xf>
    <xf numFmtId="0" fontId="7" fillId="2" borderId="1" xfId="0" applyFont="1" applyFill="1" applyBorder="1" applyAlignment="1">
      <alignment horizontal="center" vertical="center"/>
    </xf>
    <xf numFmtId="0" fontId="8" fillId="0" borderId="2" xfId="0" applyFont="1" applyBorder="1" applyAlignment="1">
      <alignment vertical="center"/>
    </xf>
    <xf numFmtId="0" fontId="8" fillId="0" borderId="15" xfId="0" applyFont="1" applyBorder="1" applyAlignment="1">
      <alignment vertical="center"/>
    </xf>
    <xf numFmtId="0" fontId="6" fillId="0" borderId="28" xfId="0" applyFont="1" applyBorder="1" applyAlignment="1">
      <alignment vertical="center" wrapText="1"/>
    </xf>
    <xf numFmtId="0" fontId="6" fillId="0" borderId="29" xfId="0" applyFont="1" applyBorder="1" applyAlignment="1">
      <alignment vertical="center" wrapText="1"/>
    </xf>
    <xf numFmtId="0" fontId="6" fillId="0" borderId="30" xfId="0" applyFont="1" applyBorder="1" applyAlignment="1">
      <alignment vertical="center" wrapText="1"/>
    </xf>
    <xf numFmtId="0" fontId="6" fillId="0" borderId="28"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6" xfId="0" applyFont="1" applyBorder="1" applyAlignment="1">
      <alignment horizontal="center" vertical="center"/>
    </xf>
    <xf numFmtId="0" fontId="18" fillId="8" borderId="23" xfId="0" applyFont="1" applyFill="1" applyBorder="1" applyAlignment="1">
      <alignment horizontal="center" vertical="center" wrapText="1"/>
    </xf>
    <xf numFmtId="0" fontId="18" fillId="8" borderId="24" xfId="0" applyFont="1" applyFill="1" applyBorder="1" applyAlignment="1">
      <alignment horizontal="center" vertical="center" wrapText="1"/>
    </xf>
    <xf numFmtId="0" fontId="18" fillId="8" borderId="25" xfId="0" applyFont="1" applyFill="1" applyBorder="1" applyAlignment="1">
      <alignment horizontal="center" vertical="center"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7" fillId="2" borderId="0" xfId="0" applyFont="1" applyFill="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center" vertical="center"/>
    </xf>
    <xf numFmtId="0" fontId="1" fillId="0" borderId="11" xfId="0" applyFont="1" applyBorder="1" applyAlignment="1">
      <alignment vertical="center"/>
    </xf>
    <xf numFmtId="0" fontId="1" fillId="0" borderId="12" xfId="0" applyFont="1" applyBorder="1" applyAlignment="1">
      <alignment vertical="center"/>
    </xf>
    <xf numFmtId="0" fontId="1" fillId="0" borderId="13" xfId="0" applyFont="1" applyBorder="1" applyAlignment="1">
      <alignment vertical="center"/>
    </xf>
    <xf numFmtId="0" fontId="1" fillId="0" borderId="14" xfId="0" applyFont="1" applyBorder="1" applyAlignment="1">
      <alignment vertical="center"/>
    </xf>
    <xf numFmtId="0" fontId="1" fillId="0" borderId="16" xfId="0" applyFont="1" applyBorder="1" applyAlignment="1">
      <alignment vertical="center"/>
    </xf>
    <xf numFmtId="0" fontId="2" fillId="3" borderId="17" xfId="0" applyFont="1" applyFill="1" applyBorder="1" applyAlignment="1">
      <alignment horizontal="center" vertical="center"/>
    </xf>
    <xf numFmtId="0" fontId="1" fillId="0" borderId="18" xfId="0" applyFont="1" applyBorder="1" applyAlignment="1">
      <alignment vertical="center"/>
    </xf>
    <xf numFmtId="0" fontId="3" fillId="4" borderId="17" xfId="0" applyFont="1" applyFill="1" applyBorder="1" applyAlignment="1">
      <alignment horizontal="center" vertical="center"/>
    </xf>
    <xf numFmtId="0" fontId="4" fillId="0" borderId="20" xfId="0" applyFont="1" applyBorder="1" applyAlignment="1">
      <alignment horizontal="center" vertical="center"/>
    </xf>
    <xf numFmtId="0" fontId="1" fillId="0" borderId="20" xfId="0" applyFont="1" applyBorder="1" applyAlignment="1">
      <alignment vertical="center"/>
    </xf>
    <xf numFmtId="0" fontId="0" fillId="0" borderId="20" xfId="0" applyBorder="1" applyAlignment="1">
      <alignment vertical="center"/>
    </xf>
  </cellXfs>
  <cellStyles count="1">
    <cellStyle name="표준" xfId="0" builtinId="0"/>
  </cellStyles>
  <dxfs count="25">
    <dxf>
      <fill>
        <patternFill>
          <bgColor rgb="FF00FF00"/>
        </patternFill>
      </fill>
    </dxf>
    <dxf>
      <font>
        <color rgb="FF9C0006"/>
      </font>
      <fill>
        <patternFill>
          <bgColor rgb="FFFFC7CE"/>
        </patternFill>
      </fill>
    </dxf>
    <dxf>
      <fill>
        <patternFill>
          <bgColor rgb="FF00B0F0"/>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00"/>
        </patternFill>
      </fill>
    </dxf>
    <dxf>
      <font>
        <color rgb="FF9C0006"/>
      </font>
      <fill>
        <patternFill>
          <bgColor rgb="FFFFC7CE"/>
        </patternFill>
      </fill>
    </dxf>
    <dxf>
      <fill>
        <patternFill>
          <bgColor rgb="FF00B0F0"/>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00"/>
        </patternFill>
      </fill>
    </dxf>
    <dxf>
      <font>
        <color rgb="FF9C0006"/>
      </font>
      <fill>
        <patternFill>
          <bgColor rgb="FFFFC7CE"/>
        </patternFill>
      </fill>
    </dxf>
    <dxf>
      <fill>
        <patternFill>
          <bgColor rgb="FF00B0F0"/>
        </patternFill>
      </fill>
    </dxf>
    <dxf>
      <fill>
        <patternFill>
          <bgColor rgb="FF00FFFF"/>
        </patternFill>
      </fill>
    </dxf>
    <dxf>
      <fill>
        <patternFill>
          <bgColor rgb="FF00FF00"/>
        </patternFill>
      </fill>
    </dxf>
    <dxf>
      <font>
        <color rgb="FF9C0006"/>
      </font>
      <fill>
        <patternFill>
          <bgColor rgb="FFFFC7CE"/>
        </patternFill>
      </fill>
    </dxf>
    <dxf>
      <fill>
        <patternFill>
          <bgColor rgb="FF00FFFF"/>
        </patternFill>
      </fill>
    </dxf>
    <dxf>
      <fill>
        <patternFill>
          <bgColor rgb="FF00FFFF"/>
        </patternFill>
      </fill>
    </dxf>
    <dxf>
      <fill>
        <patternFill>
          <bgColor rgb="FF00FFFF"/>
        </patternFill>
      </fill>
    </dxf>
  </dxfs>
  <tableStyles count="0" defaultTableStyle="TableStyleMedium2" defaultPivotStyle="PivotStyleLight16"/>
  <colors>
    <mruColors>
      <color rgb="FF00FF00"/>
      <color rgb="FF00FFFF"/>
      <color rgb="FFFF0000"/>
      <color rgb="FF00B0F0"/>
      <color rgb="FF71F6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87"/>
  <sheetViews>
    <sheetView workbookViewId="0">
      <pane xSplit="1" ySplit="2" topLeftCell="B20" activePane="bottomRight" state="frozen"/>
      <selection pane="topRight" activeCell="B1" sqref="B1"/>
      <selection pane="bottomLeft" activeCell="A3" sqref="A3"/>
      <selection pane="bottomRight" activeCell="A39" sqref="A39:XFD39"/>
    </sheetView>
  </sheetViews>
  <sheetFormatPr defaultColWidth="14.453125" defaultRowHeight="15" customHeight="1"/>
  <cols>
    <col min="1" max="1" width="9" style="14" customWidth="1"/>
    <col min="2" max="2" width="9.81640625" style="15" customWidth="1"/>
    <col min="3" max="3" width="9.6328125" style="15" customWidth="1"/>
    <col min="4" max="4" width="15.08984375" style="15" customWidth="1"/>
    <col min="5" max="5" width="10.453125" style="15" customWidth="1"/>
    <col min="6" max="6" width="13.6328125" style="15" customWidth="1"/>
    <col min="7" max="7" width="12.81640625" style="15" customWidth="1"/>
    <col min="8" max="8" width="8.7265625" style="15" customWidth="1"/>
    <col min="9" max="9" width="12.08984375" style="15" customWidth="1"/>
    <col min="10" max="12" width="9" style="15" customWidth="1"/>
    <col min="13" max="14" width="10.26953125" style="15" customWidth="1"/>
    <col min="15" max="15" width="11.7265625" style="15" customWidth="1"/>
    <col min="16" max="23" width="9" style="15" customWidth="1"/>
    <col min="24" max="16384" width="14.453125" style="15"/>
  </cols>
  <sheetData>
    <row r="1" spans="1:9" ht="16.5" customHeight="1" thickBot="1">
      <c r="C1" s="75" t="s">
        <v>0</v>
      </c>
      <c r="D1" s="76"/>
      <c r="E1" s="76"/>
      <c r="F1" s="76"/>
      <c r="G1" s="77"/>
    </row>
    <row r="2" spans="1:9" ht="32.5" customHeight="1">
      <c r="A2" s="16" t="s">
        <v>96</v>
      </c>
      <c r="B2" s="55" t="s">
        <v>140</v>
      </c>
      <c r="C2" s="17" t="s">
        <v>98</v>
      </c>
      <c r="D2" s="18" t="s">
        <v>155</v>
      </c>
      <c r="E2" s="19" t="s">
        <v>110</v>
      </c>
      <c r="F2" s="21" t="s">
        <v>113</v>
      </c>
      <c r="G2" s="20" t="s">
        <v>112</v>
      </c>
      <c r="H2" s="27"/>
      <c r="I2" s="22" t="s">
        <v>92</v>
      </c>
    </row>
    <row r="3" spans="1:9" ht="16.5" customHeight="1">
      <c r="A3" s="23" t="s">
        <v>4</v>
      </c>
      <c r="B3" s="53">
        <f>IF(I3&gt;=0,0,I3)</f>
        <v>0</v>
      </c>
      <c r="C3" s="24"/>
      <c r="D3" s="24"/>
      <c r="E3" s="24"/>
      <c r="F3" s="28"/>
      <c r="G3" s="24"/>
      <c r="H3" s="25"/>
      <c r="I3" s="39">
        <f>IF(E3&gt;=3, SUM(C3:D3, 5, F3:G3), SUM(C3:G3))</f>
        <v>0</v>
      </c>
    </row>
    <row r="4" spans="1:9" ht="16.5" customHeight="1">
      <c r="A4" s="23" t="s">
        <v>5</v>
      </c>
      <c r="B4" s="53">
        <f>IF(I4&gt;=0,0,I4)</f>
        <v>0</v>
      </c>
      <c r="C4" s="24"/>
      <c r="D4" s="24"/>
      <c r="E4" s="24"/>
      <c r="F4" s="28"/>
      <c r="G4" s="24"/>
      <c r="H4" s="25"/>
      <c r="I4" s="39">
        <f>IF(E4&gt;=3, SUM(C4:D4, 5, F4:G4), SUM(C4:G4))</f>
        <v>0</v>
      </c>
    </row>
    <row r="5" spans="1:9" ht="16.5" customHeight="1">
      <c r="A5" s="23" t="s">
        <v>6</v>
      </c>
      <c r="B5" s="53">
        <f>IF(I5&gt;=0,0,I5)</f>
        <v>0</v>
      </c>
      <c r="C5" s="24" t="s">
        <v>120</v>
      </c>
      <c r="D5" s="24"/>
      <c r="E5" s="24"/>
      <c r="F5" s="28"/>
      <c r="G5" s="24"/>
      <c r="H5" s="25"/>
      <c r="I5" s="39">
        <f>IF(E5&gt;=3, SUM(C5:D5, 5, F5:G5), SUM(C5:G5))</f>
        <v>0</v>
      </c>
    </row>
    <row r="6" spans="1:9" ht="16.5" customHeight="1">
      <c r="A6" s="23" t="s">
        <v>7</v>
      </c>
      <c r="B6" s="53">
        <f>IF(I6&gt;=0,0,I6)</f>
        <v>0</v>
      </c>
      <c r="C6" s="24"/>
      <c r="D6" s="24"/>
      <c r="E6" s="24"/>
      <c r="F6" s="28"/>
      <c r="G6" s="24"/>
      <c r="H6" s="25"/>
      <c r="I6" s="39">
        <f>IF(E6&gt;=3, SUM(C6:D6, 5, F6:G6), SUM(C6:G6))</f>
        <v>0</v>
      </c>
    </row>
    <row r="7" spans="1:9" ht="16.5" customHeight="1">
      <c r="A7" s="23" t="s">
        <v>8</v>
      </c>
      <c r="B7" s="53">
        <f>IF(I7&gt;=0,0,I7)</f>
        <v>-7</v>
      </c>
      <c r="C7" s="24">
        <v>-7</v>
      </c>
      <c r="D7" s="24"/>
      <c r="E7" s="24"/>
      <c r="F7" s="28"/>
      <c r="G7" s="24"/>
      <c r="H7" s="25"/>
      <c r="I7" s="39">
        <f>IF(E7&gt;=3, SUM(C7:D7, 5, F7:G7), SUM(C7:G7))</f>
        <v>-7</v>
      </c>
    </row>
    <row r="8" spans="1:9" ht="16.5" customHeight="1">
      <c r="A8" s="23" t="s">
        <v>9</v>
      </c>
      <c r="B8" s="53">
        <f t="shared" ref="B8" si="0">IF(I8&gt;=0,0,I8)</f>
        <v>-7</v>
      </c>
      <c r="C8" s="24">
        <v>-7</v>
      </c>
      <c r="D8" s="24"/>
      <c r="E8" s="24"/>
      <c r="F8" s="28"/>
      <c r="G8" s="24"/>
      <c r="H8" s="25"/>
      <c r="I8" s="39">
        <f t="shared" ref="I8" si="1">IF(E8&gt;=3, SUM(C8:D8, 5, F8:G8), SUM(C8:G8))</f>
        <v>-7</v>
      </c>
    </row>
    <row r="9" spans="1:9" ht="16.5" customHeight="1">
      <c r="A9" s="23" t="s">
        <v>10</v>
      </c>
      <c r="B9" s="53">
        <f t="shared" ref="B9:B38" si="2">IF(I9&gt;=0,0,I9)</f>
        <v>0</v>
      </c>
      <c r="C9" s="24"/>
      <c r="D9" s="24"/>
      <c r="E9" s="24"/>
      <c r="F9" s="28"/>
      <c r="G9" s="24"/>
      <c r="H9" s="25"/>
      <c r="I9" s="39">
        <f t="shared" ref="I9:I38" si="3">IF(E9&gt;=3, SUM(C9:D9, 5, F9:G9), SUM(C9:G9))</f>
        <v>0</v>
      </c>
    </row>
    <row r="10" spans="1:9" ht="16.5" customHeight="1">
      <c r="A10" s="23" t="s">
        <v>11</v>
      </c>
      <c r="B10" s="53">
        <f t="shared" si="2"/>
        <v>-7</v>
      </c>
      <c r="C10" s="24">
        <v>-7</v>
      </c>
      <c r="D10" s="24"/>
      <c r="E10" s="24"/>
      <c r="F10" s="28"/>
      <c r="G10" s="24"/>
      <c r="H10" s="25"/>
      <c r="I10" s="39">
        <f t="shared" si="3"/>
        <v>-7</v>
      </c>
    </row>
    <row r="11" spans="1:9" ht="16.5" customHeight="1">
      <c r="A11" s="23" t="s">
        <v>12</v>
      </c>
      <c r="B11" s="53">
        <f t="shared" si="2"/>
        <v>0</v>
      </c>
      <c r="C11" s="24"/>
      <c r="D11" s="24"/>
      <c r="E11" s="24"/>
      <c r="F11" s="28"/>
      <c r="G11" s="24"/>
      <c r="H11" s="25"/>
      <c r="I11" s="39">
        <f t="shared" si="3"/>
        <v>0</v>
      </c>
    </row>
    <row r="12" spans="1:9" ht="16.5" customHeight="1">
      <c r="A12" s="23" t="s">
        <v>13</v>
      </c>
      <c r="B12" s="53">
        <f t="shared" si="2"/>
        <v>0</v>
      </c>
      <c r="C12" s="24" t="s">
        <v>120</v>
      </c>
      <c r="D12" s="24"/>
      <c r="E12" s="24"/>
      <c r="F12" s="28"/>
      <c r="G12" s="24"/>
      <c r="H12" s="25"/>
      <c r="I12" s="39">
        <f t="shared" si="3"/>
        <v>0</v>
      </c>
    </row>
    <row r="13" spans="1:9" ht="16.5" customHeight="1">
      <c r="A13" s="23" t="s">
        <v>14</v>
      </c>
      <c r="B13" s="53">
        <f t="shared" si="2"/>
        <v>0</v>
      </c>
      <c r="C13" s="24"/>
      <c r="D13" s="24"/>
      <c r="E13" s="24"/>
      <c r="F13" s="28"/>
      <c r="G13" s="24"/>
      <c r="H13" s="25"/>
      <c r="I13" s="39">
        <f t="shared" si="3"/>
        <v>0</v>
      </c>
    </row>
    <row r="14" spans="1:9" ht="16.5" customHeight="1">
      <c r="A14" s="23" t="s">
        <v>15</v>
      </c>
      <c r="B14" s="53">
        <f t="shared" si="2"/>
        <v>-7</v>
      </c>
      <c r="C14" s="24">
        <v>-7</v>
      </c>
      <c r="D14" s="24"/>
      <c r="E14" s="24"/>
      <c r="F14" s="28"/>
      <c r="G14" s="24"/>
      <c r="H14" s="25"/>
      <c r="I14" s="39">
        <f t="shared" si="3"/>
        <v>-7</v>
      </c>
    </row>
    <row r="15" spans="1:9" ht="16.5" customHeight="1">
      <c r="A15" s="23" t="s">
        <v>16</v>
      </c>
      <c r="B15" s="53">
        <f t="shared" si="2"/>
        <v>-7</v>
      </c>
      <c r="C15" s="24">
        <v>-7</v>
      </c>
      <c r="D15" s="24"/>
      <c r="E15" s="24"/>
      <c r="F15" s="28"/>
      <c r="G15" s="24"/>
      <c r="H15" s="25"/>
      <c r="I15" s="39">
        <f t="shared" si="3"/>
        <v>-7</v>
      </c>
    </row>
    <row r="16" spans="1:9" ht="16.5" customHeight="1">
      <c r="A16" s="23" t="s">
        <v>17</v>
      </c>
      <c r="B16" s="53">
        <f t="shared" si="2"/>
        <v>0</v>
      </c>
      <c r="C16" s="24"/>
      <c r="D16" s="24"/>
      <c r="E16" s="24"/>
      <c r="F16" s="28"/>
      <c r="G16" s="24"/>
      <c r="H16" s="25"/>
      <c r="I16" s="39">
        <f t="shared" si="3"/>
        <v>0</v>
      </c>
    </row>
    <row r="17" spans="1:9" ht="16.5" customHeight="1">
      <c r="A17" s="23" t="s">
        <v>18</v>
      </c>
      <c r="B17" s="53">
        <f t="shared" si="2"/>
        <v>0</v>
      </c>
      <c r="C17" s="24" t="s">
        <v>120</v>
      </c>
      <c r="D17" s="24"/>
      <c r="E17" s="24"/>
      <c r="F17" s="28"/>
      <c r="G17" s="24"/>
      <c r="H17" s="25"/>
      <c r="I17" s="39">
        <f t="shared" si="3"/>
        <v>0</v>
      </c>
    </row>
    <row r="18" spans="1:9" ht="16.5" customHeight="1">
      <c r="A18" s="23" t="s">
        <v>19</v>
      </c>
      <c r="B18" s="53">
        <f t="shared" si="2"/>
        <v>0</v>
      </c>
      <c r="C18" s="24"/>
      <c r="D18" s="24"/>
      <c r="E18" s="24"/>
      <c r="F18" s="28"/>
      <c r="G18" s="24"/>
      <c r="H18" s="25"/>
      <c r="I18" s="39">
        <f t="shared" si="3"/>
        <v>0</v>
      </c>
    </row>
    <row r="19" spans="1:9" ht="16.5" customHeight="1">
      <c r="A19" s="23" t="s">
        <v>20</v>
      </c>
      <c r="B19" s="53">
        <f t="shared" si="2"/>
        <v>-7</v>
      </c>
      <c r="C19" s="24">
        <v>-7</v>
      </c>
      <c r="D19" s="24"/>
      <c r="E19" s="24"/>
      <c r="F19" s="28"/>
      <c r="G19" s="24"/>
      <c r="H19" s="25"/>
      <c r="I19" s="39">
        <f t="shared" si="3"/>
        <v>-7</v>
      </c>
    </row>
    <row r="20" spans="1:9" ht="16.5" customHeight="1">
      <c r="A20" s="23" t="s">
        <v>21</v>
      </c>
      <c r="B20" s="53">
        <f t="shared" si="2"/>
        <v>-7</v>
      </c>
      <c r="C20" s="24">
        <v>-7</v>
      </c>
      <c r="D20" s="24"/>
      <c r="E20" s="24"/>
      <c r="F20" s="28"/>
      <c r="G20" s="24"/>
      <c r="H20" s="25"/>
      <c r="I20" s="39">
        <f t="shared" si="3"/>
        <v>-7</v>
      </c>
    </row>
    <row r="21" spans="1:9" ht="16.5" customHeight="1">
      <c r="A21" s="23" t="s">
        <v>22</v>
      </c>
      <c r="B21" s="53">
        <f t="shared" si="2"/>
        <v>0</v>
      </c>
      <c r="C21" s="24"/>
      <c r="D21" s="24"/>
      <c r="E21" s="24"/>
      <c r="F21" s="28"/>
      <c r="G21" s="24"/>
      <c r="H21" s="25"/>
      <c r="I21" s="39">
        <f t="shared" si="3"/>
        <v>0</v>
      </c>
    </row>
    <row r="22" spans="1:9" ht="16.5" customHeight="1">
      <c r="A22" s="23" t="s">
        <v>23</v>
      </c>
      <c r="B22" s="53">
        <f t="shared" si="2"/>
        <v>0</v>
      </c>
      <c r="C22" s="24"/>
      <c r="D22" s="24"/>
      <c r="E22" s="24"/>
      <c r="F22" s="28"/>
      <c r="G22" s="24"/>
      <c r="H22" s="25"/>
      <c r="I22" s="39">
        <f t="shared" si="3"/>
        <v>0</v>
      </c>
    </row>
    <row r="23" spans="1:9" ht="16.5" customHeight="1">
      <c r="A23" s="23" t="s">
        <v>24</v>
      </c>
      <c r="B23" s="53">
        <f t="shared" si="2"/>
        <v>-7</v>
      </c>
      <c r="C23" s="24">
        <v>-7</v>
      </c>
      <c r="D23" s="24"/>
      <c r="E23" s="24"/>
      <c r="F23" s="28"/>
      <c r="G23" s="24"/>
      <c r="H23" s="25"/>
      <c r="I23" s="39">
        <f t="shared" si="3"/>
        <v>-7</v>
      </c>
    </row>
    <row r="24" spans="1:9" ht="16.5" customHeight="1">
      <c r="A24" s="23" t="s">
        <v>25</v>
      </c>
      <c r="B24" s="53">
        <f t="shared" si="2"/>
        <v>-7</v>
      </c>
      <c r="C24" s="24">
        <v>-7</v>
      </c>
      <c r="D24" s="24"/>
      <c r="E24" s="24"/>
      <c r="F24" s="28"/>
      <c r="G24" s="24"/>
      <c r="H24" s="25"/>
      <c r="I24" s="39">
        <f t="shared" si="3"/>
        <v>-7</v>
      </c>
    </row>
    <row r="25" spans="1:9" ht="16.5" customHeight="1">
      <c r="A25" s="23" t="s">
        <v>26</v>
      </c>
      <c r="B25" s="53">
        <f t="shared" si="2"/>
        <v>0</v>
      </c>
      <c r="C25" s="24"/>
      <c r="D25" s="24"/>
      <c r="E25" s="24"/>
      <c r="F25" s="28"/>
      <c r="G25" s="24"/>
      <c r="H25" s="25"/>
      <c r="I25" s="39">
        <f t="shared" si="3"/>
        <v>0</v>
      </c>
    </row>
    <row r="26" spans="1:9" ht="16.5" customHeight="1">
      <c r="A26" s="23" t="s">
        <v>27</v>
      </c>
      <c r="B26" s="53">
        <f t="shared" si="2"/>
        <v>-7</v>
      </c>
      <c r="C26" s="24">
        <v>-7</v>
      </c>
      <c r="D26" s="24"/>
      <c r="E26" s="24"/>
      <c r="F26" s="28"/>
      <c r="G26" s="24"/>
      <c r="H26" s="25"/>
      <c r="I26" s="39">
        <f t="shared" si="3"/>
        <v>-7</v>
      </c>
    </row>
    <row r="27" spans="1:9" ht="16.5" customHeight="1">
      <c r="A27" s="23" t="s">
        <v>28</v>
      </c>
      <c r="B27" s="53">
        <f t="shared" si="2"/>
        <v>0</v>
      </c>
      <c r="C27" s="24"/>
      <c r="D27" s="24"/>
      <c r="E27" s="24"/>
      <c r="F27" s="28"/>
      <c r="G27" s="24"/>
      <c r="H27" s="25"/>
      <c r="I27" s="39">
        <f t="shared" si="3"/>
        <v>0</v>
      </c>
    </row>
    <row r="28" spans="1:9" ht="16.5" customHeight="1">
      <c r="A28" s="23" t="s">
        <v>29</v>
      </c>
      <c r="B28" s="53">
        <f t="shared" si="2"/>
        <v>0</v>
      </c>
      <c r="C28" s="24"/>
      <c r="D28" s="24"/>
      <c r="E28" s="24"/>
      <c r="F28" s="28"/>
      <c r="G28" s="24"/>
      <c r="H28" s="25"/>
      <c r="I28" s="39">
        <f t="shared" si="3"/>
        <v>0</v>
      </c>
    </row>
    <row r="29" spans="1:9" ht="16.5" customHeight="1">
      <c r="A29" s="23" t="s">
        <v>30</v>
      </c>
      <c r="B29" s="53">
        <f t="shared" si="2"/>
        <v>-7</v>
      </c>
      <c r="C29" s="24">
        <v>-7</v>
      </c>
      <c r="D29" s="24"/>
      <c r="E29" s="24"/>
      <c r="F29" s="28"/>
      <c r="G29" s="24"/>
      <c r="H29" s="25"/>
      <c r="I29" s="39">
        <f t="shared" si="3"/>
        <v>-7</v>
      </c>
    </row>
    <row r="30" spans="1:9" ht="16.5" customHeight="1">
      <c r="A30" s="23" t="s">
        <v>31</v>
      </c>
      <c r="B30" s="53">
        <f t="shared" si="2"/>
        <v>0</v>
      </c>
      <c r="C30" s="24"/>
      <c r="D30" s="24"/>
      <c r="E30" s="24"/>
      <c r="F30" s="28"/>
      <c r="G30" s="24"/>
      <c r="H30" s="25"/>
      <c r="I30" s="39">
        <f t="shared" si="3"/>
        <v>0</v>
      </c>
    </row>
    <row r="31" spans="1:9" ht="16.5" customHeight="1">
      <c r="A31" s="23" t="s">
        <v>32</v>
      </c>
      <c r="B31" s="53">
        <f t="shared" si="2"/>
        <v>0</v>
      </c>
      <c r="C31" s="24"/>
      <c r="D31" s="24"/>
      <c r="E31" s="24"/>
      <c r="F31" s="28"/>
      <c r="G31" s="24"/>
      <c r="H31" s="25"/>
      <c r="I31" s="39">
        <f t="shared" si="3"/>
        <v>0</v>
      </c>
    </row>
    <row r="32" spans="1:9" ht="16.5" customHeight="1">
      <c r="A32" s="23" t="s">
        <v>33</v>
      </c>
      <c r="B32" s="53">
        <f t="shared" si="2"/>
        <v>0</v>
      </c>
      <c r="C32" s="24"/>
      <c r="D32" s="24"/>
      <c r="E32" s="24"/>
      <c r="F32" s="28"/>
      <c r="G32" s="24"/>
      <c r="H32" s="25"/>
      <c r="I32" s="39">
        <f t="shared" si="3"/>
        <v>0</v>
      </c>
    </row>
    <row r="33" spans="1:9" ht="16.5" customHeight="1">
      <c r="A33" s="23" t="s">
        <v>34</v>
      </c>
      <c r="B33" s="53">
        <f t="shared" si="2"/>
        <v>0</v>
      </c>
      <c r="C33" s="24"/>
      <c r="D33" s="24"/>
      <c r="E33" s="24"/>
      <c r="F33" s="28"/>
      <c r="G33" s="24"/>
      <c r="H33" s="25"/>
      <c r="I33" s="39">
        <f t="shared" si="3"/>
        <v>0</v>
      </c>
    </row>
    <row r="34" spans="1:9" ht="16.5" customHeight="1">
      <c r="A34" s="23" t="s">
        <v>35</v>
      </c>
      <c r="B34" s="53">
        <f t="shared" si="2"/>
        <v>0</v>
      </c>
      <c r="C34" s="24" t="s">
        <v>120</v>
      </c>
      <c r="D34" s="24"/>
      <c r="E34" s="24"/>
      <c r="F34" s="28"/>
      <c r="G34" s="24"/>
      <c r="H34" s="25"/>
      <c r="I34" s="39">
        <f t="shared" si="3"/>
        <v>0</v>
      </c>
    </row>
    <row r="35" spans="1:9" ht="16.5" customHeight="1">
      <c r="A35" s="23" t="s">
        <v>36</v>
      </c>
      <c r="B35" s="53">
        <f t="shared" si="2"/>
        <v>0</v>
      </c>
      <c r="C35" s="24"/>
      <c r="D35" s="24"/>
      <c r="E35" s="24"/>
      <c r="F35" s="28"/>
      <c r="G35" s="24"/>
      <c r="H35" s="25"/>
      <c r="I35" s="39">
        <f t="shared" si="3"/>
        <v>0</v>
      </c>
    </row>
    <row r="36" spans="1:9" ht="16.5" customHeight="1">
      <c r="A36" s="23" t="s">
        <v>37</v>
      </c>
      <c r="B36" s="53">
        <f t="shared" si="2"/>
        <v>0</v>
      </c>
      <c r="C36" s="24"/>
      <c r="D36" s="24"/>
      <c r="E36" s="24"/>
      <c r="F36" s="28"/>
      <c r="G36" s="24"/>
      <c r="H36" s="25"/>
      <c r="I36" s="39">
        <f t="shared" si="3"/>
        <v>0</v>
      </c>
    </row>
    <row r="37" spans="1:9" ht="16.5" customHeight="1">
      <c r="A37" s="23" t="s">
        <v>38</v>
      </c>
      <c r="B37" s="53">
        <f t="shared" si="2"/>
        <v>0</v>
      </c>
      <c r="C37" s="24"/>
      <c r="D37" s="24"/>
      <c r="E37" s="24"/>
      <c r="F37" s="28"/>
      <c r="G37" s="24"/>
      <c r="H37" s="25"/>
      <c r="I37" s="39">
        <f t="shared" si="3"/>
        <v>0</v>
      </c>
    </row>
    <row r="38" spans="1:9" ht="16.5" customHeight="1">
      <c r="A38" s="23" t="s">
        <v>39</v>
      </c>
      <c r="B38" s="53">
        <f t="shared" si="2"/>
        <v>-7</v>
      </c>
      <c r="C38" s="24">
        <v>-7</v>
      </c>
      <c r="D38" s="24"/>
      <c r="E38" s="24"/>
      <c r="F38" s="28"/>
      <c r="G38" s="24"/>
      <c r="H38" s="25"/>
      <c r="I38" s="39">
        <f t="shared" si="3"/>
        <v>-7</v>
      </c>
    </row>
    <row r="39" spans="1:9" ht="16.5" customHeight="1">
      <c r="A39" s="23" t="s">
        <v>40</v>
      </c>
      <c r="B39" s="53">
        <f t="shared" ref="B39" si="4">IF(I39&gt;=0,0,I39)</f>
        <v>-7</v>
      </c>
      <c r="C39" s="24">
        <v>-7</v>
      </c>
      <c r="D39" s="24"/>
      <c r="E39" s="24"/>
      <c r="F39" s="28"/>
      <c r="G39" s="24"/>
      <c r="H39" s="25"/>
      <c r="I39" s="39">
        <f t="shared" ref="I39" si="5">IF(E39&gt;=3, SUM(C39:D39, 5, F39:G39), SUM(C39:G39))</f>
        <v>-7</v>
      </c>
    </row>
    <row r="40" spans="1:9" ht="16.5" customHeight="1">
      <c r="A40" s="23" t="s">
        <v>41</v>
      </c>
      <c r="B40" s="53">
        <f t="shared" ref="B40:B82" si="6">IF(I40&gt;=0,0,I40)</f>
        <v>0</v>
      </c>
      <c r="C40" s="24" t="s">
        <v>120</v>
      </c>
      <c r="D40" s="24"/>
      <c r="E40" s="24"/>
      <c r="F40" s="28"/>
      <c r="G40" s="24"/>
      <c r="H40" s="25"/>
      <c r="I40" s="39">
        <f t="shared" ref="I40:I82" si="7">IF(E40&gt;=3, SUM(C40:D40, 5, F40:G40), SUM(C40:G40))</f>
        <v>0</v>
      </c>
    </row>
    <row r="41" spans="1:9" ht="16.5" customHeight="1">
      <c r="A41" s="23" t="s">
        <v>42</v>
      </c>
      <c r="B41" s="53">
        <f t="shared" si="6"/>
        <v>-7</v>
      </c>
      <c r="C41" s="24">
        <v>-7</v>
      </c>
      <c r="D41" s="24"/>
      <c r="E41" s="24"/>
      <c r="F41" s="28"/>
      <c r="G41" s="24"/>
      <c r="H41" s="25"/>
      <c r="I41" s="39">
        <f t="shared" si="7"/>
        <v>-7</v>
      </c>
    </row>
    <row r="42" spans="1:9" ht="16.5" customHeight="1">
      <c r="A42" s="23" t="s">
        <v>43</v>
      </c>
      <c r="B42" s="53">
        <f t="shared" si="6"/>
        <v>0</v>
      </c>
      <c r="C42" s="24"/>
      <c r="D42" s="24"/>
      <c r="E42" s="24"/>
      <c r="F42" s="28"/>
      <c r="G42" s="24"/>
      <c r="H42" s="25"/>
      <c r="I42" s="39">
        <f t="shared" si="7"/>
        <v>0</v>
      </c>
    </row>
    <row r="43" spans="1:9" ht="16.5" customHeight="1">
      <c r="A43" s="23" t="s">
        <v>44</v>
      </c>
      <c r="B43" s="53">
        <f t="shared" si="6"/>
        <v>-7</v>
      </c>
      <c r="C43" s="24">
        <v>-7</v>
      </c>
      <c r="D43" s="24"/>
      <c r="E43" s="24"/>
      <c r="F43" s="28"/>
      <c r="G43" s="24"/>
      <c r="H43" s="25"/>
      <c r="I43" s="39">
        <f t="shared" si="7"/>
        <v>-7</v>
      </c>
    </row>
    <row r="44" spans="1:9" ht="16.5" customHeight="1">
      <c r="A44" s="23" t="s">
        <v>45</v>
      </c>
      <c r="B44" s="53">
        <f t="shared" si="6"/>
        <v>0</v>
      </c>
      <c r="C44" s="24"/>
      <c r="D44" s="24"/>
      <c r="E44" s="24"/>
      <c r="F44" s="28"/>
      <c r="G44" s="24"/>
      <c r="H44" s="25"/>
      <c r="I44" s="39">
        <f t="shared" si="7"/>
        <v>0</v>
      </c>
    </row>
    <row r="45" spans="1:9" ht="16.5" customHeight="1">
      <c r="A45" s="23" t="s">
        <v>46</v>
      </c>
      <c r="B45" s="53">
        <f t="shared" si="6"/>
        <v>0</v>
      </c>
      <c r="C45" s="24"/>
      <c r="D45" s="24"/>
      <c r="E45" s="24"/>
      <c r="F45" s="28"/>
      <c r="G45" s="24"/>
      <c r="H45" s="25"/>
      <c r="I45" s="39">
        <f t="shared" si="7"/>
        <v>0</v>
      </c>
    </row>
    <row r="46" spans="1:9" ht="16.5" customHeight="1">
      <c r="A46" s="23" t="s">
        <v>47</v>
      </c>
      <c r="B46" s="53">
        <f t="shared" si="6"/>
        <v>0</v>
      </c>
      <c r="C46" s="24" t="s">
        <v>120</v>
      </c>
      <c r="D46" s="24"/>
      <c r="E46" s="24"/>
      <c r="F46" s="28"/>
      <c r="G46" s="24"/>
      <c r="H46" s="25"/>
      <c r="I46" s="39">
        <f t="shared" si="7"/>
        <v>0</v>
      </c>
    </row>
    <row r="47" spans="1:9" ht="16.5" customHeight="1">
      <c r="A47" s="23" t="s">
        <v>48</v>
      </c>
      <c r="B47" s="53">
        <f t="shared" si="6"/>
        <v>0</v>
      </c>
      <c r="C47" s="24"/>
      <c r="D47" s="24"/>
      <c r="E47" s="24"/>
      <c r="F47" s="28"/>
      <c r="G47" s="24"/>
      <c r="H47" s="25"/>
      <c r="I47" s="39">
        <f t="shared" si="7"/>
        <v>0</v>
      </c>
    </row>
    <row r="48" spans="1:9" ht="16.5" customHeight="1">
      <c r="A48" s="23" t="s">
        <v>49</v>
      </c>
      <c r="B48" s="53">
        <f t="shared" si="6"/>
        <v>0</v>
      </c>
      <c r="C48" s="24"/>
      <c r="D48" s="24"/>
      <c r="E48" s="24"/>
      <c r="F48" s="28"/>
      <c r="G48" s="24"/>
      <c r="H48" s="25"/>
      <c r="I48" s="39">
        <f t="shared" si="7"/>
        <v>0</v>
      </c>
    </row>
    <row r="49" spans="1:9" ht="16.5" customHeight="1">
      <c r="A49" s="23" t="s">
        <v>50</v>
      </c>
      <c r="B49" s="53">
        <f t="shared" si="6"/>
        <v>0</v>
      </c>
      <c r="D49" s="24"/>
      <c r="E49" s="24"/>
      <c r="F49" s="28"/>
      <c r="G49" s="24"/>
      <c r="H49" s="25"/>
      <c r="I49" s="39">
        <f t="shared" si="7"/>
        <v>0</v>
      </c>
    </row>
    <row r="50" spans="1:9" ht="16.5" customHeight="1">
      <c r="A50" s="23" t="s">
        <v>51</v>
      </c>
      <c r="B50" s="53">
        <f t="shared" si="6"/>
        <v>0</v>
      </c>
      <c r="C50" s="24"/>
      <c r="D50" s="24"/>
      <c r="E50" s="24"/>
      <c r="F50" s="28"/>
      <c r="G50" s="24"/>
      <c r="H50" s="25"/>
      <c r="I50" s="39">
        <f t="shared" si="7"/>
        <v>0</v>
      </c>
    </row>
    <row r="51" spans="1:9" ht="16.5" customHeight="1">
      <c r="A51" s="23" t="s">
        <v>52</v>
      </c>
      <c r="B51" s="53">
        <f t="shared" si="6"/>
        <v>0</v>
      </c>
      <c r="C51" s="24"/>
      <c r="D51" s="24"/>
      <c r="E51" s="24"/>
      <c r="F51" s="28"/>
      <c r="G51" s="24"/>
      <c r="H51" s="25"/>
      <c r="I51" s="39">
        <f t="shared" si="7"/>
        <v>0</v>
      </c>
    </row>
    <row r="52" spans="1:9" ht="16.5" customHeight="1">
      <c r="A52" s="23" t="s">
        <v>53</v>
      </c>
      <c r="B52" s="53">
        <f t="shared" si="6"/>
        <v>-7</v>
      </c>
      <c r="C52" s="24">
        <v>-7</v>
      </c>
      <c r="D52" s="24"/>
      <c r="E52" s="24"/>
      <c r="F52" s="28"/>
      <c r="G52" s="24"/>
      <c r="H52" s="25"/>
      <c r="I52" s="39">
        <f t="shared" si="7"/>
        <v>-7</v>
      </c>
    </row>
    <row r="53" spans="1:9" ht="16.5" customHeight="1">
      <c r="A53" s="23" t="s">
        <v>54</v>
      </c>
      <c r="B53" s="53">
        <f t="shared" si="6"/>
        <v>0</v>
      </c>
      <c r="C53" s="24" t="s">
        <v>120</v>
      </c>
      <c r="D53" s="24"/>
      <c r="E53" s="24"/>
      <c r="F53" s="28"/>
      <c r="G53" s="24"/>
      <c r="H53" s="25"/>
      <c r="I53" s="39">
        <f t="shared" si="7"/>
        <v>0</v>
      </c>
    </row>
    <row r="54" spans="1:9" ht="16.5" customHeight="1">
      <c r="A54" s="23" t="s">
        <v>55</v>
      </c>
      <c r="B54" s="53">
        <f t="shared" si="6"/>
        <v>0</v>
      </c>
      <c r="C54" s="24"/>
      <c r="D54" s="24"/>
      <c r="E54" s="24"/>
      <c r="F54" s="28"/>
      <c r="G54" s="24"/>
      <c r="H54" s="25"/>
      <c r="I54" s="39">
        <f t="shared" si="7"/>
        <v>0</v>
      </c>
    </row>
    <row r="55" spans="1:9" ht="16.5" customHeight="1">
      <c r="A55" s="23" t="s">
        <v>56</v>
      </c>
      <c r="B55" s="53">
        <f t="shared" si="6"/>
        <v>-7</v>
      </c>
      <c r="C55" s="24">
        <v>-7</v>
      </c>
      <c r="D55" s="24"/>
      <c r="E55" s="24"/>
      <c r="F55" s="28"/>
      <c r="G55" s="24"/>
      <c r="H55" s="25"/>
      <c r="I55" s="39">
        <f t="shared" si="7"/>
        <v>-7</v>
      </c>
    </row>
    <row r="56" spans="1:9" ht="16.5" customHeight="1">
      <c r="A56" s="23" t="s">
        <v>57</v>
      </c>
      <c r="B56" s="53">
        <f t="shared" si="6"/>
        <v>0</v>
      </c>
      <c r="C56" s="24"/>
      <c r="D56" s="24"/>
      <c r="E56" s="24"/>
      <c r="F56" s="28"/>
      <c r="G56" s="24"/>
      <c r="H56" s="25"/>
      <c r="I56" s="39">
        <f t="shared" si="7"/>
        <v>0</v>
      </c>
    </row>
    <row r="57" spans="1:9" ht="16.5" customHeight="1">
      <c r="A57" s="23" t="s">
        <v>58</v>
      </c>
      <c r="B57" s="53">
        <f t="shared" si="6"/>
        <v>-7</v>
      </c>
      <c r="C57" s="24">
        <v>-7</v>
      </c>
      <c r="D57" s="24"/>
      <c r="E57" s="24"/>
      <c r="F57" s="28"/>
      <c r="G57" s="24"/>
      <c r="H57" s="25"/>
      <c r="I57" s="39">
        <f t="shared" si="7"/>
        <v>-7</v>
      </c>
    </row>
    <row r="58" spans="1:9" ht="16.5" customHeight="1">
      <c r="A58" s="23" t="s">
        <v>59</v>
      </c>
      <c r="B58" s="53">
        <f t="shared" si="6"/>
        <v>0</v>
      </c>
      <c r="C58" s="24"/>
      <c r="D58" s="24"/>
      <c r="E58" s="24"/>
      <c r="F58" s="28"/>
      <c r="G58" s="24"/>
      <c r="H58" s="25"/>
      <c r="I58" s="39">
        <f t="shared" si="7"/>
        <v>0</v>
      </c>
    </row>
    <row r="59" spans="1:9" ht="16.5" customHeight="1">
      <c r="A59" s="23" t="s">
        <v>109</v>
      </c>
      <c r="B59" s="53">
        <f t="shared" si="6"/>
        <v>0</v>
      </c>
      <c r="C59" s="24"/>
      <c r="D59" s="24"/>
      <c r="E59" s="24"/>
      <c r="F59" s="28"/>
      <c r="G59" s="24"/>
      <c r="H59" s="25"/>
      <c r="I59" s="39">
        <f t="shared" si="7"/>
        <v>0</v>
      </c>
    </row>
    <row r="60" spans="1:9" ht="16.5" customHeight="1">
      <c r="A60" s="23" t="s">
        <v>60</v>
      </c>
      <c r="B60" s="53">
        <f t="shared" si="6"/>
        <v>0</v>
      </c>
      <c r="C60" s="24"/>
      <c r="D60" s="24"/>
      <c r="E60" s="24"/>
      <c r="F60" s="28"/>
      <c r="G60" s="24"/>
      <c r="H60" s="25"/>
      <c r="I60" s="39">
        <f t="shared" si="7"/>
        <v>0</v>
      </c>
    </row>
    <row r="61" spans="1:9" ht="16.5" customHeight="1">
      <c r="A61" s="23" t="s">
        <v>61</v>
      </c>
      <c r="B61" s="53">
        <f t="shared" si="6"/>
        <v>0</v>
      </c>
      <c r="C61" s="24" t="s">
        <v>120</v>
      </c>
      <c r="D61" s="24"/>
      <c r="E61" s="24"/>
      <c r="F61" s="28"/>
      <c r="G61" s="24"/>
      <c r="H61" s="25"/>
      <c r="I61" s="39">
        <f t="shared" si="7"/>
        <v>0</v>
      </c>
    </row>
    <row r="62" spans="1:9" ht="16.5" customHeight="1">
      <c r="A62" s="23" t="s">
        <v>62</v>
      </c>
      <c r="B62" s="53">
        <f t="shared" si="6"/>
        <v>0</v>
      </c>
      <c r="C62" s="24"/>
      <c r="D62" s="24"/>
      <c r="E62" s="24"/>
      <c r="F62" s="28"/>
      <c r="G62" s="24"/>
      <c r="H62" s="25"/>
      <c r="I62" s="39">
        <f t="shared" si="7"/>
        <v>0</v>
      </c>
    </row>
    <row r="63" spans="1:9" ht="16.5" customHeight="1">
      <c r="A63" s="23" t="s">
        <v>63</v>
      </c>
      <c r="B63" s="53">
        <f t="shared" si="6"/>
        <v>-7</v>
      </c>
      <c r="C63" s="24">
        <v>-7</v>
      </c>
      <c r="D63" s="24"/>
      <c r="E63" s="24"/>
      <c r="F63" s="28"/>
      <c r="G63" s="24"/>
      <c r="H63" s="25"/>
      <c r="I63" s="39">
        <f t="shared" si="7"/>
        <v>-7</v>
      </c>
    </row>
    <row r="64" spans="1:9" ht="16.5" customHeight="1">
      <c r="A64" s="23" t="s">
        <v>64</v>
      </c>
      <c r="B64" s="53">
        <f t="shared" si="6"/>
        <v>0</v>
      </c>
      <c r="C64" s="24"/>
      <c r="D64" s="24"/>
      <c r="E64" s="24"/>
      <c r="F64" s="28"/>
      <c r="G64" s="24"/>
      <c r="H64" s="25"/>
      <c r="I64" s="39">
        <f t="shared" si="7"/>
        <v>0</v>
      </c>
    </row>
    <row r="65" spans="1:9" ht="16.5" customHeight="1">
      <c r="A65" s="23" t="s">
        <v>65</v>
      </c>
      <c r="B65" s="53">
        <f t="shared" si="6"/>
        <v>0</v>
      </c>
      <c r="C65" s="24"/>
      <c r="D65" s="24"/>
      <c r="E65" s="24"/>
      <c r="F65" s="28"/>
      <c r="G65" s="24"/>
      <c r="H65" s="25"/>
      <c r="I65" s="39">
        <f t="shared" si="7"/>
        <v>0</v>
      </c>
    </row>
    <row r="66" spans="1:9" ht="16.5" customHeight="1">
      <c r="A66" s="23" t="s">
        <v>66</v>
      </c>
      <c r="B66" s="53">
        <f t="shared" si="6"/>
        <v>-7</v>
      </c>
      <c r="C66" s="24">
        <v>-7</v>
      </c>
      <c r="D66" s="24"/>
      <c r="E66" s="24"/>
      <c r="F66" s="28"/>
      <c r="G66" s="24"/>
      <c r="H66" s="25"/>
      <c r="I66" s="39">
        <f t="shared" si="7"/>
        <v>-7</v>
      </c>
    </row>
    <row r="67" spans="1:9" ht="16.5" customHeight="1">
      <c r="A67" s="23" t="s">
        <v>67</v>
      </c>
      <c r="B67" s="53">
        <f t="shared" si="6"/>
        <v>0</v>
      </c>
      <c r="C67" s="24" t="s">
        <v>120</v>
      </c>
      <c r="D67" s="24"/>
      <c r="E67" s="24"/>
      <c r="F67" s="28"/>
      <c r="G67" s="24"/>
      <c r="H67" s="25"/>
      <c r="I67" s="39">
        <f t="shared" si="7"/>
        <v>0</v>
      </c>
    </row>
    <row r="68" spans="1:9" ht="16.5" customHeight="1">
      <c r="A68" s="23" t="s">
        <v>68</v>
      </c>
      <c r="B68" s="53">
        <f t="shared" si="6"/>
        <v>0</v>
      </c>
      <c r="C68" s="24" t="s">
        <v>120</v>
      </c>
      <c r="D68" s="24"/>
      <c r="E68" s="24"/>
      <c r="F68" s="28"/>
      <c r="G68" s="24"/>
      <c r="H68" s="25"/>
      <c r="I68" s="39">
        <f t="shared" si="7"/>
        <v>0</v>
      </c>
    </row>
    <row r="69" spans="1:9" ht="16.5" customHeight="1">
      <c r="A69" s="23" t="s">
        <v>69</v>
      </c>
      <c r="B69" s="53">
        <f t="shared" si="6"/>
        <v>0</v>
      </c>
      <c r="C69" s="24"/>
      <c r="D69" s="24"/>
      <c r="E69" s="24"/>
      <c r="F69" s="28"/>
      <c r="G69" s="24"/>
      <c r="H69" s="25"/>
      <c r="I69" s="39">
        <f t="shared" si="7"/>
        <v>0</v>
      </c>
    </row>
    <row r="70" spans="1:9" ht="16.5" customHeight="1">
      <c r="A70" s="23" t="s">
        <v>70</v>
      </c>
      <c r="B70" s="53">
        <f t="shared" si="6"/>
        <v>0</v>
      </c>
      <c r="C70" s="24"/>
      <c r="D70" s="24"/>
      <c r="E70" s="24"/>
      <c r="F70" s="28"/>
      <c r="G70" s="24"/>
      <c r="H70" s="25"/>
      <c r="I70" s="39">
        <f t="shared" si="7"/>
        <v>0</v>
      </c>
    </row>
    <row r="71" spans="1:9" ht="16.5" customHeight="1">
      <c r="A71" s="23" t="s">
        <v>71</v>
      </c>
      <c r="B71" s="53">
        <f t="shared" si="6"/>
        <v>0</v>
      </c>
      <c r="C71" s="24"/>
      <c r="D71" s="24"/>
      <c r="E71" s="24"/>
      <c r="F71" s="28"/>
      <c r="G71" s="24"/>
      <c r="H71" s="25"/>
      <c r="I71" s="39">
        <f t="shared" si="7"/>
        <v>0</v>
      </c>
    </row>
    <row r="72" spans="1:9" ht="16.5" customHeight="1">
      <c r="A72" s="23" t="s">
        <v>72</v>
      </c>
      <c r="B72" s="53">
        <f t="shared" si="6"/>
        <v>0</v>
      </c>
      <c r="C72" s="24"/>
      <c r="D72" s="24"/>
      <c r="E72" s="24"/>
      <c r="F72" s="28"/>
      <c r="G72" s="24"/>
      <c r="H72" s="25"/>
      <c r="I72" s="39">
        <f t="shared" si="7"/>
        <v>0</v>
      </c>
    </row>
    <row r="73" spans="1:9" ht="16.5" customHeight="1">
      <c r="A73" s="23" t="s">
        <v>73</v>
      </c>
      <c r="B73" s="53">
        <f t="shared" si="6"/>
        <v>0</v>
      </c>
      <c r="C73" s="24"/>
      <c r="D73" s="24"/>
      <c r="E73" s="24"/>
      <c r="F73" s="28"/>
      <c r="G73" s="24"/>
      <c r="H73" s="25"/>
      <c r="I73" s="39">
        <f t="shared" si="7"/>
        <v>0</v>
      </c>
    </row>
    <row r="74" spans="1:9" ht="16.5" customHeight="1">
      <c r="A74" s="23" t="s">
        <v>74</v>
      </c>
      <c r="B74" s="53">
        <f t="shared" si="6"/>
        <v>0</v>
      </c>
      <c r="C74" s="24"/>
      <c r="D74" s="24"/>
      <c r="E74" s="24"/>
      <c r="F74" s="28"/>
      <c r="G74" s="24"/>
      <c r="H74" s="25"/>
      <c r="I74" s="39">
        <f t="shared" si="7"/>
        <v>0</v>
      </c>
    </row>
    <row r="75" spans="1:9" ht="16.5" customHeight="1">
      <c r="A75" s="23" t="s">
        <v>90</v>
      </c>
      <c r="B75" s="53">
        <f t="shared" si="6"/>
        <v>0</v>
      </c>
      <c r="C75" s="24"/>
      <c r="D75" s="24"/>
      <c r="E75" s="24"/>
      <c r="F75" s="28"/>
      <c r="G75" s="24"/>
      <c r="H75" s="25"/>
      <c r="I75" s="39">
        <f t="shared" si="7"/>
        <v>0</v>
      </c>
    </row>
    <row r="76" spans="1:9" ht="16.5" customHeight="1">
      <c r="A76" s="23" t="s">
        <v>75</v>
      </c>
      <c r="B76" s="53">
        <f t="shared" si="6"/>
        <v>0</v>
      </c>
      <c r="C76" s="24"/>
      <c r="D76" s="24"/>
      <c r="E76" s="24"/>
      <c r="F76" s="28"/>
      <c r="G76" s="24"/>
      <c r="H76" s="25"/>
      <c r="I76" s="39">
        <f t="shared" si="7"/>
        <v>0</v>
      </c>
    </row>
    <row r="77" spans="1:9" ht="16.5" customHeight="1">
      <c r="A77" s="23" t="s">
        <v>76</v>
      </c>
      <c r="B77" s="53">
        <f t="shared" si="6"/>
        <v>0</v>
      </c>
      <c r="C77" s="24"/>
      <c r="D77" s="24"/>
      <c r="E77" s="24"/>
      <c r="F77" s="28"/>
      <c r="G77" s="24"/>
      <c r="H77" s="25"/>
      <c r="I77" s="39">
        <f t="shared" si="7"/>
        <v>0</v>
      </c>
    </row>
    <row r="78" spans="1:9" ht="16.5" customHeight="1">
      <c r="A78" s="23" t="s">
        <v>77</v>
      </c>
      <c r="B78" s="53">
        <f t="shared" si="6"/>
        <v>0</v>
      </c>
      <c r="C78" s="24"/>
      <c r="D78" s="24"/>
      <c r="E78" s="24"/>
      <c r="F78" s="28"/>
      <c r="G78" s="24"/>
      <c r="H78" s="25"/>
      <c r="I78" s="39">
        <f t="shared" si="7"/>
        <v>0</v>
      </c>
    </row>
    <row r="79" spans="1:9" ht="16.5" customHeight="1">
      <c r="A79" s="23" t="s">
        <v>78</v>
      </c>
      <c r="B79" s="53">
        <f t="shared" si="6"/>
        <v>0</v>
      </c>
      <c r="C79" s="24"/>
      <c r="D79" s="24"/>
      <c r="E79" s="24"/>
      <c r="F79" s="28"/>
      <c r="G79" s="24"/>
      <c r="H79" s="25"/>
      <c r="I79" s="39">
        <f t="shared" si="7"/>
        <v>0</v>
      </c>
    </row>
    <row r="80" spans="1:9" ht="16.5" customHeight="1">
      <c r="A80" s="23" t="s">
        <v>79</v>
      </c>
      <c r="B80" s="53">
        <f t="shared" si="6"/>
        <v>0</v>
      </c>
      <c r="C80" s="24"/>
      <c r="D80" s="24"/>
      <c r="E80" s="24"/>
      <c r="F80" s="28"/>
      <c r="G80" s="24"/>
      <c r="I80" s="39">
        <f t="shared" si="7"/>
        <v>0</v>
      </c>
    </row>
    <row r="81" spans="1:14" ht="16.5" customHeight="1">
      <c r="A81" s="23" t="s">
        <v>80</v>
      </c>
      <c r="B81" s="53">
        <f t="shared" si="6"/>
        <v>0</v>
      </c>
      <c r="C81" s="24" t="s">
        <v>120</v>
      </c>
      <c r="D81" s="24"/>
      <c r="E81" s="24"/>
      <c r="F81" s="28"/>
      <c r="G81" s="24"/>
      <c r="I81" s="39">
        <f t="shared" si="7"/>
        <v>0</v>
      </c>
    </row>
    <row r="82" spans="1:14" ht="16.5" customHeight="1">
      <c r="A82" s="23" t="s">
        <v>81</v>
      </c>
      <c r="B82" s="53">
        <f t="shared" si="6"/>
        <v>-7</v>
      </c>
      <c r="C82" s="24">
        <v>-7</v>
      </c>
      <c r="D82" s="24"/>
      <c r="E82" s="24"/>
      <c r="F82" s="28"/>
      <c r="G82" s="24"/>
      <c r="I82" s="39">
        <f t="shared" si="7"/>
        <v>-7</v>
      </c>
    </row>
    <row r="83" spans="1:14" ht="16.5" customHeight="1">
      <c r="A83" s="23" t="s">
        <v>82</v>
      </c>
      <c r="B83" s="53">
        <f t="shared" ref="B83" si="8">IF(I83&gt;=0,0,I83)</f>
        <v>-7</v>
      </c>
      <c r="C83" s="24">
        <v>-7</v>
      </c>
      <c r="D83" s="24"/>
      <c r="E83" s="24"/>
      <c r="F83" s="28"/>
      <c r="G83" s="24"/>
      <c r="I83" s="39">
        <f t="shared" ref="I83" si="9">IF(E83&gt;=3, SUM(C83:D83, 5, F83:G83), SUM(C83:G83))</f>
        <v>-7</v>
      </c>
    </row>
    <row r="84" spans="1:14" ht="16.5" customHeight="1">
      <c r="A84" s="23" t="s">
        <v>83</v>
      </c>
      <c r="B84" s="53">
        <f t="shared" ref="B84:B90" si="10">IF(I84&gt;=0,0,I84)</f>
        <v>0</v>
      </c>
      <c r="C84" s="24"/>
      <c r="D84" s="24"/>
      <c r="E84" s="24"/>
      <c r="F84" s="28"/>
      <c r="G84" s="24"/>
      <c r="I84" s="39">
        <f t="shared" ref="I84:I90" si="11">IF(E84&gt;=3, SUM(C84:D84, 5, F84:G84), SUM(C84:G84))</f>
        <v>0</v>
      </c>
    </row>
    <row r="85" spans="1:14" ht="16.5" customHeight="1">
      <c r="A85" s="23" t="s">
        <v>84</v>
      </c>
      <c r="B85" s="53">
        <f t="shared" si="10"/>
        <v>0</v>
      </c>
      <c r="C85" s="24" t="s">
        <v>120</v>
      </c>
      <c r="D85" s="24"/>
      <c r="E85" s="24"/>
      <c r="F85" s="28"/>
      <c r="G85" s="24"/>
      <c r="I85" s="39">
        <f t="shared" si="11"/>
        <v>0</v>
      </c>
    </row>
    <row r="86" spans="1:14" ht="16.5" customHeight="1">
      <c r="A86" s="23" t="s">
        <v>85</v>
      </c>
      <c r="B86" s="53">
        <f t="shared" si="10"/>
        <v>0</v>
      </c>
      <c r="C86" s="24"/>
      <c r="D86" s="24"/>
      <c r="E86" s="24"/>
      <c r="F86" s="28"/>
      <c r="G86" s="24"/>
      <c r="I86" s="39">
        <f t="shared" si="11"/>
        <v>0</v>
      </c>
    </row>
    <row r="87" spans="1:14" ht="16.5" customHeight="1">
      <c r="A87" s="23" t="s">
        <v>86</v>
      </c>
      <c r="B87" s="53">
        <f t="shared" si="10"/>
        <v>-7</v>
      </c>
      <c r="C87" s="24">
        <v>-7</v>
      </c>
      <c r="D87" s="24"/>
      <c r="E87" s="24"/>
      <c r="F87" s="28"/>
      <c r="G87" s="24"/>
      <c r="I87" s="39">
        <f t="shared" si="11"/>
        <v>-7</v>
      </c>
    </row>
    <row r="88" spans="1:14" ht="16.5" customHeight="1">
      <c r="A88" s="23" t="s">
        <v>87</v>
      </c>
      <c r="B88" s="53">
        <f t="shared" si="10"/>
        <v>-7</v>
      </c>
      <c r="C88" s="24">
        <v>-7</v>
      </c>
      <c r="D88" s="24"/>
      <c r="E88" s="24"/>
      <c r="F88" s="28"/>
      <c r="G88" s="24"/>
      <c r="I88" s="39">
        <f t="shared" si="11"/>
        <v>-7</v>
      </c>
    </row>
    <row r="89" spans="1:14" ht="16.5" customHeight="1">
      <c r="A89" s="23" t="s">
        <v>88</v>
      </c>
      <c r="B89" s="53">
        <f t="shared" si="10"/>
        <v>-7</v>
      </c>
      <c r="C89" s="24">
        <v>-7</v>
      </c>
      <c r="D89" s="24"/>
      <c r="E89" s="28"/>
      <c r="F89" s="31"/>
      <c r="G89" s="30"/>
      <c r="I89" s="39">
        <f t="shared" si="11"/>
        <v>-7</v>
      </c>
    </row>
    <row r="90" spans="1:14" ht="16.5" customHeight="1">
      <c r="A90" s="23" t="s">
        <v>89</v>
      </c>
      <c r="B90" s="53">
        <f t="shared" si="10"/>
        <v>0</v>
      </c>
      <c r="C90" s="24"/>
      <c r="D90" s="24"/>
      <c r="E90" s="28"/>
      <c r="F90" s="29"/>
      <c r="G90" s="29"/>
      <c r="I90" s="39">
        <f t="shared" si="11"/>
        <v>0</v>
      </c>
    </row>
    <row r="91" spans="1:14" ht="16.5" customHeight="1" thickBot="1">
      <c r="K91" s="84" t="s">
        <v>104</v>
      </c>
      <c r="L91" s="84"/>
      <c r="M91" s="84"/>
      <c r="N91" s="84"/>
    </row>
    <row r="92" spans="1:14" ht="16.5" customHeight="1" thickBot="1">
      <c r="K92" s="42"/>
      <c r="L92" s="43" t="s">
        <v>103</v>
      </c>
      <c r="M92" s="43" t="s">
        <v>107</v>
      </c>
      <c r="N92" s="44" t="s">
        <v>108</v>
      </c>
    </row>
    <row r="93" spans="1:14" ht="16.5" customHeight="1" thickBot="1">
      <c r="K93" s="33" t="s">
        <v>106</v>
      </c>
      <c r="L93" s="33">
        <f>COUNT(N99:N128)</f>
        <v>3</v>
      </c>
      <c r="M93" s="33">
        <f>SUM(N99:N128)</f>
        <v>92</v>
      </c>
      <c r="N93" s="45">
        <f>SUM(N94:N96)</f>
        <v>51</v>
      </c>
    </row>
    <row r="94" spans="1:14" ht="16.5" customHeight="1" thickBot="1">
      <c r="K94" s="33" t="s">
        <v>101</v>
      </c>
      <c r="L94" s="33">
        <f>COUNTIF(L99:L128, "버킷")</f>
        <v>2</v>
      </c>
      <c r="M94" s="33">
        <f>SUMIF(L99:L128, "버킷", N99:N128)</f>
        <v>41</v>
      </c>
      <c r="N94" s="45">
        <f>SUM(E3:E90)</f>
        <v>0</v>
      </c>
    </row>
    <row r="95" spans="1:14" ht="16.5" customHeight="1" thickBot="1">
      <c r="K95" s="33" t="s">
        <v>102</v>
      </c>
      <c r="L95" s="33">
        <f>COUNTIF(L99:L128, "번개")</f>
        <v>0</v>
      </c>
      <c r="M95" s="33">
        <f>SUMIF(L99:L128, "번개", N99:N128)</f>
        <v>0</v>
      </c>
      <c r="N95" s="45">
        <f>SUM(F3:F90)</f>
        <v>0</v>
      </c>
    </row>
    <row r="96" spans="1:14" ht="16.5" customHeight="1" thickBot="1">
      <c r="K96" s="33" t="s">
        <v>105</v>
      </c>
      <c r="L96" s="33">
        <f>COUNTIF(L99:L128, "정모")</f>
        <v>1</v>
      </c>
      <c r="M96" s="33">
        <f>M93-(M94+M95)</f>
        <v>51</v>
      </c>
      <c r="N96" s="33">
        <f>IF(COUNTA(C3:C90)&gt;0, COUNTBLANK(C3:C90), "")</f>
        <v>51</v>
      </c>
    </row>
    <row r="97" spans="11:22" ht="16.5" customHeight="1" thickBot="1"/>
    <row r="98" spans="11:22" ht="16.5" customHeight="1" thickBot="1">
      <c r="K98" s="40" t="s">
        <v>1</v>
      </c>
      <c r="L98" s="41" t="s">
        <v>94</v>
      </c>
      <c r="M98" s="41" t="s">
        <v>95</v>
      </c>
      <c r="N98" s="41" t="s">
        <v>2</v>
      </c>
      <c r="O98" s="41" t="s">
        <v>93</v>
      </c>
      <c r="P98" s="85" t="s">
        <v>3</v>
      </c>
      <c r="Q98" s="86"/>
      <c r="R98" s="86"/>
      <c r="S98" s="86"/>
      <c r="T98" s="86"/>
      <c r="U98" s="86"/>
      <c r="V98" s="87"/>
    </row>
    <row r="99" spans="11:22" ht="127" customHeight="1" thickBot="1">
      <c r="K99" s="32" t="s">
        <v>114</v>
      </c>
      <c r="L99" s="33" t="s">
        <v>105</v>
      </c>
      <c r="M99" s="33" t="s">
        <v>115</v>
      </c>
      <c r="N99" s="33">
        <v>51</v>
      </c>
      <c r="O99" s="33"/>
      <c r="P99" s="81" t="s">
        <v>121</v>
      </c>
      <c r="Q99" s="82"/>
      <c r="R99" s="82"/>
      <c r="S99" s="82"/>
      <c r="T99" s="82"/>
      <c r="U99" s="82"/>
      <c r="V99" s="83"/>
    </row>
    <row r="100" spans="11:22" ht="33.5" customHeight="1" thickBot="1">
      <c r="K100" s="32" t="s">
        <v>116</v>
      </c>
      <c r="L100" s="33" t="s">
        <v>118</v>
      </c>
      <c r="M100" s="34" t="s">
        <v>119</v>
      </c>
      <c r="N100" s="33">
        <v>16</v>
      </c>
      <c r="O100" s="33" t="s">
        <v>5</v>
      </c>
      <c r="P100" s="81" t="s">
        <v>127</v>
      </c>
      <c r="Q100" s="82"/>
      <c r="R100" s="82"/>
      <c r="S100" s="82"/>
      <c r="T100" s="82"/>
      <c r="U100" s="82"/>
      <c r="V100" s="83"/>
    </row>
    <row r="101" spans="11:22" ht="51.5" customHeight="1" thickBot="1">
      <c r="K101" s="32" t="s">
        <v>117</v>
      </c>
      <c r="L101" s="33" t="s">
        <v>118</v>
      </c>
      <c r="M101" s="33" t="s">
        <v>119</v>
      </c>
      <c r="N101" s="33">
        <v>25</v>
      </c>
      <c r="O101" s="33" t="s">
        <v>4</v>
      </c>
      <c r="P101" s="81" t="s">
        <v>122</v>
      </c>
      <c r="Q101" s="82"/>
      <c r="R101" s="82"/>
      <c r="S101" s="82"/>
      <c r="T101" s="82"/>
      <c r="U101" s="82"/>
      <c r="V101" s="83"/>
    </row>
    <row r="102" spans="11:22" ht="16.5" customHeight="1" thickBot="1">
      <c r="K102" s="32"/>
      <c r="L102" s="33"/>
      <c r="M102" s="33"/>
      <c r="N102" s="33"/>
      <c r="O102" s="33"/>
      <c r="P102" s="81"/>
      <c r="Q102" s="82"/>
      <c r="R102" s="82"/>
      <c r="S102" s="82"/>
      <c r="T102" s="82"/>
      <c r="U102" s="82"/>
      <c r="V102" s="83"/>
    </row>
    <row r="103" spans="11:22" ht="16.5" customHeight="1" thickBot="1">
      <c r="K103" s="32"/>
      <c r="L103" s="33"/>
      <c r="M103" s="33"/>
      <c r="N103" s="33"/>
      <c r="O103" s="35"/>
      <c r="P103" s="81"/>
      <c r="Q103" s="82"/>
      <c r="R103" s="82"/>
      <c r="S103" s="82"/>
      <c r="T103" s="82"/>
      <c r="U103" s="82"/>
      <c r="V103" s="83"/>
    </row>
    <row r="104" spans="11:22" ht="16.5" customHeight="1" thickBot="1">
      <c r="K104" s="32"/>
      <c r="L104" s="33"/>
      <c r="M104" s="33"/>
      <c r="N104" s="33"/>
      <c r="O104" s="35"/>
      <c r="P104" s="81"/>
      <c r="Q104" s="82"/>
      <c r="R104" s="82"/>
      <c r="S104" s="82"/>
      <c r="T104" s="82"/>
      <c r="U104" s="82"/>
      <c r="V104" s="83"/>
    </row>
    <row r="105" spans="11:22" ht="16.5" customHeight="1" thickBot="1">
      <c r="K105" s="32"/>
      <c r="L105" s="33"/>
      <c r="M105" s="33"/>
      <c r="N105" s="33"/>
      <c r="O105" s="33"/>
      <c r="P105" s="81"/>
      <c r="Q105" s="82"/>
      <c r="R105" s="82"/>
      <c r="S105" s="82"/>
      <c r="T105" s="82"/>
      <c r="U105" s="82"/>
      <c r="V105" s="83"/>
    </row>
    <row r="106" spans="11:22" ht="16.5" customHeight="1" thickBot="1">
      <c r="K106" s="36"/>
      <c r="L106" s="35"/>
      <c r="M106" s="35"/>
      <c r="N106" s="35"/>
      <c r="O106" s="35"/>
      <c r="P106" s="78"/>
      <c r="Q106" s="79"/>
      <c r="R106" s="79"/>
      <c r="S106" s="79"/>
      <c r="T106" s="79"/>
      <c r="U106" s="79"/>
      <c r="V106" s="80"/>
    </row>
    <row r="107" spans="11:22" ht="16.5" customHeight="1" thickBot="1">
      <c r="K107" s="36"/>
      <c r="L107" s="35"/>
      <c r="M107" s="35"/>
      <c r="N107" s="35"/>
      <c r="O107" s="35"/>
      <c r="P107" s="78"/>
      <c r="Q107" s="79"/>
      <c r="R107" s="79"/>
      <c r="S107" s="79"/>
      <c r="T107" s="79"/>
      <c r="U107" s="79"/>
      <c r="V107" s="80"/>
    </row>
    <row r="108" spans="11:22" ht="16.5" customHeight="1" thickBot="1">
      <c r="K108" s="36"/>
      <c r="L108" s="35"/>
      <c r="M108" s="35"/>
      <c r="N108" s="35"/>
      <c r="O108" s="35"/>
      <c r="P108" s="78"/>
      <c r="Q108" s="79"/>
      <c r="R108" s="79"/>
      <c r="S108" s="79"/>
      <c r="T108" s="79"/>
      <c r="U108" s="79"/>
      <c r="V108" s="80"/>
    </row>
    <row r="109" spans="11:22" ht="16.5" customHeight="1" thickBot="1">
      <c r="K109" s="36"/>
      <c r="L109" s="35"/>
      <c r="M109" s="35"/>
      <c r="N109" s="35"/>
      <c r="O109" s="35"/>
      <c r="P109" s="78"/>
      <c r="Q109" s="79"/>
      <c r="R109" s="79"/>
      <c r="S109" s="79"/>
      <c r="T109" s="79"/>
      <c r="U109" s="79"/>
      <c r="V109" s="80"/>
    </row>
    <row r="110" spans="11:22" ht="16.5" customHeight="1" thickBot="1">
      <c r="K110" s="36"/>
      <c r="L110" s="35"/>
      <c r="M110" s="35"/>
      <c r="N110" s="35"/>
      <c r="O110" s="35"/>
      <c r="P110" s="78"/>
      <c r="Q110" s="79"/>
      <c r="R110" s="79"/>
      <c r="S110" s="79"/>
      <c r="T110" s="79"/>
      <c r="U110" s="79"/>
      <c r="V110" s="80"/>
    </row>
    <row r="111" spans="11:22" ht="16.5" customHeight="1" thickBot="1">
      <c r="K111" s="36"/>
      <c r="L111" s="35"/>
      <c r="M111" s="35"/>
      <c r="N111" s="35"/>
      <c r="O111" s="35"/>
      <c r="P111" s="78"/>
      <c r="Q111" s="79"/>
      <c r="R111" s="79"/>
      <c r="S111" s="79"/>
      <c r="T111" s="79"/>
      <c r="U111" s="79"/>
      <c r="V111" s="80"/>
    </row>
    <row r="112" spans="11:22" ht="16.5" customHeight="1" thickBot="1">
      <c r="K112" s="36"/>
      <c r="L112" s="35"/>
      <c r="M112" s="35"/>
      <c r="N112" s="35"/>
      <c r="O112" s="35"/>
      <c r="P112" s="78"/>
      <c r="Q112" s="79"/>
      <c r="R112" s="79"/>
      <c r="S112" s="79"/>
      <c r="T112" s="79"/>
      <c r="U112" s="79"/>
      <c r="V112" s="80"/>
    </row>
    <row r="113" spans="11:22" ht="16.5" customHeight="1" thickBot="1">
      <c r="K113" s="36"/>
      <c r="L113" s="35"/>
      <c r="M113" s="35"/>
      <c r="N113" s="35"/>
      <c r="O113" s="35"/>
      <c r="P113" s="78"/>
      <c r="Q113" s="79"/>
      <c r="R113" s="79"/>
      <c r="S113" s="79"/>
      <c r="T113" s="79"/>
      <c r="U113" s="79"/>
      <c r="V113" s="80"/>
    </row>
    <row r="114" spans="11:22" ht="16.5" customHeight="1" thickBot="1">
      <c r="K114" s="36"/>
      <c r="L114" s="35"/>
      <c r="M114" s="35"/>
      <c r="N114" s="35"/>
      <c r="O114" s="35"/>
      <c r="P114" s="78"/>
      <c r="Q114" s="79"/>
      <c r="R114" s="79"/>
      <c r="S114" s="79"/>
      <c r="T114" s="79"/>
      <c r="U114" s="79"/>
      <c r="V114" s="80"/>
    </row>
    <row r="115" spans="11:22" ht="16.5" customHeight="1" thickBot="1">
      <c r="K115" s="36"/>
      <c r="L115" s="35"/>
      <c r="M115" s="35"/>
      <c r="N115" s="35"/>
      <c r="O115" s="35"/>
      <c r="P115" s="78"/>
      <c r="Q115" s="79"/>
      <c r="R115" s="79"/>
      <c r="S115" s="79"/>
      <c r="T115" s="79"/>
      <c r="U115" s="79"/>
      <c r="V115" s="80"/>
    </row>
    <row r="116" spans="11:22" ht="16.5" customHeight="1" thickBot="1">
      <c r="K116" s="36"/>
      <c r="L116" s="35"/>
      <c r="M116" s="35"/>
      <c r="N116" s="35"/>
      <c r="O116" s="35"/>
      <c r="P116" s="78"/>
      <c r="Q116" s="79"/>
      <c r="R116" s="79"/>
      <c r="S116" s="79"/>
      <c r="T116" s="79"/>
      <c r="U116" s="79"/>
      <c r="V116" s="80"/>
    </row>
    <row r="117" spans="11:22" ht="16.5" customHeight="1" thickBot="1">
      <c r="K117" s="36"/>
      <c r="L117" s="35"/>
      <c r="M117" s="35"/>
      <c r="N117" s="35"/>
      <c r="O117" s="35"/>
      <c r="P117" s="78"/>
      <c r="Q117" s="79"/>
      <c r="R117" s="79"/>
      <c r="S117" s="79"/>
      <c r="T117" s="79"/>
      <c r="U117" s="79"/>
      <c r="V117" s="80"/>
    </row>
    <row r="118" spans="11:22" ht="16.5" customHeight="1" thickBot="1">
      <c r="K118" s="36"/>
      <c r="L118" s="35"/>
      <c r="M118" s="35"/>
      <c r="N118" s="35"/>
      <c r="O118" s="35"/>
      <c r="P118" s="78"/>
      <c r="Q118" s="79"/>
      <c r="R118" s="79"/>
      <c r="S118" s="79"/>
      <c r="T118" s="79"/>
      <c r="U118" s="79"/>
      <c r="V118" s="80"/>
    </row>
    <row r="119" spans="11:22" ht="16.5" customHeight="1" thickBot="1">
      <c r="K119" s="36"/>
      <c r="L119" s="35"/>
      <c r="M119" s="35"/>
      <c r="N119" s="35"/>
      <c r="O119" s="35"/>
      <c r="P119" s="78"/>
      <c r="Q119" s="79"/>
      <c r="R119" s="79"/>
      <c r="S119" s="79"/>
      <c r="T119" s="79"/>
      <c r="U119" s="79"/>
      <c r="V119" s="80"/>
    </row>
    <row r="120" spans="11:22" ht="16.5" customHeight="1" thickBot="1">
      <c r="K120" s="36"/>
      <c r="L120" s="35"/>
      <c r="M120" s="35"/>
      <c r="N120" s="35"/>
      <c r="O120" s="35"/>
      <c r="P120" s="78"/>
      <c r="Q120" s="79"/>
      <c r="R120" s="79"/>
      <c r="S120" s="79"/>
      <c r="T120" s="79"/>
      <c r="U120" s="79"/>
      <c r="V120" s="80"/>
    </row>
    <row r="121" spans="11:22" ht="16.5" customHeight="1" thickBot="1">
      <c r="K121" s="36"/>
      <c r="L121" s="35"/>
      <c r="M121" s="35"/>
      <c r="N121" s="35"/>
      <c r="O121" s="35"/>
      <c r="P121" s="78"/>
      <c r="Q121" s="79"/>
      <c r="R121" s="79"/>
      <c r="S121" s="79"/>
      <c r="T121" s="79"/>
      <c r="U121" s="79"/>
      <c r="V121" s="80"/>
    </row>
    <row r="122" spans="11:22" ht="16.5" customHeight="1" thickBot="1">
      <c r="K122" s="36"/>
      <c r="L122" s="35"/>
      <c r="M122" s="35"/>
      <c r="N122" s="35"/>
      <c r="O122" s="35"/>
      <c r="P122" s="78"/>
      <c r="Q122" s="79"/>
      <c r="R122" s="79"/>
      <c r="S122" s="79"/>
      <c r="T122" s="79"/>
      <c r="U122" s="79"/>
      <c r="V122" s="80"/>
    </row>
    <row r="123" spans="11:22" ht="16.5" customHeight="1" thickBot="1">
      <c r="K123" s="36"/>
      <c r="L123" s="35"/>
      <c r="M123" s="35"/>
      <c r="N123" s="35"/>
      <c r="O123" s="35"/>
      <c r="P123" s="78"/>
      <c r="Q123" s="79"/>
      <c r="R123" s="79"/>
      <c r="S123" s="79"/>
      <c r="T123" s="79"/>
      <c r="U123" s="79"/>
      <c r="V123" s="80"/>
    </row>
    <row r="124" spans="11:22" ht="16.5" customHeight="1" thickBot="1">
      <c r="K124" s="36"/>
      <c r="L124" s="35"/>
      <c r="M124" s="35"/>
      <c r="N124" s="35"/>
      <c r="O124" s="35"/>
      <c r="P124" s="78"/>
      <c r="Q124" s="79"/>
      <c r="R124" s="79"/>
      <c r="S124" s="79"/>
      <c r="T124" s="79"/>
      <c r="U124" s="79"/>
      <c r="V124" s="80"/>
    </row>
    <row r="125" spans="11:22" ht="16.5" customHeight="1" thickBot="1">
      <c r="K125" s="36"/>
      <c r="L125" s="35"/>
      <c r="M125" s="35"/>
      <c r="N125" s="35"/>
      <c r="O125" s="35"/>
      <c r="P125" s="81"/>
      <c r="Q125" s="82"/>
      <c r="R125" s="82"/>
      <c r="S125" s="82"/>
      <c r="T125" s="82"/>
      <c r="U125" s="82"/>
      <c r="V125" s="83"/>
    </row>
    <row r="126" spans="11:22" ht="16.5" customHeight="1" thickBot="1">
      <c r="K126" s="36"/>
      <c r="L126" s="35"/>
      <c r="M126" s="35"/>
      <c r="N126" s="35"/>
      <c r="O126" s="35"/>
      <c r="P126" s="78"/>
      <c r="Q126" s="79"/>
      <c r="R126" s="79"/>
      <c r="S126" s="79"/>
      <c r="T126" s="79"/>
      <c r="U126" s="79"/>
      <c r="V126" s="80"/>
    </row>
    <row r="127" spans="11:22" ht="16.5" customHeight="1" thickBot="1">
      <c r="K127" s="36"/>
      <c r="L127" s="35"/>
      <c r="M127" s="35"/>
      <c r="N127" s="35"/>
      <c r="O127" s="35"/>
      <c r="P127" s="81"/>
      <c r="Q127" s="82"/>
      <c r="R127" s="82"/>
      <c r="S127" s="82"/>
      <c r="T127" s="82"/>
      <c r="U127" s="82"/>
      <c r="V127" s="83"/>
    </row>
    <row r="128" spans="11:22" ht="16.5" customHeight="1" thickBot="1">
      <c r="K128" s="37"/>
      <c r="L128" s="38"/>
      <c r="M128" s="38"/>
      <c r="N128" s="38"/>
      <c r="O128" s="38"/>
      <c r="P128" s="88"/>
      <c r="Q128" s="89"/>
      <c r="R128" s="89"/>
      <c r="S128" s="89"/>
      <c r="T128" s="89"/>
      <c r="U128" s="89"/>
      <c r="V128" s="90"/>
    </row>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sheetData>
  <mergeCells count="33">
    <mergeCell ref="P124:V124"/>
    <mergeCell ref="P125:V125"/>
    <mergeCell ref="P126:V126"/>
    <mergeCell ref="P127:V127"/>
    <mergeCell ref="P128:V128"/>
    <mergeCell ref="P119:V119"/>
    <mergeCell ref="P120:V120"/>
    <mergeCell ref="P121:V121"/>
    <mergeCell ref="P122:V122"/>
    <mergeCell ref="P123:V123"/>
    <mergeCell ref="P115:V115"/>
    <mergeCell ref="P116:V116"/>
    <mergeCell ref="P117:V117"/>
    <mergeCell ref="P118:V118"/>
    <mergeCell ref="P98:V98"/>
    <mergeCell ref="P99:V99"/>
    <mergeCell ref="P100:V100"/>
    <mergeCell ref="P101:V101"/>
    <mergeCell ref="C1:G1"/>
    <mergeCell ref="P114:V114"/>
    <mergeCell ref="P108:V108"/>
    <mergeCell ref="P109:V109"/>
    <mergeCell ref="P110:V110"/>
    <mergeCell ref="P111:V111"/>
    <mergeCell ref="P112:V112"/>
    <mergeCell ref="P113:V113"/>
    <mergeCell ref="P102:V102"/>
    <mergeCell ref="P103:V103"/>
    <mergeCell ref="P104:V104"/>
    <mergeCell ref="P105:V105"/>
    <mergeCell ref="P106:V106"/>
    <mergeCell ref="P107:V107"/>
    <mergeCell ref="K91:N91"/>
  </mergeCells>
  <phoneticPr fontId="5" type="noConversion"/>
  <conditionalFormatting sqref="A3:B3">
    <cfRule type="expression" dxfId="24" priority="6">
      <formula>SUM(E3:F3)&gt;=3</formula>
    </cfRule>
  </conditionalFormatting>
  <conditionalFormatting sqref="A4:B4">
    <cfRule type="expression" dxfId="23" priority="5">
      <formula>SUM(E4:F4)&gt;=3</formula>
    </cfRule>
  </conditionalFormatting>
  <conditionalFormatting sqref="A5:B90">
    <cfRule type="expression" dxfId="22" priority="4">
      <formula>SUM(E5:F5)&gt;=3</formula>
    </cfRule>
  </conditionalFormatting>
  <conditionalFormatting sqref="B3:B90">
    <cfRule type="cellIs" dxfId="21" priority="2" operator="lessThan">
      <formula>-9</formula>
    </cfRule>
  </conditionalFormatting>
  <conditionalFormatting sqref="M93">
    <cfRule type="expression" dxfId="20" priority="1">
      <formula>N93</formula>
    </cfRule>
  </conditionalFormatting>
  <pageMargins left="0.69972223043441772" right="0.69972223043441772"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963A2-3860-48BD-8A12-F59639407B4F}">
  <dimension ref="A1:Y986"/>
  <sheetViews>
    <sheetView workbookViewId="0">
      <pane xSplit="1" ySplit="2" topLeftCell="I89" activePane="bottomRight" state="frozen"/>
      <selection pane="topRight" activeCell="B1" sqref="B1"/>
      <selection pane="bottomLeft" activeCell="A3" sqref="A3"/>
      <selection pane="bottomRight" activeCell="E4" sqref="E4"/>
    </sheetView>
  </sheetViews>
  <sheetFormatPr defaultColWidth="14.453125" defaultRowHeight="15" customHeight="1"/>
  <cols>
    <col min="1" max="1" width="9" style="14" customWidth="1"/>
    <col min="2" max="2" width="5.7265625" style="14" customWidth="1"/>
    <col min="3" max="3" width="8.81640625" style="14" customWidth="1"/>
    <col min="4" max="5" width="9.6328125" style="15" customWidth="1"/>
    <col min="6" max="6" width="12" style="15" customWidth="1"/>
    <col min="7" max="7" width="15.1796875" style="15" customWidth="1"/>
    <col min="8" max="8" width="10.1796875" style="15" customWidth="1"/>
    <col min="9" max="9" width="8.36328125" style="15" customWidth="1"/>
    <col min="10" max="10" width="12.81640625" style="15" customWidth="1"/>
    <col min="11" max="11" width="8.7265625" style="15" customWidth="1"/>
    <col min="12" max="12" width="10.1796875" style="15" customWidth="1"/>
    <col min="13" max="15" width="9" style="15" customWidth="1"/>
    <col min="16" max="17" width="10.26953125" style="15" customWidth="1"/>
    <col min="18" max="18" width="11.7265625" style="15" customWidth="1"/>
    <col min="19" max="26" width="9" style="15" customWidth="1"/>
    <col min="27" max="16384" width="14.453125" style="15"/>
  </cols>
  <sheetData>
    <row r="1" spans="1:12" ht="16.5" customHeight="1" thickBot="1">
      <c r="B1" s="91" t="s">
        <v>138</v>
      </c>
      <c r="C1" s="91"/>
      <c r="D1" s="91"/>
      <c r="E1" s="91"/>
      <c r="F1" s="91"/>
      <c r="G1" s="91"/>
      <c r="H1" s="91"/>
      <c r="I1" s="91"/>
      <c r="J1" s="91"/>
    </row>
    <row r="2" spans="1:12" ht="32.5" customHeight="1">
      <c r="A2" s="16" t="s">
        <v>96</v>
      </c>
      <c r="B2" s="51" t="s">
        <v>139</v>
      </c>
      <c r="C2" s="55" t="s">
        <v>140</v>
      </c>
      <c r="D2" s="26" t="s">
        <v>91</v>
      </c>
      <c r="E2" s="17" t="s">
        <v>99</v>
      </c>
      <c r="F2" s="17" t="s">
        <v>100</v>
      </c>
      <c r="G2" s="18" t="s">
        <v>155</v>
      </c>
      <c r="H2" s="19" t="s">
        <v>110</v>
      </c>
      <c r="I2" s="47" t="s">
        <v>111</v>
      </c>
      <c r="J2" s="20" t="s">
        <v>112</v>
      </c>
      <c r="K2" s="27"/>
      <c r="L2" s="54" t="s">
        <v>141</v>
      </c>
    </row>
    <row r="3" spans="1:12" ht="16.5" customHeight="1">
      <c r="A3" s="23" t="s">
        <v>4</v>
      </c>
      <c r="B3" s="52">
        <f>SUM(H3:I3)</f>
        <v>10</v>
      </c>
      <c r="C3" s="53">
        <f>IF(L3&gt;=0,0,L3)</f>
        <v>0</v>
      </c>
      <c r="D3" s="24">
        <f>'8월'!B3</f>
        <v>0</v>
      </c>
      <c r="E3" s="24" t="s">
        <v>173</v>
      </c>
      <c r="F3" s="24">
        <f>IF(H3="", -4, 0)</f>
        <v>0</v>
      </c>
      <c r="G3" s="24"/>
      <c r="H3" s="24">
        <v>3</v>
      </c>
      <c r="I3" s="28">
        <v>7</v>
      </c>
      <c r="J3" s="24">
        <v>4</v>
      </c>
      <c r="K3" s="25"/>
      <c r="L3" s="39">
        <f>IF(H3&gt;=3, SUM(D3:G3, 5, I3:J3), SUM(D3:J3))</f>
        <v>16</v>
      </c>
    </row>
    <row r="4" spans="1:12" ht="16.5" customHeight="1">
      <c r="A4" s="23" t="s">
        <v>5</v>
      </c>
      <c r="B4" s="52">
        <f>SUM(H4:I4)</f>
        <v>2</v>
      </c>
      <c r="C4" s="53">
        <f>IF(L4&gt;=0,0,L4)</f>
        <v>0</v>
      </c>
      <c r="D4" s="24">
        <f>'8월'!B4</f>
        <v>0</v>
      </c>
      <c r="E4" s="24">
        <v>-3</v>
      </c>
      <c r="F4" s="24">
        <f>IF(H4="", -4, 0)</f>
        <v>0</v>
      </c>
      <c r="G4" s="24"/>
      <c r="H4" s="24">
        <v>1</v>
      </c>
      <c r="I4" s="28">
        <v>1</v>
      </c>
      <c r="J4" s="24">
        <v>1</v>
      </c>
      <c r="K4" s="25"/>
      <c r="L4" s="39">
        <f>IF(H4&gt;=3, SUM(D4:G4, 5, I4:J4), SUM(D4:J4))</f>
        <v>0</v>
      </c>
    </row>
    <row r="5" spans="1:12" ht="16.5" customHeight="1">
      <c r="A5" s="23" t="s">
        <v>6</v>
      </c>
      <c r="B5" s="52">
        <f>SUM(H5:I5)</f>
        <v>0</v>
      </c>
      <c r="C5" s="53">
        <f>IF(L5&gt;=0,0,L5)</f>
        <v>-4</v>
      </c>
      <c r="D5" s="24">
        <f>'8월'!B5</f>
        <v>0</v>
      </c>
      <c r="E5" s="24" t="s">
        <v>173</v>
      </c>
      <c r="F5" s="24">
        <f>IF(H5="", -4, 0)</f>
        <v>-4</v>
      </c>
      <c r="G5" s="24"/>
      <c r="H5" s="24"/>
      <c r="I5" s="28"/>
      <c r="J5" s="24"/>
      <c r="K5" s="25"/>
      <c r="L5" s="39">
        <f>IF(H5&gt;=3, SUM(D5:G5, 5, I5:J5), SUM(D5:J5))</f>
        <v>-4</v>
      </c>
    </row>
    <row r="6" spans="1:12" ht="16.5" customHeight="1">
      <c r="A6" s="23" t="s">
        <v>7</v>
      </c>
      <c r="B6" s="52">
        <f>SUM(H6:I6)</f>
        <v>5</v>
      </c>
      <c r="C6" s="53">
        <f>IF(L6&gt;=0,0,L6)</f>
        <v>0</v>
      </c>
      <c r="D6" s="24">
        <f>'8월'!B6</f>
        <v>0</v>
      </c>
      <c r="E6" s="24" t="s">
        <v>173</v>
      </c>
      <c r="F6" s="24">
        <f>IF(H6="", -4, 0)</f>
        <v>0</v>
      </c>
      <c r="G6" s="24"/>
      <c r="H6" s="24">
        <v>1</v>
      </c>
      <c r="I6" s="28">
        <v>4</v>
      </c>
      <c r="J6" s="24"/>
      <c r="K6" s="25"/>
      <c r="L6" s="39">
        <f>IF(H6&gt;=3, SUM(D6:G6, 5, I6:J6), SUM(D6:J6))</f>
        <v>5</v>
      </c>
    </row>
    <row r="7" spans="1:12" ht="16.5" customHeight="1">
      <c r="A7" s="23" t="s">
        <v>8</v>
      </c>
      <c r="B7" s="52">
        <f>SUM(H7:I7)</f>
        <v>0</v>
      </c>
      <c r="C7" s="53">
        <f>IF(L7&gt;=0,0,L7)</f>
        <v>-11</v>
      </c>
      <c r="D7" s="24">
        <f>'8월'!B7</f>
        <v>-7</v>
      </c>
      <c r="E7" s="24" t="s">
        <v>173</v>
      </c>
      <c r="F7" s="24">
        <f>IF(H7="", -4, 0)</f>
        <v>-4</v>
      </c>
      <c r="G7" s="24"/>
      <c r="H7" s="24"/>
      <c r="I7" s="28"/>
      <c r="J7" s="24"/>
      <c r="K7" s="25"/>
      <c r="L7" s="39">
        <f>IF(H7&gt;=3, SUM(D7:G7, 5, I7:J7), SUM(D7:J7))</f>
        <v>-11</v>
      </c>
    </row>
    <row r="8" spans="1:12" ht="16.5" customHeight="1">
      <c r="A8" s="23" t="s">
        <v>9</v>
      </c>
      <c r="B8" s="52">
        <f t="shared" ref="B8" si="0">SUM(H8:I8)</f>
        <v>0</v>
      </c>
      <c r="C8" s="53">
        <f t="shared" ref="C8" si="1">IF(L8&gt;=0,0,L8)</f>
        <v>-14</v>
      </c>
      <c r="D8" s="24">
        <f>'8월'!B8</f>
        <v>-7</v>
      </c>
      <c r="E8" s="24">
        <v>-3</v>
      </c>
      <c r="F8" s="24">
        <f t="shared" ref="F8" si="2">IF(H8="", -4, 0)</f>
        <v>-4</v>
      </c>
      <c r="G8" s="24"/>
      <c r="H8" s="24"/>
      <c r="I8" s="28"/>
      <c r="J8" s="24"/>
      <c r="K8" s="25"/>
      <c r="L8" s="39">
        <f t="shared" ref="L8" si="3">IF(H8&gt;=3, SUM(D8:G8, 5, I8:J8), SUM(D8:J8))</f>
        <v>-14</v>
      </c>
    </row>
    <row r="9" spans="1:12" ht="16.5" customHeight="1">
      <c r="A9" s="23" t="s">
        <v>10</v>
      </c>
      <c r="B9" s="52">
        <f t="shared" ref="B9:B38" si="4">SUM(H9:I9)</f>
        <v>3</v>
      </c>
      <c r="C9" s="53">
        <f t="shared" ref="C9:C38" si="5">IF(L9&gt;=0,0,L9)</f>
        <v>0</v>
      </c>
      <c r="D9" s="24">
        <f>'8월'!B9</f>
        <v>0</v>
      </c>
      <c r="E9" s="24" t="s">
        <v>173</v>
      </c>
      <c r="F9" s="24">
        <f t="shared" ref="F9:F38" si="6">IF(H9="", -4, 0)</f>
        <v>0</v>
      </c>
      <c r="G9" s="24"/>
      <c r="H9" s="24">
        <v>2</v>
      </c>
      <c r="I9" s="28">
        <v>1</v>
      </c>
      <c r="J9" s="24"/>
      <c r="K9" s="25"/>
      <c r="L9" s="39">
        <f t="shared" ref="L9:L38" si="7">IF(H9&gt;=3, SUM(D9:G9, 5, I9:J9), SUM(D9:J9))</f>
        <v>3</v>
      </c>
    </row>
    <row r="10" spans="1:12" ht="16.5" customHeight="1">
      <c r="A10" s="23" t="s">
        <v>11</v>
      </c>
      <c r="B10" s="52">
        <f t="shared" si="4"/>
        <v>0</v>
      </c>
      <c r="C10" s="53">
        <f t="shared" si="5"/>
        <v>-14</v>
      </c>
      <c r="D10" s="24">
        <f>'8월'!B10</f>
        <v>-7</v>
      </c>
      <c r="E10" s="24">
        <v>-3</v>
      </c>
      <c r="F10" s="24">
        <f t="shared" si="6"/>
        <v>-4</v>
      </c>
      <c r="G10" s="24"/>
      <c r="H10" s="24"/>
      <c r="I10" s="28"/>
      <c r="J10" s="24"/>
      <c r="K10" s="25"/>
      <c r="L10" s="39">
        <f t="shared" si="7"/>
        <v>-14</v>
      </c>
    </row>
    <row r="11" spans="1:12" ht="16.5" customHeight="1">
      <c r="A11" s="23" t="s">
        <v>12</v>
      </c>
      <c r="B11" s="52">
        <f t="shared" si="4"/>
        <v>4</v>
      </c>
      <c r="C11" s="53">
        <f t="shared" si="5"/>
        <v>0</v>
      </c>
      <c r="D11" s="24">
        <f>'8월'!B11</f>
        <v>0</v>
      </c>
      <c r="E11" s="24" t="s">
        <v>173</v>
      </c>
      <c r="F11" s="24">
        <f t="shared" si="6"/>
        <v>0</v>
      </c>
      <c r="G11" s="24"/>
      <c r="H11" s="24">
        <v>4</v>
      </c>
      <c r="I11" s="28"/>
      <c r="J11" s="24">
        <v>1</v>
      </c>
      <c r="K11" s="25"/>
      <c r="L11" s="39">
        <f t="shared" si="7"/>
        <v>6</v>
      </c>
    </row>
    <row r="12" spans="1:12" ht="16.5" customHeight="1">
      <c r="A12" s="23" t="s">
        <v>13</v>
      </c>
      <c r="B12" s="52">
        <f t="shared" si="4"/>
        <v>2</v>
      </c>
      <c r="C12" s="53">
        <f t="shared" si="5"/>
        <v>-1</v>
      </c>
      <c r="D12" s="24">
        <f>'8월'!B12</f>
        <v>0</v>
      </c>
      <c r="E12" s="24">
        <v>-3</v>
      </c>
      <c r="F12" s="24">
        <f t="shared" si="6"/>
        <v>0</v>
      </c>
      <c r="G12" s="24"/>
      <c r="H12" s="24">
        <v>1</v>
      </c>
      <c r="I12" s="28">
        <v>1</v>
      </c>
      <c r="J12" s="24"/>
      <c r="K12" s="25"/>
      <c r="L12" s="39">
        <f t="shared" si="7"/>
        <v>-1</v>
      </c>
    </row>
    <row r="13" spans="1:12" ht="16.5" customHeight="1">
      <c r="A13" s="23" t="s">
        <v>14</v>
      </c>
      <c r="B13" s="52">
        <f t="shared" si="4"/>
        <v>2</v>
      </c>
      <c r="C13" s="53">
        <f t="shared" si="5"/>
        <v>-2</v>
      </c>
      <c r="D13" s="24">
        <f>'8월'!B13</f>
        <v>0</v>
      </c>
      <c r="E13" s="24" t="s">
        <v>173</v>
      </c>
      <c r="F13" s="24">
        <f t="shared" si="6"/>
        <v>-4</v>
      </c>
      <c r="G13" s="24"/>
      <c r="H13" s="24"/>
      <c r="I13" s="28">
        <v>2</v>
      </c>
      <c r="J13" s="24"/>
      <c r="K13" s="25"/>
      <c r="L13" s="39">
        <f t="shared" si="7"/>
        <v>-2</v>
      </c>
    </row>
    <row r="14" spans="1:12" ht="16.5" customHeight="1">
      <c r="A14" s="23" t="s">
        <v>15</v>
      </c>
      <c r="B14" s="52">
        <f t="shared" si="4"/>
        <v>1</v>
      </c>
      <c r="C14" s="53">
        <f t="shared" si="5"/>
        <v>-9</v>
      </c>
      <c r="D14" s="24">
        <f>'8월'!B14</f>
        <v>-7</v>
      </c>
      <c r="E14" s="24">
        <v>-3</v>
      </c>
      <c r="F14" s="24">
        <f t="shared" si="6"/>
        <v>0</v>
      </c>
      <c r="G14" s="24"/>
      <c r="H14" s="24">
        <v>1</v>
      </c>
      <c r="I14" s="28"/>
      <c r="J14" s="24"/>
      <c r="K14" s="25"/>
      <c r="L14" s="39">
        <f t="shared" si="7"/>
        <v>-9</v>
      </c>
    </row>
    <row r="15" spans="1:12" ht="16.5" customHeight="1">
      <c r="A15" s="23" t="s">
        <v>16</v>
      </c>
      <c r="B15" s="52">
        <f t="shared" si="4"/>
        <v>1</v>
      </c>
      <c r="C15" s="53">
        <f t="shared" si="5"/>
        <v>-9</v>
      </c>
      <c r="D15" s="24">
        <f>'8월'!B15</f>
        <v>-7</v>
      </c>
      <c r="E15" s="24">
        <v>-3</v>
      </c>
      <c r="F15" s="24">
        <f t="shared" si="6"/>
        <v>0</v>
      </c>
      <c r="G15" s="24"/>
      <c r="H15" s="24">
        <v>1</v>
      </c>
      <c r="I15" s="28"/>
      <c r="J15" s="24"/>
      <c r="K15" s="25"/>
      <c r="L15" s="39">
        <f t="shared" si="7"/>
        <v>-9</v>
      </c>
    </row>
    <row r="16" spans="1:12" ht="16.5" customHeight="1">
      <c r="A16" s="23" t="s">
        <v>17</v>
      </c>
      <c r="B16" s="52">
        <f t="shared" si="4"/>
        <v>1</v>
      </c>
      <c r="C16" s="53">
        <f t="shared" si="5"/>
        <v>0</v>
      </c>
      <c r="D16" s="24">
        <f>'8월'!B16</f>
        <v>0</v>
      </c>
      <c r="E16" s="24" t="s">
        <v>173</v>
      </c>
      <c r="F16" s="24">
        <f t="shared" si="6"/>
        <v>0</v>
      </c>
      <c r="G16" s="24"/>
      <c r="H16" s="24">
        <v>1</v>
      </c>
      <c r="I16" s="28"/>
      <c r="J16" s="24"/>
      <c r="K16" s="25"/>
      <c r="L16" s="39">
        <f t="shared" si="7"/>
        <v>1</v>
      </c>
    </row>
    <row r="17" spans="1:12" ht="16.5" customHeight="1">
      <c r="A17" s="23" t="s">
        <v>18</v>
      </c>
      <c r="B17" s="52">
        <f t="shared" si="4"/>
        <v>0</v>
      </c>
      <c r="C17" s="53">
        <f t="shared" si="5"/>
        <v>-4</v>
      </c>
      <c r="D17" s="24">
        <f>'8월'!B17</f>
        <v>0</v>
      </c>
      <c r="E17" s="24" t="s">
        <v>173</v>
      </c>
      <c r="F17" s="24">
        <f t="shared" si="6"/>
        <v>-4</v>
      </c>
      <c r="G17" s="24"/>
      <c r="H17" s="24"/>
      <c r="I17" s="28"/>
      <c r="J17" s="24"/>
      <c r="K17" s="25"/>
      <c r="L17" s="39">
        <f t="shared" si="7"/>
        <v>-4</v>
      </c>
    </row>
    <row r="18" spans="1:12" ht="16.5" customHeight="1">
      <c r="A18" s="23" t="s">
        <v>19</v>
      </c>
      <c r="B18" s="52">
        <f t="shared" si="4"/>
        <v>6</v>
      </c>
      <c r="C18" s="53">
        <f t="shared" si="5"/>
        <v>0</v>
      </c>
      <c r="D18" s="24">
        <f>'8월'!B18</f>
        <v>0</v>
      </c>
      <c r="E18" s="24" t="s">
        <v>173</v>
      </c>
      <c r="F18" s="24">
        <f t="shared" si="6"/>
        <v>0</v>
      </c>
      <c r="G18" s="24"/>
      <c r="H18" s="24">
        <v>2</v>
      </c>
      <c r="I18" s="28">
        <v>4</v>
      </c>
      <c r="J18" s="24">
        <v>2</v>
      </c>
      <c r="K18" s="25"/>
      <c r="L18" s="39">
        <f t="shared" si="7"/>
        <v>8</v>
      </c>
    </row>
    <row r="19" spans="1:12" ht="16.5" customHeight="1">
      <c r="A19" s="23" t="s">
        <v>20</v>
      </c>
      <c r="B19" s="52">
        <f t="shared" si="4"/>
        <v>3</v>
      </c>
      <c r="C19" s="53">
        <f t="shared" si="5"/>
        <v>-7</v>
      </c>
      <c r="D19" s="24">
        <f>'8월'!B19</f>
        <v>-7</v>
      </c>
      <c r="E19" s="24">
        <v>-3</v>
      </c>
      <c r="F19" s="24">
        <f t="shared" si="6"/>
        <v>0</v>
      </c>
      <c r="G19" s="24"/>
      <c r="H19" s="24">
        <v>2</v>
      </c>
      <c r="I19" s="28">
        <v>1</v>
      </c>
      <c r="J19" s="24"/>
      <c r="K19" s="25"/>
      <c r="L19" s="39">
        <f t="shared" si="7"/>
        <v>-7</v>
      </c>
    </row>
    <row r="20" spans="1:12" ht="16.5" customHeight="1">
      <c r="A20" s="23" t="s">
        <v>21</v>
      </c>
      <c r="B20" s="52">
        <f t="shared" si="4"/>
        <v>0</v>
      </c>
      <c r="C20" s="53">
        <f t="shared" si="5"/>
        <v>-14</v>
      </c>
      <c r="D20" s="24">
        <f>'8월'!B20</f>
        <v>-7</v>
      </c>
      <c r="E20" s="24">
        <v>-3</v>
      </c>
      <c r="F20" s="24">
        <f t="shared" si="6"/>
        <v>-4</v>
      </c>
      <c r="G20" s="24"/>
      <c r="H20" s="24"/>
      <c r="I20" s="28"/>
      <c r="J20" s="24"/>
      <c r="K20" s="25"/>
      <c r="L20" s="39">
        <f t="shared" si="7"/>
        <v>-14</v>
      </c>
    </row>
    <row r="21" spans="1:12" ht="16.5" customHeight="1">
      <c r="A21" s="23" t="s">
        <v>22</v>
      </c>
      <c r="B21" s="52">
        <f t="shared" si="4"/>
        <v>1</v>
      </c>
      <c r="C21" s="53">
        <f t="shared" si="5"/>
        <v>-3</v>
      </c>
      <c r="D21" s="24">
        <f>'8월'!B21</f>
        <v>0</v>
      </c>
      <c r="E21" s="24" t="s">
        <v>173</v>
      </c>
      <c r="F21" s="24">
        <f t="shared" si="6"/>
        <v>-4</v>
      </c>
      <c r="G21" s="24"/>
      <c r="H21" s="24"/>
      <c r="I21" s="28">
        <v>1</v>
      </c>
      <c r="J21" s="24"/>
      <c r="K21" s="25"/>
      <c r="L21" s="39">
        <f t="shared" si="7"/>
        <v>-3</v>
      </c>
    </row>
    <row r="22" spans="1:12" ht="16.5" customHeight="1">
      <c r="A22" s="23" t="s">
        <v>23</v>
      </c>
      <c r="B22" s="52">
        <f t="shared" si="4"/>
        <v>0</v>
      </c>
      <c r="C22" s="53">
        <f t="shared" si="5"/>
        <v>-4</v>
      </c>
      <c r="D22" s="24">
        <f>'8월'!B22</f>
        <v>0</v>
      </c>
      <c r="E22" s="24" t="s">
        <v>173</v>
      </c>
      <c r="F22" s="24">
        <f t="shared" si="6"/>
        <v>-4</v>
      </c>
      <c r="G22" s="24"/>
      <c r="H22" s="24"/>
      <c r="I22" s="28"/>
      <c r="J22" s="24"/>
      <c r="K22" s="25"/>
      <c r="L22" s="39">
        <f t="shared" si="7"/>
        <v>-4</v>
      </c>
    </row>
    <row r="23" spans="1:12" ht="16.5" customHeight="1">
      <c r="A23" s="23" t="s">
        <v>24</v>
      </c>
      <c r="B23" s="52">
        <f t="shared" si="4"/>
        <v>0</v>
      </c>
      <c r="C23" s="53">
        <f t="shared" si="5"/>
        <v>-14</v>
      </c>
      <c r="D23" s="24">
        <f>'8월'!B23</f>
        <v>-7</v>
      </c>
      <c r="E23" s="24">
        <v>-3</v>
      </c>
      <c r="F23" s="24">
        <f t="shared" si="6"/>
        <v>-4</v>
      </c>
      <c r="G23" s="24"/>
      <c r="H23" s="24"/>
      <c r="I23" s="28"/>
      <c r="J23" s="24"/>
      <c r="K23" s="25"/>
      <c r="L23" s="39">
        <f t="shared" si="7"/>
        <v>-14</v>
      </c>
    </row>
    <row r="24" spans="1:12" ht="16.5" customHeight="1">
      <c r="A24" s="23" t="s">
        <v>25</v>
      </c>
      <c r="B24" s="52">
        <f t="shared" si="4"/>
        <v>2</v>
      </c>
      <c r="C24" s="53">
        <f t="shared" si="5"/>
        <v>-8</v>
      </c>
      <c r="D24" s="24">
        <f>'8월'!B24</f>
        <v>-7</v>
      </c>
      <c r="E24" s="24">
        <v>-3</v>
      </c>
      <c r="F24" s="24">
        <f t="shared" si="6"/>
        <v>0</v>
      </c>
      <c r="G24" s="24"/>
      <c r="H24" s="24">
        <v>2</v>
      </c>
      <c r="I24" s="28"/>
      <c r="J24" s="24"/>
      <c r="K24" s="25"/>
      <c r="L24" s="39">
        <f t="shared" si="7"/>
        <v>-8</v>
      </c>
    </row>
    <row r="25" spans="1:12" ht="16.5" customHeight="1">
      <c r="A25" s="23" t="s">
        <v>26</v>
      </c>
      <c r="B25" s="52">
        <f t="shared" si="4"/>
        <v>0</v>
      </c>
      <c r="C25" s="53">
        <f t="shared" si="5"/>
        <v>-7</v>
      </c>
      <c r="D25" s="24">
        <f>'8월'!B25</f>
        <v>0</v>
      </c>
      <c r="E25" s="24">
        <v>-3</v>
      </c>
      <c r="F25" s="24">
        <f t="shared" si="6"/>
        <v>-4</v>
      </c>
      <c r="G25" s="24"/>
      <c r="H25" s="24"/>
      <c r="I25" s="28"/>
      <c r="J25" s="24"/>
      <c r="K25" s="25"/>
      <c r="L25" s="39">
        <f t="shared" si="7"/>
        <v>-7</v>
      </c>
    </row>
    <row r="26" spans="1:12" ht="16.5" customHeight="1">
      <c r="A26" s="23" t="s">
        <v>27</v>
      </c>
      <c r="B26" s="52">
        <f t="shared" si="4"/>
        <v>1</v>
      </c>
      <c r="C26" s="53">
        <f t="shared" si="5"/>
        <v>-9</v>
      </c>
      <c r="D26" s="24">
        <f>'8월'!B26</f>
        <v>-7</v>
      </c>
      <c r="E26" s="24">
        <v>-3</v>
      </c>
      <c r="F26" s="24">
        <f t="shared" si="6"/>
        <v>0</v>
      </c>
      <c r="G26" s="24"/>
      <c r="H26" s="24">
        <v>1</v>
      </c>
      <c r="I26" s="28"/>
      <c r="J26" s="24"/>
      <c r="K26" s="25"/>
      <c r="L26" s="39">
        <f t="shared" si="7"/>
        <v>-9</v>
      </c>
    </row>
    <row r="27" spans="1:12" ht="16.5" customHeight="1">
      <c r="A27" s="23" t="s">
        <v>28</v>
      </c>
      <c r="B27" s="52">
        <f t="shared" si="4"/>
        <v>4</v>
      </c>
      <c r="C27" s="53">
        <f t="shared" si="5"/>
        <v>0</v>
      </c>
      <c r="D27" s="24">
        <f>'8월'!B27</f>
        <v>0</v>
      </c>
      <c r="E27" s="24" t="s">
        <v>173</v>
      </c>
      <c r="F27" s="24">
        <f t="shared" si="6"/>
        <v>0</v>
      </c>
      <c r="G27" s="24"/>
      <c r="H27" s="24">
        <v>2</v>
      </c>
      <c r="I27" s="28">
        <v>2</v>
      </c>
      <c r="J27" s="24"/>
      <c r="K27" s="25"/>
      <c r="L27" s="39">
        <f t="shared" si="7"/>
        <v>4</v>
      </c>
    </row>
    <row r="28" spans="1:12" ht="16.5" customHeight="1">
      <c r="A28" s="23" t="s">
        <v>29</v>
      </c>
      <c r="B28" s="52">
        <f t="shared" si="4"/>
        <v>7</v>
      </c>
      <c r="C28" s="53">
        <f t="shared" si="5"/>
        <v>0</v>
      </c>
      <c r="D28" s="24">
        <f>'8월'!B28</f>
        <v>0</v>
      </c>
      <c r="E28" s="24" t="s">
        <v>173</v>
      </c>
      <c r="F28" s="24">
        <f t="shared" si="6"/>
        <v>0</v>
      </c>
      <c r="G28" s="24"/>
      <c r="H28" s="24">
        <v>4</v>
      </c>
      <c r="I28" s="28">
        <v>3</v>
      </c>
      <c r="J28" s="24"/>
      <c r="K28" s="25"/>
      <c r="L28" s="39">
        <f t="shared" si="7"/>
        <v>8</v>
      </c>
    </row>
    <row r="29" spans="1:12" ht="16.5" customHeight="1">
      <c r="A29" s="23" t="s">
        <v>30</v>
      </c>
      <c r="B29" s="52">
        <f t="shared" si="4"/>
        <v>2</v>
      </c>
      <c r="C29" s="53">
        <f t="shared" si="5"/>
        <v>-5</v>
      </c>
      <c r="D29" s="24">
        <f>'8월'!B29</f>
        <v>-7</v>
      </c>
      <c r="E29" s="24" t="s">
        <v>173</v>
      </c>
      <c r="F29" s="24">
        <f t="shared" si="6"/>
        <v>0</v>
      </c>
      <c r="G29" s="24"/>
      <c r="H29" s="24">
        <v>2</v>
      </c>
      <c r="I29" s="28"/>
      <c r="J29" s="24"/>
      <c r="K29" s="25"/>
      <c r="L29" s="39">
        <f t="shared" si="7"/>
        <v>-5</v>
      </c>
    </row>
    <row r="30" spans="1:12" ht="16.5" customHeight="1">
      <c r="A30" s="23" t="s">
        <v>31</v>
      </c>
      <c r="B30" s="52">
        <f t="shared" si="4"/>
        <v>4</v>
      </c>
      <c r="C30" s="53">
        <f t="shared" si="5"/>
        <v>0</v>
      </c>
      <c r="D30" s="24">
        <f>'8월'!B30</f>
        <v>0</v>
      </c>
      <c r="E30" s="24" t="s">
        <v>173</v>
      </c>
      <c r="F30" s="24">
        <f t="shared" si="6"/>
        <v>0</v>
      </c>
      <c r="G30" s="24"/>
      <c r="H30" s="24">
        <v>2</v>
      </c>
      <c r="I30" s="28">
        <v>2</v>
      </c>
      <c r="J30" s="24">
        <v>1</v>
      </c>
      <c r="K30" s="25"/>
      <c r="L30" s="39">
        <f t="shared" si="7"/>
        <v>5</v>
      </c>
    </row>
    <row r="31" spans="1:12" ht="16.5" customHeight="1">
      <c r="A31" s="23" t="s">
        <v>32</v>
      </c>
      <c r="B31" s="52">
        <f t="shared" si="4"/>
        <v>1</v>
      </c>
      <c r="C31" s="53">
        <f t="shared" si="5"/>
        <v>0</v>
      </c>
      <c r="D31" s="24">
        <f>'8월'!B31</f>
        <v>0</v>
      </c>
      <c r="E31" s="24" t="s">
        <v>173</v>
      </c>
      <c r="F31" s="24">
        <f t="shared" si="6"/>
        <v>0</v>
      </c>
      <c r="G31" s="24"/>
      <c r="H31" s="24">
        <v>1</v>
      </c>
      <c r="I31" s="28"/>
      <c r="J31" s="24">
        <v>1</v>
      </c>
      <c r="K31" s="25"/>
      <c r="L31" s="39">
        <f t="shared" si="7"/>
        <v>2</v>
      </c>
    </row>
    <row r="32" spans="1:12" ht="16.5" customHeight="1">
      <c r="A32" s="23" t="s">
        <v>33</v>
      </c>
      <c r="B32" s="52">
        <f t="shared" si="4"/>
        <v>3</v>
      </c>
      <c r="C32" s="53">
        <f t="shared" si="5"/>
        <v>0</v>
      </c>
      <c r="D32" s="24">
        <f>'8월'!B32</f>
        <v>0</v>
      </c>
      <c r="E32" s="24" t="s">
        <v>173</v>
      </c>
      <c r="F32" s="24">
        <f t="shared" si="6"/>
        <v>0</v>
      </c>
      <c r="G32" s="24"/>
      <c r="H32" s="24">
        <v>2</v>
      </c>
      <c r="I32" s="28">
        <v>1</v>
      </c>
      <c r="J32" s="24"/>
      <c r="K32" s="25"/>
      <c r="L32" s="39">
        <f t="shared" si="7"/>
        <v>3</v>
      </c>
    </row>
    <row r="33" spans="1:12" ht="16.5" customHeight="1">
      <c r="A33" s="23" t="s">
        <v>34</v>
      </c>
      <c r="B33" s="52">
        <f t="shared" si="4"/>
        <v>0</v>
      </c>
      <c r="C33" s="53">
        <f t="shared" si="5"/>
        <v>-4</v>
      </c>
      <c r="D33" s="24">
        <f>'8월'!B33</f>
        <v>0</v>
      </c>
      <c r="E33" s="24" t="s">
        <v>173</v>
      </c>
      <c r="F33" s="24">
        <f t="shared" si="6"/>
        <v>-4</v>
      </c>
      <c r="G33" s="24"/>
      <c r="H33" s="24"/>
      <c r="I33" s="28"/>
      <c r="J33" s="24"/>
      <c r="K33" s="25"/>
      <c r="L33" s="39">
        <f t="shared" si="7"/>
        <v>-4</v>
      </c>
    </row>
    <row r="34" spans="1:12" ht="16.5" customHeight="1">
      <c r="A34" s="23" t="s">
        <v>35</v>
      </c>
      <c r="B34" s="52">
        <f t="shared" si="4"/>
        <v>0</v>
      </c>
      <c r="C34" s="53">
        <f t="shared" si="5"/>
        <v>-7</v>
      </c>
      <c r="D34" s="24">
        <f>'8월'!B34</f>
        <v>0</v>
      </c>
      <c r="E34" s="24">
        <v>-3</v>
      </c>
      <c r="F34" s="24">
        <f t="shared" si="6"/>
        <v>-4</v>
      </c>
      <c r="G34" s="24"/>
      <c r="H34" s="24"/>
      <c r="I34" s="28"/>
      <c r="J34" s="24"/>
      <c r="K34" s="25"/>
      <c r="L34" s="39">
        <f t="shared" si="7"/>
        <v>-7</v>
      </c>
    </row>
    <row r="35" spans="1:12" ht="16.5" customHeight="1">
      <c r="A35" s="23" t="s">
        <v>36</v>
      </c>
      <c r="B35" s="52">
        <f t="shared" si="4"/>
        <v>2</v>
      </c>
      <c r="C35" s="53">
        <f t="shared" si="5"/>
        <v>0</v>
      </c>
      <c r="D35" s="24">
        <f>'8월'!B35</f>
        <v>0</v>
      </c>
      <c r="E35" s="24" t="s">
        <v>173</v>
      </c>
      <c r="F35" s="24">
        <f t="shared" si="6"/>
        <v>0</v>
      </c>
      <c r="G35" s="24"/>
      <c r="H35" s="24">
        <v>1</v>
      </c>
      <c r="I35" s="28">
        <v>1</v>
      </c>
      <c r="J35" s="24">
        <v>2</v>
      </c>
      <c r="K35" s="25"/>
      <c r="L35" s="39">
        <f t="shared" si="7"/>
        <v>4</v>
      </c>
    </row>
    <row r="36" spans="1:12" ht="16.5" customHeight="1">
      <c r="A36" s="23" t="s">
        <v>37</v>
      </c>
      <c r="B36" s="52">
        <f t="shared" si="4"/>
        <v>3</v>
      </c>
      <c r="C36" s="53">
        <f t="shared" si="5"/>
        <v>0</v>
      </c>
      <c r="D36" s="24">
        <f>'8월'!B36</f>
        <v>0</v>
      </c>
      <c r="E36" s="24" t="s">
        <v>173</v>
      </c>
      <c r="F36" s="24">
        <f t="shared" si="6"/>
        <v>0</v>
      </c>
      <c r="G36" s="24"/>
      <c r="H36" s="24">
        <v>2</v>
      </c>
      <c r="I36" s="28">
        <v>1</v>
      </c>
      <c r="J36" s="24"/>
      <c r="K36" s="25"/>
      <c r="L36" s="39">
        <f t="shared" si="7"/>
        <v>3</v>
      </c>
    </row>
    <row r="37" spans="1:12" ht="16.5" customHeight="1">
      <c r="A37" s="23" t="s">
        <v>38</v>
      </c>
      <c r="B37" s="52">
        <f t="shared" si="4"/>
        <v>3</v>
      </c>
      <c r="C37" s="53">
        <f t="shared" si="5"/>
        <v>0</v>
      </c>
      <c r="D37" s="24">
        <f>'8월'!B37</f>
        <v>0</v>
      </c>
      <c r="E37" s="24" t="s">
        <v>173</v>
      </c>
      <c r="F37" s="24">
        <f t="shared" si="6"/>
        <v>0</v>
      </c>
      <c r="G37" s="24"/>
      <c r="H37" s="24">
        <v>1</v>
      </c>
      <c r="I37" s="28">
        <v>2</v>
      </c>
      <c r="J37" s="24"/>
      <c r="K37" s="25"/>
      <c r="L37" s="39">
        <f t="shared" si="7"/>
        <v>3</v>
      </c>
    </row>
    <row r="38" spans="1:12" ht="16.5" customHeight="1">
      <c r="A38" s="23" t="s">
        <v>39</v>
      </c>
      <c r="B38" s="52">
        <f t="shared" si="4"/>
        <v>0</v>
      </c>
      <c r="C38" s="53">
        <f t="shared" si="5"/>
        <v>-14</v>
      </c>
      <c r="D38" s="24">
        <f>'8월'!B38</f>
        <v>-7</v>
      </c>
      <c r="E38" s="24">
        <v>-3</v>
      </c>
      <c r="F38" s="24">
        <f t="shared" si="6"/>
        <v>-4</v>
      </c>
      <c r="G38" s="24"/>
      <c r="H38" s="24"/>
      <c r="I38" s="28"/>
      <c r="J38" s="24"/>
      <c r="K38" s="25"/>
      <c r="L38" s="39">
        <f t="shared" si="7"/>
        <v>-14</v>
      </c>
    </row>
    <row r="39" spans="1:12" ht="16.5" customHeight="1">
      <c r="A39" s="23" t="s">
        <v>40</v>
      </c>
      <c r="B39" s="52">
        <f t="shared" ref="B39" si="8">SUM(H39:I39)</f>
        <v>0</v>
      </c>
      <c r="C39" s="53">
        <f t="shared" ref="C39" si="9">IF(L39&gt;=0,0,L39)</f>
        <v>-14</v>
      </c>
      <c r="D39" s="24">
        <f>'8월'!B39</f>
        <v>-7</v>
      </c>
      <c r="E39" s="24">
        <v>-3</v>
      </c>
      <c r="F39" s="24">
        <f t="shared" ref="F39" si="10">IF(H39="", -4, 0)</f>
        <v>-4</v>
      </c>
      <c r="G39" s="24"/>
      <c r="H39" s="24"/>
      <c r="I39" s="28"/>
      <c r="J39" s="24"/>
      <c r="K39" s="25"/>
      <c r="L39" s="39">
        <f t="shared" ref="L39" si="11">IF(H39&gt;=3, SUM(D39:G39, 5, I39:J39), SUM(D39:J39))</f>
        <v>-14</v>
      </c>
    </row>
    <row r="40" spans="1:12" ht="16.5" customHeight="1">
      <c r="A40" s="23" t="s">
        <v>41</v>
      </c>
      <c r="B40" s="52">
        <f t="shared" ref="B40:B82" si="12">SUM(H40:I40)</f>
        <v>2</v>
      </c>
      <c r="C40" s="53">
        <f t="shared" ref="C40:C82" si="13">IF(L40&gt;=0,0,L40)</f>
        <v>0</v>
      </c>
      <c r="D40" s="24">
        <f>'8월'!B40</f>
        <v>0</v>
      </c>
      <c r="E40" s="24" t="s">
        <v>173</v>
      </c>
      <c r="F40" s="24">
        <f t="shared" ref="F40:F82" si="14">IF(H40="", -4, 0)</f>
        <v>0</v>
      </c>
      <c r="G40" s="24"/>
      <c r="H40" s="24">
        <v>2</v>
      </c>
      <c r="I40" s="28"/>
      <c r="J40" s="24"/>
      <c r="K40" s="25"/>
      <c r="L40" s="39">
        <f t="shared" ref="L40:L82" si="15">IF(H40&gt;=3, SUM(D40:G40, 5, I40:J40), SUM(D40:J40))</f>
        <v>2</v>
      </c>
    </row>
    <row r="41" spans="1:12" ht="16.5" customHeight="1">
      <c r="A41" s="23" t="s">
        <v>42</v>
      </c>
      <c r="B41" s="52">
        <f t="shared" si="12"/>
        <v>1</v>
      </c>
      <c r="C41" s="53">
        <f t="shared" si="13"/>
        <v>-10</v>
      </c>
      <c r="D41" s="24">
        <f>'8월'!B41</f>
        <v>-7</v>
      </c>
      <c r="E41" s="24" t="s">
        <v>173</v>
      </c>
      <c r="F41" s="24">
        <f t="shared" si="14"/>
        <v>-4</v>
      </c>
      <c r="G41" s="24"/>
      <c r="H41" s="24"/>
      <c r="I41" s="28">
        <v>1</v>
      </c>
      <c r="J41" s="24"/>
      <c r="K41" s="25"/>
      <c r="L41" s="39">
        <f t="shared" si="15"/>
        <v>-10</v>
      </c>
    </row>
    <row r="42" spans="1:12" ht="16.5" customHeight="1">
      <c r="A42" s="23" t="s">
        <v>43</v>
      </c>
      <c r="B42" s="52">
        <f t="shared" si="12"/>
        <v>1</v>
      </c>
      <c r="C42" s="53">
        <f t="shared" si="13"/>
        <v>0</v>
      </c>
      <c r="D42" s="24">
        <f>'8월'!B42</f>
        <v>0</v>
      </c>
      <c r="E42" s="24" t="s">
        <v>173</v>
      </c>
      <c r="F42" s="24">
        <f t="shared" si="14"/>
        <v>0</v>
      </c>
      <c r="G42" s="24"/>
      <c r="H42" s="24">
        <v>1</v>
      </c>
      <c r="I42" s="28"/>
      <c r="J42" s="24"/>
      <c r="K42" s="25"/>
      <c r="L42" s="39">
        <f t="shared" si="15"/>
        <v>1</v>
      </c>
    </row>
    <row r="43" spans="1:12" ht="16.5" customHeight="1">
      <c r="A43" s="23" t="s">
        <v>44</v>
      </c>
      <c r="B43" s="52">
        <f t="shared" si="12"/>
        <v>0</v>
      </c>
      <c r="C43" s="53">
        <f t="shared" si="13"/>
        <v>-14</v>
      </c>
      <c r="D43" s="24">
        <f>'8월'!B43</f>
        <v>-7</v>
      </c>
      <c r="E43" s="24">
        <v>-3</v>
      </c>
      <c r="F43" s="24">
        <f t="shared" si="14"/>
        <v>-4</v>
      </c>
      <c r="G43" s="24"/>
      <c r="H43" s="24"/>
      <c r="I43" s="28"/>
      <c r="J43" s="24"/>
      <c r="K43" s="25"/>
      <c r="L43" s="39">
        <f t="shared" si="15"/>
        <v>-14</v>
      </c>
    </row>
    <row r="44" spans="1:12" ht="16.5" customHeight="1">
      <c r="A44" s="23" t="s">
        <v>45</v>
      </c>
      <c r="B44" s="52">
        <f t="shared" si="12"/>
        <v>3</v>
      </c>
      <c r="C44" s="53">
        <f t="shared" si="13"/>
        <v>0</v>
      </c>
      <c r="D44" s="24">
        <f>'8월'!B44</f>
        <v>0</v>
      </c>
      <c r="E44" s="24" t="s">
        <v>173</v>
      </c>
      <c r="F44" s="24">
        <f t="shared" si="14"/>
        <v>0</v>
      </c>
      <c r="G44" s="24"/>
      <c r="H44" s="24">
        <v>1</v>
      </c>
      <c r="I44" s="28">
        <v>2</v>
      </c>
      <c r="J44" s="24"/>
      <c r="K44" s="25"/>
      <c r="L44" s="39">
        <f t="shared" si="15"/>
        <v>3</v>
      </c>
    </row>
    <row r="45" spans="1:12" ht="16.5" customHeight="1">
      <c r="A45" s="23" t="s">
        <v>46</v>
      </c>
      <c r="B45" s="52">
        <f t="shared" si="12"/>
        <v>1</v>
      </c>
      <c r="C45" s="53">
        <f t="shared" si="13"/>
        <v>-3</v>
      </c>
      <c r="D45" s="24">
        <f>'8월'!B45</f>
        <v>0</v>
      </c>
      <c r="E45" s="24" t="s">
        <v>173</v>
      </c>
      <c r="F45" s="24">
        <f t="shared" si="14"/>
        <v>-4</v>
      </c>
      <c r="G45" s="24"/>
      <c r="H45" s="24"/>
      <c r="I45" s="28">
        <v>1</v>
      </c>
      <c r="J45" s="24"/>
      <c r="K45" s="25"/>
      <c r="L45" s="39">
        <f t="shared" si="15"/>
        <v>-3</v>
      </c>
    </row>
    <row r="46" spans="1:12" ht="16.5" customHeight="1">
      <c r="A46" s="23" t="s">
        <v>47</v>
      </c>
      <c r="B46" s="52">
        <f t="shared" si="12"/>
        <v>1</v>
      </c>
      <c r="C46" s="53">
        <f t="shared" si="13"/>
        <v>0</v>
      </c>
      <c r="D46" s="24">
        <f>'8월'!B46</f>
        <v>0</v>
      </c>
      <c r="E46" s="24" t="s">
        <v>173</v>
      </c>
      <c r="F46" s="24">
        <f t="shared" si="14"/>
        <v>0</v>
      </c>
      <c r="G46" s="24"/>
      <c r="H46" s="24">
        <v>1</v>
      </c>
      <c r="I46" s="28"/>
      <c r="J46" s="24"/>
      <c r="K46" s="25"/>
      <c r="L46" s="39">
        <f t="shared" si="15"/>
        <v>1</v>
      </c>
    </row>
    <row r="47" spans="1:12" ht="16.5" customHeight="1">
      <c r="A47" s="23" t="s">
        <v>48</v>
      </c>
      <c r="B47" s="52">
        <f t="shared" si="12"/>
        <v>0</v>
      </c>
      <c r="C47" s="53">
        <f t="shared" si="13"/>
        <v>-7</v>
      </c>
      <c r="D47" s="24">
        <f>'8월'!B47</f>
        <v>0</v>
      </c>
      <c r="E47" s="24">
        <v>-3</v>
      </c>
      <c r="F47" s="24">
        <f t="shared" si="14"/>
        <v>-4</v>
      </c>
      <c r="G47" s="24"/>
      <c r="H47" s="24"/>
      <c r="I47" s="28"/>
      <c r="J47" s="24"/>
      <c r="K47" s="25"/>
      <c r="L47" s="39">
        <f t="shared" si="15"/>
        <v>-7</v>
      </c>
    </row>
    <row r="48" spans="1:12" ht="16.5" customHeight="1">
      <c r="A48" s="23" t="s">
        <v>49</v>
      </c>
      <c r="B48" s="52">
        <f t="shared" si="12"/>
        <v>5</v>
      </c>
      <c r="C48" s="53">
        <f t="shared" si="13"/>
        <v>0</v>
      </c>
      <c r="D48" s="24">
        <f>'8월'!B48</f>
        <v>0</v>
      </c>
      <c r="E48" s="24" t="s">
        <v>173</v>
      </c>
      <c r="F48" s="24">
        <f t="shared" si="14"/>
        <v>0</v>
      </c>
      <c r="G48" s="24"/>
      <c r="H48" s="24">
        <v>1</v>
      </c>
      <c r="I48" s="28">
        <v>4</v>
      </c>
      <c r="J48" s="24"/>
      <c r="K48" s="25"/>
      <c r="L48" s="39">
        <f t="shared" si="15"/>
        <v>5</v>
      </c>
    </row>
    <row r="49" spans="1:12" ht="16.5" customHeight="1">
      <c r="A49" s="23" t="s">
        <v>50</v>
      </c>
      <c r="B49" s="52">
        <f t="shared" si="12"/>
        <v>4</v>
      </c>
      <c r="C49" s="53">
        <f t="shared" si="13"/>
        <v>0</v>
      </c>
      <c r="D49" s="24">
        <f>'8월'!B49</f>
        <v>0</v>
      </c>
      <c r="E49" s="24" t="s">
        <v>173</v>
      </c>
      <c r="F49" s="24">
        <f t="shared" si="14"/>
        <v>0</v>
      </c>
      <c r="G49" s="24"/>
      <c r="H49" s="24">
        <v>3</v>
      </c>
      <c r="I49" s="28">
        <v>1</v>
      </c>
      <c r="J49" s="24"/>
      <c r="K49" s="25"/>
      <c r="L49" s="39">
        <f t="shared" si="15"/>
        <v>6</v>
      </c>
    </row>
    <row r="50" spans="1:12" ht="16.5" customHeight="1">
      <c r="A50" s="23" t="s">
        <v>51</v>
      </c>
      <c r="B50" s="52">
        <f t="shared" si="12"/>
        <v>0</v>
      </c>
      <c r="C50" s="53">
        <f t="shared" si="13"/>
        <v>-4</v>
      </c>
      <c r="D50" s="24">
        <f>'8월'!B50</f>
        <v>0</v>
      </c>
      <c r="E50" s="24" t="s">
        <v>173</v>
      </c>
      <c r="F50" s="24">
        <f t="shared" si="14"/>
        <v>-4</v>
      </c>
      <c r="G50" s="24"/>
      <c r="H50" s="24"/>
      <c r="I50" s="28"/>
      <c r="J50" s="24"/>
      <c r="K50" s="25"/>
      <c r="L50" s="39">
        <f t="shared" si="15"/>
        <v>-4</v>
      </c>
    </row>
    <row r="51" spans="1:12" ht="16.5" customHeight="1">
      <c r="A51" s="23" t="s">
        <v>52</v>
      </c>
      <c r="B51" s="52">
        <f t="shared" si="12"/>
        <v>2</v>
      </c>
      <c r="C51" s="53">
        <f t="shared" si="13"/>
        <v>0</v>
      </c>
      <c r="D51" s="24">
        <f>'8월'!B51</f>
        <v>0</v>
      </c>
      <c r="E51" s="24" t="s">
        <v>173</v>
      </c>
      <c r="F51" s="24">
        <f t="shared" si="14"/>
        <v>0</v>
      </c>
      <c r="G51" s="24"/>
      <c r="H51" s="24">
        <v>1</v>
      </c>
      <c r="I51" s="28">
        <v>1</v>
      </c>
      <c r="J51" s="24">
        <v>1</v>
      </c>
      <c r="K51" s="25"/>
      <c r="L51" s="39">
        <f t="shared" si="15"/>
        <v>3</v>
      </c>
    </row>
    <row r="52" spans="1:12" ht="16.5" customHeight="1">
      <c r="A52" s="23" t="s">
        <v>53</v>
      </c>
      <c r="B52" s="52">
        <f t="shared" si="12"/>
        <v>3</v>
      </c>
      <c r="C52" s="53">
        <f t="shared" si="13"/>
        <v>-3</v>
      </c>
      <c r="D52" s="24">
        <f>'8월'!B52</f>
        <v>-7</v>
      </c>
      <c r="E52" s="24" t="s">
        <v>173</v>
      </c>
      <c r="F52" s="24">
        <f t="shared" si="14"/>
        <v>0</v>
      </c>
      <c r="G52" s="24"/>
      <c r="H52" s="24">
        <v>1</v>
      </c>
      <c r="I52" s="28">
        <v>2</v>
      </c>
      <c r="J52" s="24">
        <v>1</v>
      </c>
      <c r="K52" s="25"/>
      <c r="L52" s="39">
        <f t="shared" si="15"/>
        <v>-3</v>
      </c>
    </row>
    <row r="53" spans="1:12" ht="16.5" customHeight="1">
      <c r="A53" s="23" t="s">
        <v>54</v>
      </c>
      <c r="B53" s="52">
        <f t="shared" si="12"/>
        <v>2</v>
      </c>
      <c r="C53" s="53">
        <f t="shared" si="13"/>
        <v>0</v>
      </c>
      <c r="D53" s="24">
        <f>'8월'!B53</f>
        <v>0</v>
      </c>
      <c r="E53" s="24" t="s">
        <v>173</v>
      </c>
      <c r="F53" s="24">
        <f t="shared" si="14"/>
        <v>0</v>
      </c>
      <c r="G53" s="24"/>
      <c r="H53" s="24">
        <v>1</v>
      </c>
      <c r="I53" s="28">
        <v>1</v>
      </c>
      <c r="J53" s="24"/>
      <c r="K53" s="25"/>
      <c r="L53" s="39">
        <f t="shared" si="15"/>
        <v>2</v>
      </c>
    </row>
    <row r="54" spans="1:12" ht="16.5" customHeight="1">
      <c r="A54" s="23" t="s">
        <v>55</v>
      </c>
      <c r="B54" s="52">
        <f t="shared" si="12"/>
        <v>2</v>
      </c>
      <c r="C54" s="53">
        <f t="shared" si="13"/>
        <v>0</v>
      </c>
      <c r="D54" s="24">
        <f>'8월'!B54</f>
        <v>0</v>
      </c>
      <c r="E54" s="24" t="s">
        <v>173</v>
      </c>
      <c r="F54" s="24">
        <f t="shared" si="14"/>
        <v>0</v>
      </c>
      <c r="G54" s="24"/>
      <c r="H54" s="24">
        <v>1</v>
      </c>
      <c r="I54" s="28">
        <v>1</v>
      </c>
      <c r="J54" s="24"/>
      <c r="K54" s="25"/>
      <c r="L54" s="39">
        <f t="shared" si="15"/>
        <v>2</v>
      </c>
    </row>
    <row r="55" spans="1:12" ht="16.5" customHeight="1">
      <c r="A55" s="23" t="s">
        <v>56</v>
      </c>
      <c r="B55" s="52">
        <f t="shared" si="12"/>
        <v>0</v>
      </c>
      <c r="C55" s="53">
        <f t="shared" si="13"/>
        <v>-14</v>
      </c>
      <c r="D55" s="24">
        <f>'8월'!B55</f>
        <v>-7</v>
      </c>
      <c r="E55" s="24">
        <v>-3</v>
      </c>
      <c r="F55" s="24">
        <f t="shared" si="14"/>
        <v>-4</v>
      </c>
      <c r="G55" s="24"/>
      <c r="H55" s="24"/>
      <c r="I55" s="28"/>
      <c r="J55" s="24"/>
      <c r="K55" s="25"/>
      <c r="L55" s="39">
        <f t="shared" si="15"/>
        <v>-14</v>
      </c>
    </row>
    <row r="56" spans="1:12" ht="16.5" customHeight="1">
      <c r="A56" s="23" t="s">
        <v>57</v>
      </c>
      <c r="B56" s="52">
        <f t="shared" si="12"/>
        <v>1</v>
      </c>
      <c r="C56" s="53">
        <f t="shared" si="13"/>
        <v>-6</v>
      </c>
      <c r="D56" s="24">
        <f>'8월'!B56</f>
        <v>0</v>
      </c>
      <c r="E56" s="24">
        <v>-3</v>
      </c>
      <c r="F56" s="24">
        <f t="shared" si="14"/>
        <v>-4</v>
      </c>
      <c r="G56" s="24"/>
      <c r="H56" s="24"/>
      <c r="I56" s="28">
        <v>1</v>
      </c>
      <c r="J56" s="24"/>
      <c r="K56" s="25"/>
      <c r="L56" s="39">
        <f t="shared" si="15"/>
        <v>-6</v>
      </c>
    </row>
    <row r="57" spans="1:12" ht="16.5" customHeight="1">
      <c r="A57" s="23" t="s">
        <v>58</v>
      </c>
      <c r="B57" s="52">
        <f t="shared" si="12"/>
        <v>0</v>
      </c>
      <c r="C57" s="53">
        <f t="shared" si="13"/>
        <v>-14</v>
      </c>
      <c r="D57" s="24">
        <f>'8월'!B57</f>
        <v>-7</v>
      </c>
      <c r="E57" s="24">
        <v>-3</v>
      </c>
      <c r="F57" s="24">
        <f t="shared" si="14"/>
        <v>-4</v>
      </c>
      <c r="G57" s="24"/>
      <c r="H57" s="24"/>
      <c r="I57" s="28"/>
      <c r="J57" s="24"/>
      <c r="K57" s="25"/>
      <c r="L57" s="39">
        <f t="shared" si="15"/>
        <v>-14</v>
      </c>
    </row>
    <row r="58" spans="1:12" ht="16.5" customHeight="1">
      <c r="A58" s="23" t="s">
        <v>59</v>
      </c>
      <c r="B58" s="52">
        <f t="shared" si="12"/>
        <v>3</v>
      </c>
      <c r="C58" s="53">
        <f t="shared" si="13"/>
        <v>0</v>
      </c>
      <c r="D58" s="24">
        <f>'8월'!B58</f>
        <v>0</v>
      </c>
      <c r="E58" s="24">
        <v>-3</v>
      </c>
      <c r="F58" s="24">
        <f t="shared" si="14"/>
        <v>0</v>
      </c>
      <c r="G58" s="24"/>
      <c r="H58" s="24">
        <v>2</v>
      </c>
      <c r="I58" s="28">
        <v>1</v>
      </c>
      <c r="J58" s="24"/>
      <c r="K58" s="25"/>
      <c r="L58" s="39">
        <f t="shared" si="15"/>
        <v>0</v>
      </c>
    </row>
    <row r="59" spans="1:12" ht="16.5" customHeight="1">
      <c r="A59" s="23" t="s">
        <v>109</v>
      </c>
      <c r="B59" s="52">
        <f t="shared" si="12"/>
        <v>2</v>
      </c>
      <c r="C59" s="53">
        <f t="shared" si="13"/>
        <v>0</v>
      </c>
      <c r="D59" s="24">
        <f>'8월'!B59</f>
        <v>0</v>
      </c>
      <c r="E59" s="24" t="s">
        <v>173</v>
      </c>
      <c r="F59" s="24">
        <f t="shared" si="14"/>
        <v>0</v>
      </c>
      <c r="G59" s="28"/>
      <c r="H59" s="24">
        <v>2</v>
      </c>
      <c r="I59" s="28"/>
      <c r="J59" s="24"/>
      <c r="K59" s="25"/>
      <c r="L59" s="39">
        <f t="shared" si="15"/>
        <v>2</v>
      </c>
    </row>
    <row r="60" spans="1:12" ht="16.5" customHeight="1">
      <c r="A60" s="23" t="s">
        <v>60</v>
      </c>
      <c r="B60" s="52">
        <f t="shared" si="12"/>
        <v>7</v>
      </c>
      <c r="C60" s="53">
        <f t="shared" si="13"/>
        <v>0</v>
      </c>
      <c r="D60" s="24">
        <f>'8월'!B60</f>
        <v>0</v>
      </c>
      <c r="E60" s="24" t="s">
        <v>173</v>
      </c>
      <c r="F60" s="24">
        <f t="shared" si="14"/>
        <v>0</v>
      </c>
      <c r="G60" s="28"/>
      <c r="H60" s="24">
        <v>2</v>
      </c>
      <c r="I60" s="28">
        <v>5</v>
      </c>
      <c r="J60" s="24">
        <v>1</v>
      </c>
      <c r="K60" s="25"/>
      <c r="L60" s="39">
        <f t="shared" si="15"/>
        <v>8</v>
      </c>
    </row>
    <row r="61" spans="1:12" ht="16.5" customHeight="1">
      <c r="A61" s="23" t="s">
        <v>61</v>
      </c>
      <c r="B61" s="52">
        <f t="shared" si="12"/>
        <v>2</v>
      </c>
      <c r="C61" s="53">
        <f t="shared" si="13"/>
        <v>0</v>
      </c>
      <c r="D61" s="24">
        <f>'8월'!B61</f>
        <v>0</v>
      </c>
      <c r="E61" s="24" t="s">
        <v>173</v>
      </c>
      <c r="F61" s="24">
        <f t="shared" si="14"/>
        <v>0</v>
      </c>
      <c r="G61" s="28"/>
      <c r="H61" s="24">
        <v>1</v>
      </c>
      <c r="I61" s="28">
        <v>1</v>
      </c>
      <c r="J61" s="24"/>
      <c r="K61" s="25"/>
      <c r="L61" s="39">
        <f t="shared" si="15"/>
        <v>2</v>
      </c>
    </row>
    <row r="62" spans="1:12" ht="16.5" customHeight="1">
      <c r="A62" s="23" t="s">
        <v>62</v>
      </c>
      <c r="B62" s="52">
        <f t="shared" si="12"/>
        <v>2</v>
      </c>
      <c r="C62" s="53">
        <f t="shared" si="13"/>
        <v>-2</v>
      </c>
      <c r="D62" s="24">
        <f>'8월'!B62</f>
        <v>0</v>
      </c>
      <c r="E62" s="24" t="s">
        <v>173</v>
      </c>
      <c r="F62" s="24">
        <f t="shared" si="14"/>
        <v>-4</v>
      </c>
      <c r="G62" s="28"/>
      <c r="H62" s="24"/>
      <c r="I62" s="28">
        <v>2</v>
      </c>
      <c r="J62" s="24"/>
      <c r="K62" s="25"/>
      <c r="L62" s="39">
        <f t="shared" si="15"/>
        <v>-2</v>
      </c>
    </row>
    <row r="63" spans="1:12" ht="16.5" customHeight="1">
      <c r="A63" s="23" t="s">
        <v>63</v>
      </c>
      <c r="B63" s="52">
        <f t="shared" si="12"/>
        <v>2</v>
      </c>
      <c r="C63" s="53">
        <f t="shared" si="13"/>
        <v>-9</v>
      </c>
      <c r="D63" s="24">
        <f>'8월'!B63</f>
        <v>-7</v>
      </c>
      <c r="E63" s="24" t="s">
        <v>173</v>
      </c>
      <c r="F63" s="24">
        <f t="shared" si="14"/>
        <v>-4</v>
      </c>
      <c r="G63" s="28"/>
      <c r="H63" s="24"/>
      <c r="I63" s="28">
        <v>2</v>
      </c>
      <c r="J63" s="24"/>
      <c r="K63" s="25"/>
      <c r="L63" s="39">
        <f t="shared" si="15"/>
        <v>-9</v>
      </c>
    </row>
    <row r="64" spans="1:12" ht="16.5" customHeight="1">
      <c r="A64" s="23" t="s">
        <v>64</v>
      </c>
      <c r="B64" s="52">
        <f t="shared" si="12"/>
        <v>2</v>
      </c>
      <c r="C64" s="53">
        <f t="shared" si="13"/>
        <v>-1</v>
      </c>
      <c r="D64" s="24">
        <f>'8월'!B64</f>
        <v>0</v>
      </c>
      <c r="E64" s="24">
        <v>-3</v>
      </c>
      <c r="F64" s="24">
        <f t="shared" si="14"/>
        <v>0</v>
      </c>
      <c r="G64" s="28"/>
      <c r="H64" s="24">
        <v>1</v>
      </c>
      <c r="I64" s="28">
        <v>1</v>
      </c>
      <c r="J64" s="24"/>
      <c r="K64" s="25"/>
      <c r="L64" s="39">
        <f t="shared" si="15"/>
        <v>-1</v>
      </c>
    </row>
    <row r="65" spans="1:12" ht="16.5" customHeight="1">
      <c r="A65" s="23" t="s">
        <v>65</v>
      </c>
      <c r="B65" s="52">
        <f t="shared" si="12"/>
        <v>2</v>
      </c>
      <c r="C65" s="53">
        <f t="shared" si="13"/>
        <v>-1</v>
      </c>
      <c r="D65" s="24">
        <f>'8월'!B65</f>
        <v>0</v>
      </c>
      <c r="E65" s="24">
        <v>-3</v>
      </c>
      <c r="F65" s="24">
        <f t="shared" si="14"/>
        <v>0</v>
      </c>
      <c r="G65" s="28"/>
      <c r="H65" s="24">
        <v>2</v>
      </c>
      <c r="I65" s="28"/>
      <c r="J65" s="24"/>
      <c r="K65" s="25"/>
      <c r="L65" s="39">
        <f t="shared" si="15"/>
        <v>-1</v>
      </c>
    </row>
    <row r="66" spans="1:12" ht="16.5" customHeight="1">
      <c r="A66" s="23" t="s">
        <v>66</v>
      </c>
      <c r="B66" s="52">
        <f t="shared" si="12"/>
        <v>0</v>
      </c>
      <c r="C66" s="53">
        <f t="shared" si="13"/>
        <v>-14</v>
      </c>
      <c r="D66" s="24">
        <f>'8월'!B66</f>
        <v>-7</v>
      </c>
      <c r="E66" s="24">
        <v>-3</v>
      </c>
      <c r="F66" s="24">
        <f t="shared" si="14"/>
        <v>-4</v>
      </c>
      <c r="G66" s="28"/>
      <c r="H66" s="24"/>
      <c r="I66" s="28"/>
      <c r="J66" s="24"/>
      <c r="K66" s="25"/>
      <c r="L66" s="39">
        <f t="shared" si="15"/>
        <v>-14</v>
      </c>
    </row>
    <row r="67" spans="1:12" ht="16.5" customHeight="1">
      <c r="A67" s="23" t="s">
        <v>67</v>
      </c>
      <c r="B67" s="52">
        <f t="shared" si="12"/>
        <v>0</v>
      </c>
      <c r="C67" s="53">
        <f t="shared" si="13"/>
        <v>-4</v>
      </c>
      <c r="D67" s="24">
        <f>'8월'!B67</f>
        <v>0</v>
      </c>
      <c r="E67" s="24" t="s">
        <v>173</v>
      </c>
      <c r="F67" s="24">
        <f t="shared" si="14"/>
        <v>-4</v>
      </c>
      <c r="G67" s="28"/>
      <c r="H67" s="24"/>
      <c r="I67" s="28"/>
      <c r="J67" s="24"/>
      <c r="K67" s="25"/>
      <c r="L67" s="39">
        <f t="shared" si="15"/>
        <v>-4</v>
      </c>
    </row>
    <row r="68" spans="1:12" ht="16.5" customHeight="1">
      <c r="A68" s="23" t="s">
        <v>68</v>
      </c>
      <c r="B68" s="52">
        <f t="shared" si="12"/>
        <v>0</v>
      </c>
      <c r="C68" s="53">
        <f t="shared" si="13"/>
        <v>-7</v>
      </c>
      <c r="D68" s="24">
        <f>'8월'!B68</f>
        <v>0</v>
      </c>
      <c r="E68" s="24">
        <v>-3</v>
      </c>
      <c r="F68" s="24">
        <f t="shared" si="14"/>
        <v>-4</v>
      </c>
      <c r="G68" s="28"/>
      <c r="H68" s="24"/>
      <c r="I68" s="28"/>
      <c r="J68" s="24"/>
      <c r="K68" s="25"/>
      <c r="L68" s="39">
        <f t="shared" si="15"/>
        <v>-7</v>
      </c>
    </row>
    <row r="69" spans="1:12" ht="16.5" customHeight="1">
      <c r="A69" s="23" t="s">
        <v>69</v>
      </c>
      <c r="B69" s="52">
        <f t="shared" si="12"/>
        <v>5</v>
      </c>
      <c r="C69" s="53">
        <f t="shared" si="13"/>
        <v>0</v>
      </c>
      <c r="D69" s="24">
        <f>'8월'!B69</f>
        <v>0</v>
      </c>
      <c r="E69" s="24" t="s">
        <v>173</v>
      </c>
      <c r="F69" s="24">
        <f t="shared" si="14"/>
        <v>0</v>
      </c>
      <c r="G69" s="28"/>
      <c r="H69" s="24">
        <v>3</v>
      </c>
      <c r="I69" s="28">
        <v>2</v>
      </c>
      <c r="J69" s="24"/>
      <c r="K69" s="25"/>
      <c r="L69" s="39">
        <f t="shared" si="15"/>
        <v>7</v>
      </c>
    </row>
    <row r="70" spans="1:12" ht="16.5" customHeight="1">
      <c r="A70" s="23" t="s">
        <v>70</v>
      </c>
      <c r="B70" s="52">
        <f t="shared" si="12"/>
        <v>2</v>
      </c>
      <c r="C70" s="53">
        <f t="shared" si="13"/>
        <v>0</v>
      </c>
      <c r="D70" s="24">
        <f>'8월'!B70</f>
        <v>0</v>
      </c>
      <c r="E70" s="24" t="s">
        <v>173</v>
      </c>
      <c r="F70" s="24">
        <f t="shared" si="14"/>
        <v>0</v>
      </c>
      <c r="G70" s="28"/>
      <c r="H70" s="24">
        <v>1</v>
      </c>
      <c r="I70" s="28">
        <v>1</v>
      </c>
      <c r="J70" s="24"/>
      <c r="K70" s="25"/>
      <c r="L70" s="39">
        <f t="shared" si="15"/>
        <v>2</v>
      </c>
    </row>
    <row r="71" spans="1:12" ht="16.5" customHeight="1">
      <c r="A71" s="23" t="s">
        <v>71</v>
      </c>
      <c r="B71" s="52">
        <f t="shared" si="12"/>
        <v>1</v>
      </c>
      <c r="C71" s="53">
        <f t="shared" si="13"/>
        <v>-2</v>
      </c>
      <c r="D71" s="24">
        <f>'8월'!B71</f>
        <v>0</v>
      </c>
      <c r="E71" s="24">
        <v>-3</v>
      </c>
      <c r="F71" s="24">
        <f t="shared" si="14"/>
        <v>0</v>
      </c>
      <c r="G71" s="28"/>
      <c r="H71" s="24">
        <v>1</v>
      </c>
      <c r="I71" s="28"/>
      <c r="J71" s="24"/>
      <c r="K71" s="25"/>
      <c r="L71" s="39">
        <f t="shared" si="15"/>
        <v>-2</v>
      </c>
    </row>
    <row r="72" spans="1:12" ht="16.5" customHeight="1">
      <c r="A72" s="23" t="s">
        <v>72</v>
      </c>
      <c r="B72" s="52">
        <f t="shared" si="12"/>
        <v>1</v>
      </c>
      <c r="C72" s="53">
        <f t="shared" si="13"/>
        <v>-6</v>
      </c>
      <c r="D72" s="24">
        <f>'8월'!B72</f>
        <v>0</v>
      </c>
      <c r="E72" s="24">
        <v>-3</v>
      </c>
      <c r="F72" s="24">
        <f t="shared" si="14"/>
        <v>-4</v>
      </c>
      <c r="G72" s="28"/>
      <c r="H72" s="24"/>
      <c r="I72" s="28">
        <v>1</v>
      </c>
      <c r="J72" s="24"/>
      <c r="K72" s="25"/>
      <c r="L72" s="39">
        <f t="shared" si="15"/>
        <v>-6</v>
      </c>
    </row>
    <row r="73" spans="1:12" ht="16.5" customHeight="1">
      <c r="A73" s="23" t="s">
        <v>73</v>
      </c>
      <c r="B73" s="52">
        <f t="shared" si="12"/>
        <v>3</v>
      </c>
      <c r="C73" s="53">
        <f t="shared" si="13"/>
        <v>0</v>
      </c>
      <c r="D73" s="24">
        <f>'8월'!B73</f>
        <v>0</v>
      </c>
      <c r="E73" s="24" t="s">
        <v>173</v>
      </c>
      <c r="F73" s="24">
        <f t="shared" si="14"/>
        <v>0</v>
      </c>
      <c r="G73" s="28"/>
      <c r="H73" s="24">
        <v>1</v>
      </c>
      <c r="I73" s="28">
        <v>2</v>
      </c>
      <c r="J73" s="24"/>
      <c r="K73" s="25"/>
      <c r="L73" s="39">
        <f t="shared" si="15"/>
        <v>3</v>
      </c>
    </row>
    <row r="74" spans="1:12" ht="16.5" customHeight="1">
      <c r="A74" s="23" t="s">
        <v>74</v>
      </c>
      <c r="B74" s="52">
        <f t="shared" si="12"/>
        <v>3</v>
      </c>
      <c r="C74" s="53">
        <f t="shared" si="13"/>
        <v>0</v>
      </c>
      <c r="D74" s="24">
        <f>'8월'!B74</f>
        <v>0</v>
      </c>
      <c r="E74" s="24" t="s">
        <v>173</v>
      </c>
      <c r="F74" s="24">
        <f t="shared" si="14"/>
        <v>0</v>
      </c>
      <c r="G74" s="28"/>
      <c r="H74" s="24">
        <v>2</v>
      </c>
      <c r="I74" s="28">
        <v>1</v>
      </c>
      <c r="J74" s="24"/>
      <c r="K74" s="25"/>
      <c r="L74" s="39">
        <f t="shared" si="15"/>
        <v>3</v>
      </c>
    </row>
    <row r="75" spans="1:12" ht="16.5" customHeight="1">
      <c r="A75" s="23" t="s">
        <v>90</v>
      </c>
      <c r="B75" s="52">
        <f t="shared" si="12"/>
        <v>6</v>
      </c>
      <c r="C75" s="53">
        <f t="shared" si="13"/>
        <v>0</v>
      </c>
      <c r="D75" s="24">
        <f>'8월'!B75</f>
        <v>0</v>
      </c>
      <c r="E75" s="24" t="s">
        <v>173</v>
      </c>
      <c r="F75" s="24">
        <f t="shared" si="14"/>
        <v>0</v>
      </c>
      <c r="G75" s="28"/>
      <c r="H75" s="24">
        <v>3</v>
      </c>
      <c r="I75" s="28">
        <v>3</v>
      </c>
      <c r="J75" s="24">
        <v>2</v>
      </c>
      <c r="K75" s="25"/>
      <c r="L75" s="39">
        <f t="shared" si="15"/>
        <v>10</v>
      </c>
    </row>
    <row r="76" spans="1:12" ht="16.5" customHeight="1">
      <c r="A76" s="23" t="s">
        <v>75</v>
      </c>
      <c r="B76" s="52">
        <f t="shared" si="12"/>
        <v>1</v>
      </c>
      <c r="C76" s="53">
        <f t="shared" si="13"/>
        <v>-3</v>
      </c>
      <c r="D76" s="24">
        <f>'8월'!B76</f>
        <v>0</v>
      </c>
      <c r="E76" s="24" t="s">
        <v>173</v>
      </c>
      <c r="F76" s="24">
        <f t="shared" si="14"/>
        <v>-4</v>
      </c>
      <c r="G76" s="28"/>
      <c r="H76" s="24"/>
      <c r="I76" s="28">
        <v>1</v>
      </c>
      <c r="J76" s="24"/>
      <c r="K76" s="25"/>
      <c r="L76" s="39">
        <f t="shared" si="15"/>
        <v>-3</v>
      </c>
    </row>
    <row r="77" spans="1:12" ht="16.5" customHeight="1">
      <c r="A77" s="23" t="s">
        <v>76</v>
      </c>
      <c r="B77" s="52">
        <f t="shared" si="12"/>
        <v>1</v>
      </c>
      <c r="C77" s="53">
        <f t="shared" si="13"/>
        <v>0</v>
      </c>
      <c r="D77" s="24">
        <f>'8월'!B77</f>
        <v>0</v>
      </c>
      <c r="E77" s="24" t="s">
        <v>173</v>
      </c>
      <c r="F77" s="24">
        <f t="shared" si="14"/>
        <v>0</v>
      </c>
      <c r="G77" s="28"/>
      <c r="H77" s="24">
        <v>1</v>
      </c>
      <c r="I77" s="28"/>
      <c r="J77" s="24"/>
      <c r="K77" s="25"/>
      <c r="L77" s="39">
        <f t="shared" si="15"/>
        <v>1</v>
      </c>
    </row>
    <row r="78" spans="1:12" ht="16.5" customHeight="1">
      <c r="A78" s="23" t="s">
        <v>77</v>
      </c>
      <c r="B78" s="52">
        <f t="shared" si="12"/>
        <v>1</v>
      </c>
      <c r="C78" s="53">
        <f t="shared" si="13"/>
        <v>0</v>
      </c>
      <c r="D78" s="24">
        <f>'8월'!B78</f>
        <v>0</v>
      </c>
      <c r="E78" s="24" t="s">
        <v>173</v>
      </c>
      <c r="F78" s="24">
        <f t="shared" si="14"/>
        <v>0</v>
      </c>
      <c r="G78" s="28"/>
      <c r="H78" s="24">
        <v>1</v>
      </c>
      <c r="I78" s="28"/>
      <c r="J78" s="24"/>
      <c r="K78" s="25"/>
      <c r="L78" s="39">
        <f t="shared" si="15"/>
        <v>1</v>
      </c>
    </row>
    <row r="79" spans="1:12" ht="16.5" customHeight="1">
      <c r="A79" s="23" t="s">
        <v>78</v>
      </c>
      <c r="B79" s="52">
        <f t="shared" si="12"/>
        <v>1</v>
      </c>
      <c r="C79" s="53">
        <f t="shared" si="13"/>
        <v>-2</v>
      </c>
      <c r="D79" s="24">
        <f>'8월'!B79</f>
        <v>0</v>
      </c>
      <c r="E79" s="24">
        <v>-3</v>
      </c>
      <c r="F79" s="24">
        <f t="shared" si="14"/>
        <v>0</v>
      </c>
      <c r="G79" s="28"/>
      <c r="H79" s="24">
        <v>1</v>
      </c>
      <c r="I79" s="28"/>
      <c r="J79" s="24"/>
      <c r="K79" s="25"/>
      <c r="L79" s="39">
        <f t="shared" si="15"/>
        <v>-2</v>
      </c>
    </row>
    <row r="80" spans="1:12" ht="16.5" customHeight="1">
      <c r="A80" s="23" t="s">
        <v>79</v>
      </c>
      <c r="B80" s="52">
        <f t="shared" si="12"/>
        <v>0</v>
      </c>
      <c r="C80" s="53">
        <f t="shared" si="13"/>
        <v>-4</v>
      </c>
      <c r="D80" s="24">
        <f>'8월'!B80</f>
        <v>0</v>
      </c>
      <c r="E80" s="24" t="s">
        <v>173</v>
      </c>
      <c r="F80" s="24">
        <f t="shared" si="14"/>
        <v>-4</v>
      </c>
      <c r="G80" s="28"/>
      <c r="H80" s="24"/>
      <c r="I80" s="28"/>
      <c r="J80" s="24"/>
      <c r="L80" s="39">
        <f t="shared" si="15"/>
        <v>-4</v>
      </c>
    </row>
    <row r="81" spans="1:17" ht="16.5" customHeight="1">
      <c r="A81" s="23" t="s">
        <v>80</v>
      </c>
      <c r="B81" s="52">
        <f t="shared" si="12"/>
        <v>0</v>
      </c>
      <c r="C81" s="53">
        <f t="shared" si="13"/>
        <v>-7</v>
      </c>
      <c r="D81" s="24">
        <f>'8월'!B81</f>
        <v>0</v>
      </c>
      <c r="E81" s="24">
        <v>-3</v>
      </c>
      <c r="F81" s="24">
        <f t="shared" si="14"/>
        <v>-4</v>
      </c>
      <c r="G81" s="28"/>
      <c r="H81" s="24"/>
      <c r="I81" s="28"/>
      <c r="J81" s="24"/>
      <c r="L81" s="39">
        <f t="shared" si="15"/>
        <v>-7</v>
      </c>
    </row>
    <row r="82" spans="1:17" ht="16.5" customHeight="1">
      <c r="A82" s="23" t="s">
        <v>81</v>
      </c>
      <c r="B82" s="52">
        <f t="shared" si="12"/>
        <v>1</v>
      </c>
      <c r="C82" s="53">
        <f t="shared" si="13"/>
        <v>-6</v>
      </c>
      <c r="D82" s="24">
        <f>'8월'!B82</f>
        <v>-7</v>
      </c>
      <c r="E82" s="24" t="s">
        <v>173</v>
      </c>
      <c r="F82" s="24">
        <f t="shared" si="14"/>
        <v>0</v>
      </c>
      <c r="G82" s="28"/>
      <c r="H82" s="24">
        <v>1</v>
      </c>
      <c r="I82" s="28"/>
      <c r="J82" s="24"/>
      <c r="L82" s="39">
        <f t="shared" si="15"/>
        <v>-6</v>
      </c>
    </row>
    <row r="83" spans="1:17" ht="16.5" customHeight="1">
      <c r="A83" s="23" t="s">
        <v>82</v>
      </c>
      <c r="B83" s="52">
        <f t="shared" ref="B83" si="16">SUM(H83:I83)</f>
        <v>0</v>
      </c>
      <c r="C83" s="53">
        <f t="shared" ref="C83" si="17">IF(L83&gt;=0,0,L83)</f>
        <v>-14</v>
      </c>
      <c r="D83" s="24">
        <f>'8월'!B83</f>
        <v>-7</v>
      </c>
      <c r="E83" s="24">
        <v>-3</v>
      </c>
      <c r="F83" s="24">
        <f t="shared" ref="F83" si="18">IF(H83="", -4, 0)</f>
        <v>-4</v>
      </c>
      <c r="G83" s="28"/>
      <c r="H83" s="24"/>
      <c r="I83" s="28"/>
      <c r="J83" s="24"/>
      <c r="L83" s="39">
        <f t="shared" ref="L83" si="19">IF(H83&gt;=3, SUM(D83:G83, 5, I83:J83), SUM(D83:J83))</f>
        <v>-14</v>
      </c>
    </row>
    <row r="84" spans="1:17" ht="16.5" customHeight="1">
      <c r="A84" s="23" t="s">
        <v>83</v>
      </c>
      <c r="B84" s="52">
        <f t="shared" ref="B84:B90" si="20">SUM(H84:I84)</f>
        <v>9</v>
      </c>
      <c r="C84" s="53">
        <f t="shared" ref="C84:C90" si="21">IF(L84&gt;=0,0,L84)</f>
        <v>0</v>
      </c>
      <c r="D84" s="24">
        <f>'8월'!B84</f>
        <v>0</v>
      </c>
      <c r="E84" s="24" t="s">
        <v>173</v>
      </c>
      <c r="F84" s="24">
        <f t="shared" ref="F84:F90" si="22">IF(H84="", -4, 0)</f>
        <v>0</v>
      </c>
      <c r="G84" s="28"/>
      <c r="H84" s="24">
        <v>4</v>
      </c>
      <c r="I84" s="28">
        <v>5</v>
      </c>
      <c r="J84" s="24"/>
      <c r="L84" s="39">
        <f t="shared" ref="L84:L90" si="23">IF(H84&gt;=3, SUM(D84:G84, 5, I84:J84), SUM(D84:J84))</f>
        <v>10</v>
      </c>
    </row>
    <row r="85" spans="1:17" ht="16.5" customHeight="1">
      <c r="A85" s="23" t="s">
        <v>84</v>
      </c>
      <c r="B85" s="52">
        <f t="shared" si="20"/>
        <v>1</v>
      </c>
      <c r="C85" s="53">
        <f t="shared" si="21"/>
        <v>-6</v>
      </c>
      <c r="D85" s="24">
        <f>'8월'!B85</f>
        <v>0</v>
      </c>
      <c r="E85" s="24">
        <v>-3</v>
      </c>
      <c r="F85" s="24">
        <f t="shared" si="22"/>
        <v>-4</v>
      </c>
      <c r="G85" s="28"/>
      <c r="H85" s="24"/>
      <c r="I85" s="28">
        <v>1</v>
      </c>
      <c r="J85" s="24"/>
      <c r="L85" s="39">
        <f t="shared" si="23"/>
        <v>-6</v>
      </c>
    </row>
    <row r="86" spans="1:17" ht="16.5" customHeight="1">
      <c r="A86" s="23" t="s">
        <v>85</v>
      </c>
      <c r="B86" s="52">
        <f t="shared" si="20"/>
        <v>4</v>
      </c>
      <c r="C86" s="53">
        <f t="shared" si="21"/>
        <v>0</v>
      </c>
      <c r="D86" s="24">
        <f>'8월'!B86</f>
        <v>0</v>
      </c>
      <c r="E86" s="24">
        <v>-3</v>
      </c>
      <c r="F86" s="24">
        <f t="shared" si="22"/>
        <v>0</v>
      </c>
      <c r="G86" s="28"/>
      <c r="H86" s="24">
        <v>3</v>
      </c>
      <c r="I86" s="28">
        <v>1</v>
      </c>
      <c r="J86" s="24"/>
      <c r="L86" s="39">
        <f t="shared" si="23"/>
        <v>3</v>
      </c>
    </row>
    <row r="87" spans="1:17" ht="16.5" customHeight="1">
      <c r="A87" s="23" t="s">
        <v>86</v>
      </c>
      <c r="B87" s="52">
        <f t="shared" si="20"/>
        <v>1</v>
      </c>
      <c r="C87" s="53">
        <f t="shared" si="21"/>
        <v>-9</v>
      </c>
      <c r="D87" s="24">
        <f>'8월'!B87</f>
        <v>-7</v>
      </c>
      <c r="E87" s="24" t="s">
        <v>173</v>
      </c>
      <c r="F87" s="24">
        <f t="shared" si="22"/>
        <v>-4</v>
      </c>
      <c r="G87" s="28"/>
      <c r="H87" s="24"/>
      <c r="I87" s="28">
        <v>1</v>
      </c>
      <c r="J87" s="24">
        <v>1</v>
      </c>
      <c r="L87" s="39">
        <f t="shared" si="23"/>
        <v>-9</v>
      </c>
    </row>
    <row r="88" spans="1:17" ht="16.5" customHeight="1">
      <c r="A88" s="23" t="s">
        <v>87</v>
      </c>
      <c r="B88" s="52">
        <f t="shared" si="20"/>
        <v>1</v>
      </c>
      <c r="C88" s="53">
        <f t="shared" si="21"/>
        <v>-9</v>
      </c>
      <c r="D88" s="24">
        <f>'8월'!B88</f>
        <v>-7</v>
      </c>
      <c r="E88" s="24">
        <v>-3</v>
      </c>
      <c r="F88" s="24">
        <f t="shared" si="22"/>
        <v>0</v>
      </c>
      <c r="G88" s="28"/>
      <c r="H88" s="24">
        <v>1</v>
      </c>
      <c r="I88" s="31"/>
      <c r="J88" s="30"/>
      <c r="L88" s="39">
        <f t="shared" si="23"/>
        <v>-9</v>
      </c>
    </row>
    <row r="89" spans="1:17" ht="16.5" customHeight="1">
      <c r="A89" s="23" t="s">
        <v>88</v>
      </c>
      <c r="B89" s="52">
        <f t="shared" si="20"/>
        <v>1</v>
      </c>
      <c r="C89" s="53">
        <f t="shared" si="21"/>
        <v>-6</v>
      </c>
      <c r="D89" s="24">
        <f>'8월'!B89</f>
        <v>-7</v>
      </c>
      <c r="E89" s="24" t="s">
        <v>173</v>
      </c>
      <c r="F89" s="24">
        <f t="shared" si="22"/>
        <v>0</v>
      </c>
      <c r="G89" s="31"/>
      <c r="H89" s="28">
        <v>1</v>
      </c>
      <c r="I89" s="29"/>
      <c r="J89" s="29"/>
      <c r="L89" s="39">
        <f t="shared" si="23"/>
        <v>-6</v>
      </c>
    </row>
    <row r="90" spans="1:17" ht="16.5" customHeight="1" thickBot="1">
      <c r="A90" s="23" t="s">
        <v>89</v>
      </c>
      <c r="B90" s="52">
        <f t="shared" si="20"/>
        <v>0</v>
      </c>
      <c r="C90" s="53">
        <f t="shared" si="21"/>
        <v>-7</v>
      </c>
      <c r="D90" s="24">
        <f>'8월'!B90</f>
        <v>0</v>
      </c>
      <c r="E90" s="24">
        <v>-3</v>
      </c>
      <c r="F90" s="24">
        <f t="shared" si="22"/>
        <v>-4</v>
      </c>
      <c r="G90" s="29"/>
      <c r="H90" s="28"/>
      <c r="I90" s="46"/>
      <c r="J90" s="46"/>
      <c r="L90" s="39">
        <f t="shared" si="23"/>
        <v>-7</v>
      </c>
      <c r="N90" s="84" t="s">
        <v>104</v>
      </c>
      <c r="O90" s="84"/>
      <c r="P90" s="84"/>
      <c r="Q90" s="84"/>
    </row>
    <row r="91" spans="1:17" ht="16.5" customHeight="1" thickBot="1">
      <c r="N91" s="42"/>
      <c r="O91" s="43" t="s">
        <v>103</v>
      </c>
      <c r="P91" s="43" t="s">
        <v>107</v>
      </c>
      <c r="Q91" s="44" t="s">
        <v>108</v>
      </c>
    </row>
    <row r="92" spans="1:17" ht="16.5" customHeight="1" thickBot="1">
      <c r="N92" s="33" t="s">
        <v>106</v>
      </c>
      <c r="O92" s="33">
        <f>COUNT(Q99:Q127)</f>
        <v>21</v>
      </c>
      <c r="P92" s="33">
        <f>SUM(Q99:Q127)</f>
        <v>223</v>
      </c>
      <c r="Q92" s="45">
        <f>SUM(Q93:Q95)</f>
        <v>254</v>
      </c>
    </row>
    <row r="93" spans="1:17" ht="16.5" customHeight="1" thickBot="1">
      <c r="N93" s="33" t="s">
        <v>101</v>
      </c>
      <c r="O93" s="33">
        <f>COUNTIF(O99:O127, "버킷")</f>
        <v>8</v>
      </c>
      <c r="P93" s="33">
        <f>SUMIF(O99:O127, "버킷", Q99:Q127)</f>
        <v>86</v>
      </c>
      <c r="Q93" s="45">
        <f>SUM(H3:H90)</f>
        <v>86</v>
      </c>
    </row>
    <row r="94" spans="1:17" ht="16.5" customHeight="1" thickBot="1">
      <c r="N94" s="33" t="s">
        <v>102</v>
      </c>
      <c r="O94" s="33">
        <f>COUNTIF(O99:O127, "번개")</f>
        <v>10</v>
      </c>
      <c r="P94" s="33">
        <f>SUMIF(O99:O127, "번개", Q99:Q127)</f>
        <v>80</v>
      </c>
      <c r="Q94" s="45">
        <f>SUM(I3:I90)</f>
        <v>80</v>
      </c>
    </row>
    <row r="95" spans="1:17" ht="16.5" customHeight="1" thickBot="1">
      <c r="N95" s="33" t="s">
        <v>105</v>
      </c>
      <c r="O95" s="33">
        <f>COUNTIF(O99:O127, "정모")</f>
        <v>3</v>
      </c>
      <c r="P95" s="33">
        <f>P92-(P93+P94)</f>
        <v>57</v>
      </c>
      <c r="Q95" s="33">
        <f>IF(COUNTA(E3:E90)&gt;0, COUNTA(E3:E90), "")</f>
        <v>88</v>
      </c>
    </row>
    <row r="96" spans="1:17" ht="16.5" customHeight="1" thickBot="1">
      <c r="N96" s="33" t="s">
        <v>154</v>
      </c>
      <c r="O96" s="56"/>
      <c r="P96" s="57">
        <f>COUNTA(R99:R127)</f>
        <v>21</v>
      </c>
      <c r="Q96" s="45">
        <f>SUM(J3:J90)</f>
        <v>18</v>
      </c>
    </row>
    <row r="97" spans="14:25" ht="16.5" customHeight="1" thickBot="1"/>
    <row r="98" spans="14:25" ht="16.5" customHeight="1" thickBot="1">
      <c r="N98" s="40" t="s">
        <v>1</v>
      </c>
      <c r="O98" s="41" t="s">
        <v>94</v>
      </c>
      <c r="P98" s="41" t="s">
        <v>95</v>
      </c>
      <c r="Q98" s="41" t="s">
        <v>2</v>
      </c>
      <c r="R98" s="41" t="s">
        <v>93</v>
      </c>
      <c r="S98" s="85" t="s">
        <v>3</v>
      </c>
      <c r="T98" s="86"/>
      <c r="U98" s="86"/>
      <c r="V98" s="86"/>
      <c r="W98" s="86"/>
      <c r="X98" s="86"/>
      <c r="Y98" s="87"/>
    </row>
    <row r="99" spans="14:25" ht="16.5" customHeight="1" thickBot="1">
      <c r="N99" s="32" t="s">
        <v>116</v>
      </c>
      <c r="O99" s="33" t="s">
        <v>118</v>
      </c>
      <c r="P99" s="34" t="s">
        <v>149</v>
      </c>
      <c r="Q99" s="33">
        <v>16</v>
      </c>
      <c r="R99" s="33" t="s">
        <v>5</v>
      </c>
      <c r="S99" s="81" t="s">
        <v>127</v>
      </c>
      <c r="T99" s="82"/>
      <c r="U99" s="82"/>
      <c r="V99" s="82"/>
      <c r="W99" s="82"/>
      <c r="X99" s="82"/>
      <c r="Y99" s="83"/>
    </row>
    <row r="100" spans="14:25" ht="16.5" customHeight="1" thickBot="1">
      <c r="N100" s="32" t="s">
        <v>117</v>
      </c>
      <c r="O100" s="33" t="s">
        <v>118</v>
      </c>
      <c r="P100" s="33" t="s">
        <v>149</v>
      </c>
      <c r="Q100" s="33">
        <v>25</v>
      </c>
      <c r="R100" s="33" t="s">
        <v>4</v>
      </c>
      <c r="S100" s="81" t="s">
        <v>122</v>
      </c>
      <c r="T100" s="82"/>
      <c r="U100" s="82"/>
      <c r="V100" s="82"/>
      <c r="W100" s="82"/>
      <c r="X100" s="82"/>
      <c r="Y100" s="83"/>
    </row>
    <row r="101" spans="14:25" ht="16.5" customHeight="1" thickBot="1">
      <c r="N101" s="32" t="s">
        <v>123</v>
      </c>
      <c r="O101" s="33" t="s">
        <v>126</v>
      </c>
      <c r="P101" s="33" t="s">
        <v>148</v>
      </c>
      <c r="Q101" s="33">
        <v>14</v>
      </c>
      <c r="R101" s="33" t="s">
        <v>36</v>
      </c>
      <c r="S101" s="81" t="s">
        <v>133</v>
      </c>
      <c r="T101" s="82"/>
      <c r="U101" s="82"/>
      <c r="V101" s="82"/>
      <c r="W101" s="82"/>
      <c r="X101" s="82"/>
      <c r="Y101" s="83"/>
    </row>
    <row r="102" spans="14:25" ht="16.5" customHeight="1" thickBot="1">
      <c r="N102" s="48" t="s">
        <v>123</v>
      </c>
      <c r="O102" s="33" t="s">
        <v>126</v>
      </c>
      <c r="P102" s="33" t="s">
        <v>163</v>
      </c>
      <c r="Q102" s="33">
        <v>8</v>
      </c>
      <c r="R102" s="33" t="s">
        <v>31</v>
      </c>
      <c r="S102" s="81" t="s">
        <v>134</v>
      </c>
      <c r="T102" s="82"/>
      <c r="U102" s="82"/>
      <c r="V102" s="82"/>
      <c r="W102" s="82"/>
      <c r="X102" s="82"/>
      <c r="Y102" s="83"/>
    </row>
    <row r="103" spans="14:25" ht="16.5" customHeight="1" thickBot="1">
      <c r="N103" s="32" t="s">
        <v>124</v>
      </c>
      <c r="O103" s="33" t="s">
        <v>126</v>
      </c>
      <c r="P103" s="33" t="s">
        <v>147</v>
      </c>
      <c r="Q103" s="33">
        <v>12</v>
      </c>
      <c r="R103" s="33" t="s">
        <v>4</v>
      </c>
      <c r="S103" s="81" t="s">
        <v>137</v>
      </c>
      <c r="T103" s="82"/>
      <c r="U103" s="82"/>
      <c r="V103" s="82"/>
      <c r="W103" s="82"/>
      <c r="X103" s="82"/>
      <c r="Y103" s="83"/>
    </row>
    <row r="104" spans="14:25" ht="16.5" customHeight="1" thickBot="1">
      <c r="N104" s="48" t="s">
        <v>124</v>
      </c>
      <c r="O104" s="33" t="s">
        <v>118</v>
      </c>
      <c r="P104" s="33" t="s">
        <v>150</v>
      </c>
      <c r="Q104" s="33">
        <v>5</v>
      </c>
      <c r="R104" s="33" t="s">
        <v>52</v>
      </c>
      <c r="S104" s="81" t="s">
        <v>135</v>
      </c>
      <c r="T104" s="82"/>
      <c r="U104" s="82"/>
      <c r="V104" s="82"/>
      <c r="W104" s="82"/>
      <c r="X104" s="82"/>
      <c r="Y104" s="83"/>
    </row>
    <row r="105" spans="14:25" ht="16.5" customHeight="1" thickBot="1">
      <c r="N105" s="48" t="s">
        <v>125</v>
      </c>
      <c r="O105" s="33" t="s">
        <v>118</v>
      </c>
      <c r="P105" s="33" t="s">
        <v>150</v>
      </c>
      <c r="Q105" s="33">
        <v>7</v>
      </c>
      <c r="R105" s="33" t="s">
        <v>32</v>
      </c>
      <c r="S105" s="81" t="s">
        <v>136</v>
      </c>
      <c r="T105" s="82"/>
      <c r="U105" s="82"/>
      <c r="V105" s="82"/>
      <c r="W105" s="82"/>
      <c r="X105" s="82"/>
      <c r="Y105" s="83"/>
    </row>
    <row r="106" spans="14:25" ht="16.5" customHeight="1" thickBot="1">
      <c r="N106" s="32" t="s">
        <v>125</v>
      </c>
      <c r="O106" s="33" t="s">
        <v>126</v>
      </c>
      <c r="P106" s="33" t="s">
        <v>150</v>
      </c>
      <c r="Q106" s="33">
        <v>9</v>
      </c>
      <c r="R106" s="33" t="s">
        <v>90</v>
      </c>
      <c r="S106" s="81" t="s">
        <v>128</v>
      </c>
      <c r="T106" s="82"/>
      <c r="U106" s="82"/>
      <c r="V106" s="82"/>
      <c r="W106" s="82"/>
      <c r="X106" s="82"/>
      <c r="Y106" s="83"/>
    </row>
    <row r="107" spans="14:25" ht="16.5" customHeight="1" thickBot="1">
      <c r="N107" s="48" t="s">
        <v>145</v>
      </c>
      <c r="O107" s="33" t="s">
        <v>126</v>
      </c>
      <c r="P107" s="33" t="s">
        <v>146</v>
      </c>
      <c r="Q107" s="33">
        <v>4</v>
      </c>
      <c r="R107" s="33" t="s">
        <v>86</v>
      </c>
      <c r="S107" s="81" t="s">
        <v>151</v>
      </c>
      <c r="T107" s="82"/>
      <c r="U107" s="82"/>
      <c r="V107" s="82"/>
      <c r="W107" s="82"/>
      <c r="X107" s="82"/>
      <c r="Y107" s="83"/>
    </row>
    <row r="108" spans="14:25" ht="16.5" customHeight="1" thickBot="1">
      <c r="N108" s="48" t="s">
        <v>129</v>
      </c>
      <c r="O108" s="33" t="s">
        <v>126</v>
      </c>
      <c r="P108" s="33" t="s">
        <v>149</v>
      </c>
      <c r="Q108" s="33">
        <v>8</v>
      </c>
      <c r="R108" s="33" t="s">
        <v>90</v>
      </c>
      <c r="S108" s="81" t="s">
        <v>142</v>
      </c>
      <c r="T108" s="82"/>
      <c r="U108" s="82"/>
      <c r="V108" s="82"/>
      <c r="W108" s="82"/>
      <c r="X108" s="82"/>
      <c r="Y108" s="83"/>
    </row>
    <row r="109" spans="14:25" ht="16.5" customHeight="1" thickBot="1">
      <c r="N109" s="32" t="s">
        <v>152</v>
      </c>
      <c r="O109" s="33" t="s">
        <v>118</v>
      </c>
      <c r="P109" s="33" t="s">
        <v>130</v>
      </c>
      <c r="Q109" s="33">
        <v>4</v>
      </c>
      <c r="R109" s="33" t="s">
        <v>12</v>
      </c>
      <c r="S109" s="81" t="s">
        <v>153</v>
      </c>
      <c r="T109" s="82"/>
      <c r="U109" s="82"/>
      <c r="V109" s="82"/>
      <c r="W109" s="82"/>
      <c r="X109" s="82"/>
      <c r="Y109" s="83"/>
    </row>
    <row r="110" spans="14:25" ht="16.5" customHeight="1" thickBot="1">
      <c r="N110" s="32" t="s">
        <v>131</v>
      </c>
      <c r="O110" s="33" t="s">
        <v>118</v>
      </c>
      <c r="P110" s="33" t="s">
        <v>132</v>
      </c>
      <c r="Q110" s="33">
        <v>15</v>
      </c>
      <c r="R110" s="33" t="s">
        <v>60</v>
      </c>
      <c r="S110" s="81" t="s">
        <v>156</v>
      </c>
      <c r="T110" s="82"/>
      <c r="U110" s="82"/>
      <c r="V110" s="82"/>
      <c r="W110" s="82"/>
      <c r="X110" s="82"/>
      <c r="Y110" s="83"/>
    </row>
    <row r="111" spans="14:25" ht="16.5" customHeight="1" thickBot="1">
      <c r="N111" s="48" t="s">
        <v>143</v>
      </c>
      <c r="O111" s="33" t="s">
        <v>118</v>
      </c>
      <c r="P111" s="33" t="s">
        <v>130</v>
      </c>
      <c r="Q111" s="33">
        <v>7</v>
      </c>
      <c r="R111" s="33" t="s">
        <v>36</v>
      </c>
      <c r="S111" s="81" t="s">
        <v>144</v>
      </c>
      <c r="T111" s="82"/>
      <c r="U111" s="82"/>
      <c r="V111" s="82"/>
      <c r="W111" s="82"/>
      <c r="X111" s="82"/>
      <c r="Y111" s="83"/>
    </row>
    <row r="112" spans="14:25" ht="16.5" customHeight="1" thickBot="1">
      <c r="N112" s="32" t="s">
        <v>143</v>
      </c>
      <c r="O112" s="33" t="s">
        <v>126</v>
      </c>
      <c r="P112" s="33" t="s">
        <v>158</v>
      </c>
      <c r="Q112" s="33">
        <v>4</v>
      </c>
      <c r="R112" s="33" t="s">
        <v>19</v>
      </c>
      <c r="S112" s="81" t="s">
        <v>157</v>
      </c>
      <c r="T112" s="82"/>
      <c r="U112" s="82"/>
      <c r="V112" s="82"/>
      <c r="W112" s="82"/>
      <c r="X112" s="82"/>
      <c r="Y112" s="83"/>
    </row>
    <row r="113" spans="14:25" ht="16.5" customHeight="1" thickBot="1">
      <c r="N113" s="48" t="s">
        <v>162</v>
      </c>
      <c r="O113" s="33" t="s">
        <v>126</v>
      </c>
      <c r="P113" s="33" t="s">
        <v>163</v>
      </c>
      <c r="Q113" s="33">
        <v>7</v>
      </c>
      <c r="R113" s="33" t="s">
        <v>4</v>
      </c>
      <c r="S113" s="81" t="s">
        <v>164</v>
      </c>
      <c r="T113" s="82"/>
      <c r="U113" s="82"/>
      <c r="V113" s="82"/>
      <c r="W113" s="82"/>
      <c r="X113" s="82"/>
      <c r="Y113" s="83"/>
    </row>
    <row r="114" spans="14:25" ht="16.5" customHeight="1" thickBot="1">
      <c r="N114" s="48" t="s">
        <v>167</v>
      </c>
      <c r="O114" s="33" t="s">
        <v>118</v>
      </c>
      <c r="P114" s="33" t="s">
        <v>168</v>
      </c>
      <c r="Q114" s="33">
        <v>7</v>
      </c>
      <c r="R114" s="33" t="s">
        <v>19</v>
      </c>
      <c r="S114" s="81" t="s">
        <v>169</v>
      </c>
      <c r="T114" s="82"/>
      <c r="U114" s="82"/>
      <c r="V114" s="82"/>
      <c r="W114" s="82"/>
      <c r="X114" s="82"/>
      <c r="Y114" s="83"/>
    </row>
    <row r="115" spans="14:25" ht="16.5" customHeight="1" thickBot="1">
      <c r="N115" s="32" t="s">
        <v>159</v>
      </c>
      <c r="O115" s="33" t="s">
        <v>126</v>
      </c>
      <c r="P115" s="33" t="s">
        <v>160</v>
      </c>
      <c r="Q115" s="33">
        <v>8</v>
      </c>
      <c r="R115" s="33" t="s">
        <v>4</v>
      </c>
      <c r="S115" s="81" t="s">
        <v>161</v>
      </c>
      <c r="T115" s="82"/>
      <c r="U115" s="82"/>
      <c r="V115" s="82"/>
      <c r="W115" s="82"/>
      <c r="X115" s="82"/>
      <c r="Y115" s="83"/>
    </row>
    <row r="116" spans="14:25" ht="16.5" customHeight="1" thickBot="1">
      <c r="N116" s="48" t="s">
        <v>165</v>
      </c>
      <c r="O116" s="33" t="s">
        <v>126</v>
      </c>
      <c r="P116" s="33" t="s">
        <v>166</v>
      </c>
      <c r="Q116" s="33">
        <v>6</v>
      </c>
      <c r="R116" s="33" t="s">
        <v>53</v>
      </c>
      <c r="S116" s="81" t="s">
        <v>174</v>
      </c>
      <c r="T116" s="82"/>
      <c r="U116" s="82"/>
      <c r="V116" s="82"/>
      <c r="W116" s="82"/>
      <c r="X116" s="82"/>
      <c r="Y116" s="83"/>
    </row>
    <row r="117" spans="14:25" ht="16.5" customHeight="1" thickBot="1">
      <c r="N117" s="48" t="s">
        <v>165</v>
      </c>
      <c r="O117" s="33" t="s">
        <v>105</v>
      </c>
      <c r="P117" s="33" t="s">
        <v>170</v>
      </c>
      <c r="Q117" s="33">
        <v>22</v>
      </c>
      <c r="R117" s="33" t="s">
        <v>171</v>
      </c>
      <c r="S117" s="81" t="s">
        <v>172</v>
      </c>
      <c r="T117" s="82"/>
      <c r="U117" s="82"/>
      <c r="V117" s="82"/>
      <c r="W117" s="82"/>
      <c r="X117" s="82"/>
      <c r="Y117" s="83"/>
    </row>
    <row r="118" spans="14:25" ht="16.5" customHeight="1" thickBot="1">
      <c r="N118" s="48" t="s">
        <v>175</v>
      </c>
      <c r="O118" s="33" t="s">
        <v>105</v>
      </c>
      <c r="P118" s="33" t="s">
        <v>176</v>
      </c>
      <c r="Q118" s="33">
        <v>4</v>
      </c>
      <c r="R118" s="33" t="s">
        <v>171</v>
      </c>
      <c r="S118" s="81" t="s">
        <v>177</v>
      </c>
      <c r="T118" s="82"/>
      <c r="U118" s="82"/>
      <c r="V118" s="82"/>
      <c r="W118" s="82"/>
      <c r="X118" s="82"/>
      <c r="Y118" s="83"/>
    </row>
    <row r="119" spans="14:25" ht="16.5" customHeight="1" thickBot="1">
      <c r="N119" s="48" t="s">
        <v>178</v>
      </c>
      <c r="O119" s="33" t="s">
        <v>105</v>
      </c>
      <c r="P119" s="33" t="s">
        <v>179</v>
      </c>
      <c r="Q119" s="33">
        <v>31</v>
      </c>
      <c r="R119" s="33" t="s">
        <v>171</v>
      </c>
      <c r="S119" s="81" t="s">
        <v>180</v>
      </c>
      <c r="T119" s="82"/>
      <c r="U119" s="82"/>
      <c r="V119" s="82"/>
      <c r="W119" s="82"/>
      <c r="X119" s="82"/>
      <c r="Y119" s="83"/>
    </row>
    <row r="120" spans="14:25" ht="16.5" customHeight="1" thickBot="1">
      <c r="N120" s="48"/>
      <c r="O120" s="33"/>
      <c r="P120" s="33"/>
      <c r="Q120" s="33"/>
      <c r="R120" s="33"/>
      <c r="S120" s="81"/>
      <c r="T120" s="82"/>
      <c r="U120" s="82"/>
      <c r="V120" s="82"/>
      <c r="W120" s="82"/>
      <c r="X120" s="82"/>
      <c r="Y120" s="83"/>
    </row>
    <row r="121" spans="14:25" ht="16.5" customHeight="1" thickBot="1">
      <c r="N121" s="48"/>
      <c r="O121" s="33"/>
      <c r="P121" s="33"/>
      <c r="Q121" s="33"/>
      <c r="R121" s="33"/>
      <c r="S121" s="81"/>
      <c r="T121" s="82"/>
      <c r="U121" s="82"/>
      <c r="V121" s="82"/>
      <c r="W121" s="82"/>
      <c r="X121" s="82"/>
      <c r="Y121" s="83"/>
    </row>
    <row r="122" spans="14:25" ht="16.5" customHeight="1" thickBot="1">
      <c r="N122" s="48"/>
      <c r="O122" s="33"/>
      <c r="P122" s="33"/>
      <c r="Q122" s="33"/>
      <c r="R122" s="33"/>
      <c r="S122" s="81"/>
      <c r="T122" s="82"/>
      <c r="U122" s="82"/>
      <c r="V122" s="82"/>
      <c r="W122" s="82"/>
      <c r="X122" s="82"/>
      <c r="Y122" s="83"/>
    </row>
    <row r="123" spans="14:25" ht="16.5" customHeight="1" thickBot="1">
      <c r="N123" s="48"/>
      <c r="O123" s="33"/>
      <c r="P123" s="33"/>
      <c r="Q123" s="33"/>
      <c r="R123" s="33"/>
      <c r="S123" s="81"/>
      <c r="T123" s="82"/>
      <c r="U123" s="82"/>
      <c r="V123" s="82"/>
      <c r="W123" s="82"/>
      <c r="X123" s="82"/>
      <c r="Y123" s="83"/>
    </row>
    <row r="124" spans="14:25" ht="16.5" customHeight="1" thickBot="1">
      <c r="N124" s="48"/>
      <c r="O124" s="33"/>
      <c r="P124" s="33"/>
      <c r="Q124" s="33"/>
      <c r="R124" s="33"/>
      <c r="S124" s="81"/>
      <c r="T124" s="82"/>
      <c r="U124" s="82"/>
      <c r="V124" s="82"/>
      <c r="W124" s="82"/>
      <c r="X124" s="82"/>
      <c r="Y124" s="83"/>
    </row>
    <row r="125" spans="14:25" ht="16.5" customHeight="1" thickBot="1">
      <c r="N125" s="48"/>
      <c r="O125" s="33"/>
      <c r="P125" s="33"/>
      <c r="Q125" s="33"/>
      <c r="R125" s="33"/>
      <c r="S125" s="81"/>
      <c r="T125" s="82"/>
      <c r="U125" s="82"/>
      <c r="V125" s="82"/>
      <c r="W125" s="82"/>
      <c r="X125" s="82"/>
      <c r="Y125" s="83"/>
    </row>
    <row r="126" spans="14:25" ht="16.5" customHeight="1" thickBot="1">
      <c r="N126" s="48"/>
      <c r="O126" s="33"/>
      <c r="P126" s="33"/>
      <c r="Q126" s="33"/>
      <c r="R126" s="33"/>
      <c r="S126" s="81"/>
      <c r="T126" s="82"/>
      <c r="U126" s="82"/>
      <c r="V126" s="82"/>
      <c r="W126" s="82"/>
      <c r="X126" s="82"/>
      <c r="Y126" s="83"/>
    </row>
    <row r="127" spans="14:25" ht="16.5" customHeight="1" thickBot="1">
      <c r="N127" s="49"/>
      <c r="O127" s="50"/>
      <c r="P127" s="50"/>
      <c r="Q127" s="50"/>
      <c r="R127" s="50"/>
      <c r="S127" s="88"/>
      <c r="T127" s="89"/>
      <c r="U127" s="89"/>
      <c r="V127" s="89"/>
      <c r="W127" s="89"/>
      <c r="X127" s="89"/>
      <c r="Y127" s="90"/>
    </row>
    <row r="128" spans="14:25"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sheetData>
  <sortState xmlns:xlrd2="http://schemas.microsoft.com/office/spreadsheetml/2017/richdata2" ref="A3:L90">
    <sortCondition ref="A3:A90"/>
  </sortState>
  <mergeCells count="32">
    <mergeCell ref="S119:Y119"/>
    <mergeCell ref="S117:Y117"/>
    <mergeCell ref="B1:J1"/>
    <mergeCell ref="S127:Y127"/>
    <mergeCell ref="S121:Y121"/>
    <mergeCell ref="S122:Y122"/>
    <mergeCell ref="S123:Y123"/>
    <mergeCell ref="S118:Y118"/>
    <mergeCell ref="S120:Y120"/>
    <mergeCell ref="S124:Y124"/>
    <mergeCell ref="S125:Y125"/>
    <mergeCell ref="S126:Y126"/>
    <mergeCell ref="S112:Y112"/>
    <mergeCell ref="N90:Q90"/>
    <mergeCell ref="S98:Y98"/>
    <mergeCell ref="S99:Y99"/>
    <mergeCell ref="S100:Y100"/>
    <mergeCell ref="S102:Y102"/>
    <mergeCell ref="S111:Y111"/>
    <mergeCell ref="S116:Y116"/>
    <mergeCell ref="S101:Y101"/>
    <mergeCell ref="S103:Y103"/>
    <mergeCell ref="S106:Y106"/>
    <mergeCell ref="S104:Y104"/>
    <mergeCell ref="S105:Y105"/>
    <mergeCell ref="S107:Y107"/>
    <mergeCell ref="S108:Y108"/>
    <mergeCell ref="S109:Y109"/>
    <mergeCell ref="S110:Y110"/>
    <mergeCell ref="S113:Y113"/>
    <mergeCell ref="S114:Y114"/>
    <mergeCell ref="S115:Y115"/>
  </mergeCells>
  <phoneticPr fontId="5" type="noConversion"/>
  <conditionalFormatting sqref="B2 B91:C1048576">
    <cfRule type="cellIs" dxfId="19" priority="5" operator="equal">
      <formula>TRUE</formula>
    </cfRule>
  </conditionalFormatting>
  <conditionalFormatting sqref="B3:B1048576">
    <cfRule type="cellIs" dxfId="18" priority="3" operator="greaterThan">
      <formula>2</formula>
    </cfRule>
  </conditionalFormatting>
  <conditionalFormatting sqref="C3:C90">
    <cfRule type="cellIs" dxfId="17" priority="4" operator="lessThan">
      <formula>-9</formula>
    </cfRule>
  </conditionalFormatting>
  <conditionalFormatting sqref="P92">
    <cfRule type="expression" dxfId="16" priority="8">
      <formula>Q92</formula>
    </cfRule>
  </conditionalFormatting>
  <pageMargins left="0.69972223043441772" right="0.69972223043441772" top="0.75" bottom="0.75" header="0" footer="0"/>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B3856-4115-44FC-86BA-0745881EC708}">
  <dimension ref="A1:X984"/>
  <sheetViews>
    <sheetView workbookViewId="0">
      <pane xSplit="1" ySplit="2" topLeftCell="B3" activePane="bottomRight" state="frozen"/>
      <selection pane="topRight" activeCell="B1" sqref="B1"/>
      <selection pane="bottomLeft" activeCell="A3" sqref="A3"/>
      <selection pane="bottomRight" activeCell="E2" sqref="E2"/>
    </sheetView>
  </sheetViews>
  <sheetFormatPr defaultColWidth="14.453125" defaultRowHeight="15" customHeight="1"/>
  <cols>
    <col min="1" max="1" width="9" style="14" customWidth="1"/>
    <col min="2" max="2" width="5.7265625" style="14" customWidth="1"/>
    <col min="3" max="3" width="8.81640625" style="14" customWidth="1"/>
    <col min="4" max="5" width="9.6328125" style="15" customWidth="1"/>
    <col min="6" max="6" width="15.08984375" style="15" customWidth="1"/>
    <col min="7" max="7" width="10.1796875" style="15" customWidth="1"/>
    <col min="8" max="8" width="8.36328125" style="15" customWidth="1"/>
    <col min="9" max="9" width="12.81640625" style="15" customWidth="1"/>
    <col min="10" max="10" width="8.7265625" style="15" customWidth="1"/>
    <col min="11" max="11" width="9.81640625" style="15" customWidth="1"/>
    <col min="12" max="12" width="9" style="15" customWidth="1"/>
    <col min="13" max="13" width="9.54296875" style="14" customWidth="1"/>
    <col min="14" max="15" width="10.26953125" style="14" customWidth="1"/>
    <col min="16" max="17" width="11.7265625" style="14" customWidth="1"/>
    <col min="18" max="24" width="9" style="15" customWidth="1"/>
    <col min="25" max="16384" width="14.453125" style="15"/>
  </cols>
  <sheetData>
    <row r="1" spans="1:11" ht="16.5" customHeight="1" thickBot="1">
      <c r="B1" s="91" t="s">
        <v>138</v>
      </c>
      <c r="C1" s="91"/>
      <c r="D1" s="91"/>
      <c r="E1" s="91"/>
      <c r="F1" s="91"/>
      <c r="G1" s="91"/>
      <c r="H1" s="91"/>
      <c r="I1" s="91"/>
    </row>
    <row r="2" spans="1:11" ht="32.5" customHeight="1">
      <c r="A2" s="16" t="s">
        <v>96</v>
      </c>
      <c r="B2" s="51" t="s">
        <v>139</v>
      </c>
      <c r="C2" s="55" t="s">
        <v>140</v>
      </c>
      <c r="D2" s="26" t="s">
        <v>91</v>
      </c>
      <c r="E2" s="17" t="s">
        <v>99</v>
      </c>
      <c r="F2" s="18" t="s">
        <v>155</v>
      </c>
      <c r="G2" s="19" t="s">
        <v>110</v>
      </c>
      <c r="H2" s="47" t="s">
        <v>111</v>
      </c>
      <c r="I2" s="20" t="s">
        <v>112</v>
      </c>
      <c r="J2" s="27"/>
      <c r="K2" s="54" t="s">
        <v>141</v>
      </c>
    </row>
    <row r="3" spans="1:11" ht="16.5" customHeight="1">
      <c r="A3" s="23" t="s">
        <v>4</v>
      </c>
      <c r="B3" s="52">
        <f t="shared" ref="B3:B34" si="0">SUM(G3:H3)</f>
        <v>5</v>
      </c>
      <c r="C3" s="53">
        <f t="shared" ref="C3:C34" si="1">IF(K3&gt;=0,0,K3)</f>
        <v>0</v>
      </c>
      <c r="D3" s="24">
        <f>'8+9월'!C3</f>
        <v>0</v>
      </c>
      <c r="E3" s="24"/>
      <c r="F3" s="24"/>
      <c r="G3" s="24"/>
      <c r="H3" s="28">
        <v>5</v>
      </c>
      <c r="I3" s="24">
        <v>2</v>
      </c>
      <c r="J3" s="25"/>
      <c r="K3" s="39">
        <f t="shared" ref="K3:K34" si="2">IF(G3&gt;=3, SUM(D3:F3, 5, H3:I3), SUM(D3:I3))</f>
        <v>7</v>
      </c>
    </row>
    <row r="4" spans="1:11" ht="16.5" customHeight="1">
      <c r="A4" s="23" t="s">
        <v>5</v>
      </c>
      <c r="B4" s="52">
        <f t="shared" si="0"/>
        <v>0</v>
      </c>
      <c r="C4" s="53">
        <f t="shared" si="1"/>
        <v>0</v>
      </c>
      <c r="D4" s="24">
        <f>'8+9월'!C4</f>
        <v>0</v>
      </c>
      <c r="E4" s="24"/>
      <c r="F4" s="24"/>
      <c r="G4" s="24"/>
      <c r="H4" s="28"/>
      <c r="I4" s="24"/>
      <c r="J4" s="25"/>
      <c r="K4" s="39">
        <f t="shared" si="2"/>
        <v>0</v>
      </c>
    </row>
    <row r="5" spans="1:11" ht="16.5" customHeight="1">
      <c r="A5" s="23" t="s">
        <v>6</v>
      </c>
      <c r="B5" s="52">
        <f t="shared" si="0"/>
        <v>1</v>
      </c>
      <c r="C5" s="53">
        <f t="shared" si="1"/>
        <v>-3</v>
      </c>
      <c r="D5" s="24">
        <f>'8+9월'!C5</f>
        <v>-4</v>
      </c>
      <c r="E5" s="24"/>
      <c r="F5" s="24"/>
      <c r="G5" s="24"/>
      <c r="H5" s="28">
        <v>1</v>
      </c>
      <c r="I5" s="24"/>
      <c r="J5" s="25"/>
      <c r="K5" s="39">
        <f t="shared" si="2"/>
        <v>-3</v>
      </c>
    </row>
    <row r="6" spans="1:11" ht="16.5" customHeight="1">
      <c r="A6" s="23" t="s">
        <v>7</v>
      </c>
      <c r="B6" s="52">
        <f t="shared" si="0"/>
        <v>2</v>
      </c>
      <c r="C6" s="53">
        <f t="shared" si="1"/>
        <v>0</v>
      </c>
      <c r="D6" s="24">
        <f>'8+9월'!C6</f>
        <v>0</v>
      </c>
      <c r="E6" s="24"/>
      <c r="F6" s="24"/>
      <c r="G6" s="24"/>
      <c r="H6" s="28">
        <v>2</v>
      </c>
      <c r="I6" s="24"/>
      <c r="J6" s="25"/>
      <c r="K6" s="39">
        <f t="shared" si="2"/>
        <v>2</v>
      </c>
    </row>
    <row r="7" spans="1:11" ht="16.5" customHeight="1">
      <c r="A7" s="23" t="s">
        <v>8</v>
      </c>
      <c r="B7" s="52">
        <f t="shared" si="0"/>
        <v>0</v>
      </c>
      <c r="C7" s="53">
        <f t="shared" si="1"/>
        <v>-11</v>
      </c>
      <c r="D7" s="24">
        <f>'8+9월'!C7</f>
        <v>-11</v>
      </c>
      <c r="E7" s="24"/>
      <c r="F7" s="24"/>
      <c r="G7" s="24"/>
      <c r="H7" s="28"/>
      <c r="I7" s="24"/>
      <c r="J7" s="25"/>
      <c r="K7" s="39">
        <f t="shared" si="2"/>
        <v>-11</v>
      </c>
    </row>
    <row r="8" spans="1:11" ht="16.5" customHeight="1">
      <c r="A8" s="23" t="s">
        <v>10</v>
      </c>
      <c r="B8" s="52">
        <f t="shared" si="0"/>
        <v>1</v>
      </c>
      <c r="C8" s="53">
        <f t="shared" si="1"/>
        <v>0</v>
      </c>
      <c r="D8" s="24">
        <f>'8+9월'!C9</f>
        <v>0</v>
      </c>
      <c r="E8" s="24"/>
      <c r="F8" s="24"/>
      <c r="G8" s="24"/>
      <c r="H8" s="28">
        <v>1</v>
      </c>
      <c r="I8" s="24"/>
      <c r="J8" s="25"/>
      <c r="K8" s="39">
        <f t="shared" si="2"/>
        <v>1</v>
      </c>
    </row>
    <row r="9" spans="1:11" ht="16.5" customHeight="1">
      <c r="A9" s="23" t="s">
        <v>11</v>
      </c>
      <c r="B9" s="52">
        <f t="shared" si="0"/>
        <v>0</v>
      </c>
      <c r="C9" s="53">
        <f t="shared" si="1"/>
        <v>-14</v>
      </c>
      <c r="D9" s="24">
        <f>'8+9월'!C10</f>
        <v>-14</v>
      </c>
      <c r="E9" s="24"/>
      <c r="F9" s="24"/>
      <c r="G9" s="24"/>
      <c r="H9" s="28"/>
      <c r="I9" s="24"/>
      <c r="J9" s="25"/>
      <c r="K9" s="39">
        <f t="shared" si="2"/>
        <v>-14</v>
      </c>
    </row>
    <row r="10" spans="1:11" ht="16.5" customHeight="1">
      <c r="A10" s="23" t="s">
        <v>12</v>
      </c>
      <c r="B10" s="52">
        <f t="shared" si="0"/>
        <v>1</v>
      </c>
      <c r="C10" s="53">
        <f t="shared" si="1"/>
        <v>0</v>
      </c>
      <c r="D10" s="24">
        <f>'8+9월'!C11</f>
        <v>0</v>
      </c>
      <c r="E10" s="24"/>
      <c r="F10" s="24"/>
      <c r="G10" s="24"/>
      <c r="H10" s="28">
        <v>1</v>
      </c>
      <c r="I10" s="24"/>
      <c r="J10" s="25"/>
      <c r="K10" s="39">
        <f t="shared" si="2"/>
        <v>1</v>
      </c>
    </row>
    <row r="11" spans="1:11" ht="16.5" customHeight="1">
      <c r="A11" s="23" t="s">
        <v>13</v>
      </c>
      <c r="B11" s="52">
        <f t="shared" si="0"/>
        <v>0</v>
      </c>
      <c r="C11" s="53">
        <f t="shared" si="1"/>
        <v>-1</v>
      </c>
      <c r="D11" s="24">
        <f>'8+9월'!C12</f>
        <v>-1</v>
      </c>
      <c r="E11" s="24"/>
      <c r="F11" s="24"/>
      <c r="G11" s="24"/>
      <c r="H11" s="28"/>
      <c r="I11" s="24"/>
      <c r="J11" s="25"/>
      <c r="K11" s="39">
        <f t="shared" si="2"/>
        <v>-1</v>
      </c>
    </row>
    <row r="12" spans="1:11" ht="16.5" customHeight="1">
      <c r="A12" s="23" t="s">
        <v>14</v>
      </c>
      <c r="B12" s="52">
        <f t="shared" si="0"/>
        <v>3</v>
      </c>
      <c r="C12" s="53">
        <f t="shared" si="1"/>
        <v>0</v>
      </c>
      <c r="D12" s="24">
        <f>'8+9월'!C13</f>
        <v>-2</v>
      </c>
      <c r="E12" s="24"/>
      <c r="F12" s="24"/>
      <c r="G12" s="24"/>
      <c r="H12" s="28">
        <v>3</v>
      </c>
      <c r="I12" s="24">
        <v>1</v>
      </c>
      <c r="J12" s="25"/>
      <c r="K12" s="39">
        <f t="shared" si="2"/>
        <v>2</v>
      </c>
    </row>
    <row r="13" spans="1:11" ht="16.5" customHeight="1">
      <c r="A13" s="23" t="s">
        <v>15</v>
      </c>
      <c r="B13" s="52">
        <f t="shared" si="0"/>
        <v>0</v>
      </c>
      <c r="C13" s="53">
        <f t="shared" si="1"/>
        <v>-9</v>
      </c>
      <c r="D13" s="24">
        <f>'8+9월'!C14</f>
        <v>-9</v>
      </c>
      <c r="E13" s="24"/>
      <c r="F13" s="24"/>
      <c r="G13" s="24"/>
      <c r="H13" s="28"/>
      <c r="I13" s="24"/>
      <c r="J13" s="25"/>
      <c r="K13" s="39">
        <f t="shared" si="2"/>
        <v>-9</v>
      </c>
    </row>
    <row r="14" spans="1:11" ht="16.5" customHeight="1">
      <c r="A14" s="23" t="s">
        <v>16</v>
      </c>
      <c r="B14" s="52">
        <f t="shared" si="0"/>
        <v>1</v>
      </c>
      <c r="C14" s="53">
        <f t="shared" si="1"/>
        <v>-8</v>
      </c>
      <c r="D14" s="24">
        <f>'8+9월'!C15</f>
        <v>-9</v>
      </c>
      <c r="E14" s="24"/>
      <c r="F14" s="24"/>
      <c r="G14" s="24"/>
      <c r="H14" s="28">
        <v>1</v>
      </c>
      <c r="I14" s="24"/>
      <c r="J14" s="25"/>
      <c r="K14" s="39">
        <f t="shared" si="2"/>
        <v>-8</v>
      </c>
    </row>
    <row r="15" spans="1:11" ht="16.5" customHeight="1">
      <c r="A15" s="23" t="s">
        <v>17</v>
      </c>
      <c r="B15" s="52">
        <f t="shared" si="0"/>
        <v>2</v>
      </c>
      <c r="C15" s="53">
        <f t="shared" si="1"/>
        <v>0</v>
      </c>
      <c r="D15" s="24">
        <f>'8+9월'!C16</f>
        <v>0</v>
      </c>
      <c r="E15" s="24"/>
      <c r="F15" s="24"/>
      <c r="G15" s="24"/>
      <c r="H15" s="28">
        <v>2</v>
      </c>
      <c r="I15" s="24">
        <v>2</v>
      </c>
      <c r="J15" s="25"/>
      <c r="K15" s="39">
        <f t="shared" si="2"/>
        <v>4</v>
      </c>
    </row>
    <row r="16" spans="1:11" ht="16.5" customHeight="1">
      <c r="A16" s="23" t="s">
        <v>18</v>
      </c>
      <c r="B16" s="52">
        <f t="shared" si="0"/>
        <v>0</v>
      </c>
      <c r="C16" s="53">
        <f t="shared" si="1"/>
        <v>-4</v>
      </c>
      <c r="D16" s="24">
        <f>'8+9월'!C17</f>
        <v>-4</v>
      </c>
      <c r="E16" s="24"/>
      <c r="F16" s="24"/>
      <c r="G16" s="24"/>
      <c r="H16" s="28"/>
      <c r="I16" s="24"/>
      <c r="J16" s="25"/>
      <c r="K16" s="39">
        <f t="shared" si="2"/>
        <v>-4</v>
      </c>
    </row>
    <row r="17" spans="1:11" ht="16.5" customHeight="1">
      <c r="A17" s="23" t="s">
        <v>19</v>
      </c>
      <c r="B17" s="52">
        <f t="shared" si="0"/>
        <v>5</v>
      </c>
      <c r="C17" s="53">
        <f t="shared" si="1"/>
        <v>0</v>
      </c>
      <c r="D17" s="24">
        <f>'8+9월'!C18</f>
        <v>0</v>
      </c>
      <c r="E17" s="24"/>
      <c r="F17" s="24"/>
      <c r="G17" s="24"/>
      <c r="H17" s="28">
        <v>5</v>
      </c>
      <c r="I17" s="24">
        <v>1</v>
      </c>
      <c r="J17" s="25"/>
      <c r="K17" s="39">
        <f t="shared" si="2"/>
        <v>6</v>
      </c>
    </row>
    <row r="18" spans="1:11" ht="16.5" customHeight="1">
      <c r="A18" s="23" t="s">
        <v>20</v>
      </c>
      <c r="B18" s="52">
        <f t="shared" si="0"/>
        <v>0</v>
      </c>
      <c r="C18" s="53">
        <f t="shared" si="1"/>
        <v>-7</v>
      </c>
      <c r="D18" s="24">
        <f>'8+9월'!C19</f>
        <v>-7</v>
      </c>
      <c r="E18" s="24"/>
      <c r="F18" s="24"/>
      <c r="G18" s="24"/>
      <c r="H18" s="28"/>
      <c r="I18" s="24"/>
      <c r="J18" s="25"/>
      <c r="K18" s="39">
        <f t="shared" si="2"/>
        <v>-7</v>
      </c>
    </row>
    <row r="19" spans="1:11" ht="16.5" customHeight="1">
      <c r="A19" s="23" t="s">
        <v>21</v>
      </c>
      <c r="B19" s="52">
        <f t="shared" si="0"/>
        <v>0</v>
      </c>
      <c r="C19" s="53">
        <f t="shared" si="1"/>
        <v>-14</v>
      </c>
      <c r="D19" s="24">
        <f>'8+9월'!C20</f>
        <v>-14</v>
      </c>
      <c r="E19" s="24"/>
      <c r="F19" s="24"/>
      <c r="G19" s="24"/>
      <c r="H19" s="28"/>
      <c r="I19" s="24"/>
      <c r="J19" s="25"/>
      <c r="K19" s="39">
        <f t="shared" si="2"/>
        <v>-14</v>
      </c>
    </row>
    <row r="20" spans="1:11" ht="16.5" customHeight="1">
      <c r="A20" s="23" t="s">
        <v>22</v>
      </c>
      <c r="B20" s="52">
        <f t="shared" si="0"/>
        <v>2</v>
      </c>
      <c r="C20" s="53">
        <f t="shared" si="1"/>
        <v>0</v>
      </c>
      <c r="D20" s="24">
        <f>'8+9월'!C21</f>
        <v>-3</v>
      </c>
      <c r="E20" s="24"/>
      <c r="F20" s="24"/>
      <c r="G20" s="24"/>
      <c r="H20" s="28">
        <v>2</v>
      </c>
      <c r="I20" s="24">
        <v>1</v>
      </c>
      <c r="J20" s="25"/>
      <c r="K20" s="39">
        <f t="shared" si="2"/>
        <v>0</v>
      </c>
    </row>
    <row r="21" spans="1:11" ht="16.5" customHeight="1">
      <c r="A21" s="23" t="s">
        <v>23</v>
      </c>
      <c r="B21" s="52">
        <f t="shared" si="0"/>
        <v>3</v>
      </c>
      <c r="C21" s="53">
        <f t="shared" si="1"/>
        <v>-1</v>
      </c>
      <c r="D21" s="24">
        <f>'8+9월'!C22</f>
        <v>-4</v>
      </c>
      <c r="E21" s="24"/>
      <c r="F21" s="24"/>
      <c r="G21" s="24"/>
      <c r="H21" s="28">
        <v>3</v>
      </c>
      <c r="I21" s="24"/>
      <c r="J21" s="25"/>
      <c r="K21" s="39">
        <f t="shared" si="2"/>
        <v>-1</v>
      </c>
    </row>
    <row r="22" spans="1:11" ht="16.5" customHeight="1">
      <c r="A22" s="23" t="s">
        <v>24</v>
      </c>
      <c r="B22" s="52">
        <f t="shared" si="0"/>
        <v>0</v>
      </c>
      <c r="C22" s="53">
        <f t="shared" si="1"/>
        <v>-14</v>
      </c>
      <c r="D22" s="24">
        <f>'8+9월'!C23</f>
        <v>-14</v>
      </c>
      <c r="E22" s="24"/>
      <c r="F22" s="24"/>
      <c r="G22" s="24"/>
      <c r="H22" s="28"/>
      <c r="I22" s="24"/>
      <c r="J22" s="25"/>
      <c r="K22" s="39">
        <f t="shared" si="2"/>
        <v>-14</v>
      </c>
    </row>
    <row r="23" spans="1:11" ht="16.5" customHeight="1">
      <c r="A23" s="23" t="s">
        <v>25</v>
      </c>
      <c r="B23" s="52">
        <f t="shared" si="0"/>
        <v>0</v>
      </c>
      <c r="C23" s="53">
        <f t="shared" si="1"/>
        <v>-8</v>
      </c>
      <c r="D23" s="24">
        <f>'8+9월'!C24</f>
        <v>-8</v>
      </c>
      <c r="E23" s="24"/>
      <c r="F23" s="24"/>
      <c r="G23" s="24"/>
      <c r="H23" s="28"/>
      <c r="I23" s="24"/>
      <c r="J23" s="25"/>
      <c r="K23" s="39">
        <f t="shared" si="2"/>
        <v>-8</v>
      </c>
    </row>
    <row r="24" spans="1:11" ht="16.5" customHeight="1">
      <c r="A24" s="23" t="s">
        <v>26</v>
      </c>
      <c r="B24" s="52">
        <f t="shared" si="0"/>
        <v>0</v>
      </c>
      <c r="C24" s="53">
        <f t="shared" si="1"/>
        <v>-7</v>
      </c>
      <c r="D24" s="24">
        <f>'8+9월'!C25</f>
        <v>-7</v>
      </c>
      <c r="E24" s="24"/>
      <c r="F24" s="24"/>
      <c r="G24" s="24"/>
      <c r="H24" s="28"/>
      <c r="I24" s="24"/>
      <c r="J24" s="25"/>
      <c r="K24" s="39">
        <f t="shared" si="2"/>
        <v>-7</v>
      </c>
    </row>
    <row r="25" spans="1:11" ht="16.5" customHeight="1">
      <c r="A25" s="23" t="s">
        <v>27</v>
      </c>
      <c r="B25" s="52">
        <f t="shared" si="0"/>
        <v>0</v>
      </c>
      <c r="C25" s="53">
        <f t="shared" si="1"/>
        <v>-9</v>
      </c>
      <c r="D25" s="24">
        <f>'8+9월'!C26</f>
        <v>-9</v>
      </c>
      <c r="E25" s="24"/>
      <c r="F25" s="24"/>
      <c r="G25" s="24"/>
      <c r="H25" s="28"/>
      <c r="I25" s="24"/>
      <c r="J25" s="25"/>
      <c r="K25" s="39">
        <f t="shared" si="2"/>
        <v>-9</v>
      </c>
    </row>
    <row r="26" spans="1:11" ht="16.5" customHeight="1">
      <c r="A26" s="23" t="s">
        <v>28</v>
      </c>
      <c r="B26" s="52">
        <f t="shared" si="0"/>
        <v>2</v>
      </c>
      <c r="C26" s="53">
        <f t="shared" si="1"/>
        <v>0</v>
      </c>
      <c r="D26" s="24">
        <f>'8+9월'!C27</f>
        <v>0</v>
      </c>
      <c r="E26" s="24"/>
      <c r="F26" s="24"/>
      <c r="G26" s="24">
        <v>1</v>
      </c>
      <c r="H26" s="28">
        <v>1</v>
      </c>
      <c r="I26" s="24">
        <v>1</v>
      </c>
      <c r="J26" s="25"/>
      <c r="K26" s="39">
        <f t="shared" si="2"/>
        <v>3</v>
      </c>
    </row>
    <row r="27" spans="1:11" ht="16.5" customHeight="1">
      <c r="A27" s="23" t="s">
        <v>29</v>
      </c>
      <c r="B27" s="52">
        <f t="shared" si="0"/>
        <v>2</v>
      </c>
      <c r="C27" s="53">
        <f t="shared" si="1"/>
        <v>0</v>
      </c>
      <c r="D27" s="24">
        <f>'8+9월'!C28</f>
        <v>0</v>
      </c>
      <c r="E27" s="24"/>
      <c r="F27" s="24"/>
      <c r="G27" s="24">
        <v>1</v>
      </c>
      <c r="H27" s="28">
        <v>1</v>
      </c>
      <c r="I27" s="24">
        <v>1</v>
      </c>
      <c r="J27" s="25"/>
      <c r="K27" s="39">
        <f t="shared" si="2"/>
        <v>3</v>
      </c>
    </row>
    <row r="28" spans="1:11" ht="16.5" customHeight="1">
      <c r="A28" s="23" t="s">
        <v>30</v>
      </c>
      <c r="B28" s="52">
        <f t="shared" si="0"/>
        <v>0</v>
      </c>
      <c r="C28" s="53">
        <f t="shared" si="1"/>
        <v>-5</v>
      </c>
      <c r="D28" s="24">
        <f>'8+9월'!C29</f>
        <v>-5</v>
      </c>
      <c r="E28" s="24"/>
      <c r="F28" s="24"/>
      <c r="G28" s="24"/>
      <c r="H28" s="28"/>
      <c r="I28" s="24"/>
      <c r="J28" s="25"/>
      <c r="K28" s="39">
        <f t="shared" si="2"/>
        <v>-5</v>
      </c>
    </row>
    <row r="29" spans="1:11" ht="16.5" customHeight="1">
      <c r="A29" s="23" t="s">
        <v>31</v>
      </c>
      <c r="B29" s="52">
        <f t="shared" si="0"/>
        <v>0</v>
      </c>
      <c r="C29" s="53">
        <f t="shared" si="1"/>
        <v>0</v>
      </c>
      <c r="D29" s="24">
        <f>'8+9월'!C30</f>
        <v>0</v>
      </c>
      <c r="E29" s="24"/>
      <c r="F29" s="24"/>
      <c r="G29" s="24"/>
      <c r="H29" s="28"/>
      <c r="I29" s="24"/>
      <c r="J29" s="25"/>
      <c r="K29" s="39">
        <f t="shared" si="2"/>
        <v>0</v>
      </c>
    </row>
    <row r="30" spans="1:11" ht="16.5" customHeight="1">
      <c r="A30" s="23" t="s">
        <v>32</v>
      </c>
      <c r="B30" s="52">
        <f t="shared" si="0"/>
        <v>0</v>
      </c>
      <c r="C30" s="53">
        <f t="shared" si="1"/>
        <v>0</v>
      </c>
      <c r="D30" s="24">
        <f>'8+9월'!C31</f>
        <v>0</v>
      </c>
      <c r="E30" s="24"/>
      <c r="F30" s="24"/>
      <c r="G30" s="24"/>
      <c r="H30" s="28"/>
      <c r="I30" s="24"/>
      <c r="J30" s="25"/>
      <c r="K30" s="39">
        <f t="shared" si="2"/>
        <v>0</v>
      </c>
    </row>
    <row r="31" spans="1:11" ht="16.5" customHeight="1">
      <c r="A31" s="23" t="s">
        <v>33</v>
      </c>
      <c r="B31" s="52">
        <f t="shared" si="0"/>
        <v>1</v>
      </c>
      <c r="C31" s="53">
        <f t="shared" si="1"/>
        <v>0</v>
      </c>
      <c r="D31" s="24">
        <f>'8+9월'!C32</f>
        <v>0</v>
      </c>
      <c r="E31" s="24"/>
      <c r="F31" s="24"/>
      <c r="G31" s="24"/>
      <c r="H31" s="28">
        <v>1</v>
      </c>
      <c r="I31" s="24"/>
      <c r="J31" s="25"/>
      <c r="K31" s="39">
        <f t="shared" si="2"/>
        <v>1</v>
      </c>
    </row>
    <row r="32" spans="1:11" ht="16.5" customHeight="1">
      <c r="A32" s="23" t="s">
        <v>34</v>
      </c>
      <c r="B32" s="52">
        <f t="shared" si="0"/>
        <v>0</v>
      </c>
      <c r="C32" s="53">
        <f t="shared" si="1"/>
        <v>-4</v>
      </c>
      <c r="D32" s="24">
        <f>'8+9월'!C33</f>
        <v>-4</v>
      </c>
      <c r="E32" s="24"/>
      <c r="F32" s="24"/>
      <c r="G32" s="24"/>
      <c r="H32" s="28"/>
      <c r="I32" s="24"/>
      <c r="J32" s="25"/>
      <c r="K32" s="39">
        <f t="shared" si="2"/>
        <v>-4</v>
      </c>
    </row>
    <row r="33" spans="1:11" ht="16.5" customHeight="1">
      <c r="A33" s="23" t="s">
        <v>35</v>
      </c>
      <c r="B33" s="52">
        <f t="shared" si="0"/>
        <v>2</v>
      </c>
      <c r="C33" s="53">
        <f t="shared" si="1"/>
        <v>-5</v>
      </c>
      <c r="D33" s="24">
        <f>'8+9월'!C34</f>
        <v>-7</v>
      </c>
      <c r="E33" s="24"/>
      <c r="F33" s="24"/>
      <c r="G33" s="24">
        <v>1</v>
      </c>
      <c r="H33" s="28">
        <v>1</v>
      </c>
      <c r="I33" s="24"/>
      <c r="J33" s="25"/>
      <c r="K33" s="39">
        <f t="shared" si="2"/>
        <v>-5</v>
      </c>
    </row>
    <row r="34" spans="1:11" ht="16.5" customHeight="1">
      <c r="A34" s="23" t="s">
        <v>36</v>
      </c>
      <c r="B34" s="52">
        <f t="shared" si="0"/>
        <v>6</v>
      </c>
      <c r="C34" s="53">
        <f t="shared" si="1"/>
        <v>0</v>
      </c>
      <c r="D34" s="24">
        <f>'8+9월'!C35</f>
        <v>0</v>
      </c>
      <c r="E34" s="24"/>
      <c r="F34" s="24"/>
      <c r="G34" s="24"/>
      <c r="H34" s="28">
        <v>6</v>
      </c>
      <c r="I34" s="24"/>
      <c r="J34" s="25"/>
      <c r="K34" s="39">
        <f t="shared" si="2"/>
        <v>6</v>
      </c>
    </row>
    <row r="35" spans="1:11" ht="16.5" customHeight="1">
      <c r="A35" s="23" t="s">
        <v>37</v>
      </c>
      <c r="B35" s="52">
        <f t="shared" ref="B35:B66" si="3">SUM(G35:H35)</f>
        <v>4</v>
      </c>
      <c r="C35" s="53">
        <f t="shared" ref="C35:C66" si="4">IF(K35&gt;=0,0,K35)</f>
        <v>0</v>
      </c>
      <c r="D35" s="24">
        <f>'8+9월'!C36</f>
        <v>0</v>
      </c>
      <c r="E35" s="24"/>
      <c r="F35" s="24"/>
      <c r="G35" s="24"/>
      <c r="H35" s="28">
        <v>4</v>
      </c>
      <c r="I35" s="24"/>
      <c r="J35" s="25"/>
      <c r="K35" s="39">
        <f t="shared" ref="K35:K66" si="5">IF(G35&gt;=3, SUM(D35:F35, 5, H35:I35), SUM(D35:I35))</f>
        <v>4</v>
      </c>
    </row>
    <row r="36" spans="1:11" ht="16.5" customHeight="1">
      <c r="A36" s="23" t="s">
        <v>38</v>
      </c>
      <c r="B36" s="52">
        <f t="shared" si="3"/>
        <v>1</v>
      </c>
      <c r="C36" s="53">
        <f t="shared" si="4"/>
        <v>0</v>
      </c>
      <c r="D36" s="24">
        <f>'8+9월'!C37</f>
        <v>0</v>
      </c>
      <c r="E36" s="24"/>
      <c r="F36" s="24"/>
      <c r="G36" s="24"/>
      <c r="H36" s="28">
        <v>1</v>
      </c>
      <c r="I36" s="24"/>
      <c r="J36" s="25"/>
      <c r="K36" s="39">
        <f t="shared" si="5"/>
        <v>1</v>
      </c>
    </row>
    <row r="37" spans="1:11" ht="16.5" customHeight="1">
      <c r="A37" s="23" t="s">
        <v>39</v>
      </c>
      <c r="B37" s="52">
        <f t="shared" si="3"/>
        <v>4</v>
      </c>
      <c r="C37" s="53">
        <f t="shared" si="4"/>
        <v>-8</v>
      </c>
      <c r="D37" s="24">
        <f>'8+9월'!C38</f>
        <v>-14</v>
      </c>
      <c r="E37" s="24"/>
      <c r="F37" s="24"/>
      <c r="G37" s="24">
        <v>2</v>
      </c>
      <c r="H37" s="28">
        <v>2</v>
      </c>
      <c r="I37" s="24">
        <v>2</v>
      </c>
      <c r="J37" s="25"/>
      <c r="K37" s="39">
        <f t="shared" si="5"/>
        <v>-8</v>
      </c>
    </row>
    <row r="38" spans="1:11" ht="16.5" customHeight="1">
      <c r="A38" s="23" t="s">
        <v>41</v>
      </c>
      <c r="B38" s="52">
        <f t="shared" si="3"/>
        <v>0</v>
      </c>
      <c r="C38" s="53">
        <f t="shared" si="4"/>
        <v>0</v>
      </c>
      <c r="D38" s="24">
        <f>'8+9월'!C40</f>
        <v>0</v>
      </c>
      <c r="E38" s="24"/>
      <c r="F38" s="24"/>
      <c r="G38" s="24"/>
      <c r="H38" s="28"/>
      <c r="I38" s="24"/>
      <c r="J38" s="25"/>
      <c r="K38" s="39">
        <f t="shared" si="5"/>
        <v>0</v>
      </c>
    </row>
    <row r="39" spans="1:11" ht="16.5" customHeight="1">
      <c r="A39" s="23" t="s">
        <v>42</v>
      </c>
      <c r="B39" s="52">
        <f t="shared" si="3"/>
        <v>2</v>
      </c>
      <c r="C39" s="53">
        <f t="shared" si="4"/>
        <v>-8</v>
      </c>
      <c r="D39" s="24">
        <f>'8+9월'!C41</f>
        <v>-10</v>
      </c>
      <c r="E39" s="24"/>
      <c r="F39" s="24"/>
      <c r="G39" s="24">
        <v>1</v>
      </c>
      <c r="H39" s="28">
        <v>1</v>
      </c>
      <c r="I39" s="24"/>
      <c r="J39" s="25"/>
      <c r="K39" s="39">
        <f t="shared" si="5"/>
        <v>-8</v>
      </c>
    </row>
    <row r="40" spans="1:11" ht="16.5" customHeight="1">
      <c r="A40" s="23" t="s">
        <v>43</v>
      </c>
      <c r="B40" s="52">
        <f t="shared" si="3"/>
        <v>0</v>
      </c>
      <c r="C40" s="53">
        <f t="shared" si="4"/>
        <v>0</v>
      </c>
      <c r="D40" s="24">
        <f>'8+9월'!C42</f>
        <v>0</v>
      </c>
      <c r="E40" s="24"/>
      <c r="F40" s="24"/>
      <c r="G40" s="24"/>
      <c r="H40" s="28"/>
      <c r="I40" s="24"/>
      <c r="J40" s="25"/>
      <c r="K40" s="39">
        <f t="shared" si="5"/>
        <v>0</v>
      </c>
    </row>
    <row r="41" spans="1:11" ht="16.5" customHeight="1">
      <c r="A41" s="23" t="s">
        <v>44</v>
      </c>
      <c r="B41" s="52">
        <f t="shared" si="3"/>
        <v>0</v>
      </c>
      <c r="C41" s="53">
        <f t="shared" si="4"/>
        <v>-14</v>
      </c>
      <c r="D41" s="24">
        <f>'8+9월'!C43</f>
        <v>-14</v>
      </c>
      <c r="E41" s="24"/>
      <c r="F41" s="24"/>
      <c r="G41" s="24"/>
      <c r="H41" s="28"/>
      <c r="I41" s="24"/>
      <c r="J41" s="25"/>
      <c r="K41" s="39">
        <f t="shared" si="5"/>
        <v>-14</v>
      </c>
    </row>
    <row r="42" spans="1:11" ht="16.5" customHeight="1">
      <c r="A42" s="23" t="s">
        <v>45</v>
      </c>
      <c r="B42" s="52">
        <f t="shared" si="3"/>
        <v>1</v>
      </c>
      <c r="C42" s="53">
        <f t="shared" si="4"/>
        <v>0</v>
      </c>
      <c r="D42" s="24">
        <f>'8+9월'!C44</f>
        <v>0</v>
      </c>
      <c r="E42" s="24"/>
      <c r="F42" s="24"/>
      <c r="G42" s="24"/>
      <c r="H42" s="28">
        <v>1</v>
      </c>
      <c r="I42" s="24">
        <v>1</v>
      </c>
      <c r="J42" s="25"/>
      <c r="K42" s="39">
        <f t="shared" si="5"/>
        <v>2</v>
      </c>
    </row>
    <row r="43" spans="1:11" ht="16.5" customHeight="1">
      <c r="A43" s="23" t="s">
        <v>46</v>
      </c>
      <c r="B43" s="52">
        <f t="shared" si="3"/>
        <v>0</v>
      </c>
      <c r="C43" s="53">
        <f t="shared" si="4"/>
        <v>-3</v>
      </c>
      <c r="D43" s="24">
        <f>'8+9월'!C45</f>
        <v>-3</v>
      </c>
      <c r="E43" s="24"/>
      <c r="F43" s="24"/>
      <c r="G43" s="24"/>
      <c r="H43" s="28"/>
      <c r="I43" s="24"/>
      <c r="J43" s="25"/>
      <c r="K43" s="39">
        <f t="shared" si="5"/>
        <v>-3</v>
      </c>
    </row>
    <row r="44" spans="1:11" ht="16.5" customHeight="1">
      <c r="A44" s="23" t="s">
        <v>47</v>
      </c>
      <c r="B44" s="52">
        <f t="shared" si="3"/>
        <v>0</v>
      </c>
      <c r="C44" s="53">
        <f t="shared" si="4"/>
        <v>0</v>
      </c>
      <c r="D44" s="24">
        <f>'8+9월'!C46</f>
        <v>0</v>
      </c>
      <c r="E44" s="24"/>
      <c r="F44" s="24"/>
      <c r="G44" s="24"/>
      <c r="H44" s="28"/>
      <c r="I44" s="24"/>
      <c r="J44" s="25"/>
      <c r="K44" s="39">
        <f t="shared" si="5"/>
        <v>0</v>
      </c>
    </row>
    <row r="45" spans="1:11" ht="16.5" customHeight="1">
      <c r="A45" s="23" t="s">
        <v>48</v>
      </c>
      <c r="B45" s="52">
        <f t="shared" si="3"/>
        <v>0</v>
      </c>
      <c r="C45" s="53">
        <f t="shared" si="4"/>
        <v>-7</v>
      </c>
      <c r="D45" s="24">
        <f>'8+9월'!C47</f>
        <v>-7</v>
      </c>
      <c r="E45" s="24"/>
      <c r="F45" s="24"/>
      <c r="G45" s="24"/>
      <c r="H45" s="28"/>
      <c r="I45" s="24"/>
      <c r="J45" s="25"/>
      <c r="K45" s="39">
        <f t="shared" si="5"/>
        <v>-7</v>
      </c>
    </row>
    <row r="46" spans="1:11" ht="16.5" customHeight="1">
      <c r="A46" s="23" t="s">
        <v>49</v>
      </c>
      <c r="B46" s="52">
        <f t="shared" si="3"/>
        <v>0</v>
      </c>
      <c r="C46" s="53">
        <f t="shared" si="4"/>
        <v>0</v>
      </c>
      <c r="D46" s="24">
        <f>'8+9월'!C48</f>
        <v>0</v>
      </c>
      <c r="E46" s="24"/>
      <c r="F46" s="24"/>
      <c r="G46" s="24"/>
      <c r="H46" s="28"/>
      <c r="I46" s="24"/>
      <c r="J46" s="25"/>
      <c r="K46" s="39">
        <f t="shared" si="5"/>
        <v>0</v>
      </c>
    </row>
    <row r="47" spans="1:11" ht="16.5" customHeight="1">
      <c r="A47" s="23" t="s">
        <v>50</v>
      </c>
      <c r="B47" s="52">
        <f t="shared" si="3"/>
        <v>2</v>
      </c>
      <c r="C47" s="53">
        <f t="shared" si="4"/>
        <v>0</v>
      </c>
      <c r="D47" s="24">
        <f>'8+9월'!C49</f>
        <v>0</v>
      </c>
      <c r="E47" s="24"/>
      <c r="F47" s="24"/>
      <c r="G47" s="24"/>
      <c r="H47" s="28">
        <v>2</v>
      </c>
      <c r="I47" s="24">
        <v>1</v>
      </c>
      <c r="J47" s="25"/>
      <c r="K47" s="39">
        <f t="shared" si="5"/>
        <v>3</v>
      </c>
    </row>
    <row r="48" spans="1:11" ht="16.5" customHeight="1">
      <c r="A48" s="23" t="s">
        <v>51</v>
      </c>
      <c r="B48" s="52">
        <f t="shared" si="3"/>
        <v>3</v>
      </c>
      <c r="C48" s="53">
        <f t="shared" si="4"/>
        <v>-1</v>
      </c>
      <c r="D48" s="24">
        <f>'8+9월'!C50</f>
        <v>-4</v>
      </c>
      <c r="E48" s="24"/>
      <c r="F48" s="24"/>
      <c r="G48" s="24"/>
      <c r="H48" s="28">
        <v>3</v>
      </c>
      <c r="I48" s="24"/>
      <c r="J48" s="25"/>
      <c r="K48" s="39">
        <f t="shared" si="5"/>
        <v>-1</v>
      </c>
    </row>
    <row r="49" spans="1:11" ht="16.5" customHeight="1">
      <c r="A49" s="23" t="s">
        <v>52</v>
      </c>
      <c r="B49" s="52">
        <f t="shared" si="3"/>
        <v>0</v>
      </c>
      <c r="C49" s="53">
        <f t="shared" si="4"/>
        <v>0</v>
      </c>
      <c r="D49" s="24">
        <f>'8+9월'!C51</f>
        <v>0</v>
      </c>
      <c r="E49" s="24"/>
      <c r="F49" s="24"/>
      <c r="G49" s="24"/>
      <c r="H49" s="28"/>
      <c r="I49" s="24"/>
      <c r="J49" s="25"/>
      <c r="K49" s="39">
        <f t="shared" si="5"/>
        <v>0</v>
      </c>
    </row>
    <row r="50" spans="1:11" ht="16.5" customHeight="1">
      <c r="A50" s="23" t="s">
        <v>53</v>
      </c>
      <c r="B50" s="52">
        <f t="shared" si="3"/>
        <v>2</v>
      </c>
      <c r="C50" s="53">
        <f t="shared" si="4"/>
        <v>-1</v>
      </c>
      <c r="D50" s="24">
        <f>'8+9월'!C52</f>
        <v>-3</v>
      </c>
      <c r="E50" s="24"/>
      <c r="F50" s="24"/>
      <c r="G50" s="24"/>
      <c r="H50" s="28">
        <v>2</v>
      </c>
      <c r="I50" s="24"/>
      <c r="J50" s="25"/>
      <c r="K50" s="39">
        <f t="shared" si="5"/>
        <v>-1</v>
      </c>
    </row>
    <row r="51" spans="1:11" ht="16.5" customHeight="1">
      <c r="A51" s="23" t="s">
        <v>54</v>
      </c>
      <c r="B51" s="52">
        <f t="shared" si="3"/>
        <v>0</v>
      </c>
      <c r="C51" s="53">
        <f t="shared" si="4"/>
        <v>0</v>
      </c>
      <c r="D51" s="24">
        <f>'8+9월'!C53</f>
        <v>0</v>
      </c>
      <c r="E51" s="24"/>
      <c r="F51" s="24"/>
      <c r="G51" s="24"/>
      <c r="H51" s="28"/>
      <c r="I51" s="24"/>
      <c r="J51" s="25"/>
      <c r="K51" s="39">
        <f t="shared" si="5"/>
        <v>0</v>
      </c>
    </row>
    <row r="52" spans="1:11" ht="16.5" customHeight="1">
      <c r="A52" s="23" t="s">
        <v>55</v>
      </c>
      <c r="B52" s="52">
        <f t="shared" si="3"/>
        <v>0</v>
      </c>
      <c r="C52" s="53">
        <f t="shared" si="4"/>
        <v>0</v>
      </c>
      <c r="D52" s="24">
        <f>'8+9월'!C54</f>
        <v>0</v>
      </c>
      <c r="E52" s="24"/>
      <c r="F52" s="24"/>
      <c r="G52" s="24"/>
      <c r="H52" s="28"/>
      <c r="I52" s="24"/>
      <c r="J52" s="25"/>
      <c r="K52" s="39">
        <f t="shared" si="5"/>
        <v>0</v>
      </c>
    </row>
    <row r="53" spans="1:11" ht="16.5" customHeight="1">
      <c r="A53" s="23" t="s">
        <v>56</v>
      </c>
      <c r="B53" s="52">
        <f t="shared" si="3"/>
        <v>0</v>
      </c>
      <c r="C53" s="53">
        <f t="shared" si="4"/>
        <v>-14</v>
      </c>
      <c r="D53" s="24">
        <f>'8+9월'!C55</f>
        <v>-14</v>
      </c>
      <c r="E53" s="24"/>
      <c r="F53" s="24"/>
      <c r="G53" s="24"/>
      <c r="H53" s="28"/>
      <c r="I53" s="24"/>
      <c r="J53" s="25"/>
      <c r="K53" s="39">
        <f t="shared" si="5"/>
        <v>-14</v>
      </c>
    </row>
    <row r="54" spans="1:11" ht="16.5" customHeight="1">
      <c r="A54" s="23" t="s">
        <v>57</v>
      </c>
      <c r="B54" s="52">
        <f t="shared" si="3"/>
        <v>1</v>
      </c>
      <c r="C54" s="53">
        <f t="shared" si="4"/>
        <v>-5</v>
      </c>
      <c r="D54" s="24">
        <f>'8+9월'!C56</f>
        <v>-6</v>
      </c>
      <c r="E54" s="24"/>
      <c r="F54" s="24"/>
      <c r="G54" s="24"/>
      <c r="H54" s="28">
        <v>1</v>
      </c>
      <c r="I54" s="24"/>
      <c r="J54" s="25"/>
      <c r="K54" s="39">
        <f t="shared" si="5"/>
        <v>-5</v>
      </c>
    </row>
    <row r="55" spans="1:11" ht="16.5" customHeight="1">
      <c r="A55" s="23" t="s">
        <v>58</v>
      </c>
      <c r="B55" s="52">
        <f t="shared" si="3"/>
        <v>0</v>
      </c>
      <c r="C55" s="53">
        <f t="shared" si="4"/>
        <v>-14</v>
      </c>
      <c r="D55" s="24">
        <f>'8+9월'!C57</f>
        <v>-14</v>
      </c>
      <c r="E55" s="24"/>
      <c r="F55" s="24"/>
      <c r="G55" s="24"/>
      <c r="H55" s="28"/>
      <c r="I55" s="24"/>
      <c r="J55" s="25"/>
      <c r="K55" s="39">
        <f t="shared" si="5"/>
        <v>-14</v>
      </c>
    </row>
    <row r="56" spans="1:11" ht="16.5" customHeight="1">
      <c r="A56" s="23" t="s">
        <v>59</v>
      </c>
      <c r="B56" s="52">
        <f t="shared" si="3"/>
        <v>2</v>
      </c>
      <c r="C56" s="53">
        <f t="shared" si="4"/>
        <v>0</v>
      </c>
      <c r="D56" s="24">
        <f>'8+9월'!C58</f>
        <v>0</v>
      </c>
      <c r="E56" s="24"/>
      <c r="F56" s="24"/>
      <c r="G56" s="24"/>
      <c r="H56" s="28">
        <v>2</v>
      </c>
      <c r="I56" s="24"/>
      <c r="J56" s="25"/>
      <c r="K56" s="39">
        <f t="shared" si="5"/>
        <v>2</v>
      </c>
    </row>
    <row r="57" spans="1:11" ht="16.5" customHeight="1">
      <c r="A57" s="23" t="s">
        <v>109</v>
      </c>
      <c r="B57" s="52">
        <f t="shared" si="3"/>
        <v>0</v>
      </c>
      <c r="C57" s="53">
        <f t="shared" si="4"/>
        <v>0</v>
      </c>
      <c r="D57" s="24">
        <f>'8+9월'!C59</f>
        <v>0</v>
      </c>
      <c r="E57" s="24"/>
      <c r="F57" s="28"/>
      <c r="G57" s="24"/>
      <c r="H57" s="28"/>
      <c r="I57" s="24"/>
      <c r="J57" s="25"/>
      <c r="K57" s="39">
        <f t="shared" si="5"/>
        <v>0</v>
      </c>
    </row>
    <row r="58" spans="1:11" ht="16.5" customHeight="1">
      <c r="A58" s="23" t="s">
        <v>60</v>
      </c>
      <c r="B58" s="52">
        <f t="shared" si="3"/>
        <v>4</v>
      </c>
      <c r="C58" s="53">
        <f t="shared" si="4"/>
        <v>0</v>
      </c>
      <c r="D58" s="24">
        <f>'8+9월'!C60</f>
        <v>0</v>
      </c>
      <c r="E58" s="24"/>
      <c r="F58" s="28"/>
      <c r="G58" s="24">
        <v>1</v>
      </c>
      <c r="H58" s="28">
        <v>3</v>
      </c>
      <c r="I58" s="24">
        <v>1</v>
      </c>
      <c r="J58" s="25"/>
      <c r="K58" s="39">
        <f t="shared" si="5"/>
        <v>5</v>
      </c>
    </row>
    <row r="59" spans="1:11" ht="16.5" customHeight="1">
      <c r="A59" s="23" t="s">
        <v>61</v>
      </c>
      <c r="B59" s="52">
        <f t="shared" si="3"/>
        <v>2</v>
      </c>
      <c r="C59" s="53">
        <f t="shared" si="4"/>
        <v>0</v>
      </c>
      <c r="D59" s="24">
        <f>'8+9월'!C61</f>
        <v>0</v>
      </c>
      <c r="E59" s="24"/>
      <c r="F59" s="28"/>
      <c r="G59" s="24"/>
      <c r="H59" s="28">
        <v>2</v>
      </c>
      <c r="I59" s="24"/>
      <c r="J59" s="25"/>
      <c r="K59" s="39">
        <f t="shared" si="5"/>
        <v>2</v>
      </c>
    </row>
    <row r="60" spans="1:11" ht="16.5" customHeight="1">
      <c r="A60" s="23" t="s">
        <v>62</v>
      </c>
      <c r="B60" s="52">
        <f t="shared" si="3"/>
        <v>1</v>
      </c>
      <c r="C60" s="53">
        <f t="shared" si="4"/>
        <v>-1</v>
      </c>
      <c r="D60" s="24">
        <f>'8+9월'!C62</f>
        <v>-2</v>
      </c>
      <c r="E60" s="24"/>
      <c r="F60" s="28"/>
      <c r="G60" s="24"/>
      <c r="H60" s="28">
        <v>1</v>
      </c>
      <c r="I60" s="24"/>
      <c r="J60" s="25"/>
      <c r="K60" s="39">
        <f t="shared" si="5"/>
        <v>-1</v>
      </c>
    </row>
    <row r="61" spans="1:11" ht="16.5" customHeight="1">
      <c r="A61" s="23" t="s">
        <v>63</v>
      </c>
      <c r="B61" s="52">
        <f t="shared" si="3"/>
        <v>1</v>
      </c>
      <c r="C61" s="53">
        <f t="shared" si="4"/>
        <v>-8</v>
      </c>
      <c r="D61" s="24">
        <f>'8+9월'!C63</f>
        <v>-9</v>
      </c>
      <c r="E61" s="24"/>
      <c r="F61" s="28"/>
      <c r="G61" s="24">
        <v>1</v>
      </c>
      <c r="H61" s="28"/>
      <c r="I61" s="24"/>
      <c r="J61" s="25"/>
      <c r="K61" s="39">
        <f t="shared" si="5"/>
        <v>-8</v>
      </c>
    </row>
    <row r="62" spans="1:11" ht="16.5" customHeight="1">
      <c r="A62" s="23" t="s">
        <v>64</v>
      </c>
      <c r="B62" s="52">
        <f t="shared" si="3"/>
        <v>0</v>
      </c>
      <c r="C62" s="53">
        <f t="shared" si="4"/>
        <v>-1</v>
      </c>
      <c r="D62" s="24">
        <f>'8+9월'!C64</f>
        <v>-1</v>
      </c>
      <c r="E62" s="24"/>
      <c r="F62" s="28"/>
      <c r="G62" s="24"/>
      <c r="H62" s="28"/>
      <c r="I62" s="24"/>
      <c r="J62" s="25"/>
      <c r="K62" s="39">
        <f t="shared" si="5"/>
        <v>-1</v>
      </c>
    </row>
    <row r="63" spans="1:11" ht="16.5" customHeight="1">
      <c r="A63" s="23" t="s">
        <v>65</v>
      </c>
      <c r="B63" s="52">
        <f t="shared" si="3"/>
        <v>0</v>
      </c>
      <c r="C63" s="53">
        <f t="shared" si="4"/>
        <v>-1</v>
      </c>
      <c r="D63" s="24">
        <f>'8+9월'!C65</f>
        <v>-1</v>
      </c>
      <c r="E63" s="24"/>
      <c r="F63" s="28"/>
      <c r="G63" s="24"/>
      <c r="H63" s="28"/>
      <c r="I63" s="24"/>
      <c r="J63" s="25"/>
      <c r="K63" s="39">
        <f t="shared" si="5"/>
        <v>-1</v>
      </c>
    </row>
    <row r="64" spans="1:11" ht="16.5" customHeight="1">
      <c r="A64" s="23" t="s">
        <v>66</v>
      </c>
      <c r="B64" s="52">
        <f t="shared" si="3"/>
        <v>0</v>
      </c>
      <c r="C64" s="53">
        <f t="shared" si="4"/>
        <v>-14</v>
      </c>
      <c r="D64" s="24">
        <f>'8+9월'!C66</f>
        <v>-14</v>
      </c>
      <c r="E64" s="24"/>
      <c r="F64" s="28"/>
      <c r="G64" s="24"/>
      <c r="H64" s="28"/>
      <c r="I64" s="24"/>
      <c r="J64" s="25"/>
      <c r="K64" s="39">
        <f t="shared" si="5"/>
        <v>-14</v>
      </c>
    </row>
    <row r="65" spans="1:11" ht="16.5" customHeight="1">
      <c r="A65" s="23" t="s">
        <v>67</v>
      </c>
      <c r="B65" s="52">
        <f t="shared" si="3"/>
        <v>0</v>
      </c>
      <c r="C65" s="53">
        <f t="shared" si="4"/>
        <v>-4</v>
      </c>
      <c r="D65" s="24">
        <f>'8+9월'!C67</f>
        <v>-4</v>
      </c>
      <c r="E65" s="24"/>
      <c r="F65" s="28"/>
      <c r="G65" s="24"/>
      <c r="H65" s="28"/>
      <c r="I65" s="24"/>
      <c r="J65" s="25"/>
      <c r="K65" s="39">
        <f t="shared" si="5"/>
        <v>-4</v>
      </c>
    </row>
    <row r="66" spans="1:11" ht="16.5" customHeight="1">
      <c r="A66" s="23" t="s">
        <v>68</v>
      </c>
      <c r="B66" s="52">
        <f t="shared" si="3"/>
        <v>2</v>
      </c>
      <c r="C66" s="53">
        <f t="shared" si="4"/>
        <v>-5</v>
      </c>
      <c r="D66" s="24">
        <f>'8+9월'!C68</f>
        <v>-7</v>
      </c>
      <c r="E66" s="24"/>
      <c r="F66" s="28"/>
      <c r="G66" s="24">
        <v>1</v>
      </c>
      <c r="H66" s="28">
        <v>1</v>
      </c>
      <c r="I66" s="24"/>
      <c r="J66" s="25"/>
      <c r="K66" s="39">
        <f t="shared" si="5"/>
        <v>-5</v>
      </c>
    </row>
    <row r="67" spans="1:11" ht="16.5" customHeight="1">
      <c r="A67" s="23" t="s">
        <v>69</v>
      </c>
      <c r="B67" s="52">
        <f t="shared" ref="B67:B87" si="6">SUM(G67:H67)</f>
        <v>4</v>
      </c>
      <c r="C67" s="53">
        <f t="shared" ref="C67:C87" si="7">IF(K67&gt;=0,0,K67)</f>
        <v>0</v>
      </c>
      <c r="D67" s="24">
        <f>'8+9월'!C69</f>
        <v>0</v>
      </c>
      <c r="E67" s="24"/>
      <c r="F67" s="28"/>
      <c r="G67" s="24"/>
      <c r="H67" s="28">
        <v>4</v>
      </c>
      <c r="I67" s="24"/>
      <c r="J67" s="25"/>
      <c r="K67" s="39">
        <f t="shared" ref="K67:K87" si="8">IF(G67&gt;=3, SUM(D67:F67, 5, H67:I67), SUM(D67:I67))</f>
        <v>4</v>
      </c>
    </row>
    <row r="68" spans="1:11" ht="16.5" customHeight="1">
      <c r="A68" s="23" t="s">
        <v>70</v>
      </c>
      <c r="B68" s="52">
        <f t="shared" si="6"/>
        <v>0</v>
      </c>
      <c r="C68" s="53">
        <f t="shared" si="7"/>
        <v>0</v>
      </c>
      <c r="D68" s="24">
        <f>'8+9월'!C70</f>
        <v>0</v>
      </c>
      <c r="E68" s="24"/>
      <c r="F68" s="28"/>
      <c r="G68" s="24"/>
      <c r="H68" s="28"/>
      <c r="I68" s="24"/>
      <c r="J68" s="25"/>
      <c r="K68" s="39">
        <f t="shared" si="8"/>
        <v>0</v>
      </c>
    </row>
    <row r="69" spans="1:11" ht="16.5" customHeight="1">
      <c r="A69" s="23" t="s">
        <v>71</v>
      </c>
      <c r="B69" s="52">
        <f t="shared" si="6"/>
        <v>1</v>
      </c>
      <c r="C69" s="53">
        <f t="shared" si="7"/>
        <v>-1</v>
      </c>
      <c r="D69" s="24">
        <f>'8+9월'!C71</f>
        <v>-2</v>
      </c>
      <c r="E69" s="24"/>
      <c r="F69" s="28"/>
      <c r="G69" s="24"/>
      <c r="H69" s="28">
        <v>1</v>
      </c>
      <c r="I69" s="24"/>
      <c r="J69" s="25"/>
      <c r="K69" s="39">
        <f t="shared" si="8"/>
        <v>-1</v>
      </c>
    </row>
    <row r="70" spans="1:11" ht="16.5" customHeight="1">
      <c r="A70" s="23" t="s">
        <v>72</v>
      </c>
      <c r="B70" s="52">
        <f t="shared" si="6"/>
        <v>0</v>
      </c>
      <c r="C70" s="53">
        <f t="shared" si="7"/>
        <v>-6</v>
      </c>
      <c r="D70" s="24">
        <f>'8+9월'!C72</f>
        <v>-6</v>
      </c>
      <c r="E70" s="24"/>
      <c r="F70" s="28"/>
      <c r="G70" s="24"/>
      <c r="H70" s="28"/>
      <c r="I70" s="24"/>
      <c r="J70" s="25"/>
      <c r="K70" s="39">
        <f t="shared" si="8"/>
        <v>-6</v>
      </c>
    </row>
    <row r="71" spans="1:11" ht="16.5" customHeight="1">
      <c r="A71" s="23" t="s">
        <v>73</v>
      </c>
      <c r="B71" s="52">
        <f t="shared" si="6"/>
        <v>2</v>
      </c>
      <c r="C71" s="53">
        <f t="shared" si="7"/>
        <v>0</v>
      </c>
      <c r="D71" s="24">
        <f>'8+9월'!C73</f>
        <v>0</v>
      </c>
      <c r="E71" s="24"/>
      <c r="F71" s="28"/>
      <c r="G71" s="24"/>
      <c r="H71" s="28">
        <v>2</v>
      </c>
      <c r="I71" s="24">
        <v>1</v>
      </c>
      <c r="J71" s="25"/>
      <c r="K71" s="39">
        <f t="shared" si="8"/>
        <v>3</v>
      </c>
    </row>
    <row r="72" spans="1:11" ht="16.5" customHeight="1">
      <c r="A72" s="23" t="s">
        <v>74</v>
      </c>
      <c r="B72" s="52">
        <f t="shared" si="6"/>
        <v>1</v>
      </c>
      <c r="C72" s="53">
        <f t="shared" si="7"/>
        <v>0</v>
      </c>
      <c r="D72" s="24">
        <f>'8+9월'!C74</f>
        <v>0</v>
      </c>
      <c r="E72" s="24"/>
      <c r="F72" s="28"/>
      <c r="G72" s="24"/>
      <c r="H72" s="28">
        <v>1</v>
      </c>
      <c r="I72" s="24"/>
      <c r="J72" s="25"/>
      <c r="K72" s="39">
        <f t="shared" si="8"/>
        <v>1</v>
      </c>
    </row>
    <row r="73" spans="1:11" ht="16.5" customHeight="1">
      <c r="A73" s="23" t="s">
        <v>90</v>
      </c>
      <c r="B73" s="52">
        <f t="shared" si="6"/>
        <v>5</v>
      </c>
      <c r="C73" s="53">
        <f t="shared" si="7"/>
        <v>0</v>
      </c>
      <c r="D73" s="24">
        <f>'8+9월'!C75</f>
        <v>0</v>
      </c>
      <c r="E73" s="24"/>
      <c r="F73" s="28"/>
      <c r="G73" s="24"/>
      <c r="H73" s="28">
        <v>5</v>
      </c>
      <c r="I73" s="24"/>
      <c r="J73" s="25"/>
      <c r="K73" s="39">
        <f t="shared" si="8"/>
        <v>5</v>
      </c>
    </row>
    <row r="74" spans="1:11" ht="16.5" customHeight="1">
      <c r="A74" s="23" t="s">
        <v>75</v>
      </c>
      <c r="B74" s="52">
        <f t="shared" si="6"/>
        <v>0</v>
      </c>
      <c r="C74" s="53">
        <f t="shared" si="7"/>
        <v>-3</v>
      </c>
      <c r="D74" s="24">
        <f>'8+9월'!C76</f>
        <v>-3</v>
      </c>
      <c r="E74" s="24"/>
      <c r="F74" s="28"/>
      <c r="G74" s="24"/>
      <c r="H74" s="28"/>
      <c r="I74" s="24"/>
      <c r="J74" s="25"/>
      <c r="K74" s="39">
        <f t="shared" si="8"/>
        <v>-3</v>
      </c>
    </row>
    <row r="75" spans="1:11" ht="16.5" customHeight="1">
      <c r="A75" s="23" t="s">
        <v>76</v>
      </c>
      <c r="B75" s="52">
        <f t="shared" si="6"/>
        <v>0</v>
      </c>
      <c r="C75" s="53">
        <f t="shared" si="7"/>
        <v>0</v>
      </c>
      <c r="D75" s="24">
        <f>'8+9월'!C77</f>
        <v>0</v>
      </c>
      <c r="E75" s="24"/>
      <c r="F75" s="28"/>
      <c r="G75" s="24"/>
      <c r="H75" s="28"/>
      <c r="I75" s="24"/>
      <c r="J75" s="25"/>
      <c r="K75" s="39">
        <f t="shared" si="8"/>
        <v>0</v>
      </c>
    </row>
    <row r="76" spans="1:11" ht="16.5" customHeight="1">
      <c r="A76" s="23" t="s">
        <v>77</v>
      </c>
      <c r="B76" s="52">
        <f t="shared" si="6"/>
        <v>5</v>
      </c>
      <c r="C76" s="53">
        <f t="shared" si="7"/>
        <v>0</v>
      </c>
      <c r="D76" s="24">
        <f>'8+9월'!C78</f>
        <v>0</v>
      </c>
      <c r="E76" s="24"/>
      <c r="F76" s="28"/>
      <c r="G76" s="24">
        <v>1</v>
      </c>
      <c r="H76" s="28">
        <v>4</v>
      </c>
      <c r="I76" s="24"/>
      <c r="J76" s="25"/>
      <c r="K76" s="39">
        <f t="shared" si="8"/>
        <v>5</v>
      </c>
    </row>
    <row r="77" spans="1:11" ht="16.5" customHeight="1">
      <c r="A77" s="23" t="s">
        <v>78</v>
      </c>
      <c r="B77" s="52">
        <f t="shared" si="6"/>
        <v>0</v>
      </c>
      <c r="C77" s="53">
        <f t="shared" si="7"/>
        <v>-2</v>
      </c>
      <c r="D77" s="24">
        <f>'8+9월'!C79</f>
        <v>-2</v>
      </c>
      <c r="E77" s="24"/>
      <c r="F77" s="28"/>
      <c r="G77" s="24"/>
      <c r="H77" s="28"/>
      <c r="I77" s="24"/>
      <c r="J77" s="25"/>
      <c r="K77" s="39">
        <f t="shared" si="8"/>
        <v>-2</v>
      </c>
    </row>
    <row r="78" spans="1:11" ht="16.5" customHeight="1">
      <c r="A78" s="23" t="s">
        <v>79</v>
      </c>
      <c r="B78" s="52">
        <f t="shared" si="6"/>
        <v>1</v>
      </c>
      <c r="C78" s="53">
        <f t="shared" si="7"/>
        <v>-3</v>
      </c>
      <c r="D78" s="24">
        <f>'8+9월'!C80</f>
        <v>-4</v>
      </c>
      <c r="E78" s="24"/>
      <c r="F78" s="28"/>
      <c r="G78" s="24"/>
      <c r="H78" s="28">
        <v>1</v>
      </c>
      <c r="I78" s="24"/>
      <c r="K78" s="39">
        <f t="shared" si="8"/>
        <v>-3</v>
      </c>
    </row>
    <row r="79" spans="1:11" ht="16.5" customHeight="1">
      <c r="A79" s="23" t="s">
        <v>80</v>
      </c>
      <c r="B79" s="52">
        <f t="shared" si="6"/>
        <v>0</v>
      </c>
      <c r="C79" s="53">
        <f t="shared" si="7"/>
        <v>-7</v>
      </c>
      <c r="D79" s="24">
        <f>'8+9월'!C81</f>
        <v>-7</v>
      </c>
      <c r="E79" s="24"/>
      <c r="F79" s="28"/>
      <c r="G79" s="24"/>
      <c r="H79" s="28"/>
      <c r="I79" s="24"/>
      <c r="K79" s="39">
        <f t="shared" si="8"/>
        <v>-7</v>
      </c>
    </row>
    <row r="80" spans="1:11" ht="16.5" customHeight="1">
      <c r="A80" s="23" t="s">
        <v>81</v>
      </c>
      <c r="B80" s="52">
        <f t="shared" si="6"/>
        <v>0</v>
      </c>
      <c r="C80" s="53">
        <f t="shared" si="7"/>
        <v>-6</v>
      </c>
      <c r="D80" s="24">
        <f>'8+9월'!C82</f>
        <v>-6</v>
      </c>
      <c r="E80" s="24"/>
      <c r="F80" s="28"/>
      <c r="G80" s="24"/>
      <c r="H80" s="28"/>
      <c r="I80" s="24"/>
      <c r="K80" s="39">
        <f t="shared" si="8"/>
        <v>-6</v>
      </c>
    </row>
    <row r="81" spans="1:24" ht="16.5" customHeight="1">
      <c r="A81" s="23" t="s">
        <v>83</v>
      </c>
      <c r="B81" s="52">
        <f t="shared" si="6"/>
        <v>8</v>
      </c>
      <c r="C81" s="53">
        <f t="shared" si="7"/>
        <v>0</v>
      </c>
      <c r="D81" s="24">
        <f>'8+9월'!C84</f>
        <v>0</v>
      </c>
      <c r="E81" s="24"/>
      <c r="F81" s="28"/>
      <c r="G81" s="24"/>
      <c r="H81" s="28">
        <v>8</v>
      </c>
      <c r="I81" s="24">
        <v>1</v>
      </c>
      <c r="K81" s="39">
        <f t="shared" si="8"/>
        <v>9</v>
      </c>
    </row>
    <row r="82" spans="1:24" ht="16.5" customHeight="1">
      <c r="A82" s="23" t="s">
        <v>84</v>
      </c>
      <c r="B82" s="52">
        <f t="shared" si="6"/>
        <v>0</v>
      </c>
      <c r="C82" s="53">
        <f t="shared" si="7"/>
        <v>-6</v>
      </c>
      <c r="D82" s="24">
        <f>'8+9월'!C85</f>
        <v>-6</v>
      </c>
      <c r="E82" s="24"/>
      <c r="F82" s="28"/>
      <c r="G82" s="24"/>
      <c r="H82" s="28"/>
      <c r="I82" s="24"/>
      <c r="K82" s="39">
        <f t="shared" si="8"/>
        <v>-6</v>
      </c>
    </row>
    <row r="83" spans="1:24" ht="16.5" customHeight="1">
      <c r="A83" s="23" t="s">
        <v>85</v>
      </c>
      <c r="B83" s="52">
        <f t="shared" si="6"/>
        <v>1</v>
      </c>
      <c r="C83" s="53">
        <f t="shared" si="7"/>
        <v>0</v>
      </c>
      <c r="D83" s="24">
        <f>'8+9월'!C86</f>
        <v>0</v>
      </c>
      <c r="E83" s="24"/>
      <c r="F83" s="28"/>
      <c r="G83" s="24"/>
      <c r="H83" s="28">
        <v>1</v>
      </c>
      <c r="I83" s="24"/>
      <c r="K83" s="39">
        <f t="shared" si="8"/>
        <v>1</v>
      </c>
    </row>
    <row r="84" spans="1:24" ht="16.5" customHeight="1">
      <c r="A84" s="23" t="s">
        <v>86</v>
      </c>
      <c r="B84" s="52">
        <f t="shared" si="6"/>
        <v>0</v>
      </c>
      <c r="C84" s="53">
        <f t="shared" si="7"/>
        <v>-9</v>
      </c>
      <c r="D84" s="24">
        <f>'8+9월'!C87</f>
        <v>-9</v>
      </c>
      <c r="E84" s="24"/>
      <c r="F84" s="28"/>
      <c r="G84" s="24"/>
      <c r="H84" s="28"/>
      <c r="I84" s="24"/>
      <c r="K84" s="39">
        <f t="shared" si="8"/>
        <v>-9</v>
      </c>
    </row>
    <row r="85" spans="1:24" ht="16.5" customHeight="1">
      <c r="A85" s="23" t="s">
        <v>87</v>
      </c>
      <c r="B85" s="52">
        <f t="shared" si="6"/>
        <v>0</v>
      </c>
      <c r="C85" s="53">
        <f t="shared" si="7"/>
        <v>-9</v>
      </c>
      <c r="D85" s="24">
        <f>'8+9월'!C88</f>
        <v>-9</v>
      </c>
      <c r="E85" s="24"/>
      <c r="F85" s="28"/>
      <c r="G85" s="24"/>
      <c r="H85" s="28"/>
      <c r="I85" s="24"/>
      <c r="K85" s="39">
        <f t="shared" si="8"/>
        <v>-9</v>
      </c>
    </row>
    <row r="86" spans="1:24" ht="16.5" customHeight="1">
      <c r="A86" s="23" t="s">
        <v>88</v>
      </c>
      <c r="B86" s="52">
        <f t="shared" si="6"/>
        <v>1</v>
      </c>
      <c r="C86" s="53">
        <f t="shared" si="7"/>
        <v>-5</v>
      </c>
      <c r="D86" s="24">
        <f>'8+9월'!C89</f>
        <v>-6</v>
      </c>
      <c r="E86" s="24"/>
      <c r="F86" s="28"/>
      <c r="G86" s="24"/>
      <c r="H86" s="31">
        <v>1</v>
      </c>
      <c r="I86" s="30"/>
      <c r="K86" s="39">
        <f t="shared" si="8"/>
        <v>-5</v>
      </c>
    </row>
    <row r="87" spans="1:24" ht="16.5" customHeight="1" thickBot="1">
      <c r="A87" s="23" t="s">
        <v>89</v>
      </c>
      <c r="B87" s="52">
        <f t="shared" si="6"/>
        <v>0</v>
      </c>
      <c r="C87" s="53">
        <f t="shared" si="7"/>
        <v>-7</v>
      </c>
      <c r="D87" s="24">
        <f>'8+9월'!C90</f>
        <v>-7</v>
      </c>
      <c r="E87" s="24"/>
      <c r="F87" s="28"/>
      <c r="G87" s="28"/>
      <c r="H87" s="46"/>
      <c r="I87" s="46"/>
      <c r="K87" s="39">
        <f t="shared" si="8"/>
        <v>-7</v>
      </c>
    </row>
    <row r="88" spans="1:24" ht="16.5" customHeight="1" thickBot="1">
      <c r="M88" s="43"/>
      <c r="N88" s="43" t="s">
        <v>103</v>
      </c>
      <c r="O88" s="43" t="s">
        <v>107</v>
      </c>
      <c r="P88" s="44" t="s">
        <v>108</v>
      </c>
    </row>
    <row r="89" spans="1:24" ht="16.5" customHeight="1" thickBot="1">
      <c r="M89" s="33" t="s">
        <v>106</v>
      </c>
      <c r="N89" s="33">
        <f>COUNT(P96:P124)</f>
        <v>17</v>
      </c>
      <c r="O89" s="33">
        <f>SUM(P96:P124)</f>
        <v>100</v>
      </c>
      <c r="P89" s="45">
        <f>SUM(P90:P92)</f>
        <v>100</v>
      </c>
    </row>
    <row r="90" spans="1:24" ht="16.5" customHeight="1" thickBot="1">
      <c r="M90" s="33" t="s">
        <v>101</v>
      </c>
      <c r="N90" s="33">
        <f>COUNTIF(N96:N124, "버킷")</f>
        <v>2</v>
      </c>
      <c r="O90" s="33">
        <f>SUMIF(N96:N124, "버킷", P96:P124)</f>
        <v>10</v>
      </c>
      <c r="P90" s="45">
        <f>SUM(G3:G87)</f>
        <v>10</v>
      </c>
    </row>
    <row r="91" spans="1:24" ht="16.5" customHeight="1" thickBot="1">
      <c r="M91" s="33" t="s">
        <v>102</v>
      </c>
      <c r="N91" s="33">
        <f>COUNTIF(N96:N124, "번개")</f>
        <v>15</v>
      </c>
      <c r="O91" s="33">
        <f>SUMIF(N96:N124, "번개", P96:P124)</f>
        <v>90</v>
      </c>
      <c r="P91" s="45">
        <f>SUM(H3:H87)</f>
        <v>90</v>
      </c>
    </row>
    <row r="92" spans="1:24" ht="16.5" customHeight="1" thickBot="1">
      <c r="M92" s="33" t="s">
        <v>105</v>
      </c>
      <c r="N92" s="33">
        <f>COUNTIF(N96:N124, "정모")</f>
        <v>0</v>
      </c>
      <c r="O92" s="33">
        <f>O89-(O90+O91)</f>
        <v>0</v>
      </c>
      <c r="P92" s="33" t="str">
        <f>IF(COUNTA(E3:E87)&gt;0, COUNTBLANK(E3:E87), "")</f>
        <v/>
      </c>
    </row>
    <row r="93" spans="1:24" ht="16.5" customHeight="1" thickBot="1">
      <c r="M93" s="33" t="s">
        <v>154</v>
      </c>
      <c r="N93" s="56"/>
      <c r="O93" s="57">
        <f>COUNTA(Q96:Q124)</f>
        <v>17</v>
      </c>
      <c r="P93" s="45">
        <f>SUM(I3:I87)</f>
        <v>16</v>
      </c>
    </row>
    <row r="94" spans="1:24" ht="16.5" customHeight="1" thickBot="1"/>
    <row r="95" spans="1:24" ht="16.5" customHeight="1" thickBot="1">
      <c r="M95" s="40" t="s">
        <v>1</v>
      </c>
      <c r="N95" s="41" t="s">
        <v>94</v>
      </c>
      <c r="O95" s="41" t="s">
        <v>95</v>
      </c>
      <c r="P95" s="41" t="s">
        <v>2</v>
      </c>
      <c r="Q95" s="41" t="s">
        <v>93</v>
      </c>
      <c r="R95" s="85" t="s">
        <v>3</v>
      </c>
      <c r="S95" s="86"/>
      <c r="T95" s="86"/>
      <c r="U95" s="86"/>
      <c r="V95" s="86"/>
      <c r="W95" s="86"/>
      <c r="X95" s="87"/>
    </row>
    <row r="96" spans="1:24" ht="16.5" customHeight="1" thickBot="1">
      <c r="M96" s="32" t="s">
        <v>181</v>
      </c>
      <c r="N96" s="33" t="s">
        <v>126</v>
      </c>
      <c r="O96" s="33" t="s">
        <v>182</v>
      </c>
      <c r="P96" s="33">
        <v>9</v>
      </c>
      <c r="Q96" s="33" t="s">
        <v>19</v>
      </c>
      <c r="R96" s="81" t="s">
        <v>183</v>
      </c>
      <c r="S96" s="82"/>
      <c r="T96" s="82"/>
      <c r="U96" s="82"/>
      <c r="V96" s="82"/>
      <c r="W96" s="82"/>
      <c r="X96" s="83"/>
    </row>
    <row r="97" spans="13:24" ht="16.5" customHeight="1" thickBot="1">
      <c r="M97" s="32" t="s">
        <v>184</v>
      </c>
      <c r="N97" s="33" t="s">
        <v>126</v>
      </c>
      <c r="O97" s="34" t="s">
        <v>185</v>
      </c>
      <c r="P97" s="33">
        <v>7</v>
      </c>
      <c r="Q97" s="33" t="s">
        <v>50</v>
      </c>
      <c r="R97" s="81" t="s">
        <v>188</v>
      </c>
      <c r="S97" s="82"/>
      <c r="T97" s="82"/>
      <c r="U97" s="82"/>
      <c r="V97" s="82"/>
      <c r="W97" s="82"/>
      <c r="X97" s="83"/>
    </row>
    <row r="98" spans="13:24" ht="16.5" customHeight="1" thickBot="1">
      <c r="M98" s="32" t="s">
        <v>184</v>
      </c>
      <c r="N98" s="33" t="s">
        <v>126</v>
      </c>
      <c r="O98" s="33" t="s">
        <v>189</v>
      </c>
      <c r="P98" s="33">
        <v>4</v>
      </c>
      <c r="Q98" s="33" t="s">
        <v>17</v>
      </c>
      <c r="R98" s="81" t="s">
        <v>190</v>
      </c>
      <c r="S98" s="82"/>
      <c r="T98" s="82"/>
      <c r="U98" s="82"/>
      <c r="V98" s="82"/>
      <c r="W98" s="82"/>
      <c r="X98" s="83"/>
    </row>
    <row r="99" spans="13:24" ht="16.5" customHeight="1" thickBot="1">
      <c r="M99" s="32" t="s">
        <v>192</v>
      </c>
      <c r="N99" s="33" t="s">
        <v>126</v>
      </c>
      <c r="O99" s="33" t="s">
        <v>193</v>
      </c>
      <c r="P99" s="33">
        <v>4</v>
      </c>
      <c r="Q99" s="33" t="s">
        <v>17</v>
      </c>
      <c r="R99" s="81" t="s">
        <v>191</v>
      </c>
      <c r="S99" s="82"/>
      <c r="T99" s="82"/>
      <c r="U99" s="82"/>
      <c r="V99" s="82"/>
      <c r="W99" s="82"/>
      <c r="X99" s="83"/>
    </row>
    <row r="100" spans="13:24" ht="16.5" customHeight="1" thickBot="1">
      <c r="M100" s="32" t="s">
        <v>194</v>
      </c>
      <c r="N100" s="33" t="s">
        <v>126</v>
      </c>
      <c r="O100" s="33" t="s">
        <v>189</v>
      </c>
      <c r="P100" s="33">
        <v>6</v>
      </c>
      <c r="Q100" s="33" t="s">
        <v>28</v>
      </c>
      <c r="R100" s="81" t="s">
        <v>195</v>
      </c>
      <c r="S100" s="82"/>
      <c r="T100" s="82"/>
      <c r="U100" s="82"/>
      <c r="V100" s="82"/>
      <c r="W100" s="82"/>
      <c r="X100" s="83"/>
    </row>
    <row r="101" spans="13:24" ht="16.5" customHeight="1" thickBot="1">
      <c r="M101" s="32" t="s">
        <v>194</v>
      </c>
      <c r="N101" s="33" t="s">
        <v>126</v>
      </c>
      <c r="O101" s="33" t="s">
        <v>197</v>
      </c>
      <c r="P101" s="33">
        <v>4</v>
      </c>
      <c r="Q101" s="33" t="s">
        <v>29</v>
      </c>
      <c r="R101" s="81" t="s">
        <v>196</v>
      </c>
      <c r="S101" s="82"/>
      <c r="T101" s="82"/>
      <c r="U101" s="82"/>
      <c r="V101" s="82"/>
      <c r="W101" s="82"/>
      <c r="X101" s="83"/>
    </row>
    <row r="102" spans="13:24" ht="16.5" customHeight="1" thickBot="1">
      <c r="M102" s="32" t="s">
        <v>198</v>
      </c>
      <c r="N102" s="33" t="s">
        <v>126</v>
      </c>
      <c r="O102" s="33" t="s">
        <v>189</v>
      </c>
      <c r="P102" s="33">
        <v>6</v>
      </c>
      <c r="Q102" s="33" t="s">
        <v>39</v>
      </c>
      <c r="R102" s="81" t="s">
        <v>199</v>
      </c>
      <c r="S102" s="82"/>
      <c r="T102" s="82"/>
      <c r="U102" s="82"/>
      <c r="V102" s="82"/>
      <c r="W102" s="82"/>
      <c r="X102" s="83"/>
    </row>
    <row r="103" spans="13:24" ht="16.5" customHeight="1" thickBot="1">
      <c r="M103" s="48" t="s">
        <v>202</v>
      </c>
      <c r="N103" s="33" t="s">
        <v>118</v>
      </c>
      <c r="O103" s="33" t="s">
        <v>189</v>
      </c>
      <c r="P103" s="33">
        <v>6</v>
      </c>
      <c r="Q103" s="33" t="s">
        <v>39</v>
      </c>
      <c r="R103" s="81" t="s">
        <v>203</v>
      </c>
      <c r="S103" s="82"/>
      <c r="T103" s="82"/>
      <c r="U103" s="82"/>
      <c r="V103" s="82"/>
      <c r="W103" s="82"/>
      <c r="X103" s="83"/>
    </row>
    <row r="104" spans="13:24" ht="16.5" customHeight="1" thickBot="1">
      <c r="M104" s="48" t="s">
        <v>202</v>
      </c>
      <c r="N104" s="33" t="s">
        <v>126</v>
      </c>
      <c r="O104" s="33" t="s">
        <v>204</v>
      </c>
      <c r="P104" s="33">
        <v>6</v>
      </c>
      <c r="Q104" s="33" t="s">
        <v>22</v>
      </c>
      <c r="R104" s="81" t="s">
        <v>205</v>
      </c>
      <c r="S104" s="82"/>
      <c r="T104" s="82"/>
      <c r="U104" s="82"/>
      <c r="V104" s="82"/>
      <c r="W104" s="82"/>
      <c r="X104" s="83"/>
    </row>
    <row r="105" spans="13:24" ht="16.5" customHeight="1" thickBot="1">
      <c r="M105" s="48" t="s">
        <v>200</v>
      </c>
      <c r="N105" s="33" t="s">
        <v>126</v>
      </c>
      <c r="O105" s="33" t="s">
        <v>193</v>
      </c>
      <c r="P105" s="33">
        <v>5</v>
      </c>
      <c r="Q105" s="33" t="s">
        <v>73</v>
      </c>
      <c r="R105" s="81" t="s">
        <v>201</v>
      </c>
      <c r="S105" s="82"/>
      <c r="T105" s="82"/>
      <c r="U105" s="82"/>
      <c r="V105" s="82"/>
      <c r="W105" s="82"/>
      <c r="X105" s="83"/>
    </row>
    <row r="106" spans="13:24" ht="16.5" customHeight="1" thickBot="1">
      <c r="M106" s="32" t="s">
        <v>206</v>
      </c>
      <c r="N106" s="33" t="s">
        <v>118</v>
      </c>
      <c r="O106" s="33" t="s">
        <v>189</v>
      </c>
      <c r="P106" s="33">
        <v>4</v>
      </c>
      <c r="Q106" s="33" t="s">
        <v>60</v>
      </c>
      <c r="R106" s="81" t="s">
        <v>207</v>
      </c>
      <c r="S106" s="82"/>
      <c r="T106" s="82"/>
      <c r="U106" s="82"/>
      <c r="V106" s="82"/>
      <c r="W106" s="82"/>
      <c r="X106" s="83"/>
    </row>
    <row r="107" spans="13:24" ht="16.5" customHeight="1" thickBot="1">
      <c r="M107" s="32" t="s">
        <v>186</v>
      </c>
      <c r="N107" s="33" t="s">
        <v>126</v>
      </c>
      <c r="O107" s="33" t="s">
        <v>187</v>
      </c>
      <c r="P107" s="33">
        <v>11</v>
      </c>
      <c r="Q107" s="33" t="s">
        <v>4</v>
      </c>
      <c r="R107" s="81" t="s">
        <v>208</v>
      </c>
      <c r="S107" s="82"/>
      <c r="T107" s="82"/>
      <c r="U107" s="82"/>
      <c r="V107" s="82"/>
      <c r="W107" s="82"/>
      <c r="X107" s="83"/>
    </row>
    <row r="108" spans="13:24" ht="16.5" customHeight="1" thickBot="1">
      <c r="M108" s="48" t="s">
        <v>209</v>
      </c>
      <c r="N108" s="33" t="s">
        <v>126</v>
      </c>
      <c r="O108" s="33" t="s">
        <v>210</v>
      </c>
      <c r="P108" s="33">
        <v>7</v>
      </c>
      <c r="Q108" s="33" t="s">
        <v>83</v>
      </c>
      <c r="R108" s="81" t="s">
        <v>211</v>
      </c>
      <c r="S108" s="82"/>
      <c r="T108" s="82"/>
      <c r="U108" s="82"/>
      <c r="V108" s="82"/>
      <c r="W108" s="82"/>
      <c r="X108" s="83"/>
    </row>
    <row r="109" spans="13:24" ht="16.5" customHeight="1" thickBot="1">
      <c r="M109" s="48" t="s">
        <v>212</v>
      </c>
      <c r="N109" s="33" t="s">
        <v>126</v>
      </c>
      <c r="O109" s="33" t="s">
        <v>189</v>
      </c>
      <c r="P109" s="33">
        <v>6</v>
      </c>
      <c r="Q109" s="33" t="s">
        <v>90</v>
      </c>
      <c r="R109" s="81" t="s">
        <v>213</v>
      </c>
      <c r="S109" s="82"/>
      <c r="T109" s="82"/>
      <c r="U109" s="82"/>
      <c r="V109" s="82"/>
      <c r="W109" s="82"/>
      <c r="X109" s="83"/>
    </row>
    <row r="110" spans="13:24" ht="16.5" customHeight="1" thickBot="1">
      <c r="M110" s="48" t="s">
        <v>214</v>
      </c>
      <c r="N110" s="33" t="s">
        <v>126</v>
      </c>
      <c r="O110" s="33" t="s">
        <v>215</v>
      </c>
      <c r="P110" s="33">
        <v>6</v>
      </c>
      <c r="Q110" s="33" t="s">
        <v>45</v>
      </c>
      <c r="R110" s="81" t="s">
        <v>216</v>
      </c>
      <c r="S110" s="82"/>
      <c r="T110" s="82"/>
      <c r="U110" s="82"/>
      <c r="V110" s="82"/>
      <c r="W110" s="82"/>
      <c r="X110" s="83"/>
    </row>
    <row r="111" spans="13:24" ht="16.5" customHeight="1" thickBot="1">
      <c r="M111" s="48" t="s">
        <v>217</v>
      </c>
      <c r="N111" s="33" t="s">
        <v>126</v>
      </c>
      <c r="O111" s="33" t="s">
        <v>146</v>
      </c>
      <c r="P111" s="33">
        <v>4</v>
      </c>
      <c r="Q111" s="33" t="s">
        <v>14</v>
      </c>
      <c r="R111" s="81" t="s">
        <v>218</v>
      </c>
      <c r="S111" s="82"/>
      <c r="T111" s="82"/>
      <c r="U111" s="82"/>
      <c r="V111" s="82"/>
      <c r="W111" s="82"/>
      <c r="X111" s="83"/>
    </row>
    <row r="112" spans="13:24" ht="16.5" customHeight="1" thickBot="1">
      <c r="M112" s="48" t="s">
        <v>219</v>
      </c>
      <c r="N112" s="33" t="s">
        <v>126</v>
      </c>
      <c r="O112" s="33" t="s">
        <v>220</v>
      </c>
      <c r="P112" s="33">
        <v>5</v>
      </c>
      <c r="Q112" s="33" t="s">
        <v>4</v>
      </c>
      <c r="R112" s="81" t="s">
        <v>221</v>
      </c>
      <c r="S112" s="82"/>
      <c r="T112" s="82"/>
      <c r="U112" s="82"/>
      <c r="V112" s="82"/>
      <c r="W112" s="82"/>
      <c r="X112" s="83"/>
    </row>
    <row r="113" spans="13:24" ht="16.5" customHeight="1" thickBot="1">
      <c r="M113" s="48"/>
      <c r="N113" s="33"/>
      <c r="O113" s="33"/>
      <c r="P113" s="33"/>
      <c r="Q113" s="33"/>
      <c r="R113" s="81"/>
      <c r="S113" s="82"/>
      <c r="T113" s="82"/>
      <c r="U113" s="82"/>
      <c r="V113" s="82"/>
      <c r="W113" s="82"/>
      <c r="X113" s="83"/>
    </row>
    <row r="114" spans="13:24" ht="16.5" customHeight="1" thickBot="1">
      <c r="M114" s="48"/>
      <c r="N114" s="33"/>
      <c r="O114" s="33"/>
      <c r="P114" s="33"/>
      <c r="Q114" s="33"/>
      <c r="R114" s="81"/>
      <c r="S114" s="82"/>
      <c r="T114" s="82"/>
      <c r="U114" s="82"/>
      <c r="V114" s="82"/>
      <c r="W114" s="82"/>
      <c r="X114" s="83"/>
    </row>
    <row r="115" spans="13:24" ht="16.5" customHeight="1" thickBot="1">
      <c r="M115" s="48"/>
      <c r="N115" s="33"/>
      <c r="O115" s="33"/>
      <c r="P115" s="33"/>
      <c r="Q115" s="33"/>
      <c r="R115" s="81"/>
      <c r="S115" s="82"/>
      <c r="T115" s="82"/>
      <c r="U115" s="82"/>
      <c r="V115" s="82"/>
      <c r="W115" s="82"/>
      <c r="X115" s="83"/>
    </row>
    <row r="116" spans="13:24" ht="16.5" customHeight="1" thickBot="1">
      <c r="M116" s="48"/>
      <c r="N116" s="33"/>
      <c r="O116" s="33"/>
      <c r="P116" s="33"/>
      <c r="Q116" s="33"/>
      <c r="R116" s="81"/>
      <c r="S116" s="82"/>
      <c r="T116" s="82"/>
      <c r="U116" s="82"/>
      <c r="V116" s="82"/>
      <c r="W116" s="82"/>
      <c r="X116" s="83"/>
    </row>
    <row r="117" spans="13:24" ht="16.5" customHeight="1" thickBot="1">
      <c r="M117" s="48"/>
      <c r="N117" s="33"/>
      <c r="O117" s="33"/>
      <c r="P117" s="33"/>
      <c r="Q117" s="33"/>
      <c r="R117" s="81"/>
      <c r="S117" s="82"/>
      <c r="T117" s="82"/>
      <c r="U117" s="82"/>
      <c r="V117" s="82"/>
      <c r="W117" s="82"/>
      <c r="X117" s="83"/>
    </row>
    <row r="118" spans="13:24" ht="16.5" customHeight="1" thickBot="1">
      <c r="M118" s="48"/>
      <c r="N118" s="33"/>
      <c r="O118" s="33"/>
      <c r="P118" s="33"/>
      <c r="Q118" s="33"/>
      <c r="R118" s="81"/>
      <c r="S118" s="82"/>
      <c r="T118" s="82"/>
      <c r="U118" s="82"/>
      <c r="V118" s="82"/>
      <c r="W118" s="82"/>
      <c r="X118" s="83"/>
    </row>
    <row r="119" spans="13:24" ht="16.5" customHeight="1" thickBot="1">
      <c r="M119" s="48"/>
      <c r="N119" s="33"/>
      <c r="O119" s="33"/>
      <c r="P119" s="33"/>
      <c r="Q119" s="33"/>
      <c r="R119" s="81"/>
      <c r="S119" s="82"/>
      <c r="T119" s="82"/>
      <c r="U119" s="82"/>
      <c r="V119" s="82"/>
      <c r="W119" s="82"/>
      <c r="X119" s="83"/>
    </row>
    <row r="120" spans="13:24" ht="16.5" customHeight="1" thickBot="1">
      <c r="M120" s="48"/>
      <c r="N120" s="33"/>
      <c r="O120" s="33"/>
      <c r="P120" s="33"/>
      <c r="Q120" s="33"/>
      <c r="R120" s="81"/>
      <c r="S120" s="82"/>
      <c r="T120" s="82"/>
      <c r="U120" s="82"/>
      <c r="V120" s="82"/>
      <c r="W120" s="82"/>
      <c r="X120" s="83"/>
    </row>
    <row r="121" spans="13:24" ht="16.5" customHeight="1" thickBot="1">
      <c r="M121" s="48"/>
      <c r="N121" s="33"/>
      <c r="O121" s="33"/>
      <c r="P121" s="33"/>
      <c r="Q121" s="33"/>
      <c r="R121" s="81"/>
      <c r="S121" s="82"/>
      <c r="T121" s="82"/>
      <c r="U121" s="82"/>
      <c r="V121" s="82"/>
      <c r="W121" s="82"/>
      <c r="X121" s="83"/>
    </row>
    <row r="122" spans="13:24" ht="16.5" customHeight="1" thickBot="1">
      <c r="M122" s="48"/>
      <c r="N122" s="33"/>
      <c r="O122" s="33"/>
      <c r="P122" s="33"/>
      <c r="Q122" s="33"/>
      <c r="R122" s="81"/>
      <c r="S122" s="82"/>
      <c r="T122" s="82"/>
      <c r="U122" s="82"/>
      <c r="V122" s="82"/>
      <c r="W122" s="82"/>
      <c r="X122" s="83"/>
    </row>
    <row r="123" spans="13:24" ht="16.5" customHeight="1" thickBot="1">
      <c r="M123" s="48"/>
      <c r="N123" s="33"/>
      <c r="O123" s="33"/>
      <c r="P123" s="33"/>
      <c r="Q123" s="33"/>
      <c r="R123" s="81"/>
      <c r="S123" s="82"/>
      <c r="T123" s="82"/>
      <c r="U123" s="82"/>
      <c r="V123" s="82"/>
      <c r="W123" s="82"/>
      <c r="X123" s="83"/>
    </row>
    <row r="124" spans="13:24" ht="16.5" customHeight="1" thickBot="1">
      <c r="M124" s="48"/>
      <c r="N124" s="33"/>
      <c r="O124" s="33"/>
      <c r="P124" s="33"/>
      <c r="Q124" s="33"/>
      <c r="R124" s="81"/>
      <c r="S124" s="82"/>
      <c r="T124" s="82"/>
      <c r="U124" s="82"/>
      <c r="V124" s="82"/>
      <c r="W124" s="82"/>
      <c r="X124" s="83"/>
    </row>
    <row r="125" spans="13:24" ht="16.5" customHeight="1" thickBot="1">
      <c r="M125" s="49"/>
      <c r="N125" s="50"/>
      <c r="O125" s="50"/>
      <c r="P125" s="50"/>
      <c r="Q125" s="50"/>
      <c r="R125" s="88"/>
      <c r="S125" s="89"/>
      <c r="T125" s="89"/>
      <c r="U125" s="89"/>
      <c r="V125" s="89"/>
      <c r="W125" s="89"/>
      <c r="X125" s="90"/>
    </row>
    <row r="126" spans="13:24" ht="16.5" customHeight="1"/>
    <row r="127" spans="13:24" ht="16.5" customHeight="1"/>
    <row r="128" spans="13:24"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sheetData>
  <sortState xmlns:xlrd2="http://schemas.microsoft.com/office/spreadsheetml/2017/richdata2" ref="A3:K87">
    <sortCondition ref="A3:A87"/>
  </sortState>
  <mergeCells count="32">
    <mergeCell ref="R123:X123"/>
    <mergeCell ref="R122:X122"/>
    <mergeCell ref="R124:X124"/>
    <mergeCell ref="R125:X125"/>
    <mergeCell ref="R117:X117"/>
    <mergeCell ref="R118:X118"/>
    <mergeCell ref="R121:X121"/>
    <mergeCell ref="R120:X120"/>
    <mergeCell ref="R119:X119"/>
    <mergeCell ref="R112:X112"/>
    <mergeCell ref="R113:X113"/>
    <mergeCell ref="R114:X114"/>
    <mergeCell ref="R115:X115"/>
    <mergeCell ref="R116:X116"/>
    <mergeCell ref="R111:X111"/>
    <mergeCell ref="R105:X105"/>
    <mergeCell ref="R106:X106"/>
    <mergeCell ref="R107:X107"/>
    <mergeCell ref="R108:X108"/>
    <mergeCell ref="R109:X109"/>
    <mergeCell ref="R110:X110"/>
    <mergeCell ref="B1:I1"/>
    <mergeCell ref="R104:X104"/>
    <mergeCell ref="R95:X95"/>
    <mergeCell ref="R96:X96"/>
    <mergeCell ref="R97:X97"/>
    <mergeCell ref="R98:X98"/>
    <mergeCell ref="R99:X99"/>
    <mergeCell ref="R100:X100"/>
    <mergeCell ref="R101:X101"/>
    <mergeCell ref="R102:X102"/>
    <mergeCell ref="R103:X103"/>
  </mergeCells>
  <phoneticPr fontId="5" type="noConversion"/>
  <conditionalFormatting sqref="A3">
    <cfRule type="expression" dxfId="15" priority="17">
      <formula>SUM(F3:F3)&gt;=3</formula>
    </cfRule>
  </conditionalFormatting>
  <conditionalFormatting sqref="A4">
    <cfRule type="expression" dxfId="14" priority="18">
      <formula>SUM(F4:F4)&gt;=3</formula>
    </cfRule>
  </conditionalFormatting>
  <conditionalFormatting sqref="A5:A56">
    <cfRule type="expression" dxfId="13" priority="19">
      <formula>SUM(F5:F5)&gt;=3</formula>
    </cfRule>
  </conditionalFormatting>
  <conditionalFormatting sqref="A57:A87">
    <cfRule type="expression" dxfId="12" priority="20">
      <formula>SUM(E57:E57)&gt;=3</formula>
    </cfRule>
  </conditionalFormatting>
  <conditionalFormatting sqref="B2 B88:C1048576">
    <cfRule type="cellIs" dxfId="11" priority="4" operator="equal">
      <formula>TRUE</formula>
    </cfRule>
  </conditionalFormatting>
  <conditionalFormatting sqref="B3:B1048576">
    <cfRule type="cellIs" dxfId="10" priority="2" operator="greaterThan">
      <formula>2</formula>
    </cfRule>
  </conditionalFormatting>
  <conditionalFormatting sqref="C3:C87">
    <cfRule type="cellIs" dxfId="9" priority="3" operator="lessThan">
      <formula>-9</formula>
    </cfRule>
  </conditionalFormatting>
  <conditionalFormatting sqref="O89">
    <cfRule type="expression" dxfId="8" priority="1">
      <formula>P89</formula>
    </cfRule>
  </conditionalFormatting>
  <pageMargins left="0.69972223043441772" right="0.69972223043441772"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85127-6778-4E2E-87D4-F2ED6549F35D}">
  <dimension ref="A1:X983"/>
  <sheetViews>
    <sheetView tabSelected="1" zoomScaleNormal="100" workbookViewId="0">
      <pane xSplit="1" ySplit="2" topLeftCell="M3" activePane="bottomRight" state="frozen"/>
      <selection pane="topRight" activeCell="B1" sqref="B1"/>
      <selection pane="bottomLeft" activeCell="A3" sqref="A3"/>
      <selection pane="bottomRight" activeCell="R4" sqref="R4"/>
    </sheetView>
  </sheetViews>
  <sheetFormatPr defaultColWidth="14.453125" defaultRowHeight="15" customHeight="1"/>
  <cols>
    <col min="1" max="1" width="9" style="23" customWidth="1"/>
    <col min="2" max="2" width="5.7265625" style="14" customWidth="1"/>
    <col min="3" max="3" width="8.81640625" style="14" customWidth="1"/>
    <col min="4" max="5" width="9.6328125" style="15" customWidth="1"/>
    <col min="6" max="6" width="15.08984375" style="15" customWidth="1"/>
    <col min="7" max="7" width="10.1796875" style="15" customWidth="1"/>
    <col min="8" max="8" width="8.36328125" style="15" customWidth="1"/>
    <col min="9" max="9" width="12.81640625" style="15" customWidth="1"/>
    <col min="10" max="10" width="8.7265625" style="15" customWidth="1"/>
    <col min="11" max="11" width="9.81640625" style="15" customWidth="1"/>
    <col min="12" max="12" width="9" style="15" customWidth="1"/>
    <col min="13" max="13" width="9.54296875" style="14" customWidth="1"/>
    <col min="14" max="15" width="10.26953125" style="14" customWidth="1"/>
    <col min="16" max="17" width="11.7265625" style="14" customWidth="1"/>
    <col min="18" max="24" width="9" style="15" customWidth="1"/>
    <col min="25" max="16384" width="14.453125" style="15"/>
  </cols>
  <sheetData>
    <row r="1" spans="1:24" ht="16.5" customHeight="1" thickBot="1">
      <c r="A1" s="14"/>
      <c r="B1" s="91" t="s">
        <v>138</v>
      </c>
      <c r="C1" s="91"/>
      <c r="D1" s="91"/>
      <c r="E1" s="91"/>
      <c r="F1" s="91"/>
      <c r="G1" s="91"/>
      <c r="H1" s="91"/>
      <c r="I1" s="91"/>
    </row>
    <row r="2" spans="1:24" ht="32.5" customHeight="1" thickBot="1">
      <c r="A2" s="16" t="s">
        <v>96</v>
      </c>
      <c r="B2" s="51" t="s">
        <v>139</v>
      </c>
      <c r="C2" s="55" t="s">
        <v>140</v>
      </c>
      <c r="D2" s="26" t="s">
        <v>91</v>
      </c>
      <c r="E2" s="17" t="s">
        <v>99</v>
      </c>
      <c r="F2" s="18" t="s">
        <v>155</v>
      </c>
      <c r="G2" s="19" t="s">
        <v>110</v>
      </c>
      <c r="H2" s="47" t="s">
        <v>111</v>
      </c>
      <c r="I2" s="20" t="s">
        <v>112</v>
      </c>
      <c r="J2" s="27"/>
      <c r="K2" s="54" t="s">
        <v>141</v>
      </c>
    </row>
    <row r="3" spans="1:24" ht="16.5" customHeight="1" thickBot="1">
      <c r="A3" s="23" t="s">
        <v>4</v>
      </c>
      <c r="B3" s="52">
        <f t="shared" ref="B3:B34" si="0">SUM(G3:H3)</f>
        <v>2</v>
      </c>
      <c r="C3" s="53">
        <f t="shared" ref="C3:C34" si="1">IF(K3&gt;=0,0,K3)</f>
        <v>0</v>
      </c>
      <c r="D3" s="24">
        <f>'10월'!C3</f>
        <v>0</v>
      </c>
      <c r="E3" s="24"/>
      <c r="F3" s="24"/>
      <c r="G3" s="24"/>
      <c r="H3" s="28">
        <v>2</v>
      </c>
      <c r="I3" s="24"/>
      <c r="J3" s="25"/>
      <c r="K3" s="39">
        <f t="shared" ref="K3:K34" si="2">IF(G3&gt;=3, SUM(D3:F3, 5, H3:I3), SUM(D3:I3))</f>
        <v>2</v>
      </c>
      <c r="M3" s="43"/>
      <c r="N3" s="43" t="s">
        <v>103</v>
      </c>
      <c r="O3" s="43" t="s">
        <v>107</v>
      </c>
      <c r="P3" s="44" t="s">
        <v>108</v>
      </c>
    </row>
    <row r="4" spans="1:24" ht="16.5" customHeight="1" thickBot="1">
      <c r="A4" s="23" t="s">
        <v>5</v>
      </c>
      <c r="B4" s="52">
        <f t="shared" si="0"/>
        <v>0</v>
      </c>
      <c r="C4" s="53">
        <f t="shared" si="1"/>
        <v>0</v>
      </c>
      <c r="D4" s="24">
        <f>'10월'!C4</f>
        <v>0</v>
      </c>
      <c r="E4" s="24"/>
      <c r="F4" s="24"/>
      <c r="G4" s="24"/>
      <c r="H4" s="28"/>
      <c r="I4" s="24"/>
      <c r="J4" s="25"/>
      <c r="K4" s="39">
        <f t="shared" si="2"/>
        <v>0</v>
      </c>
      <c r="M4" s="33" t="s">
        <v>106</v>
      </c>
      <c r="N4" s="33">
        <f>COUNT(P11:P40)</f>
        <v>6</v>
      </c>
      <c r="O4" s="33">
        <f>SUM(P11:P40)</f>
        <v>98</v>
      </c>
      <c r="P4" s="45">
        <f>SUM(P5:P7)</f>
        <v>98</v>
      </c>
    </row>
    <row r="5" spans="1:24" ht="16.5" customHeight="1" thickBot="1">
      <c r="A5" s="23" t="s">
        <v>6</v>
      </c>
      <c r="B5" s="52">
        <f t="shared" si="0"/>
        <v>0</v>
      </c>
      <c r="C5" s="53">
        <f t="shared" si="1"/>
        <v>-6</v>
      </c>
      <c r="D5" s="24">
        <f>'10월'!C5</f>
        <v>-3</v>
      </c>
      <c r="E5" s="24">
        <v>-3</v>
      </c>
      <c r="F5" s="24"/>
      <c r="G5" s="24"/>
      <c r="H5" s="28"/>
      <c r="I5" s="24"/>
      <c r="J5" s="25"/>
      <c r="K5" s="39">
        <f t="shared" si="2"/>
        <v>-6</v>
      </c>
      <c r="M5" s="33" t="s">
        <v>101</v>
      </c>
      <c r="N5" s="33">
        <f>COUNTIF(N11:N40, "버킷")</f>
        <v>0</v>
      </c>
      <c r="O5" s="33">
        <f>SUMIF(N11:N40, "버킷", P11:P40)</f>
        <v>0</v>
      </c>
      <c r="P5" s="45">
        <f>SUM(G3:G109)</f>
        <v>0</v>
      </c>
    </row>
    <row r="6" spans="1:24" ht="16.5" customHeight="1" thickBot="1">
      <c r="A6" s="23" t="s">
        <v>7</v>
      </c>
      <c r="B6" s="52">
        <f t="shared" si="0"/>
        <v>1</v>
      </c>
      <c r="C6" s="53">
        <f t="shared" si="1"/>
        <v>-1</v>
      </c>
      <c r="D6" s="24">
        <f>'10월'!C6</f>
        <v>0</v>
      </c>
      <c r="E6" s="24">
        <v>-3</v>
      </c>
      <c r="F6" s="24"/>
      <c r="G6" s="24"/>
      <c r="H6" s="28">
        <v>1</v>
      </c>
      <c r="I6" s="24">
        <v>1</v>
      </c>
      <c r="J6" s="25"/>
      <c r="K6" s="39">
        <f t="shared" si="2"/>
        <v>-1</v>
      </c>
      <c r="M6" s="33" t="s">
        <v>102</v>
      </c>
      <c r="N6" s="33">
        <f>COUNTIF(N11:N40, "번개")</f>
        <v>5</v>
      </c>
      <c r="O6" s="33">
        <f>SUMIF(N11:N40, "번개", P11:P40)</f>
        <v>33</v>
      </c>
      <c r="P6" s="45">
        <f>SUM(H3:H109)</f>
        <v>33</v>
      </c>
    </row>
    <row r="7" spans="1:24" ht="16.5" customHeight="1" thickBot="1">
      <c r="A7" s="23" t="s">
        <v>8</v>
      </c>
      <c r="B7" s="52">
        <f t="shared" si="0"/>
        <v>0</v>
      </c>
      <c r="C7" s="53">
        <f t="shared" si="1"/>
        <v>-11</v>
      </c>
      <c r="D7" s="24">
        <f>'10월'!C7</f>
        <v>-11</v>
      </c>
      <c r="E7" s="24"/>
      <c r="F7" s="24"/>
      <c r="G7" s="24"/>
      <c r="H7" s="28"/>
      <c r="I7" s="24"/>
      <c r="J7" s="25"/>
      <c r="K7" s="39">
        <f t="shared" si="2"/>
        <v>-11</v>
      </c>
      <c r="M7" s="33" t="s">
        <v>105</v>
      </c>
      <c r="N7" s="33">
        <f>COUNTIF(N11:N40, "정모")</f>
        <v>1</v>
      </c>
      <c r="O7" s="33">
        <f>O4-(O5+O6)</f>
        <v>65</v>
      </c>
      <c r="P7" s="33">
        <f>IF(COUNTA(E3:E109)&gt;0, COUNTBLANK(E3:E109), "")</f>
        <v>65</v>
      </c>
    </row>
    <row r="8" spans="1:24" ht="16.5" customHeight="1" thickBot="1">
      <c r="A8" s="23" t="s">
        <v>225</v>
      </c>
      <c r="B8" s="52">
        <f t="shared" si="0"/>
        <v>1</v>
      </c>
      <c r="C8" s="53">
        <f t="shared" si="1"/>
        <v>0</v>
      </c>
      <c r="D8" s="24">
        <f>'10월'!C101</f>
        <v>0</v>
      </c>
      <c r="E8" s="24"/>
      <c r="F8" s="24"/>
      <c r="G8" s="24"/>
      <c r="H8" s="65">
        <v>1</v>
      </c>
      <c r="I8" s="66"/>
      <c r="K8" s="39">
        <f t="shared" si="2"/>
        <v>1</v>
      </c>
      <c r="M8" s="33" t="s">
        <v>154</v>
      </c>
      <c r="N8" s="56"/>
      <c r="O8" s="57">
        <f>COUNTA(Q11:Q40)</f>
        <v>5</v>
      </c>
      <c r="P8" s="45">
        <f>SUM(I3:I109)</f>
        <v>5</v>
      </c>
    </row>
    <row r="9" spans="1:24" ht="16.5" customHeight="1" thickBot="1">
      <c r="A9" s="23" t="s">
        <v>10</v>
      </c>
      <c r="B9" s="52">
        <f t="shared" si="0"/>
        <v>0</v>
      </c>
      <c r="C9" s="53">
        <f t="shared" si="1"/>
        <v>0</v>
      </c>
      <c r="D9" s="24">
        <f>'10월'!C8</f>
        <v>0</v>
      </c>
      <c r="E9" s="24"/>
      <c r="F9" s="24"/>
      <c r="G9" s="24"/>
      <c r="H9" s="28"/>
      <c r="I9" s="24"/>
      <c r="J9" s="25"/>
      <c r="K9" s="39">
        <f t="shared" si="2"/>
        <v>0</v>
      </c>
    </row>
    <row r="10" spans="1:24" ht="16.5" customHeight="1" thickBot="1">
      <c r="A10" s="23" t="s">
        <v>11</v>
      </c>
      <c r="B10" s="52">
        <f t="shared" si="0"/>
        <v>0</v>
      </c>
      <c r="C10" s="53">
        <f t="shared" si="1"/>
        <v>-17</v>
      </c>
      <c r="D10" s="24">
        <f>'10월'!C9</f>
        <v>-14</v>
      </c>
      <c r="E10" s="24">
        <v>-3</v>
      </c>
      <c r="F10" s="24"/>
      <c r="G10" s="24"/>
      <c r="H10" s="28"/>
      <c r="I10" s="24"/>
      <c r="J10" s="25"/>
      <c r="K10" s="39">
        <f t="shared" si="2"/>
        <v>-17</v>
      </c>
      <c r="M10" s="40" t="s">
        <v>1</v>
      </c>
      <c r="N10" s="41" t="s">
        <v>94</v>
      </c>
      <c r="O10" s="41" t="s">
        <v>95</v>
      </c>
      <c r="P10" s="41" t="s">
        <v>2</v>
      </c>
      <c r="Q10" s="41" t="s">
        <v>93</v>
      </c>
      <c r="R10" s="85" t="s">
        <v>3</v>
      </c>
      <c r="S10" s="86"/>
      <c r="T10" s="86"/>
      <c r="U10" s="86"/>
      <c r="V10" s="86"/>
      <c r="W10" s="86"/>
      <c r="X10" s="87"/>
    </row>
    <row r="11" spans="1:24" ht="16.5" customHeight="1" thickBot="1">
      <c r="A11" s="23" t="s">
        <v>12</v>
      </c>
      <c r="B11" s="52">
        <f t="shared" si="0"/>
        <v>0</v>
      </c>
      <c r="C11" s="53">
        <f t="shared" si="1"/>
        <v>0</v>
      </c>
      <c r="D11" s="24">
        <f>'10월'!C10</f>
        <v>0</v>
      </c>
      <c r="E11" s="24"/>
      <c r="F11" s="24"/>
      <c r="G11" s="24"/>
      <c r="H11" s="28"/>
      <c r="I11" s="24"/>
      <c r="J11" s="25"/>
      <c r="K11" s="39">
        <f t="shared" si="2"/>
        <v>0</v>
      </c>
      <c r="M11" s="32" t="s">
        <v>240</v>
      </c>
      <c r="N11" s="33" t="s">
        <v>126</v>
      </c>
      <c r="O11" s="33" t="s">
        <v>241</v>
      </c>
      <c r="P11" s="33">
        <v>5</v>
      </c>
      <c r="Q11" s="33" t="s">
        <v>79</v>
      </c>
      <c r="R11" s="81" t="s">
        <v>250</v>
      </c>
      <c r="S11" s="82"/>
      <c r="T11" s="82"/>
      <c r="U11" s="82"/>
      <c r="V11" s="82"/>
      <c r="W11" s="82"/>
      <c r="X11" s="83"/>
    </row>
    <row r="12" spans="1:24" ht="16.5" customHeight="1" thickBot="1">
      <c r="A12" s="23" t="s">
        <v>13</v>
      </c>
      <c r="B12" s="52">
        <f t="shared" si="0"/>
        <v>0</v>
      </c>
      <c r="C12" s="53">
        <f t="shared" si="1"/>
        <v>-1</v>
      </c>
      <c r="D12" s="24">
        <f>'10월'!C11</f>
        <v>-1</v>
      </c>
      <c r="E12" s="24"/>
      <c r="F12" s="24"/>
      <c r="G12" s="24"/>
      <c r="H12" s="28"/>
      <c r="I12" s="24"/>
      <c r="J12" s="25"/>
      <c r="K12" s="39">
        <f t="shared" si="2"/>
        <v>-1</v>
      </c>
      <c r="M12" s="32" t="s">
        <v>251</v>
      </c>
      <c r="N12" s="33" t="s">
        <v>126</v>
      </c>
      <c r="O12" s="34" t="s">
        <v>252</v>
      </c>
      <c r="P12" s="33">
        <v>7</v>
      </c>
      <c r="Q12" s="33" t="s">
        <v>28</v>
      </c>
      <c r="R12" s="81" t="s">
        <v>253</v>
      </c>
      <c r="S12" s="82"/>
      <c r="T12" s="82"/>
      <c r="U12" s="82"/>
      <c r="V12" s="82"/>
      <c r="W12" s="82"/>
      <c r="X12" s="83"/>
    </row>
    <row r="13" spans="1:24" ht="16.5" customHeight="1" thickBot="1">
      <c r="A13" s="23" t="s">
        <v>238</v>
      </c>
      <c r="B13" s="52">
        <f t="shared" si="0"/>
        <v>0</v>
      </c>
      <c r="C13" s="53">
        <f t="shared" si="1"/>
        <v>0</v>
      </c>
      <c r="D13" s="24">
        <f>'10월'!C100</f>
        <v>0</v>
      </c>
      <c r="E13" s="24"/>
      <c r="F13" s="24"/>
      <c r="G13" s="24"/>
      <c r="H13" s="65"/>
      <c r="I13" s="66"/>
      <c r="K13" s="39">
        <f t="shared" si="2"/>
        <v>0</v>
      </c>
      <c r="M13" s="32" t="s">
        <v>255</v>
      </c>
      <c r="N13" s="33" t="s">
        <v>126</v>
      </c>
      <c r="O13" s="33" t="s">
        <v>119</v>
      </c>
      <c r="P13" s="33">
        <v>8</v>
      </c>
      <c r="Q13" s="33" t="s">
        <v>36</v>
      </c>
      <c r="R13" s="81" t="s">
        <v>257</v>
      </c>
      <c r="S13" s="82"/>
      <c r="T13" s="82"/>
      <c r="U13" s="82"/>
      <c r="V13" s="82"/>
      <c r="W13" s="82"/>
      <c r="X13" s="83"/>
    </row>
    <row r="14" spans="1:24" ht="16.5" customHeight="1" thickBot="1">
      <c r="A14" s="23" t="s">
        <v>14</v>
      </c>
      <c r="B14" s="52">
        <f t="shared" si="0"/>
        <v>1</v>
      </c>
      <c r="C14" s="53">
        <f t="shared" si="1"/>
        <v>0</v>
      </c>
      <c r="D14" s="24">
        <f>'10월'!C12</f>
        <v>0</v>
      </c>
      <c r="E14" s="24"/>
      <c r="F14" s="24"/>
      <c r="G14" s="24"/>
      <c r="H14" s="28">
        <v>1</v>
      </c>
      <c r="I14" s="24"/>
      <c r="J14" s="25"/>
      <c r="K14" s="39">
        <f t="shared" si="2"/>
        <v>1</v>
      </c>
      <c r="M14" s="32" t="s">
        <v>255</v>
      </c>
      <c r="N14" s="33" t="s">
        <v>126</v>
      </c>
      <c r="O14" s="33" t="s">
        <v>256</v>
      </c>
      <c r="P14" s="33">
        <v>7</v>
      </c>
      <c r="Q14" s="33" t="s">
        <v>7</v>
      </c>
      <c r="R14" s="81" t="s">
        <v>316</v>
      </c>
      <c r="S14" s="82"/>
      <c r="T14" s="82"/>
      <c r="U14" s="82"/>
      <c r="V14" s="82"/>
      <c r="W14" s="82"/>
      <c r="X14" s="83"/>
    </row>
    <row r="15" spans="1:24" ht="16.5" customHeight="1" thickBot="1">
      <c r="A15" s="23" t="s">
        <v>15</v>
      </c>
      <c r="B15" s="52">
        <f t="shared" si="0"/>
        <v>0</v>
      </c>
      <c r="C15" s="53">
        <f t="shared" si="1"/>
        <v>-12</v>
      </c>
      <c r="D15" s="24">
        <f>'10월'!C13</f>
        <v>-9</v>
      </c>
      <c r="E15" s="24">
        <v>-3</v>
      </c>
      <c r="F15" s="24"/>
      <c r="G15" s="24"/>
      <c r="H15" s="28"/>
      <c r="I15" s="24"/>
      <c r="J15" s="25"/>
      <c r="K15" s="39">
        <f t="shared" si="2"/>
        <v>-12</v>
      </c>
      <c r="M15" s="32" t="s">
        <v>255</v>
      </c>
      <c r="N15" s="33" t="s">
        <v>126</v>
      </c>
      <c r="O15" s="33" t="s">
        <v>261</v>
      </c>
      <c r="P15" s="33">
        <v>6</v>
      </c>
      <c r="Q15" s="33" t="s">
        <v>28</v>
      </c>
      <c r="R15" s="81" t="s">
        <v>262</v>
      </c>
      <c r="S15" s="82"/>
      <c r="T15" s="82"/>
      <c r="U15" s="82"/>
      <c r="V15" s="82"/>
      <c r="W15" s="82"/>
      <c r="X15" s="83"/>
    </row>
    <row r="16" spans="1:24" ht="16.5" customHeight="1" thickBot="1">
      <c r="A16" s="23" t="s">
        <v>16</v>
      </c>
      <c r="B16" s="52">
        <f t="shared" si="0"/>
        <v>0</v>
      </c>
      <c r="C16" s="53">
        <f t="shared" si="1"/>
        <v>-8</v>
      </c>
      <c r="D16" s="24">
        <f>'10월'!C14</f>
        <v>-8</v>
      </c>
      <c r="E16" s="24"/>
      <c r="F16" s="24"/>
      <c r="G16" s="24"/>
      <c r="H16" s="28"/>
      <c r="I16" s="24"/>
      <c r="J16" s="25"/>
      <c r="K16" s="39">
        <f t="shared" si="2"/>
        <v>-8</v>
      </c>
      <c r="M16" s="32" t="s">
        <v>255</v>
      </c>
      <c r="N16" s="33" t="s">
        <v>105</v>
      </c>
      <c r="O16" s="33" t="s">
        <v>260</v>
      </c>
      <c r="P16" s="33">
        <v>65</v>
      </c>
      <c r="Q16" s="33"/>
      <c r="R16" s="81" t="s">
        <v>315</v>
      </c>
      <c r="S16" s="82"/>
      <c r="T16" s="82"/>
      <c r="U16" s="82"/>
      <c r="V16" s="82"/>
      <c r="W16" s="82"/>
      <c r="X16" s="83"/>
    </row>
    <row r="17" spans="1:24" ht="16.5" customHeight="1" thickBot="1">
      <c r="A17" s="23" t="s">
        <v>17</v>
      </c>
      <c r="B17" s="52">
        <f t="shared" si="0"/>
        <v>1</v>
      </c>
      <c r="C17" s="53">
        <f t="shared" si="1"/>
        <v>0</v>
      </c>
      <c r="D17" s="24">
        <f>'10월'!C15</f>
        <v>0</v>
      </c>
      <c r="E17" s="24"/>
      <c r="F17" s="24"/>
      <c r="G17" s="24"/>
      <c r="H17" s="28">
        <v>1</v>
      </c>
      <c r="I17" s="24"/>
      <c r="J17" s="25"/>
      <c r="K17" s="39">
        <f t="shared" si="2"/>
        <v>1</v>
      </c>
      <c r="M17" s="32"/>
      <c r="N17" s="33"/>
      <c r="O17" s="33"/>
      <c r="P17" s="33"/>
      <c r="Q17" s="33"/>
      <c r="R17" s="81"/>
      <c r="S17" s="82"/>
      <c r="T17" s="82"/>
      <c r="U17" s="82"/>
      <c r="V17" s="82"/>
      <c r="W17" s="82"/>
      <c r="X17" s="83"/>
    </row>
    <row r="18" spans="1:24" ht="16.5" customHeight="1" thickBot="1">
      <c r="A18" s="23" t="s">
        <v>237</v>
      </c>
      <c r="B18" s="52">
        <f t="shared" si="0"/>
        <v>1</v>
      </c>
      <c r="C18" s="53">
        <f t="shared" si="1"/>
        <v>0</v>
      </c>
      <c r="D18" s="24">
        <f>'10월'!C108</f>
        <v>0</v>
      </c>
      <c r="E18" s="24"/>
      <c r="F18" s="24"/>
      <c r="G18" s="24"/>
      <c r="H18" s="65">
        <v>1</v>
      </c>
      <c r="I18" s="66"/>
      <c r="K18" s="39">
        <f t="shared" si="2"/>
        <v>1</v>
      </c>
      <c r="M18" s="48"/>
      <c r="N18" s="33"/>
      <c r="O18" s="33"/>
      <c r="P18" s="33"/>
      <c r="Q18" s="33"/>
      <c r="R18" s="81"/>
      <c r="S18" s="82"/>
      <c r="T18" s="82"/>
      <c r="U18" s="82"/>
      <c r="V18" s="82"/>
      <c r="W18" s="82"/>
      <c r="X18" s="83"/>
    </row>
    <row r="19" spans="1:24" ht="16.5" customHeight="1" thickBot="1">
      <c r="A19" s="23" t="s">
        <v>242</v>
      </c>
      <c r="B19" s="52">
        <f t="shared" si="0"/>
        <v>0</v>
      </c>
      <c r="C19" s="53">
        <f t="shared" si="1"/>
        <v>0</v>
      </c>
      <c r="D19" s="24">
        <f>'10월'!C91</f>
        <v>0</v>
      </c>
      <c r="E19" s="24" t="s">
        <v>173</v>
      </c>
      <c r="F19" s="24"/>
      <c r="G19" s="24"/>
      <c r="H19" s="65"/>
      <c r="I19" s="66"/>
      <c r="K19" s="39">
        <f t="shared" si="2"/>
        <v>0</v>
      </c>
      <c r="M19" s="48"/>
      <c r="N19" s="33"/>
      <c r="O19" s="33"/>
      <c r="P19" s="33"/>
      <c r="Q19" s="33"/>
      <c r="R19" s="81"/>
      <c r="S19" s="82"/>
      <c r="T19" s="82"/>
      <c r="U19" s="82"/>
      <c r="V19" s="82"/>
      <c r="W19" s="82"/>
      <c r="X19" s="83"/>
    </row>
    <row r="20" spans="1:24" ht="16.5" customHeight="1" thickBot="1">
      <c r="A20" s="23" t="s">
        <v>18</v>
      </c>
      <c r="B20" s="52">
        <f t="shared" si="0"/>
        <v>0</v>
      </c>
      <c r="C20" s="53">
        <f t="shared" si="1"/>
        <v>-7</v>
      </c>
      <c r="D20" s="24">
        <f>'10월'!C16</f>
        <v>-4</v>
      </c>
      <c r="E20" s="24">
        <v>-3</v>
      </c>
      <c r="F20" s="24"/>
      <c r="G20" s="24"/>
      <c r="H20" s="28"/>
      <c r="I20" s="24"/>
      <c r="J20" s="25"/>
      <c r="K20" s="39">
        <f t="shared" si="2"/>
        <v>-7</v>
      </c>
      <c r="M20" s="48"/>
      <c r="N20" s="33"/>
      <c r="O20" s="33"/>
      <c r="P20" s="33"/>
      <c r="Q20" s="33"/>
      <c r="R20" s="81"/>
      <c r="S20" s="82"/>
      <c r="T20" s="82"/>
      <c r="U20" s="82"/>
      <c r="V20" s="82"/>
      <c r="W20" s="82"/>
      <c r="X20" s="83"/>
    </row>
    <row r="21" spans="1:24" ht="16.5" customHeight="1" thickBot="1">
      <c r="A21" s="23" t="s">
        <v>19</v>
      </c>
      <c r="B21" s="52">
        <f t="shared" si="0"/>
        <v>1</v>
      </c>
      <c r="C21" s="53">
        <f t="shared" si="1"/>
        <v>0</v>
      </c>
      <c r="D21" s="24">
        <f>'10월'!C17</f>
        <v>0</v>
      </c>
      <c r="E21" s="24"/>
      <c r="F21" s="24"/>
      <c r="G21" s="24"/>
      <c r="H21" s="28">
        <v>1</v>
      </c>
      <c r="I21" s="24"/>
      <c r="J21" s="25"/>
      <c r="K21" s="39">
        <f t="shared" si="2"/>
        <v>1</v>
      </c>
      <c r="M21" s="32"/>
      <c r="N21" s="33"/>
      <c r="O21" s="33"/>
      <c r="P21" s="33"/>
      <c r="Q21" s="33"/>
      <c r="R21" s="81"/>
      <c r="S21" s="82"/>
      <c r="T21" s="82"/>
      <c r="U21" s="82"/>
      <c r="V21" s="82"/>
      <c r="W21" s="82"/>
      <c r="X21" s="83"/>
    </row>
    <row r="22" spans="1:24" ht="16.5" customHeight="1" thickBot="1">
      <c r="A22" s="23" t="s">
        <v>20</v>
      </c>
      <c r="B22" s="52">
        <f t="shared" si="0"/>
        <v>0</v>
      </c>
      <c r="C22" s="53">
        <f t="shared" si="1"/>
        <v>-10</v>
      </c>
      <c r="D22" s="24">
        <f>'10월'!C18</f>
        <v>-7</v>
      </c>
      <c r="E22" s="24">
        <v>-3</v>
      </c>
      <c r="F22" s="24"/>
      <c r="G22" s="24"/>
      <c r="H22" s="28"/>
      <c r="I22" s="24"/>
      <c r="J22" s="25"/>
      <c r="K22" s="39">
        <f t="shared" si="2"/>
        <v>-10</v>
      </c>
      <c r="M22" s="32"/>
      <c r="N22" s="33"/>
      <c r="O22" s="33"/>
      <c r="P22" s="33"/>
      <c r="Q22" s="33"/>
      <c r="R22" s="81"/>
      <c r="S22" s="82"/>
      <c r="T22" s="82"/>
      <c r="U22" s="82"/>
      <c r="V22" s="82"/>
      <c r="W22" s="82"/>
      <c r="X22" s="83"/>
    </row>
    <row r="23" spans="1:24" ht="16.5" customHeight="1" thickBot="1">
      <c r="A23" s="23" t="s">
        <v>229</v>
      </c>
      <c r="B23" s="52">
        <f t="shared" si="0"/>
        <v>0</v>
      </c>
      <c r="C23" s="53">
        <f t="shared" si="1"/>
        <v>0</v>
      </c>
      <c r="D23" s="24">
        <f>'10월'!C97</f>
        <v>0</v>
      </c>
      <c r="E23" s="24"/>
      <c r="F23" s="24"/>
      <c r="G23" s="24"/>
      <c r="H23" s="65"/>
      <c r="I23" s="66"/>
      <c r="K23" s="39">
        <f t="shared" si="2"/>
        <v>0</v>
      </c>
      <c r="M23" s="48"/>
      <c r="N23" s="33"/>
      <c r="O23" s="33"/>
      <c r="P23" s="33"/>
      <c r="Q23" s="33"/>
      <c r="R23" s="81"/>
      <c r="S23" s="82"/>
      <c r="T23" s="82"/>
      <c r="U23" s="82"/>
      <c r="V23" s="82"/>
      <c r="W23" s="82"/>
      <c r="X23" s="83"/>
    </row>
    <row r="24" spans="1:24" ht="16.5" customHeight="1" thickBot="1">
      <c r="A24" s="23" t="s">
        <v>21</v>
      </c>
      <c r="B24" s="52">
        <f t="shared" si="0"/>
        <v>0</v>
      </c>
      <c r="C24" s="53">
        <f t="shared" si="1"/>
        <v>-17</v>
      </c>
      <c r="D24" s="24">
        <f>'10월'!C19</f>
        <v>-14</v>
      </c>
      <c r="E24" s="24">
        <v>-3</v>
      </c>
      <c r="F24" s="24"/>
      <c r="G24" s="24"/>
      <c r="H24" s="28"/>
      <c r="I24" s="24"/>
      <c r="J24" s="25"/>
      <c r="K24" s="39">
        <f t="shared" si="2"/>
        <v>-17</v>
      </c>
      <c r="M24" s="48"/>
      <c r="N24" s="33"/>
      <c r="O24" s="33"/>
      <c r="P24" s="33"/>
      <c r="Q24" s="33"/>
      <c r="R24" s="81"/>
      <c r="S24" s="82"/>
      <c r="T24" s="82"/>
      <c r="U24" s="82"/>
      <c r="V24" s="82"/>
      <c r="W24" s="82"/>
      <c r="X24" s="83"/>
    </row>
    <row r="25" spans="1:24" ht="16.5" customHeight="1" thickBot="1">
      <c r="A25" s="23" t="s">
        <v>22</v>
      </c>
      <c r="B25" s="52">
        <f t="shared" si="0"/>
        <v>1</v>
      </c>
      <c r="C25" s="53">
        <f t="shared" si="1"/>
        <v>0</v>
      </c>
      <c r="D25" s="24">
        <f>'10월'!C20</f>
        <v>0</v>
      </c>
      <c r="E25" s="24"/>
      <c r="F25" s="24"/>
      <c r="G25" s="24"/>
      <c r="H25" s="28">
        <v>1</v>
      </c>
      <c r="I25" s="24"/>
      <c r="J25" s="25"/>
      <c r="K25" s="39">
        <f t="shared" si="2"/>
        <v>1</v>
      </c>
      <c r="M25" s="48"/>
      <c r="N25" s="33"/>
      <c r="O25" s="33"/>
      <c r="P25" s="33"/>
      <c r="Q25" s="33"/>
      <c r="R25" s="81"/>
      <c r="S25" s="82"/>
      <c r="T25" s="82"/>
      <c r="U25" s="82"/>
      <c r="V25" s="82"/>
      <c r="W25" s="82"/>
      <c r="X25" s="83"/>
    </row>
    <row r="26" spans="1:24" ht="16.5" customHeight="1" thickBot="1">
      <c r="A26" s="23" t="s">
        <v>223</v>
      </c>
      <c r="B26" s="52">
        <f t="shared" si="0"/>
        <v>0</v>
      </c>
      <c r="C26" s="53">
        <f t="shared" si="1"/>
        <v>0</v>
      </c>
      <c r="D26" s="24">
        <f>'10월'!C102</f>
        <v>0</v>
      </c>
      <c r="E26" s="24"/>
      <c r="F26" s="24"/>
      <c r="G26" s="24"/>
      <c r="H26" s="65"/>
      <c r="I26" s="66"/>
      <c r="K26" s="39">
        <f t="shared" si="2"/>
        <v>0</v>
      </c>
      <c r="M26" s="48"/>
      <c r="N26" s="33"/>
      <c r="O26" s="33"/>
      <c r="P26" s="33"/>
      <c r="Q26" s="33"/>
      <c r="R26" s="81"/>
      <c r="S26" s="82"/>
      <c r="T26" s="82"/>
      <c r="U26" s="82"/>
      <c r="V26" s="82"/>
      <c r="W26" s="82"/>
      <c r="X26" s="83"/>
    </row>
    <row r="27" spans="1:24" ht="16.5" customHeight="1" thickBot="1">
      <c r="A27" s="23" t="s">
        <v>23</v>
      </c>
      <c r="B27" s="52">
        <f t="shared" si="0"/>
        <v>1</v>
      </c>
      <c r="C27" s="53">
        <f t="shared" si="1"/>
        <v>0</v>
      </c>
      <c r="D27" s="24">
        <f>'10월'!C21</f>
        <v>-1</v>
      </c>
      <c r="E27" s="24"/>
      <c r="F27" s="24"/>
      <c r="G27" s="24"/>
      <c r="H27" s="28">
        <v>1</v>
      </c>
      <c r="I27" s="24">
        <v>1</v>
      </c>
      <c r="J27" s="25"/>
      <c r="K27" s="39">
        <f t="shared" si="2"/>
        <v>1</v>
      </c>
      <c r="M27" s="48"/>
      <c r="N27" s="33"/>
      <c r="O27" s="33"/>
      <c r="P27" s="33"/>
      <c r="Q27" s="33"/>
      <c r="R27" s="81"/>
      <c r="S27" s="82"/>
      <c r="T27" s="82"/>
      <c r="U27" s="82"/>
      <c r="V27" s="82"/>
      <c r="W27" s="82"/>
      <c r="X27" s="83"/>
    </row>
    <row r="28" spans="1:24" ht="16.5" customHeight="1" thickBot="1">
      <c r="A28" s="23" t="s">
        <v>227</v>
      </c>
      <c r="B28" s="52">
        <f t="shared" si="0"/>
        <v>0</v>
      </c>
      <c r="C28" s="53">
        <f t="shared" si="1"/>
        <v>0</v>
      </c>
      <c r="D28" s="24">
        <f>'10월'!C96</f>
        <v>0</v>
      </c>
      <c r="E28" s="24" t="s">
        <v>173</v>
      </c>
      <c r="F28" s="24"/>
      <c r="G28" s="24"/>
      <c r="H28" s="65"/>
      <c r="I28" s="66"/>
      <c r="K28" s="39">
        <f t="shared" si="2"/>
        <v>0</v>
      </c>
      <c r="M28" s="48"/>
      <c r="N28" s="33"/>
      <c r="O28" s="33"/>
      <c r="P28" s="33"/>
      <c r="Q28" s="33"/>
      <c r="R28" s="81"/>
      <c r="S28" s="82"/>
      <c r="T28" s="82"/>
      <c r="U28" s="82"/>
      <c r="V28" s="82"/>
      <c r="W28" s="82"/>
      <c r="X28" s="83"/>
    </row>
    <row r="29" spans="1:24" ht="16.5" customHeight="1" thickBot="1">
      <c r="A29" s="23" t="s">
        <v>245</v>
      </c>
      <c r="B29" s="52">
        <f t="shared" si="0"/>
        <v>0</v>
      </c>
      <c r="C29" s="53">
        <f t="shared" si="1"/>
        <v>0</v>
      </c>
      <c r="D29" s="24">
        <f>'10월'!C107</f>
        <v>0</v>
      </c>
      <c r="E29" s="24" t="s">
        <v>173</v>
      </c>
      <c r="F29" s="24"/>
      <c r="G29" s="24"/>
      <c r="H29" s="65"/>
      <c r="I29" s="66"/>
      <c r="K29" s="39">
        <f t="shared" si="2"/>
        <v>0</v>
      </c>
      <c r="M29" s="48"/>
      <c r="N29" s="33"/>
      <c r="O29" s="33"/>
      <c r="P29" s="33"/>
      <c r="Q29" s="33"/>
      <c r="R29" s="81"/>
      <c r="S29" s="82"/>
      <c r="T29" s="82"/>
      <c r="U29" s="82"/>
      <c r="V29" s="82"/>
      <c r="W29" s="82"/>
      <c r="X29" s="83"/>
    </row>
    <row r="30" spans="1:24" ht="16.5" customHeight="1" thickBot="1">
      <c r="A30" s="23" t="s">
        <v>24</v>
      </c>
      <c r="B30" s="52">
        <f t="shared" si="0"/>
        <v>0</v>
      </c>
      <c r="C30" s="53">
        <f t="shared" si="1"/>
        <v>-14</v>
      </c>
      <c r="D30" s="24">
        <f>'10월'!C22</f>
        <v>-14</v>
      </c>
      <c r="E30" s="24"/>
      <c r="F30" s="24"/>
      <c r="G30" s="24"/>
      <c r="H30" s="28"/>
      <c r="I30" s="24"/>
      <c r="J30" s="25"/>
      <c r="K30" s="39">
        <f t="shared" si="2"/>
        <v>-14</v>
      </c>
      <c r="M30" s="48"/>
      <c r="N30" s="33"/>
      <c r="O30" s="33"/>
      <c r="P30" s="33"/>
      <c r="Q30" s="33"/>
      <c r="R30" s="81"/>
      <c r="S30" s="82"/>
      <c r="T30" s="82"/>
      <c r="U30" s="82"/>
      <c r="V30" s="82"/>
      <c r="W30" s="82"/>
      <c r="X30" s="83"/>
    </row>
    <row r="31" spans="1:24" ht="16.5" customHeight="1" thickBot="1">
      <c r="A31" s="23" t="s">
        <v>25</v>
      </c>
      <c r="B31" s="52">
        <f t="shared" si="0"/>
        <v>0</v>
      </c>
      <c r="C31" s="53">
        <f t="shared" si="1"/>
        <v>-8</v>
      </c>
      <c r="D31" s="24">
        <f>'10월'!C23</f>
        <v>-8</v>
      </c>
      <c r="E31" s="24"/>
      <c r="F31" s="24"/>
      <c r="G31" s="24"/>
      <c r="H31" s="28"/>
      <c r="I31" s="24"/>
      <c r="J31" s="25"/>
      <c r="K31" s="39">
        <f t="shared" si="2"/>
        <v>-8</v>
      </c>
      <c r="M31" s="48"/>
      <c r="N31" s="33"/>
      <c r="O31" s="33"/>
      <c r="P31" s="33"/>
      <c r="Q31" s="33"/>
      <c r="R31" s="81"/>
      <c r="S31" s="82"/>
      <c r="T31" s="82"/>
      <c r="U31" s="82"/>
      <c r="V31" s="82"/>
      <c r="W31" s="82"/>
      <c r="X31" s="83"/>
    </row>
    <row r="32" spans="1:24" ht="16.5" customHeight="1" thickBot="1">
      <c r="A32" s="23" t="s">
        <v>26</v>
      </c>
      <c r="B32" s="52">
        <f t="shared" si="0"/>
        <v>0</v>
      </c>
      <c r="C32" s="53">
        <f t="shared" si="1"/>
        <v>-10</v>
      </c>
      <c r="D32" s="24">
        <f>'10월'!C24</f>
        <v>-7</v>
      </c>
      <c r="E32" s="24">
        <v>-3</v>
      </c>
      <c r="F32" s="24"/>
      <c r="G32" s="24"/>
      <c r="H32" s="28"/>
      <c r="I32" s="24"/>
      <c r="J32" s="25"/>
      <c r="K32" s="39">
        <f t="shared" si="2"/>
        <v>-10</v>
      </c>
      <c r="M32" s="48"/>
      <c r="N32" s="33"/>
      <c r="O32" s="33"/>
      <c r="P32" s="33"/>
      <c r="Q32" s="33"/>
      <c r="R32" s="81"/>
      <c r="S32" s="82"/>
      <c r="T32" s="82"/>
      <c r="U32" s="82"/>
      <c r="V32" s="82"/>
      <c r="W32" s="82"/>
      <c r="X32" s="83"/>
    </row>
    <row r="33" spans="1:24" ht="16.5" customHeight="1" thickBot="1">
      <c r="A33" s="23" t="s">
        <v>27</v>
      </c>
      <c r="B33" s="52">
        <f t="shared" si="0"/>
        <v>0</v>
      </c>
      <c r="C33" s="53">
        <f t="shared" si="1"/>
        <v>-12</v>
      </c>
      <c r="D33" s="24">
        <f>'10월'!C25</f>
        <v>-9</v>
      </c>
      <c r="E33" s="24">
        <v>-3</v>
      </c>
      <c r="F33" s="24"/>
      <c r="G33" s="24"/>
      <c r="H33" s="28"/>
      <c r="I33" s="24"/>
      <c r="J33" s="25"/>
      <c r="K33" s="39">
        <f t="shared" si="2"/>
        <v>-12</v>
      </c>
      <c r="M33" s="48"/>
      <c r="N33" s="33"/>
      <c r="O33" s="33"/>
      <c r="P33" s="33"/>
      <c r="Q33" s="33"/>
      <c r="R33" s="81"/>
      <c r="S33" s="82"/>
      <c r="T33" s="82"/>
      <c r="U33" s="82"/>
      <c r="V33" s="82"/>
      <c r="W33" s="82"/>
      <c r="X33" s="83"/>
    </row>
    <row r="34" spans="1:24" ht="16.5" customHeight="1" thickBot="1">
      <c r="A34" s="23" t="s">
        <v>234</v>
      </c>
      <c r="B34" s="52">
        <f t="shared" si="0"/>
        <v>0</v>
      </c>
      <c r="C34" s="53">
        <f t="shared" si="1"/>
        <v>0</v>
      </c>
      <c r="D34" s="24">
        <f>'10월'!C104</f>
        <v>0</v>
      </c>
      <c r="E34" s="24"/>
      <c r="F34" s="24"/>
      <c r="G34" s="24"/>
      <c r="H34" s="65"/>
      <c r="I34" s="66"/>
      <c r="K34" s="39">
        <f t="shared" si="2"/>
        <v>0</v>
      </c>
      <c r="M34" s="48"/>
      <c r="N34" s="33"/>
      <c r="O34" s="33"/>
      <c r="P34" s="33"/>
      <c r="Q34" s="33"/>
      <c r="R34" s="81"/>
      <c r="S34" s="82"/>
      <c r="T34" s="82"/>
      <c r="U34" s="82"/>
      <c r="V34" s="82"/>
      <c r="W34" s="82"/>
      <c r="X34" s="83"/>
    </row>
    <row r="35" spans="1:24" ht="16.5" customHeight="1" thickBot="1">
      <c r="A35" s="23" t="s">
        <v>28</v>
      </c>
      <c r="B35" s="52">
        <f t="shared" ref="B35:B66" si="3">SUM(G35:H35)</f>
        <v>2</v>
      </c>
      <c r="C35" s="53">
        <f t="shared" ref="C35:C66" si="4">IF(K35&gt;=0,0,K35)</f>
        <v>0</v>
      </c>
      <c r="D35" s="24">
        <f>'10월'!C26</f>
        <v>0</v>
      </c>
      <c r="E35" s="24"/>
      <c r="F35" s="24"/>
      <c r="G35" s="24"/>
      <c r="H35" s="28">
        <v>2</v>
      </c>
      <c r="I35" s="24">
        <v>2</v>
      </c>
      <c r="J35" s="25"/>
      <c r="K35" s="39">
        <f t="shared" ref="K35:K66" si="5">IF(G35&gt;=3, SUM(D35:F35, 5, H35:I35), SUM(D35:I35))</f>
        <v>4</v>
      </c>
      <c r="M35" s="48"/>
      <c r="N35" s="33"/>
      <c r="O35" s="33"/>
      <c r="P35" s="33"/>
      <c r="Q35" s="33"/>
      <c r="R35" s="81"/>
      <c r="S35" s="82"/>
      <c r="T35" s="82"/>
      <c r="U35" s="82"/>
      <c r="V35" s="82"/>
      <c r="W35" s="82"/>
      <c r="X35" s="83"/>
    </row>
    <row r="36" spans="1:24" ht="16.5" customHeight="1" thickBot="1">
      <c r="A36" s="23" t="s">
        <v>29</v>
      </c>
      <c r="B36" s="52">
        <f t="shared" si="3"/>
        <v>2</v>
      </c>
      <c r="C36" s="53">
        <f t="shared" si="4"/>
        <v>0</v>
      </c>
      <c r="D36" s="24">
        <f>'10월'!C27</f>
        <v>0</v>
      </c>
      <c r="E36" s="24"/>
      <c r="F36" s="24"/>
      <c r="G36" s="24"/>
      <c r="H36" s="28">
        <v>2</v>
      </c>
      <c r="I36" s="24"/>
      <c r="J36" s="25"/>
      <c r="K36" s="39">
        <f t="shared" si="5"/>
        <v>2</v>
      </c>
      <c r="M36" s="48"/>
      <c r="N36" s="33"/>
      <c r="O36" s="33"/>
      <c r="P36" s="33"/>
      <c r="Q36" s="33"/>
      <c r="R36" s="81"/>
      <c r="S36" s="82"/>
      <c r="T36" s="82"/>
      <c r="U36" s="82"/>
      <c r="V36" s="82"/>
      <c r="W36" s="82"/>
      <c r="X36" s="83"/>
    </row>
    <row r="37" spans="1:24" ht="16.5" customHeight="1" thickBot="1">
      <c r="A37" s="23" t="s">
        <v>30</v>
      </c>
      <c r="B37" s="52">
        <f t="shared" si="3"/>
        <v>0</v>
      </c>
      <c r="C37" s="53">
        <f t="shared" si="4"/>
        <v>-5</v>
      </c>
      <c r="D37" s="24">
        <f>'10월'!C28</f>
        <v>-5</v>
      </c>
      <c r="E37" s="24"/>
      <c r="F37" s="24"/>
      <c r="G37" s="24"/>
      <c r="H37" s="28"/>
      <c r="I37" s="24"/>
      <c r="J37" s="25"/>
      <c r="K37" s="39">
        <f t="shared" si="5"/>
        <v>-5</v>
      </c>
      <c r="M37" s="48"/>
      <c r="N37" s="33"/>
      <c r="O37" s="33"/>
      <c r="P37" s="33"/>
      <c r="Q37" s="33"/>
      <c r="R37" s="81"/>
      <c r="S37" s="82"/>
      <c r="T37" s="82"/>
      <c r="U37" s="82"/>
      <c r="V37" s="82"/>
      <c r="W37" s="82"/>
      <c r="X37" s="83"/>
    </row>
    <row r="38" spans="1:24" ht="16.5" customHeight="1" thickBot="1">
      <c r="A38" s="23" t="s">
        <v>224</v>
      </c>
      <c r="B38" s="52">
        <f t="shared" si="3"/>
        <v>0</v>
      </c>
      <c r="C38" s="53">
        <f t="shared" si="4"/>
        <v>0</v>
      </c>
      <c r="D38" s="24">
        <f>'10월'!C103</f>
        <v>0</v>
      </c>
      <c r="E38" s="24" t="s">
        <v>173</v>
      </c>
      <c r="F38" s="24"/>
      <c r="G38" s="24"/>
      <c r="H38" s="65"/>
      <c r="I38" s="66"/>
      <c r="K38" s="39">
        <f t="shared" si="5"/>
        <v>0</v>
      </c>
      <c r="M38" s="48"/>
      <c r="N38" s="33"/>
      <c r="O38" s="33"/>
      <c r="P38" s="33"/>
      <c r="Q38" s="33"/>
      <c r="R38" s="81"/>
      <c r="S38" s="82"/>
      <c r="T38" s="82"/>
      <c r="U38" s="82"/>
      <c r="V38" s="82"/>
      <c r="W38" s="82"/>
      <c r="X38" s="83"/>
    </row>
    <row r="39" spans="1:24" ht="16.5" customHeight="1" thickBot="1">
      <c r="A39" s="23" t="s">
        <v>31</v>
      </c>
      <c r="B39" s="52">
        <f t="shared" si="3"/>
        <v>1</v>
      </c>
      <c r="C39" s="53">
        <f t="shared" si="4"/>
        <v>0</v>
      </c>
      <c r="D39" s="24">
        <f>'10월'!C29</f>
        <v>0</v>
      </c>
      <c r="E39" s="24"/>
      <c r="F39" s="24"/>
      <c r="G39" s="24"/>
      <c r="H39" s="28">
        <v>1</v>
      </c>
      <c r="I39" s="24"/>
      <c r="J39" s="25"/>
      <c r="K39" s="39">
        <f t="shared" si="5"/>
        <v>1</v>
      </c>
      <c r="M39" s="48"/>
      <c r="N39" s="33"/>
      <c r="O39" s="33"/>
      <c r="P39" s="33"/>
      <c r="Q39" s="33"/>
      <c r="R39" s="81"/>
      <c r="S39" s="82"/>
      <c r="T39" s="82"/>
      <c r="U39" s="82"/>
      <c r="V39" s="82"/>
      <c r="W39" s="82"/>
      <c r="X39" s="83"/>
    </row>
    <row r="40" spans="1:24" ht="16.5" customHeight="1" thickBot="1">
      <c r="A40" s="23" t="s">
        <v>32</v>
      </c>
      <c r="B40" s="52">
        <f t="shared" si="3"/>
        <v>0</v>
      </c>
      <c r="C40" s="53">
        <f t="shared" si="4"/>
        <v>-3</v>
      </c>
      <c r="D40" s="24">
        <f>'10월'!C30</f>
        <v>0</v>
      </c>
      <c r="E40" s="24">
        <v>-3</v>
      </c>
      <c r="F40" s="24"/>
      <c r="G40" s="24"/>
      <c r="H40" s="28"/>
      <c r="I40" s="24"/>
      <c r="J40" s="25"/>
      <c r="K40" s="39">
        <f t="shared" si="5"/>
        <v>-3</v>
      </c>
      <c r="M40" s="49"/>
      <c r="N40" s="50"/>
      <c r="O40" s="50"/>
      <c r="P40" s="50"/>
      <c r="Q40" s="50"/>
      <c r="R40" s="88"/>
      <c r="S40" s="89"/>
      <c r="T40" s="89"/>
      <c r="U40" s="89"/>
      <c r="V40" s="89"/>
      <c r="W40" s="89"/>
      <c r="X40" s="90"/>
    </row>
    <row r="41" spans="1:24" ht="16.5" customHeight="1">
      <c r="A41" s="23" t="s">
        <v>33</v>
      </c>
      <c r="B41" s="52">
        <f t="shared" si="3"/>
        <v>0</v>
      </c>
      <c r="C41" s="53">
        <f t="shared" si="4"/>
        <v>0</v>
      </c>
      <c r="D41" s="24">
        <f>'10월'!C31</f>
        <v>0</v>
      </c>
      <c r="E41" s="24"/>
      <c r="F41" s="24"/>
      <c r="G41" s="24"/>
      <c r="H41" s="28"/>
      <c r="I41" s="24"/>
      <c r="J41" s="25"/>
      <c r="K41" s="39">
        <f t="shared" si="5"/>
        <v>0</v>
      </c>
    </row>
    <row r="42" spans="1:24" ht="16.5" customHeight="1">
      <c r="A42" s="23" t="s">
        <v>34</v>
      </c>
      <c r="B42" s="52">
        <f t="shared" si="3"/>
        <v>0</v>
      </c>
      <c r="C42" s="53">
        <f t="shared" si="4"/>
        <v>-4</v>
      </c>
      <c r="D42" s="24">
        <f>'10월'!C32</f>
        <v>-4</v>
      </c>
      <c r="E42" s="24"/>
      <c r="F42" s="24"/>
      <c r="G42" s="24"/>
      <c r="H42" s="28"/>
      <c r="I42" s="24"/>
      <c r="J42" s="25"/>
      <c r="K42" s="39">
        <f t="shared" si="5"/>
        <v>-4</v>
      </c>
    </row>
    <row r="43" spans="1:24" ht="16.5" customHeight="1">
      <c r="A43" s="23" t="s">
        <v>35</v>
      </c>
      <c r="B43" s="52">
        <f t="shared" si="3"/>
        <v>1</v>
      </c>
      <c r="C43" s="53">
        <f t="shared" si="4"/>
        <v>-4</v>
      </c>
      <c r="D43" s="24">
        <f>'10월'!C33</f>
        <v>-5</v>
      </c>
      <c r="E43" s="24"/>
      <c r="F43" s="24"/>
      <c r="G43" s="24"/>
      <c r="H43" s="28">
        <v>1</v>
      </c>
      <c r="I43" s="24"/>
      <c r="J43" s="25"/>
      <c r="K43" s="39">
        <f t="shared" si="5"/>
        <v>-4</v>
      </c>
    </row>
    <row r="44" spans="1:24" ht="16.5" customHeight="1">
      <c r="A44" s="23" t="s">
        <v>239</v>
      </c>
      <c r="B44" s="52">
        <f t="shared" si="3"/>
        <v>0</v>
      </c>
      <c r="C44" s="53">
        <f t="shared" si="4"/>
        <v>0</v>
      </c>
      <c r="D44" s="24">
        <f>'10월'!C106</f>
        <v>0</v>
      </c>
      <c r="E44" s="24"/>
      <c r="F44" s="24"/>
      <c r="G44" s="24"/>
      <c r="H44" s="65"/>
      <c r="I44" s="66"/>
      <c r="K44" s="39">
        <f t="shared" si="5"/>
        <v>0</v>
      </c>
    </row>
    <row r="45" spans="1:24" ht="16.5" customHeight="1">
      <c r="A45" s="23" t="s">
        <v>36</v>
      </c>
      <c r="B45" s="52">
        <f t="shared" si="3"/>
        <v>1</v>
      </c>
      <c r="C45" s="53">
        <f t="shared" si="4"/>
        <v>0</v>
      </c>
      <c r="D45" s="24">
        <f>'10월'!C34</f>
        <v>0</v>
      </c>
      <c r="E45" s="24"/>
      <c r="F45" s="24"/>
      <c r="G45" s="24"/>
      <c r="H45" s="28">
        <v>1</v>
      </c>
      <c r="I45" s="24">
        <v>1</v>
      </c>
      <c r="J45" s="25"/>
      <c r="K45" s="39">
        <f t="shared" si="5"/>
        <v>2</v>
      </c>
    </row>
    <row r="46" spans="1:24" ht="16.5" customHeight="1">
      <c r="A46" s="23" t="s">
        <v>37</v>
      </c>
      <c r="B46" s="52">
        <f t="shared" si="3"/>
        <v>0</v>
      </c>
      <c r="C46" s="53">
        <f t="shared" si="4"/>
        <v>0</v>
      </c>
      <c r="D46" s="24">
        <f>'10월'!C35</f>
        <v>0</v>
      </c>
      <c r="E46" s="24"/>
      <c r="F46" s="24"/>
      <c r="G46" s="24"/>
      <c r="H46" s="28"/>
      <c r="I46" s="24"/>
      <c r="J46" s="25"/>
      <c r="K46" s="39">
        <f t="shared" si="5"/>
        <v>0</v>
      </c>
    </row>
    <row r="47" spans="1:24" ht="16.5" customHeight="1">
      <c r="A47" s="23" t="s">
        <v>38</v>
      </c>
      <c r="B47" s="52">
        <f t="shared" si="3"/>
        <v>0</v>
      </c>
      <c r="C47" s="53">
        <f t="shared" si="4"/>
        <v>-3</v>
      </c>
      <c r="D47" s="24">
        <f>'10월'!C36</f>
        <v>0</v>
      </c>
      <c r="E47" s="24">
        <v>-3</v>
      </c>
      <c r="F47" s="24"/>
      <c r="G47" s="24"/>
      <c r="H47" s="28"/>
      <c r="I47" s="24"/>
      <c r="J47" s="25"/>
      <c r="K47" s="39">
        <f t="shared" si="5"/>
        <v>-3</v>
      </c>
    </row>
    <row r="48" spans="1:24" ht="16.5" customHeight="1">
      <c r="A48" s="23" t="s">
        <v>39</v>
      </c>
      <c r="B48" s="52">
        <f t="shared" si="3"/>
        <v>1</v>
      </c>
      <c r="C48" s="53">
        <f t="shared" si="4"/>
        <v>-7</v>
      </c>
      <c r="D48" s="24">
        <f>'10월'!C37</f>
        <v>-8</v>
      </c>
      <c r="E48" s="24"/>
      <c r="F48" s="24"/>
      <c r="G48" s="24"/>
      <c r="H48" s="28">
        <v>1</v>
      </c>
      <c r="I48" s="24"/>
      <c r="J48" s="25"/>
      <c r="K48" s="39">
        <f t="shared" si="5"/>
        <v>-7</v>
      </c>
    </row>
    <row r="49" spans="1:11" ht="16.5" customHeight="1">
      <c r="A49" s="23" t="s">
        <v>41</v>
      </c>
      <c r="B49" s="52">
        <f t="shared" si="3"/>
        <v>0</v>
      </c>
      <c r="C49" s="53">
        <f t="shared" si="4"/>
        <v>0</v>
      </c>
      <c r="D49" s="24">
        <f>'10월'!C38</f>
        <v>0</v>
      </c>
      <c r="E49" s="24"/>
      <c r="F49" s="24"/>
      <c r="G49" s="24"/>
      <c r="H49" s="28"/>
      <c r="I49" s="24"/>
      <c r="J49" s="25"/>
      <c r="K49" s="39">
        <f t="shared" si="5"/>
        <v>0</v>
      </c>
    </row>
    <row r="50" spans="1:11" ht="16.5" customHeight="1">
      <c r="A50" s="23" t="s">
        <v>42</v>
      </c>
      <c r="B50" s="52">
        <f t="shared" si="3"/>
        <v>0</v>
      </c>
      <c r="C50" s="53">
        <f t="shared" si="4"/>
        <v>-11</v>
      </c>
      <c r="D50" s="24">
        <f>'10월'!C39</f>
        <v>-8</v>
      </c>
      <c r="E50" s="24">
        <v>-3</v>
      </c>
      <c r="F50" s="24"/>
      <c r="G50" s="24"/>
      <c r="H50" s="28"/>
      <c r="I50" s="24"/>
      <c r="J50" s="25"/>
      <c r="K50" s="39">
        <f t="shared" si="5"/>
        <v>-11</v>
      </c>
    </row>
    <row r="51" spans="1:11" ht="16.5" customHeight="1">
      <c r="A51" s="23" t="s">
        <v>43</v>
      </c>
      <c r="B51" s="52">
        <f t="shared" si="3"/>
        <v>0</v>
      </c>
      <c r="C51" s="53">
        <f t="shared" si="4"/>
        <v>-3</v>
      </c>
      <c r="D51" s="24">
        <f>'10월'!C40</f>
        <v>0</v>
      </c>
      <c r="E51" s="24">
        <v>-3</v>
      </c>
      <c r="F51" s="24"/>
      <c r="G51" s="24"/>
      <c r="H51" s="28"/>
      <c r="I51" s="24"/>
      <c r="J51" s="25"/>
      <c r="K51" s="39">
        <f t="shared" si="5"/>
        <v>-3</v>
      </c>
    </row>
    <row r="52" spans="1:11" ht="16.5" customHeight="1">
      <c r="A52" s="23" t="s">
        <v>231</v>
      </c>
      <c r="B52" s="52">
        <f t="shared" si="3"/>
        <v>0</v>
      </c>
      <c r="C52" s="53">
        <f t="shared" si="4"/>
        <v>0</v>
      </c>
      <c r="D52" s="24">
        <f>'10월'!C110</f>
        <v>0</v>
      </c>
      <c r="E52" s="24"/>
      <c r="F52" s="24"/>
      <c r="G52" s="24"/>
      <c r="H52" s="65"/>
      <c r="I52" s="66"/>
      <c r="K52" s="39">
        <f t="shared" si="5"/>
        <v>0</v>
      </c>
    </row>
    <row r="53" spans="1:11" ht="16.5" customHeight="1">
      <c r="A53" s="23" t="s">
        <v>44</v>
      </c>
      <c r="B53" s="52">
        <f t="shared" si="3"/>
        <v>0</v>
      </c>
      <c r="C53" s="53">
        <f t="shared" si="4"/>
        <v>-17</v>
      </c>
      <c r="D53" s="24">
        <f>'10월'!C41</f>
        <v>-14</v>
      </c>
      <c r="E53" s="24">
        <v>-3</v>
      </c>
      <c r="F53" s="24"/>
      <c r="G53" s="24"/>
      <c r="H53" s="28"/>
      <c r="I53" s="24"/>
      <c r="J53" s="25"/>
      <c r="K53" s="39">
        <f t="shared" si="5"/>
        <v>-17</v>
      </c>
    </row>
    <row r="54" spans="1:11" ht="16.5" customHeight="1">
      <c r="A54" s="23" t="s">
        <v>45</v>
      </c>
      <c r="B54" s="52">
        <f t="shared" si="3"/>
        <v>1</v>
      </c>
      <c r="C54" s="53">
        <f t="shared" si="4"/>
        <v>0</v>
      </c>
      <c r="D54" s="24">
        <f>'10월'!C42</f>
        <v>0</v>
      </c>
      <c r="E54" s="24"/>
      <c r="F54" s="24"/>
      <c r="G54" s="24"/>
      <c r="H54" s="28">
        <v>1</v>
      </c>
      <c r="I54" s="24"/>
      <c r="J54" s="25"/>
      <c r="K54" s="39">
        <f t="shared" si="5"/>
        <v>1</v>
      </c>
    </row>
    <row r="55" spans="1:11" ht="16.5" customHeight="1">
      <c r="A55" s="23" t="s">
        <v>46</v>
      </c>
      <c r="B55" s="52">
        <f t="shared" si="3"/>
        <v>1</v>
      </c>
      <c r="C55" s="53">
        <f t="shared" si="4"/>
        <v>-2</v>
      </c>
      <c r="D55" s="24">
        <f>'10월'!C43</f>
        <v>-3</v>
      </c>
      <c r="E55" s="24"/>
      <c r="F55" s="24"/>
      <c r="G55" s="24"/>
      <c r="H55" s="28">
        <v>1</v>
      </c>
      <c r="I55" s="24"/>
      <c r="J55" s="25"/>
      <c r="K55" s="39">
        <f t="shared" si="5"/>
        <v>-2</v>
      </c>
    </row>
    <row r="56" spans="1:11" ht="16.5" customHeight="1">
      <c r="A56" s="23" t="s">
        <v>47</v>
      </c>
      <c r="B56" s="52">
        <f t="shared" si="3"/>
        <v>0</v>
      </c>
      <c r="C56" s="53">
        <f t="shared" si="4"/>
        <v>0</v>
      </c>
      <c r="D56" s="24">
        <f>'10월'!C44</f>
        <v>0</v>
      </c>
      <c r="E56" s="24"/>
      <c r="F56" s="24"/>
      <c r="G56" s="24"/>
      <c r="H56" s="28"/>
      <c r="I56" s="24"/>
      <c r="J56" s="25"/>
      <c r="K56" s="39">
        <f t="shared" si="5"/>
        <v>0</v>
      </c>
    </row>
    <row r="57" spans="1:11" ht="16.5" customHeight="1">
      <c r="A57" s="23" t="s">
        <v>236</v>
      </c>
      <c r="B57" s="52">
        <f t="shared" si="3"/>
        <v>0</v>
      </c>
      <c r="C57" s="53">
        <f t="shared" si="4"/>
        <v>0</v>
      </c>
      <c r="D57" s="24">
        <f>'10월'!C105</f>
        <v>0</v>
      </c>
      <c r="E57" s="24"/>
      <c r="F57" s="28"/>
      <c r="G57" s="24"/>
      <c r="H57" s="65"/>
      <c r="I57" s="66"/>
      <c r="K57" s="39">
        <f t="shared" si="5"/>
        <v>0</v>
      </c>
    </row>
    <row r="58" spans="1:11" ht="16.5" customHeight="1">
      <c r="A58" s="23" t="s">
        <v>48</v>
      </c>
      <c r="B58" s="52">
        <f t="shared" si="3"/>
        <v>0</v>
      </c>
      <c r="C58" s="53">
        <f t="shared" si="4"/>
        <v>-10</v>
      </c>
      <c r="D58" s="24">
        <f>'10월'!C45</f>
        <v>-7</v>
      </c>
      <c r="E58" s="24">
        <v>-3</v>
      </c>
      <c r="F58" s="28"/>
      <c r="G58" s="24"/>
      <c r="H58" s="28"/>
      <c r="I58" s="24"/>
      <c r="J58" s="25"/>
      <c r="K58" s="39">
        <f t="shared" si="5"/>
        <v>-10</v>
      </c>
    </row>
    <row r="59" spans="1:11" ht="16.5" customHeight="1">
      <c r="A59" s="23" t="s">
        <v>49</v>
      </c>
      <c r="B59" s="52">
        <f t="shared" si="3"/>
        <v>1</v>
      </c>
      <c r="C59" s="53">
        <f t="shared" si="4"/>
        <v>0</v>
      </c>
      <c r="D59" s="24">
        <f>'10월'!C46</f>
        <v>0</v>
      </c>
      <c r="E59" s="24"/>
      <c r="F59" s="28"/>
      <c r="G59" s="24"/>
      <c r="H59" s="28">
        <v>1</v>
      </c>
      <c r="I59" s="24"/>
      <c r="J59" s="25"/>
      <c r="K59" s="39">
        <f t="shared" si="5"/>
        <v>1</v>
      </c>
    </row>
    <row r="60" spans="1:11" ht="16.5" customHeight="1">
      <c r="A60" s="23" t="s">
        <v>50</v>
      </c>
      <c r="B60" s="52">
        <f t="shared" si="3"/>
        <v>0</v>
      </c>
      <c r="C60" s="53">
        <f t="shared" si="4"/>
        <v>-3</v>
      </c>
      <c r="D60" s="24">
        <f>'10월'!C47</f>
        <v>0</v>
      </c>
      <c r="E60" s="24">
        <v>-3</v>
      </c>
      <c r="F60" s="28"/>
      <c r="G60" s="24"/>
      <c r="H60" s="28"/>
      <c r="I60" s="24"/>
      <c r="J60" s="25"/>
      <c r="K60" s="39">
        <f t="shared" si="5"/>
        <v>-3</v>
      </c>
    </row>
    <row r="61" spans="1:11" ht="16.5" customHeight="1">
      <c r="A61" s="23" t="s">
        <v>51</v>
      </c>
      <c r="B61" s="52">
        <f t="shared" si="3"/>
        <v>1</v>
      </c>
      <c r="C61" s="53">
        <f t="shared" si="4"/>
        <v>0</v>
      </c>
      <c r="D61" s="24">
        <f>'10월'!C48</f>
        <v>-1</v>
      </c>
      <c r="E61" s="24"/>
      <c r="F61" s="28"/>
      <c r="G61" s="24"/>
      <c r="H61" s="28">
        <v>1</v>
      </c>
      <c r="I61" s="24"/>
      <c r="J61" s="25"/>
      <c r="K61" s="39">
        <f t="shared" si="5"/>
        <v>0</v>
      </c>
    </row>
    <row r="62" spans="1:11" ht="16.5" customHeight="1">
      <c r="A62" s="23" t="s">
        <v>52</v>
      </c>
      <c r="B62" s="52">
        <f t="shared" si="3"/>
        <v>0</v>
      </c>
      <c r="C62" s="53">
        <f t="shared" si="4"/>
        <v>-3</v>
      </c>
      <c r="D62" s="24">
        <f>'10월'!C49</f>
        <v>0</v>
      </c>
      <c r="E62" s="24">
        <v>-3</v>
      </c>
      <c r="F62" s="28"/>
      <c r="G62" s="24"/>
      <c r="H62" s="28"/>
      <c r="I62" s="24"/>
      <c r="J62" s="25"/>
      <c r="K62" s="39">
        <f t="shared" si="5"/>
        <v>-3</v>
      </c>
    </row>
    <row r="63" spans="1:11" ht="16.5" customHeight="1">
      <c r="A63" s="23" t="s">
        <v>53</v>
      </c>
      <c r="B63" s="52">
        <f t="shared" si="3"/>
        <v>0</v>
      </c>
      <c r="C63" s="53">
        <f t="shared" si="4"/>
        <v>-4</v>
      </c>
      <c r="D63" s="24">
        <f>'10월'!C50</f>
        <v>-1</v>
      </c>
      <c r="E63" s="24">
        <v>-3</v>
      </c>
      <c r="F63" s="28"/>
      <c r="G63" s="24"/>
      <c r="H63" s="28"/>
      <c r="I63" s="24"/>
      <c r="J63" s="25"/>
      <c r="K63" s="39">
        <f t="shared" si="5"/>
        <v>-4</v>
      </c>
    </row>
    <row r="64" spans="1:11" ht="16.5" customHeight="1">
      <c r="A64" s="23" t="s">
        <v>54</v>
      </c>
      <c r="B64" s="52">
        <f t="shared" si="3"/>
        <v>0</v>
      </c>
      <c r="C64" s="53">
        <f t="shared" si="4"/>
        <v>-3</v>
      </c>
      <c r="D64" s="24">
        <f>'10월'!C51</f>
        <v>0</v>
      </c>
      <c r="E64" s="24">
        <v>-3</v>
      </c>
      <c r="F64" s="28"/>
      <c r="G64" s="24"/>
      <c r="H64" s="28"/>
      <c r="I64" s="24"/>
      <c r="J64" s="25"/>
      <c r="K64" s="39">
        <f t="shared" si="5"/>
        <v>-3</v>
      </c>
    </row>
    <row r="65" spans="1:11" ht="16.5" customHeight="1">
      <c r="A65" s="23" t="s">
        <v>55</v>
      </c>
      <c r="B65" s="52">
        <f t="shared" si="3"/>
        <v>0</v>
      </c>
      <c r="C65" s="53">
        <f t="shared" si="4"/>
        <v>-3</v>
      </c>
      <c r="D65" s="24">
        <f>'10월'!C52</f>
        <v>0</v>
      </c>
      <c r="E65" s="24">
        <v>-3</v>
      </c>
      <c r="F65" s="28"/>
      <c r="G65" s="24"/>
      <c r="H65" s="28"/>
      <c r="I65" s="24"/>
      <c r="J65" s="25"/>
      <c r="K65" s="39">
        <f t="shared" si="5"/>
        <v>-3</v>
      </c>
    </row>
    <row r="66" spans="1:11" ht="16.5" customHeight="1">
      <c r="A66" s="23" t="s">
        <v>233</v>
      </c>
      <c r="B66" s="52">
        <f t="shared" si="3"/>
        <v>0</v>
      </c>
      <c r="C66" s="53">
        <f t="shared" si="4"/>
        <v>0</v>
      </c>
      <c r="D66" s="24">
        <f>'10월'!C94</f>
        <v>0</v>
      </c>
      <c r="E66" s="24"/>
      <c r="F66" s="28"/>
      <c r="G66" s="24"/>
      <c r="H66" s="65"/>
      <c r="I66" s="66"/>
      <c r="K66" s="39">
        <f t="shared" si="5"/>
        <v>0</v>
      </c>
    </row>
    <row r="67" spans="1:11" ht="16.5" customHeight="1">
      <c r="A67" s="23" t="s">
        <v>56</v>
      </c>
      <c r="B67" s="52">
        <f t="shared" ref="B67:B97" si="6">SUM(G67:H67)</f>
        <v>0</v>
      </c>
      <c r="C67" s="53">
        <f t="shared" ref="C67:C97" si="7">IF(K67&gt;=0,0,K67)</f>
        <v>-17</v>
      </c>
      <c r="D67" s="24">
        <f>'10월'!C53</f>
        <v>-14</v>
      </c>
      <c r="E67" s="24">
        <v>-3</v>
      </c>
      <c r="F67" s="28"/>
      <c r="G67" s="24"/>
      <c r="H67" s="28"/>
      <c r="I67" s="24"/>
      <c r="J67" s="25"/>
      <c r="K67" s="39">
        <f t="shared" ref="K67:K97" si="8">IF(G67&gt;=3, SUM(D67:F67, 5, H67:I67), SUM(D67:I67))</f>
        <v>-17</v>
      </c>
    </row>
    <row r="68" spans="1:11" ht="16.5" customHeight="1">
      <c r="A68" s="23" t="s">
        <v>57</v>
      </c>
      <c r="B68" s="52">
        <f t="shared" si="6"/>
        <v>0</v>
      </c>
      <c r="C68" s="53">
        <f t="shared" si="7"/>
        <v>-5</v>
      </c>
      <c r="D68" s="24">
        <f>'10월'!C54</f>
        <v>-5</v>
      </c>
      <c r="E68" s="24"/>
      <c r="F68" s="28"/>
      <c r="G68" s="24"/>
      <c r="H68" s="28"/>
      <c r="I68" s="24"/>
      <c r="J68" s="25"/>
      <c r="K68" s="39">
        <f t="shared" si="8"/>
        <v>-5</v>
      </c>
    </row>
    <row r="69" spans="1:11" ht="16.5" customHeight="1">
      <c r="A69" s="23" t="s">
        <v>58</v>
      </c>
      <c r="B69" s="52">
        <f t="shared" si="6"/>
        <v>0</v>
      </c>
      <c r="C69" s="53">
        <f t="shared" si="7"/>
        <v>-17</v>
      </c>
      <c r="D69" s="24">
        <f>'10월'!C55</f>
        <v>-14</v>
      </c>
      <c r="E69" s="24">
        <v>-3</v>
      </c>
      <c r="F69" s="28"/>
      <c r="G69" s="24"/>
      <c r="H69" s="28"/>
      <c r="I69" s="24"/>
      <c r="J69" s="25"/>
      <c r="K69" s="39">
        <f t="shared" si="8"/>
        <v>-17</v>
      </c>
    </row>
    <row r="70" spans="1:11" ht="16.5" customHeight="1">
      <c r="A70" s="23" t="s">
        <v>59</v>
      </c>
      <c r="B70" s="52">
        <f t="shared" si="6"/>
        <v>0</v>
      </c>
      <c r="C70" s="53">
        <f t="shared" si="7"/>
        <v>0</v>
      </c>
      <c r="D70" s="24">
        <f>'10월'!C56</f>
        <v>0</v>
      </c>
      <c r="E70" s="24"/>
      <c r="F70" s="28"/>
      <c r="G70" s="24"/>
      <c r="H70" s="28"/>
      <c r="I70" s="24"/>
      <c r="J70" s="25"/>
      <c r="K70" s="39">
        <f t="shared" si="8"/>
        <v>0</v>
      </c>
    </row>
    <row r="71" spans="1:11" ht="16.5" customHeight="1">
      <c r="A71" s="23" t="s">
        <v>244</v>
      </c>
      <c r="B71" s="52">
        <f t="shared" si="6"/>
        <v>0</v>
      </c>
      <c r="C71" s="53">
        <f t="shared" si="7"/>
        <v>-3</v>
      </c>
      <c r="D71" s="24">
        <f>'10월'!C99</f>
        <v>0</v>
      </c>
      <c r="E71" s="24">
        <v>-3</v>
      </c>
      <c r="F71" s="28"/>
      <c r="G71" s="24"/>
      <c r="H71" s="65"/>
      <c r="I71" s="66"/>
      <c r="K71" s="39">
        <f t="shared" si="8"/>
        <v>-3</v>
      </c>
    </row>
    <row r="72" spans="1:11" ht="16.5" customHeight="1">
      <c r="A72" s="23" t="s">
        <v>109</v>
      </c>
      <c r="B72" s="52">
        <f t="shared" si="6"/>
        <v>0</v>
      </c>
      <c r="C72" s="53">
        <f t="shared" si="7"/>
        <v>-3</v>
      </c>
      <c r="D72" s="24">
        <f>'10월'!C57</f>
        <v>0</v>
      </c>
      <c r="E72" s="24">
        <v>-3</v>
      </c>
      <c r="F72" s="28"/>
      <c r="G72" s="24"/>
      <c r="H72" s="28"/>
      <c r="I72" s="24"/>
      <c r="J72" s="25"/>
      <c r="K72" s="39">
        <f t="shared" si="8"/>
        <v>-3</v>
      </c>
    </row>
    <row r="73" spans="1:11" ht="16.5" customHeight="1">
      <c r="A73" s="23" t="s">
        <v>60</v>
      </c>
      <c r="B73" s="52">
        <f t="shared" si="6"/>
        <v>2</v>
      </c>
      <c r="C73" s="53">
        <f t="shared" si="7"/>
        <v>0</v>
      </c>
      <c r="D73" s="24">
        <f>'10월'!C58</f>
        <v>0</v>
      </c>
      <c r="E73" s="24"/>
      <c r="F73" s="28"/>
      <c r="G73" s="24"/>
      <c r="H73" s="28">
        <v>2</v>
      </c>
      <c r="I73" s="24"/>
      <c r="J73" s="25"/>
      <c r="K73" s="39">
        <f t="shared" si="8"/>
        <v>2</v>
      </c>
    </row>
    <row r="74" spans="1:11" ht="16.5" customHeight="1">
      <c r="A74" s="23" t="s">
        <v>61</v>
      </c>
      <c r="B74" s="52">
        <f t="shared" si="6"/>
        <v>0</v>
      </c>
      <c r="C74" s="53">
        <f t="shared" si="7"/>
        <v>0</v>
      </c>
      <c r="D74" s="24">
        <f>'10월'!C59</f>
        <v>0</v>
      </c>
      <c r="E74" s="24"/>
      <c r="F74" s="28"/>
      <c r="G74" s="24"/>
      <c r="H74" s="28"/>
      <c r="I74" s="24"/>
      <c r="J74" s="25"/>
      <c r="K74" s="39">
        <f t="shared" si="8"/>
        <v>0</v>
      </c>
    </row>
    <row r="75" spans="1:11" ht="16.5" customHeight="1">
      <c r="A75" s="23" t="s">
        <v>226</v>
      </c>
      <c r="B75" s="52">
        <f t="shared" si="6"/>
        <v>0</v>
      </c>
      <c r="C75" s="53">
        <f t="shared" si="7"/>
        <v>0</v>
      </c>
      <c r="D75" s="24">
        <f>'10월'!C98</f>
        <v>0</v>
      </c>
      <c r="E75" s="24"/>
      <c r="F75" s="28"/>
      <c r="G75" s="24"/>
      <c r="H75" s="65"/>
      <c r="I75" s="66"/>
      <c r="K75" s="39">
        <f t="shared" si="8"/>
        <v>0</v>
      </c>
    </row>
    <row r="76" spans="1:11" ht="16.5" customHeight="1">
      <c r="A76" s="23" t="s">
        <v>62</v>
      </c>
      <c r="B76" s="52">
        <f t="shared" si="6"/>
        <v>0</v>
      </c>
      <c r="C76" s="53">
        <f t="shared" si="7"/>
        <v>0</v>
      </c>
      <c r="D76" s="24">
        <f>'10월'!C620</f>
        <v>0</v>
      </c>
      <c r="E76" s="24"/>
      <c r="F76" s="28"/>
      <c r="G76" s="24"/>
      <c r="H76" s="28"/>
      <c r="I76" s="24"/>
      <c r="J76" s="25"/>
      <c r="K76" s="39">
        <f t="shared" si="8"/>
        <v>0</v>
      </c>
    </row>
    <row r="77" spans="1:11" ht="16.5" customHeight="1">
      <c r="A77" s="23" t="s">
        <v>63</v>
      </c>
      <c r="B77" s="52">
        <f t="shared" si="6"/>
        <v>0</v>
      </c>
      <c r="C77" s="53">
        <f t="shared" si="7"/>
        <v>-8</v>
      </c>
      <c r="D77" s="24">
        <f>'10월'!C61</f>
        <v>-8</v>
      </c>
      <c r="E77" s="24"/>
      <c r="F77" s="28"/>
      <c r="G77" s="24"/>
      <c r="H77" s="28"/>
      <c r="I77" s="24"/>
      <c r="J77" s="25"/>
      <c r="K77" s="39">
        <f t="shared" si="8"/>
        <v>-8</v>
      </c>
    </row>
    <row r="78" spans="1:11" ht="16.5" customHeight="1">
      <c r="A78" s="23" t="s">
        <v>246</v>
      </c>
      <c r="B78" s="52">
        <f t="shared" si="6"/>
        <v>0</v>
      </c>
      <c r="C78" s="53">
        <f t="shared" si="7"/>
        <v>0</v>
      </c>
      <c r="D78" s="24">
        <f>'10월'!C109</f>
        <v>0</v>
      </c>
      <c r="E78" s="24" t="s">
        <v>173</v>
      </c>
      <c r="F78" s="28"/>
      <c r="G78" s="24"/>
      <c r="H78" s="65"/>
      <c r="I78" s="66"/>
      <c r="K78" s="39">
        <f t="shared" si="8"/>
        <v>0</v>
      </c>
    </row>
    <row r="79" spans="1:11" ht="16.5" customHeight="1">
      <c r="A79" s="23" t="s">
        <v>64</v>
      </c>
      <c r="B79" s="52">
        <f t="shared" si="6"/>
        <v>1</v>
      </c>
      <c r="C79" s="53">
        <f t="shared" si="7"/>
        <v>0</v>
      </c>
      <c r="D79" s="24">
        <f>'10월'!C62</f>
        <v>-1</v>
      </c>
      <c r="E79" s="24"/>
      <c r="F79" s="28"/>
      <c r="G79" s="24"/>
      <c r="H79" s="28">
        <v>1</v>
      </c>
      <c r="I79" s="24"/>
      <c r="J79" s="25"/>
      <c r="K79" s="39">
        <f t="shared" si="8"/>
        <v>0</v>
      </c>
    </row>
    <row r="80" spans="1:11" ht="16.5" customHeight="1">
      <c r="A80" s="23" t="s">
        <v>65</v>
      </c>
      <c r="B80" s="52">
        <f t="shared" si="6"/>
        <v>0</v>
      </c>
      <c r="C80" s="53">
        <f t="shared" si="7"/>
        <v>-4</v>
      </c>
      <c r="D80" s="24">
        <f>'10월'!C63</f>
        <v>-1</v>
      </c>
      <c r="E80" s="24">
        <v>-3</v>
      </c>
      <c r="F80" s="28"/>
      <c r="G80" s="24"/>
      <c r="H80" s="28"/>
      <c r="I80" s="24"/>
      <c r="J80" s="25"/>
      <c r="K80" s="39">
        <f t="shared" si="8"/>
        <v>-4</v>
      </c>
    </row>
    <row r="81" spans="1:11" ht="16.5" customHeight="1">
      <c r="A81" s="23" t="s">
        <v>66</v>
      </c>
      <c r="B81" s="52">
        <f t="shared" si="6"/>
        <v>0</v>
      </c>
      <c r="C81" s="53">
        <f t="shared" si="7"/>
        <v>-17</v>
      </c>
      <c r="D81" s="24">
        <f>'10월'!C64</f>
        <v>-14</v>
      </c>
      <c r="E81" s="24">
        <v>-3</v>
      </c>
      <c r="F81" s="28"/>
      <c r="G81" s="24"/>
      <c r="H81" s="28"/>
      <c r="I81" s="24"/>
      <c r="J81" s="25"/>
      <c r="K81" s="39">
        <f t="shared" si="8"/>
        <v>-17</v>
      </c>
    </row>
    <row r="82" spans="1:11" ht="16.5" customHeight="1">
      <c r="A82" s="23" t="s">
        <v>67</v>
      </c>
      <c r="B82" s="52">
        <f t="shared" si="6"/>
        <v>0</v>
      </c>
      <c r="C82" s="53">
        <f t="shared" si="7"/>
        <v>-7</v>
      </c>
      <c r="D82" s="24">
        <f>'10월'!C65</f>
        <v>-4</v>
      </c>
      <c r="E82" s="24">
        <v>-3</v>
      </c>
      <c r="F82" s="28"/>
      <c r="G82" s="24"/>
      <c r="H82" s="28"/>
      <c r="I82" s="24"/>
      <c r="J82" s="25"/>
      <c r="K82" s="39">
        <f t="shared" si="8"/>
        <v>-7</v>
      </c>
    </row>
    <row r="83" spans="1:11" ht="16.5" customHeight="1">
      <c r="A83" s="23" t="s">
        <v>68</v>
      </c>
      <c r="B83" s="52">
        <f t="shared" si="6"/>
        <v>0</v>
      </c>
      <c r="C83" s="53">
        <f t="shared" si="7"/>
        <v>-5</v>
      </c>
      <c r="D83" s="24">
        <f>'10월'!C66</f>
        <v>-5</v>
      </c>
      <c r="E83" s="24"/>
      <c r="F83" s="28"/>
      <c r="G83" s="24"/>
      <c r="H83" s="28"/>
      <c r="I83" s="24"/>
      <c r="J83" s="25"/>
      <c r="K83" s="39">
        <f t="shared" si="8"/>
        <v>-5</v>
      </c>
    </row>
    <row r="84" spans="1:11" ht="16.5" customHeight="1">
      <c r="A84" s="23" t="s">
        <v>69</v>
      </c>
      <c r="B84" s="52">
        <f t="shared" si="6"/>
        <v>0</v>
      </c>
      <c r="C84" s="53">
        <f t="shared" si="7"/>
        <v>0</v>
      </c>
      <c r="D84" s="24">
        <f>'10월'!C67</f>
        <v>0</v>
      </c>
      <c r="E84" s="24"/>
      <c r="F84" s="28"/>
      <c r="G84" s="24"/>
      <c r="H84" s="28"/>
      <c r="I84" s="24"/>
      <c r="J84" s="25"/>
      <c r="K84" s="39">
        <f t="shared" si="8"/>
        <v>0</v>
      </c>
    </row>
    <row r="85" spans="1:11" ht="16.5" customHeight="1">
      <c r="A85" s="23" t="s">
        <v>70</v>
      </c>
      <c r="B85" s="52">
        <f t="shared" si="6"/>
        <v>0</v>
      </c>
      <c r="C85" s="53">
        <f t="shared" si="7"/>
        <v>0</v>
      </c>
      <c r="D85" s="24">
        <f>'10월'!C68</f>
        <v>0</v>
      </c>
      <c r="E85" s="24"/>
      <c r="F85" s="28"/>
      <c r="G85" s="24"/>
      <c r="H85" s="31"/>
      <c r="I85" s="30"/>
      <c r="J85" s="25"/>
      <c r="K85" s="39">
        <f t="shared" si="8"/>
        <v>0</v>
      </c>
    </row>
    <row r="86" spans="1:11" ht="16.5" customHeight="1">
      <c r="A86" s="23" t="s">
        <v>71</v>
      </c>
      <c r="B86" s="52">
        <f t="shared" si="6"/>
        <v>0</v>
      </c>
      <c r="C86" s="53">
        <f t="shared" si="7"/>
        <v>-4</v>
      </c>
      <c r="D86" s="24">
        <f>'10월'!C69</f>
        <v>-1</v>
      </c>
      <c r="E86" s="24">
        <v>-3</v>
      </c>
      <c r="F86" s="64"/>
      <c r="G86" s="28"/>
      <c r="H86" s="29"/>
      <c r="I86" s="29"/>
      <c r="J86" s="25"/>
      <c r="K86" s="39">
        <f t="shared" si="8"/>
        <v>-4</v>
      </c>
    </row>
    <row r="87" spans="1:11" ht="16.5" customHeight="1">
      <c r="A87" s="23" t="s">
        <v>72</v>
      </c>
      <c r="B87" s="52">
        <f t="shared" si="6"/>
        <v>0</v>
      </c>
      <c r="C87" s="53">
        <f t="shared" si="7"/>
        <v>-6</v>
      </c>
      <c r="D87" s="24">
        <f>'10월'!C70</f>
        <v>-6</v>
      </c>
      <c r="E87" s="24"/>
      <c r="F87" s="64"/>
      <c r="G87" s="28"/>
      <c r="H87" s="29"/>
      <c r="I87" s="29"/>
      <c r="J87" s="25"/>
      <c r="K87" s="39">
        <f t="shared" si="8"/>
        <v>-6</v>
      </c>
    </row>
    <row r="88" spans="1:11" ht="16.5" customHeight="1">
      <c r="A88" s="23" t="s">
        <v>228</v>
      </c>
      <c r="B88" s="52">
        <f t="shared" si="6"/>
        <v>1</v>
      </c>
      <c r="C88" s="53">
        <f t="shared" si="7"/>
        <v>0</v>
      </c>
      <c r="D88" s="24">
        <f>'10월'!C112</f>
        <v>0</v>
      </c>
      <c r="E88" s="24"/>
      <c r="F88" s="64"/>
      <c r="G88" s="28"/>
      <c r="H88" s="46">
        <v>1</v>
      </c>
      <c r="I88" s="46"/>
      <c r="K88" s="39">
        <f t="shared" si="8"/>
        <v>1</v>
      </c>
    </row>
    <row r="89" spans="1:11" ht="16.5" customHeight="1">
      <c r="A89" s="23" t="s">
        <v>73</v>
      </c>
      <c r="B89" s="52">
        <f t="shared" si="6"/>
        <v>1</v>
      </c>
      <c r="C89" s="53">
        <f t="shared" si="7"/>
        <v>0</v>
      </c>
      <c r="D89" s="24">
        <f>'10월'!C71</f>
        <v>0</v>
      </c>
      <c r="E89" s="24"/>
      <c r="F89" s="64"/>
      <c r="G89" s="28"/>
      <c r="H89" s="29">
        <v>1</v>
      </c>
      <c r="I89" s="29"/>
      <c r="J89" s="25"/>
      <c r="K89" s="39">
        <f t="shared" si="8"/>
        <v>1</v>
      </c>
    </row>
    <row r="90" spans="1:11" ht="16.5" customHeight="1">
      <c r="A90" s="23" t="s">
        <v>74</v>
      </c>
      <c r="B90" s="52">
        <f t="shared" si="6"/>
        <v>0</v>
      </c>
      <c r="C90" s="53">
        <f t="shared" si="7"/>
        <v>-3</v>
      </c>
      <c r="D90" s="24">
        <f>'10월'!C72</f>
        <v>0</v>
      </c>
      <c r="E90" s="24">
        <v>-3</v>
      </c>
      <c r="F90" s="64"/>
      <c r="G90" s="28"/>
      <c r="H90" s="29"/>
      <c r="I90" s="29"/>
      <c r="J90" s="25"/>
      <c r="K90" s="39">
        <f t="shared" si="8"/>
        <v>-3</v>
      </c>
    </row>
    <row r="91" spans="1:11" ht="16.5" customHeight="1">
      <c r="A91" s="23" t="s">
        <v>90</v>
      </c>
      <c r="B91" s="52">
        <f t="shared" si="6"/>
        <v>0</v>
      </c>
      <c r="C91" s="53">
        <f t="shared" si="7"/>
        <v>0</v>
      </c>
      <c r="D91" s="24">
        <f>'10월'!C73</f>
        <v>0</v>
      </c>
      <c r="E91" s="24"/>
      <c r="F91" s="64"/>
      <c r="G91" s="28"/>
      <c r="H91" s="29"/>
      <c r="I91" s="29"/>
      <c r="J91" s="25"/>
      <c r="K91" s="39">
        <f t="shared" si="8"/>
        <v>0</v>
      </c>
    </row>
    <row r="92" spans="1:11" ht="16.5" customHeight="1">
      <c r="A92" s="23" t="s">
        <v>75</v>
      </c>
      <c r="B92" s="52">
        <f t="shared" si="6"/>
        <v>0</v>
      </c>
      <c r="C92" s="53">
        <f t="shared" si="7"/>
        <v>-6</v>
      </c>
      <c r="D92" s="24">
        <f>'10월'!C74</f>
        <v>-3</v>
      </c>
      <c r="E92" s="24">
        <v>-3</v>
      </c>
      <c r="F92" s="64"/>
      <c r="G92" s="28"/>
      <c r="H92" s="29"/>
      <c r="I92" s="29"/>
      <c r="J92" s="25"/>
      <c r="K92" s="39">
        <f t="shared" si="8"/>
        <v>-6</v>
      </c>
    </row>
    <row r="93" spans="1:11" ht="16.5" customHeight="1">
      <c r="A93" s="23" t="s">
        <v>76</v>
      </c>
      <c r="B93" s="52">
        <f t="shared" si="6"/>
        <v>0</v>
      </c>
      <c r="C93" s="53">
        <f t="shared" si="7"/>
        <v>-3</v>
      </c>
      <c r="D93" s="24">
        <f>'10월'!C75</f>
        <v>0</v>
      </c>
      <c r="E93" s="24">
        <v>-3</v>
      </c>
      <c r="F93" s="64"/>
      <c r="G93" s="28"/>
      <c r="H93" s="29"/>
      <c r="I93" s="29"/>
      <c r="J93" s="25"/>
      <c r="K93" s="39">
        <f t="shared" si="8"/>
        <v>-3</v>
      </c>
    </row>
    <row r="94" spans="1:11" ht="16.5" customHeight="1">
      <c r="A94" s="23" t="s">
        <v>77</v>
      </c>
      <c r="B94" s="52">
        <f t="shared" si="6"/>
        <v>1</v>
      </c>
      <c r="C94" s="53">
        <f t="shared" si="7"/>
        <v>0</v>
      </c>
      <c r="D94" s="24">
        <f>'10월'!C76</f>
        <v>0</v>
      </c>
      <c r="E94" s="24"/>
      <c r="F94" s="64"/>
      <c r="G94" s="28"/>
      <c r="H94" s="29">
        <v>1</v>
      </c>
      <c r="I94" s="29"/>
      <c r="J94" s="25"/>
      <c r="K94" s="39">
        <f t="shared" si="8"/>
        <v>1</v>
      </c>
    </row>
    <row r="95" spans="1:11" ht="16.5" customHeight="1">
      <c r="A95" s="23" t="s">
        <v>78</v>
      </c>
      <c r="B95" s="52">
        <f t="shared" si="6"/>
        <v>0</v>
      </c>
      <c r="C95" s="53">
        <f t="shared" si="7"/>
        <v>-5</v>
      </c>
      <c r="D95" s="24">
        <f>'10월'!C77</f>
        <v>-2</v>
      </c>
      <c r="E95" s="24">
        <v>-3</v>
      </c>
      <c r="F95" s="64"/>
      <c r="G95" s="28"/>
      <c r="H95" s="29"/>
      <c r="I95" s="29"/>
      <c r="J95" s="25"/>
      <c r="K95" s="39">
        <f t="shared" si="8"/>
        <v>-5</v>
      </c>
    </row>
    <row r="96" spans="1:11" ht="16.5" customHeight="1">
      <c r="A96" s="23" t="s">
        <v>79</v>
      </c>
      <c r="B96" s="52">
        <f t="shared" si="6"/>
        <v>2</v>
      </c>
      <c r="C96" s="53">
        <f t="shared" si="7"/>
        <v>-1</v>
      </c>
      <c r="D96" s="24">
        <f>'10월'!C78</f>
        <v>-3</v>
      </c>
      <c r="E96" s="24"/>
      <c r="F96" s="64"/>
      <c r="G96" s="28"/>
      <c r="H96" s="29">
        <v>2</v>
      </c>
      <c r="I96" s="29"/>
      <c r="K96" s="39">
        <f t="shared" si="8"/>
        <v>-1</v>
      </c>
    </row>
    <row r="97" spans="1:11" ht="16.5" customHeight="1">
      <c r="A97" s="23" t="s">
        <v>80</v>
      </c>
      <c r="B97" s="52">
        <f t="shared" si="6"/>
        <v>0</v>
      </c>
      <c r="C97" s="53">
        <f t="shared" si="7"/>
        <v>-10</v>
      </c>
      <c r="D97" s="24">
        <f>'10월'!C79</f>
        <v>-7</v>
      </c>
      <c r="E97" s="24">
        <v>-3</v>
      </c>
      <c r="F97" s="64"/>
      <c r="G97" s="28"/>
      <c r="H97" s="29"/>
      <c r="I97" s="29"/>
      <c r="K97" s="39">
        <f t="shared" si="8"/>
        <v>-10</v>
      </c>
    </row>
    <row r="98" spans="1:11" ht="16.5" customHeight="1">
      <c r="A98" s="23" t="s">
        <v>232</v>
      </c>
      <c r="B98" s="52">
        <f t="shared" ref="B98:B109" si="9">SUM(G98:H98)</f>
        <v>0</v>
      </c>
      <c r="C98" s="53">
        <f t="shared" ref="C98:C109" si="10">IF(K98&gt;=0,0,K98)</f>
        <v>0</v>
      </c>
      <c r="D98" s="24">
        <f>'10월'!C111</f>
        <v>0</v>
      </c>
      <c r="E98" s="24"/>
      <c r="F98" s="64"/>
      <c r="G98" s="28"/>
      <c r="H98" s="46"/>
      <c r="I98" s="46"/>
      <c r="K98" s="39">
        <f t="shared" ref="K98:K109" si="11">IF(G98&gt;=3, SUM(D98:F98, 5, H98:I98), SUM(D98:I98))</f>
        <v>0</v>
      </c>
    </row>
    <row r="99" spans="1:11" ht="16.5" customHeight="1">
      <c r="A99" s="23" t="s">
        <v>81</v>
      </c>
      <c r="B99" s="52">
        <f t="shared" si="9"/>
        <v>0</v>
      </c>
      <c r="C99" s="53">
        <f t="shared" si="10"/>
        <v>-6</v>
      </c>
      <c r="D99" s="24">
        <f>'10월'!C80</f>
        <v>-6</v>
      </c>
      <c r="E99" s="24"/>
      <c r="F99" s="64"/>
      <c r="G99" s="28"/>
      <c r="H99" s="29"/>
      <c r="I99" s="29"/>
      <c r="K99" s="39">
        <f t="shared" si="11"/>
        <v>-6</v>
      </c>
    </row>
    <row r="100" spans="1:11" ht="16.5" customHeight="1">
      <c r="A100" s="23" t="s">
        <v>243</v>
      </c>
      <c r="B100" s="52">
        <f t="shared" si="9"/>
        <v>0</v>
      </c>
      <c r="C100" s="53">
        <f t="shared" si="10"/>
        <v>0</v>
      </c>
      <c r="D100" s="24">
        <f>'10월'!C93</f>
        <v>0</v>
      </c>
      <c r="E100" s="24"/>
      <c r="F100" s="64"/>
      <c r="G100" s="28"/>
      <c r="H100" s="46"/>
      <c r="I100" s="46"/>
      <c r="K100" s="39">
        <f t="shared" si="11"/>
        <v>0</v>
      </c>
    </row>
    <row r="101" spans="1:11" ht="16.5" customHeight="1">
      <c r="A101" s="23" t="s">
        <v>83</v>
      </c>
      <c r="B101" s="52">
        <f t="shared" si="9"/>
        <v>1</v>
      </c>
      <c r="C101" s="53">
        <f t="shared" si="10"/>
        <v>0</v>
      </c>
      <c r="D101" s="24">
        <f>'10월'!C81</f>
        <v>0</v>
      </c>
      <c r="E101" s="24"/>
      <c r="F101" s="64"/>
      <c r="G101" s="28"/>
      <c r="H101" s="29">
        <v>1</v>
      </c>
      <c r="I101" s="29"/>
      <c r="K101" s="39">
        <f t="shared" si="11"/>
        <v>1</v>
      </c>
    </row>
    <row r="102" spans="1:11" ht="16.5" customHeight="1">
      <c r="A102" s="23" t="s">
        <v>84</v>
      </c>
      <c r="B102" s="52">
        <f t="shared" si="9"/>
        <v>0</v>
      </c>
      <c r="C102" s="53">
        <f t="shared" si="10"/>
        <v>-9</v>
      </c>
      <c r="D102" s="24">
        <f>'10월'!C82</f>
        <v>-6</v>
      </c>
      <c r="E102" s="24">
        <v>-3</v>
      </c>
      <c r="F102" s="64"/>
      <c r="G102" s="28"/>
      <c r="H102" s="29"/>
      <c r="I102" s="29"/>
      <c r="K102" s="39">
        <f t="shared" si="11"/>
        <v>-9</v>
      </c>
    </row>
    <row r="103" spans="1:11" ht="16.5" customHeight="1">
      <c r="A103" s="23" t="s">
        <v>85</v>
      </c>
      <c r="B103" s="52">
        <f t="shared" si="9"/>
        <v>0</v>
      </c>
      <c r="C103" s="53">
        <f t="shared" si="10"/>
        <v>0</v>
      </c>
      <c r="D103" s="24">
        <f>'10월'!C83</f>
        <v>0</v>
      </c>
      <c r="E103" s="24"/>
      <c r="F103" s="64"/>
      <c r="G103" s="28"/>
      <c r="H103" s="29"/>
      <c r="I103" s="29"/>
      <c r="K103" s="39">
        <f t="shared" si="11"/>
        <v>0</v>
      </c>
    </row>
    <row r="104" spans="1:11" ht="16.5" customHeight="1">
      <c r="A104" s="23" t="s">
        <v>86</v>
      </c>
      <c r="B104" s="52">
        <f t="shared" si="9"/>
        <v>0</v>
      </c>
      <c r="C104" s="53">
        <f t="shared" si="10"/>
        <v>-12</v>
      </c>
      <c r="D104" s="24">
        <f>'10월'!C84</f>
        <v>-9</v>
      </c>
      <c r="E104" s="24">
        <v>-3</v>
      </c>
      <c r="F104" s="64"/>
      <c r="G104" s="28"/>
      <c r="H104" s="29"/>
      <c r="I104" s="29"/>
      <c r="K104" s="39">
        <f t="shared" si="11"/>
        <v>-12</v>
      </c>
    </row>
    <row r="105" spans="1:11" ht="16.5" customHeight="1">
      <c r="A105" s="23" t="s">
        <v>87</v>
      </c>
      <c r="B105" s="52">
        <f t="shared" si="9"/>
        <v>0</v>
      </c>
      <c r="C105" s="53">
        <f t="shared" si="10"/>
        <v>-12</v>
      </c>
      <c r="D105" s="24">
        <f>'10월'!C85</f>
        <v>-9</v>
      </c>
      <c r="E105" s="24">
        <v>-3</v>
      </c>
      <c r="F105" s="64"/>
      <c r="G105" s="28"/>
      <c r="H105" s="29"/>
      <c r="I105" s="29"/>
      <c r="K105" s="39">
        <f t="shared" si="11"/>
        <v>-12</v>
      </c>
    </row>
    <row r="106" spans="1:11" ht="16.5" customHeight="1">
      <c r="A106" s="23" t="s">
        <v>88</v>
      </c>
      <c r="B106" s="52">
        <f t="shared" si="9"/>
        <v>0</v>
      </c>
      <c r="C106" s="53">
        <f t="shared" si="10"/>
        <v>-5</v>
      </c>
      <c r="D106" s="24">
        <f>'10월'!C86</f>
        <v>-5</v>
      </c>
      <c r="E106" s="24"/>
      <c r="F106" s="64"/>
      <c r="G106" s="28"/>
      <c r="H106" s="29"/>
      <c r="I106" s="29"/>
      <c r="K106" s="39">
        <f t="shared" si="11"/>
        <v>-5</v>
      </c>
    </row>
    <row r="107" spans="1:11" ht="16.5" customHeight="1">
      <c r="A107" s="23" t="s">
        <v>230</v>
      </c>
      <c r="B107" s="52">
        <f t="shared" si="9"/>
        <v>0</v>
      </c>
      <c r="C107" s="53">
        <f t="shared" si="10"/>
        <v>0</v>
      </c>
      <c r="D107" s="24">
        <f>'10월'!C95</f>
        <v>0</v>
      </c>
      <c r="E107" s="24"/>
      <c r="F107" s="64"/>
      <c r="G107" s="28"/>
      <c r="H107" s="46"/>
      <c r="I107" s="46"/>
      <c r="K107" s="39">
        <f t="shared" si="11"/>
        <v>0</v>
      </c>
    </row>
    <row r="108" spans="1:11" ht="16.5" customHeight="1">
      <c r="A108" s="23" t="s">
        <v>89</v>
      </c>
      <c r="B108" s="52">
        <f t="shared" si="9"/>
        <v>0</v>
      </c>
      <c r="C108" s="53">
        <f t="shared" si="10"/>
        <v>-10</v>
      </c>
      <c r="D108" s="24">
        <f>'10월'!C87</f>
        <v>-7</v>
      </c>
      <c r="E108" s="24">
        <v>-3</v>
      </c>
      <c r="F108" s="64"/>
      <c r="G108" s="28"/>
      <c r="H108" s="46"/>
      <c r="I108" s="46"/>
      <c r="K108" s="39">
        <f t="shared" si="11"/>
        <v>-10</v>
      </c>
    </row>
    <row r="109" spans="1:11" ht="16.5" customHeight="1">
      <c r="A109" s="23" t="s">
        <v>222</v>
      </c>
      <c r="B109" s="52">
        <f t="shared" si="9"/>
        <v>2</v>
      </c>
      <c r="C109" s="53">
        <f t="shared" si="10"/>
        <v>0</v>
      </c>
      <c r="D109" s="24">
        <f>'10월'!C113</f>
        <v>0</v>
      </c>
      <c r="E109" s="24"/>
      <c r="F109" s="64"/>
      <c r="G109" s="28"/>
      <c r="H109" s="46">
        <v>2</v>
      </c>
      <c r="I109" s="46"/>
      <c r="K109" s="39">
        <f t="shared" si="11"/>
        <v>2</v>
      </c>
    </row>
    <row r="110" spans="1:11" ht="16.5" customHeight="1"/>
    <row r="111" spans="1:11" ht="16.5" customHeight="1"/>
    <row r="112" spans="1:11"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sheetData>
  <sortState xmlns:xlrd2="http://schemas.microsoft.com/office/spreadsheetml/2017/richdata2" ref="A3:K109">
    <sortCondition ref="A3:A109"/>
  </sortState>
  <mergeCells count="32">
    <mergeCell ref="R39:X39"/>
    <mergeCell ref="R40:X40"/>
    <mergeCell ref="R33:X33"/>
    <mergeCell ref="R34:X34"/>
    <mergeCell ref="R35:X35"/>
    <mergeCell ref="R36:X36"/>
    <mergeCell ref="R37:X37"/>
    <mergeCell ref="R38:X38"/>
    <mergeCell ref="R32:X32"/>
    <mergeCell ref="R21:X21"/>
    <mergeCell ref="R22:X22"/>
    <mergeCell ref="R23:X23"/>
    <mergeCell ref="R24:X24"/>
    <mergeCell ref="R25:X25"/>
    <mergeCell ref="R26:X26"/>
    <mergeCell ref="R27:X27"/>
    <mergeCell ref="R28:X28"/>
    <mergeCell ref="R29:X29"/>
    <mergeCell ref="R30:X30"/>
    <mergeCell ref="R31:X31"/>
    <mergeCell ref="R20:X20"/>
    <mergeCell ref="B1:I1"/>
    <mergeCell ref="R10:X10"/>
    <mergeCell ref="R11:X11"/>
    <mergeCell ref="R12:X12"/>
    <mergeCell ref="R13:X13"/>
    <mergeCell ref="R14:X14"/>
    <mergeCell ref="R15:X15"/>
    <mergeCell ref="R16:X16"/>
    <mergeCell ref="R17:X17"/>
    <mergeCell ref="R18:X18"/>
    <mergeCell ref="R19:X19"/>
  </mergeCells>
  <phoneticPr fontId="5" type="noConversion"/>
  <conditionalFormatting sqref="A3">
    <cfRule type="expression" dxfId="7" priority="5">
      <formula>SUM(F3:F3)&gt;=3</formula>
    </cfRule>
  </conditionalFormatting>
  <conditionalFormatting sqref="A4">
    <cfRule type="expression" dxfId="6" priority="6">
      <formula>SUM(F4:F4)&gt;=3</formula>
    </cfRule>
  </conditionalFormatting>
  <conditionalFormatting sqref="A5:A56">
    <cfRule type="expression" dxfId="5" priority="7">
      <formula>SUM(F5:F5)&gt;=3</formula>
    </cfRule>
  </conditionalFormatting>
  <conditionalFormatting sqref="A57:A87">
    <cfRule type="expression" dxfId="4" priority="8">
      <formula>SUM(E57:E57)&gt;=3</formula>
    </cfRule>
  </conditionalFormatting>
  <conditionalFormatting sqref="B2 B110:C1048576">
    <cfRule type="cellIs" dxfId="3" priority="4" operator="equal">
      <formula>TRUE</formula>
    </cfRule>
  </conditionalFormatting>
  <conditionalFormatting sqref="B3:B1048576">
    <cfRule type="cellIs" dxfId="2" priority="2" operator="greaterThan">
      <formula>2</formula>
    </cfRule>
  </conditionalFormatting>
  <conditionalFormatting sqref="C3:C109">
    <cfRule type="cellIs" dxfId="1" priority="3" operator="lessThan">
      <formula>-9</formula>
    </cfRule>
  </conditionalFormatting>
  <conditionalFormatting sqref="O4">
    <cfRule type="expression" dxfId="0" priority="1">
      <formula>P4</formula>
    </cfRule>
  </conditionalFormatting>
  <pageMargins left="0.69972223043441772" right="0.69972223043441772" top="0.75" bottom="0.75" header="0" footer="0"/>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2:O84"/>
  <sheetViews>
    <sheetView topLeftCell="A38" zoomScale="62" zoomScaleNormal="70" workbookViewId="0">
      <selection activeCell="C45" sqref="C45:N61"/>
    </sheetView>
  </sheetViews>
  <sheetFormatPr defaultColWidth="14.453125" defaultRowHeight="15" customHeight="1"/>
  <cols>
    <col min="7" max="7" width="14.453125" customWidth="1"/>
    <col min="8" max="8" width="11" customWidth="1"/>
    <col min="9" max="9" width="11.1796875" customWidth="1"/>
  </cols>
  <sheetData>
    <row r="2" spans="3:14" ht="15" customHeight="1">
      <c r="H2" s="92" t="s">
        <v>97</v>
      </c>
      <c r="I2" s="93"/>
    </row>
    <row r="4" spans="3:14" ht="14.5">
      <c r="I4" s="1"/>
      <c r="J4" s="1"/>
      <c r="K4" s="1"/>
    </row>
    <row r="5" spans="3:14" ht="14.5">
      <c r="H5" s="1"/>
      <c r="I5" s="1"/>
    </row>
    <row r="7" spans="3:14" ht="14.5">
      <c r="C7" s="102"/>
      <c r="D7" s="101"/>
      <c r="F7" s="2"/>
      <c r="G7" s="2"/>
      <c r="I7" s="5"/>
    </row>
    <row r="8" spans="3:14" ht="14.5">
      <c r="C8" s="6"/>
      <c r="D8" s="6"/>
      <c r="F8" s="2"/>
      <c r="G8" s="2"/>
      <c r="I8" s="5"/>
    </row>
    <row r="9" spans="3:14" ht="14.5">
      <c r="C9" s="6"/>
      <c r="D9" s="6"/>
      <c r="I9" s="5"/>
    </row>
    <row r="10" spans="3:14" ht="14.5">
      <c r="C10" s="6"/>
      <c r="D10" s="6"/>
      <c r="F10" s="2"/>
      <c r="G10" s="2"/>
      <c r="I10" s="5"/>
      <c r="J10" s="2"/>
      <c r="K10" s="2"/>
      <c r="M10" s="2"/>
      <c r="N10" s="2"/>
    </row>
    <row r="11" spans="3:14" ht="14.5">
      <c r="C11" s="6"/>
      <c r="D11" s="6"/>
      <c r="F11" s="2"/>
      <c r="G11" s="2"/>
      <c r="I11" s="5"/>
      <c r="J11" s="2"/>
      <c r="K11" s="2"/>
      <c r="M11" s="2"/>
      <c r="N11" s="2"/>
    </row>
    <row r="12" spans="3:14" ht="14.5">
      <c r="C12" s="6"/>
      <c r="D12" s="6"/>
      <c r="I12" s="5"/>
    </row>
    <row r="13" spans="3:14" ht="14.5">
      <c r="C13" s="6"/>
      <c r="D13" s="6"/>
      <c r="F13" s="2"/>
      <c r="G13" s="2"/>
      <c r="I13" s="5"/>
      <c r="J13" s="2"/>
      <c r="K13" s="2"/>
      <c r="M13" s="7"/>
      <c r="N13" s="7"/>
    </row>
    <row r="14" spans="3:14" ht="14.5">
      <c r="C14" s="6"/>
      <c r="D14" s="6"/>
      <c r="F14" s="2"/>
      <c r="G14" s="2"/>
      <c r="I14" s="5"/>
      <c r="J14" s="2"/>
      <c r="K14" s="2"/>
      <c r="M14" s="7"/>
      <c r="N14" s="7"/>
    </row>
    <row r="15" spans="3:14" ht="14.5">
      <c r="C15" s="6"/>
      <c r="D15" s="6"/>
      <c r="I15" s="5"/>
    </row>
    <row r="16" spans="3:14" ht="14.5">
      <c r="C16" s="6"/>
      <c r="D16" s="6"/>
      <c r="H16" s="103"/>
      <c r="I16" s="104"/>
    </row>
    <row r="17" spans="3:14" ht="14.5">
      <c r="H17" s="105"/>
      <c r="I17" s="104"/>
    </row>
    <row r="18" spans="3:14" ht="14.5">
      <c r="C18" s="8"/>
      <c r="D18" s="8"/>
      <c r="E18" s="8"/>
      <c r="F18" s="8"/>
      <c r="G18" s="8"/>
      <c r="H18" s="105"/>
      <c r="I18" s="104"/>
      <c r="J18" s="8"/>
      <c r="K18" s="8"/>
      <c r="L18" s="8"/>
      <c r="M18" s="8"/>
      <c r="N18" s="8"/>
    </row>
    <row r="19" spans="3:14" ht="14.5">
      <c r="H19" s="104"/>
      <c r="I19" s="104"/>
    </row>
    <row r="20" spans="3:14" ht="14.5">
      <c r="C20" s="2"/>
      <c r="D20" s="2"/>
      <c r="F20" s="2"/>
      <c r="G20" s="2"/>
      <c r="I20" s="5"/>
      <c r="J20" s="7"/>
      <c r="K20" s="7"/>
      <c r="M20" s="2"/>
      <c r="N20" s="2"/>
    </row>
    <row r="21" spans="3:14" ht="14.5">
      <c r="C21" s="2"/>
      <c r="D21" s="2"/>
      <c r="G21" s="2"/>
      <c r="I21" s="5"/>
      <c r="J21" s="7"/>
      <c r="K21" s="7"/>
      <c r="M21" s="2"/>
      <c r="N21" s="2"/>
    </row>
    <row r="22" spans="3:14" ht="14.5">
      <c r="I22" s="5"/>
    </row>
    <row r="23" spans="3:14" ht="14.5">
      <c r="I23" s="5"/>
      <c r="J23" s="2"/>
      <c r="K23" s="2"/>
      <c r="M23" s="2"/>
      <c r="N23" s="2"/>
    </row>
    <row r="24" spans="3:14" ht="14.5">
      <c r="G24" s="1"/>
      <c r="I24" s="5"/>
      <c r="J24" s="2"/>
      <c r="K24" s="2"/>
      <c r="M24" s="2"/>
      <c r="N24" s="2"/>
    </row>
    <row r="39" spans="3:15" ht="15" customHeight="1">
      <c r="G39" s="15"/>
    </row>
    <row r="43" spans="3:15" ht="15" customHeight="1">
      <c r="F43" s="15" t="s">
        <v>235</v>
      </c>
    </row>
    <row r="45" spans="3:15" ht="15" customHeight="1">
      <c r="C45" s="62"/>
      <c r="D45" s="62"/>
      <c r="E45" s="74"/>
      <c r="F45" s="58" t="s">
        <v>5</v>
      </c>
      <c r="G45" s="58" t="s">
        <v>36</v>
      </c>
      <c r="H45" s="62"/>
      <c r="I45" s="62"/>
      <c r="J45" s="62"/>
      <c r="K45" s="62"/>
      <c r="L45" s="62"/>
      <c r="M45" s="62"/>
      <c r="N45" s="62"/>
      <c r="O45" s="62"/>
    </row>
    <row r="46" spans="3:15" ht="17">
      <c r="C46" s="9">
        <v>18</v>
      </c>
      <c r="D46" s="62"/>
      <c r="E46" s="74"/>
      <c r="F46" s="58" t="s">
        <v>4</v>
      </c>
      <c r="G46" s="58" t="s">
        <v>85</v>
      </c>
      <c r="H46" s="3"/>
      <c r="I46" s="4"/>
      <c r="J46" s="68"/>
      <c r="K46" s="3"/>
      <c r="L46" s="3"/>
      <c r="M46" s="3"/>
      <c r="N46" s="62">
        <v>19</v>
      </c>
      <c r="O46" s="62"/>
    </row>
    <row r="47" spans="3:15" ht="17">
      <c r="C47" s="3"/>
      <c r="D47" s="62"/>
      <c r="E47" s="74"/>
      <c r="F47" s="58" t="s">
        <v>237</v>
      </c>
      <c r="G47" s="58" t="s">
        <v>222</v>
      </c>
      <c r="H47" s="3"/>
      <c r="I47" s="4"/>
      <c r="J47" s="3"/>
      <c r="K47" s="3"/>
      <c r="L47" s="3"/>
      <c r="M47" s="3"/>
      <c r="N47" s="62"/>
      <c r="O47" s="62"/>
    </row>
    <row r="48" spans="3:15" ht="17">
      <c r="C48" s="3"/>
      <c r="D48" s="62"/>
      <c r="E48" s="74"/>
      <c r="F48" s="58" t="s">
        <v>228</v>
      </c>
      <c r="G48" s="58" t="s">
        <v>69</v>
      </c>
      <c r="H48" s="3"/>
      <c r="I48" s="4"/>
      <c r="J48" s="68"/>
      <c r="K48" s="68"/>
      <c r="L48" s="3"/>
      <c r="M48" s="3"/>
      <c r="N48" s="62"/>
      <c r="O48" s="62"/>
    </row>
    <row r="49" spans="3:15" ht="14.5">
      <c r="D49" s="62"/>
      <c r="E49" s="62"/>
      <c r="F49" s="62"/>
      <c r="G49" s="3"/>
      <c r="H49" s="3"/>
      <c r="I49" s="4"/>
      <c r="J49" s="3"/>
      <c r="K49" s="3"/>
      <c r="L49" s="3"/>
      <c r="M49" s="3"/>
      <c r="N49" s="62"/>
      <c r="O49" s="62"/>
    </row>
    <row r="50" spans="3:15" ht="17">
      <c r="C50" s="3"/>
      <c r="D50" s="62"/>
      <c r="E50" s="62"/>
      <c r="G50" s="58" t="s">
        <v>268</v>
      </c>
      <c r="H50" s="68"/>
      <c r="I50" s="63"/>
      <c r="J50" s="58" t="s">
        <v>10</v>
      </c>
      <c r="K50" s="60" t="s">
        <v>236</v>
      </c>
      <c r="L50" s="61" t="s">
        <v>264</v>
      </c>
      <c r="M50" s="58" t="s">
        <v>271</v>
      </c>
      <c r="N50" s="58"/>
      <c r="O50" s="62"/>
    </row>
    <row r="51" spans="3:15" ht="17">
      <c r="C51" s="3"/>
      <c r="D51" s="62"/>
      <c r="E51" s="62"/>
      <c r="F51" s="58" t="s">
        <v>254</v>
      </c>
      <c r="G51" s="58" t="s">
        <v>24</v>
      </c>
      <c r="H51" s="68"/>
      <c r="I51" s="4"/>
      <c r="J51" s="58" t="s">
        <v>12</v>
      </c>
      <c r="K51" s="60" t="s">
        <v>61</v>
      </c>
      <c r="L51" s="70" t="s">
        <v>270</v>
      </c>
      <c r="M51" s="58" t="s">
        <v>269</v>
      </c>
      <c r="N51" s="1"/>
      <c r="O51" s="62"/>
    </row>
    <row r="52" spans="3:15" ht="17">
      <c r="C52" s="3"/>
      <c r="D52" s="3"/>
      <c r="E52" s="9"/>
      <c r="F52" s="58" t="s">
        <v>23</v>
      </c>
      <c r="G52" s="58" t="s">
        <v>79</v>
      </c>
      <c r="H52" s="3"/>
      <c r="I52" s="4"/>
      <c r="J52" s="3"/>
      <c r="K52" s="3"/>
      <c r="L52" s="3"/>
      <c r="M52" s="3"/>
      <c r="N52" s="62"/>
      <c r="O52" s="62"/>
    </row>
    <row r="53" spans="3:15" ht="17">
      <c r="C53" s="3"/>
      <c r="D53" s="3"/>
      <c r="E53" s="9"/>
      <c r="F53" s="58" t="s">
        <v>34</v>
      </c>
      <c r="G53" s="58" t="s">
        <v>83</v>
      </c>
      <c r="H53" s="3"/>
      <c r="I53" s="69"/>
      <c r="J53" s="70" t="s">
        <v>60</v>
      </c>
      <c r="K53" s="70" t="s">
        <v>223</v>
      </c>
      <c r="L53" s="70" t="s">
        <v>226</v>
      </c>
      <c r="M53" s="70" t="s">
        <v>259</v>
      </c>
      <c r="N53" s="70" t="s">
        <v>267</v>
      </c>
      <c r="O53" s="62"/>
    </row>
    <row r="54" spans="3:15" ht="17">
      <c r="C54" s="3"/>
      <c r="D54" s="3"/>
      <c r="E54" s="9"/>
      <c r="F54" s="58" t="s">
        <v>234</v>
      </c>
      <c r="G54" s="58" t="s">
        <v>77</v>
      </c>
      <c r="H54" s="3"/>
      <c r="I54" s="4"/>
      <c r="J54" s="70" t="s">
        <v>19</v>
      </c>
      <c r="K54" s="70" t="s">
        <v>258</v>
      </c>
      <c r="L54" s="70" t="s">
        <v>37</v>
      </c>
      <c r="M54" s="70" t="s">
        <v>225</v>
      </c>
      <c r="O54" s="62"/>
    </row>
    <row r="55" spans="3:15" ht="14.5">
      <c r="C55" s="3"/>
      <c r="D55" s="3"/>
      <c r="E55" s="9"/>
      <c r="F55" s="3"/>
      <c r="G55" s="3"/>
      <c r="H55" s="3"/>
      <c r="I55" s="4"/>
      <c r="J55" s="3"/>
      <c r="K55" s="3"/>
      <c r="L55" s="3"/>
      <c r="M55" s="3"/>
      <c r="N55" s="62"/>
      <c r="O55" s="62"/>
    </row>
    <row r="56" spans="3:15" ht="17">
      <c r="C56" s="10"/>
      <c r="D56" s="10"/>
      <c r="E56" s="11"/>
      <c r="F56" s="67"/>
      <c r="G56" s="67"/>
      <c r="H56" s="10"/>
      <c r="I56" s="12"/>
      <c r="J56" s="10"/>
      <c r="K56" s="10"/>
      <c r="L56" s="10"/>
      <c r="M56" s="10"/>
      <c r="N56" s="13"/>
      <c r="O56" s="62"/>
    </row>
    <row r="57" spans="3:15" ht="17">
      <c r="D57" s="59" t="s">
        <v>41</v>
      </c>
      <c r="E57" s="59" t="s">
        <v>17</v>
      </c>
      <c r="F57" s="59" t="s">
        <v>62</v>
      </c>
      <c r="G57" s="59" t="s">
        <v>243</v>
      </c>
      <c r="J57" s="71" t="s">
        <v>263</v>
      </c>
      <c r="K57" s="71" t="s">
        <v>248</v>
      </c>
      <c r="L57" s="72" t="s">
        <v>249</v>
      </c>
      <c r="M57" s="73" t="s">
        <v>73</v>
      </c>
      <c r="N57" s="71" t="s">
        <v>57</v>
      </c>
      <c r="O57" s="62">
        <v>20</v>
      </c>
    </row>
    <row r="58" spans="3:15" ht="17">
      <c r="C58" s="59" t="s">
        <v>229</v>
      </c>
      <c r="D58" s="59" t="s">
        <v>238</v>
      </c>
      <c r="E58" s="59" t="s">
        <v>35</v>
      </c>
      <c r="F58" s="59" t="s">
        <v>239</v>
      </c>
      <c r="G58" s="59" t="s">
        <v>14</v>
      </c>
      <c r="J58" s="62"/>
      <c r="K58" s="71" t="s">
        <v>266</v>
      </c>
      <c r="L58" s="72" t="s">
        <v>25</v>
      </c>
      <c r="M58" s="73" t="s">
        <v>247</v>
      </c>
      <c r="N58" s="71" t="s">
        <v>72</v>
      </c>
      <c r="O58" s="62"/>
    </row>
    <row r="59" spans="3:15" ht="14.5">
      <c r="C59" s="3"/>
      <c r="D59" s="3"/>
      <c r="E59" s="3"/>
      <c r="F59" s="3"/>
      <c r="G59" s="3"/>
      <c r="H59" s="94"/>
      <c r="I59" s="95"/>
      <c r="J59" s="3"/>
      <c r="K59" s="3"/>
      <c r="L59" s="3"/>
      <c r="M59" s="3"/>
      <c r="N59" s="62"/>
      <c r="O59" s="62"/>
    </row>
    <row r="60" spans="3:15" ht="17">
      <c r="C60" s="3"/>
      <c r="D60" s="3"/>
      <c r="E60" s="3"/>
      <c r="F60" s="59"/>
      <c r="G60" s="59"/>
      <c r="H60" s="96"/>
      <c r="I60" s="97"/>
      <c r="J60" s="59" t="s">
        <v>265</v>
      </c>
      <c r="K60" s="59" t="s">
        <v>30</v>
      </c>
      <c r="L60" s="59" t="s">
        <v>28</v>
      </c>
      <c r="M60" s="59" t="s">
        <v>22</v>
      </c>
      <c r="N60" s="59" t="s">
        <v>59</v>
      </c>
      <c r="O60" s="62"/>
    </row>
    <row r="61" spans="3:15" ht="17">
      <c r="C61" s="3"/>
      <c r="D61" s="3"/>
      <c r="E61" s="3"/>
      <c r="F61" s="59"/>
      <c r="G61" s="59"/>
      <c r="H61" s="98"/>
      <c r="I61" s="99"/>
      <c r="J61" s="59" t="s">
        <v>88</v>
      </c>
      <c r="K61" s="59" t="s">
        <v>63</v>
      </c>
      <c r="L61" s="59" t="s">
        <v>231</v>
      </c>
      <c r="M61" s="59" t="s">
        <v>230</v>
      </c>
      <c r="N61" s="59" t="s">
        <v>81</v>
      </c>
      <c r="O61" s="1"/>
    </row>
    <row r="62" spans="3:15" ht="14.5">
      <c r="C62" s="3"/>
      <c r="D62" s="3"/>
      <c r="E62" s="3"/>
      <c r="F62" s="3"/>
      <c r="G62" s="3"/>
      <c r="H62" s="100"/>
      <c r="I62" s="101"/>
      <c r="J62" s="3"/>
      <c r="K62" s="3"/>
      <c r="L62" s="3"/>
      <c r="M62" s="3"/>
    </row>
    <row r="64" spans="3:15" ht="15" customHeight="1">
      <c r="E64" s="15"/>
    </row>
    <row r="65" spans="3:15" ht="15" customHeight="1">
      <c r="F65" s="15" t="s">
        <v>235</v>
      </c>
    </row>
    <row r="67" spans="3:15" ht="15" customHeight="1">
      <c r="C67" s="62"/>
      <c r="D67" s="62"/>
      <c r="E67" s="74"/>
      <c r="F67" s="58" t="s">
        <v>309</v>
      </c>
      <c r="G67" s="58" t="s">
        <v>289</v>
      </c>
      <c r="H67" s="62"/>
      <c r="I67" s="62"/>
      <c r="J67" s="62"/>
      <c r="K67" s="62"/>
      <c r="L67" s="62"/>
      <c r="M67" s="62"/>
      <c r="N67" s="62"/>
      <c r="O67" s="62"/>
    </row>
    <row r="68" spans="3:15" ht="15" customHeight="1">
      <c r="C68" s="9">
        <v>18</v>
      </c>
      <c r="D68" s="62"/>
      <c r="E68" s="74"/>
      <c r="F68" s="58" t="s">
        <v>288</v>
      </c>
      <c r="G68" s="58" t="s">
        <v>308</v>
      </c>
      <c r="H68" s="3"/>
      <c r="I68" s="4"/>
      <c r="J68" s="68"/>
      <c r="K68" s="3"/>
      <c r="L68" s="3"/>
      <c r="M68" s="3"/>
      <c r="N68" s="62">
        <v>19</v>
      </c>
      <c r="O68" s="62"/>
    </row>
    <row r="69" spans="3:15" ht="15" customHeight="1">
      <c r="C69" s="3"/>
      <c r="D69" s="62"/>
      <c r="E69" s="74"/>
      <c r="F69" s="58" t="s">
        <v>298</v>
      </c>
      <c r="G69" s="58" t="s">
        <v>222</v>
      </c>
      <c r="H69" s="3"/>
      <c r="I69" s="4"/>
      <c r="J69" s="3"/>
      <c r="K69" s="3"/>
      <c r="L69" s="3"/>
      <c r="M69" s="3"/>
      <c r="N69" s="62"/>
      <c r="O69" s="62"/>
    </row>
    <row r="70" spans="3:15" ht="15" customHeight="1">
      <c r="C70" s="3"/>
      <c r="D70" s="62"/>
      <c r="E70" s="74"/>
      <c r="F70" s="58" t="s">
        <v>228</v>
      </c>
      <c r="G70" s="58" t="s">
        <v>297</v>
      </c>
      <c r="H70" s="3"/>
      <c r="I70" s="4"/>
      <c r="J70" s="68"/>
      <c r="K70" s="68"/>
      <c r="L70" s="3"/>
      <c r="M70" s="3"/>
      <c r="N70" s="62"/>
      <c r="O70" s="62"/>
    </row>
    <row r="71" spans="3:15" ht="15" customHeight="1">
      <c r="D71" s="62"/>
      <c r="E71" s="62"/>
      <c r="F71" s="62"/>
      <c r="G71" s="3"/>
      <c r="H71" s="3"/>
      <c r="I71" s="4"/>
      <c r="J71" s="3"/>
      <c r="K71" s="3"/>
      <c r="L71" s="3"/>
      <c r="M71" s="3"/>
      <c r="N71" s="62"/>
      <c r="O71" s="62"/>
    </row>
    <row r="72" spans="3:15" ht="15" customHeight="1">
      <c r="C72" s="3"/>
      <c r="D72" s="62"/>
      <c r="E72" s="62"/>
      <c r="G72" s="58" t="s">
        <v>311</v>
      </c>
      <c r="H72" s="68"/>
      <c r="I72" s="63"/>
      <c r="J72" s="58" t="s">
        <v>296</v>
      </c>
      <c r="K72" s="60" t="s">
        <v>306</v>
      </c>
      <c r="L72" s="61" t="s">
        <v>273</v>
      </c>
      <c r="M72" s="58" t="s">
        <v>39</v>
      </c>
      <c r="N72" s="58"/>
      <c r="O72" s="62"/>
    </row>
    <row r="73" spans="3:15" ht="15" customHeight="1">
      <c r="C73" s="3"/>
      <c r="D73" s="62"/>
      <c r="E73" s="62"/>
      <c r="F73" s="58" t="s">
        <v>310</v>
      </c>
      <c r="G73" s="58" t="s">
        <v>4</v>
      </c>
      <c r="H73" s="68"/>
      <c r="I73" s="4"/>
      <c r="J73" s="58" t="s">
        <v>312</v>
      </c>
      <c r="K73" s="60" t="s">
        <v>307</v>
      </c>
      <c r="L73" s="70" t="s">
        <v>287</v>
      </c>
      <c r="M73" s="58" t="s">
        <v>272</v>
      </c>
      <c r="N73" s="58"/>
      <c r="O73" s="62"/>
    </row>
    <row r="74" spans="3:15" ht="15" customHeight="1">
      <c r="C74" s="3"/>
      <c r="D74" s="3"/>
      <c r="E74" s="9"/>
      <c r="F74" s="58" t="s">
        <v>313</v>
      </c>
      <c r="G74" s="58" t="s">
        <v>36</v>
      </c>
      <c r="H74" s="3"/>
      <c r="I74" s="4"/>
      <c r="J74" s="3"/>
      <c r="K74" s="3"/>
      <c r="L74" s="3"/>
      <c r="M74" s="3"/>
      <c r="N74" s="62"/>
      <c r="O74" s="62"/>
    </row>
    <row r="75" spans="3:15" ht="15" customHeight="1">
      <c r="C75" s="3"/>
      <c r="D75" s="3"/>
      <c r="E75" s="9"/>
      <c r="F75" s="58" t="s">
        <v>30</v>
      </c>
      <c r="G75" s="58" t="s">
        <v>274</v>
      </c>
      <c r="H75" s="3"/>
      <c r="I75" s="69"/>
      <c r="J75" s="70" t="s">
        <v>303</v>
      </c>
      <c r="K75" s="70" t="s">
        <v>304</v>
      </c>
      <c r="L75" s="70" t="s">
        <v>293</v>
      </c>
      <c r="M75" s="70" t="s">
        <v>291</v>
      </c>
      <c r="N75" s="70" t="s">
        <v>290</v>
      </c>
      <c r="O75" s="62"/>
    </row>
    <row r="76" spans="3:15" ht="15" customHeight="1">
      <c r="C76" s="3"/>
      <c r="D76" s="3"/>
      <c r="E76" s="9"/>
      <c r="F76" s="58" t="s">
        <v>275</v>
      </c>
      <c r="G76" s="58" t="s">
        <v>276</v>
      </c>
      <c r="H76" s="3"/>
      <c r="I76" s="4"/>
      <c r="J76" s="70" t="s">
        <v>305</v>
      </c>
      <c r="K76" s="70" t="s">
        <v>302</v>
      </c>
      <c r="L76" s="70" t="s">
        <v>292</v>
      </c>
      <c r="M76" s="70" t="s">
        <v>294</v>
      </c>
      <c r="N76" s="70" t="s">
        <v>295</v>
      </c>
      <c r="O76" s="62"/>
    </row>
    <row r="77" spans="3:15" ht="15" customHeight="1">
      <c r="C77" s="3"/>
      <c r="D77" s="3"/>
      <c r="E77" s="9"/>
      <c r="F77" s="3"/>
      <c r="G77" s="3"/>
      <c r="H77" s="3"/>
      <c r="I77" s="4"/>
      <c r="J77" s="3"/>
      <c r="K77" s="3"/>
      <c r="L77" s="3"/>
      <c r="M77" s="3"/>
      <c r="N77" s="62"/>
      <c r="O77" s="62"/>
    </row>
    <row r="78" spans="3:15" ht="15" customHeight="1">
      <c r="C78" s="10"/>
      <c r="D78" s="10"/>
      <c r="E78" s="11"/>
      <c r="F78" s="67"/>
      <c r="G78" s="67"/>
      <c r="H78" s="10"/>
      <c r="I78" s="12"/>
      <c r="J78" s="10"/>
      <c r="K78" s="10"/>
      <c r="L78" s="10"/>
      <c r="M78" s="10"/>
      <c r="N78" s="13"/>
      <c r="O78" s="62"/>
    </row>
    <row r="79" spans="3:15" ht="15" customHeight="1">
      <c r="D79" s="59" t="s">
        <v>300</v>
      </c>
      <c r="E79" s="59" t="s">
        <v>301</v>
      </c>
      <c r="F79" s="59" t="s">
        <v>62</v>
      </c>
      <c r="G79" s="59" t="s">
        <v>34</v>
      </c>
      <c r="J79" s="71" t="s">
        <v>285</v>
      </c>
      <c r="K79" s="71" t="s">
        <v>70</v>
      </c>
      <c r="L79" s="72" t="s">
        <v>13</v>
      </c>
      <c r="M79" s="73" t="s">
        <v>281</v>
      </c>
      <c r="N79" s="71" t="s">
        <v>282</v>
      </c>
      <c r="O79" s="62">
        <v>20</v>
      </c>
    </row>
    <row r="80" spans="3:15" ht="15" customHeight="1">
      <c r="C80" s="59" t="s">
        <v>229</v>
      </c>
      <c r="D80" s="59" t="s">
        <v>238</v>
      </c>
      <c r="E80" s="59" t="s">
        <v>35</v>
      </c>
      <c r="F80" s="59" t="s">
        <v>299</v>
      </c>
      <c r="G80" s="59" t="s">
        <v>14</v>
      </c>
      <c r="J80" s="62"/>
      <c r="K80" s="71" t="s">
        <v>284</v>
      </c>
      <c r="L80" s="72" t="s">
        <v>283</v>
      </c>
      <c r="M80" s="73" t="s">
        <v>314</v>
      </c>
      <c r="N80" s="71"/>
      <c r="O80" s="62"/>
    </row>
    <row r="81" spans="3:15" ht="15" customHeight="1">
      <c r="C81" s="3"/>
      <c r="D81" s="3"/>
      <c r="E81" s="3"/>
      <c r="F81" s="3"/>
      <c r="G81" s="3"/>
      <c r="H81" s="94"/>
      <c r="I81" s="95"/>
      <c r="J81" s="3"/>
      <c r="K81" s="3"/>
      <c r="L81" s="3"/>
      <c r="M81" s="3"/>
      <c r="N81" s="62"/>
      <c r="O81" s="62"/>
    </row>
    <row r="82" spans="3:15" ht="15" customHeight="1">
      <c r="C82" s="3"/>
      <c r="D82" s="3"/>
      <c r="E82" s="3"/>
      <c r="F82" s="59"/>
      <c r="G82" s="59"/>
      <c r="H82" s="96"/>
      <c r="I82" s="97"/>
      <c r="J82" s="3"/>
      <c r="K82" s="59" t="s">
        <v>279</v>
      </c>
      <c r="L82" s="59" t="s">
        <v>286</v>
      </c>
      <c r="M82" s="59" t="s">
        <v>280</v>
      </c>
      <c r="N82" s="59" t="s">
        <v>17</v>
      </c>
    </row>
    <row r="83" spans="3:15" ht="15" customHeight="1">
      <c r="C83" s="3"/>
      <c r="D83" s="3"/>
      <c r="E83" s="3"/>
      <c r="F83" s="59"/>
      <c r="G83" s="59"/>
      <c r="H83" s="98"/>
      <c r="I83" s="99"/>
      <c r="J83" s="59" t="s">
        <v>278</v>
      </c>
      <c r="K83" s="59" t="s">
        <v>277</v>
      </c>
      <c r="L83" s="59" t="s">
        <v>231</v>
      </c>
      <c r="M83" s="59" t="s">
        <v>72</v>
      </c>
      <c r="N83" s="59" t="s">
        <v>47</v>
      </c>
      <c r="O83" s="1"/>
    </row>
    <row r="84" spans="3:15" ht="15" customHeight="1">
      <c r="C84" s="3"/>
      <c r="D84" s="3"/>
      <c r="E84" s="3"/>
      <c r="F84" s="3"/>
      <c r="G84" s="3"/>
      <c r="H84" s="100"/>
      <c r="I84" s="101"/>
      <c r="J84" s="3"/>
      <c r="K84" s="3"/>
      <c r="L84" s="3"/>
      <c r="M84" s="3"/>
    </row>
  </sheetData>
  <mergeCells count="7">
    <mergeCell ref="H2:I2"/>
    <mergeCell ref="H81:I83"/>
    <mergeCell ref="H84:I84"/>
    <mergeCell ref="C7:D7"/>
    <mergeCell ref="H16:I19"/>
    <mergeCell ref="H59:I61"/>
    <mergeCell ref="H62:I62"/>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8월</vt:lpstr>
      <vt:lpstr>8+9월</vt:lpstr>
      <vt:lpstr>10월</vt:lpstr>
      <vt:lpstr>11월</vt:lpstr>
      <vt:lpstr>신환회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최은주</dc:creator>
  <cp:lastModifiedBy>동윤 장</cp:lastModifiedBy>
  <dcterms:created xsi:type="dcterms:W3CDTF">2021-11-17T07:00:53Z</dcterms:created>
  <dcterms:modified xsi:type="dcterms:W3CDTF">2024-11-10T07:11:08Z</dcterms:modified>
</cp:coreProperties>
</file>