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U9" i="1" l="1"/>
  <c r="U10" i="1"/>
  <c r="U11" i="1"/>
  <c r="U12" i="1"/>
  <c r="G12" i="1" s="1"/>
  <c r="H12" i="1" s="1"/>
  <c r="U8" i="1"/>
  <c r="K12" i="1"/>
  <c r="J12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P12" i="1"/>
  <c r="Q12" i="1"/>
  <c r="R12" i="1"/>
  <c r="S12" i="1"/>
  <c r="O12" i="1"/>
  <c r="N12" i="1"/>
  <c r="T12" i="1" l="1"/>
  <c r="G10" i="1"/>
  <c r="H10" i="1" s="1"/>
  <c r="J10" i="1"/>
  <c r="K10" i="1" s="1"/>
  <c r="N10" i="1"/>
  <c r="G11" i="1"/>
  <c r="H11" i="1" s="1"/>
  <c r="J11" i="1"/>
  <c r="K11" i="1" s="1"/>
  <c r="N11" i="1"/>
  <c r="T10" i="1" l="1"/>
  <c r="T11" i="1"/>
  <c r="G9" i="1"/>
  <c r="G8" i="1"/>
  <c r="N9" i="1"/>
  <c r="T9" i="1"/>
  <c r="H9" i="1"/>
  <c r="K5" i="1"/>
  <c r="K6" i="1"/>
  <c r="K7" i="1"/>
  <c r="K8" i="1"/>
  <c r="K9" i="1"/>
  <c r="J9" i="1"/>
  <c r="U3" i="1" l="1"/>
  <c r="N8" i="1"/>
  <c r="H8" i="1"/>
  <c r="T8" i="1" l="1"/>
  <c r="T3" i="1" s="1"/>
  <c r="J5" i="1"/>
  <c r="J6" i="1" s="1"/>
  <c r="C5" i="1"/>
  <c r="B6" i="1" s="1"/>
  <c r="C6" i="1" s="1"/>
  <c r="B7" i="1" s="1"/>
  <c r="C7" i="1" l="1"/>
  <c r="B8" i="1" s="1"/>
  <c r="B57" i="1"/>
  <c r="C57" i="1" s="1"/>
  <c r="B58" i="1" s="1"/>
  <c r="C58" i="1" s="1"/>
  <c r="B59" i="1" s="1"/>
  <c r="C59" i="1" s="1"/>
  <c r="B60" i="1" s="1"/>
  <c r="C60" i="1" s="1"/>
  <c r="B61" i="1" s="1"/>
  <c r="C61" i="1" s="1"/>
  <c r="L6" i="1"/>
  <c r="L5" i="1"/>
  <c r="J7" i="1"/>
  <c r="J8" i="1" s="1"/>
  <c r="I7" i="1"/>
  <c r="L7" i="1" l="1"/>
  <c r="C8" i="1"/>
  <c r="B9" i="1" s="1"/>
  <c r="C9" i="1" l="1"/>
  <c r="B10" i="1" s="1"/>
  <c r="C10" i="1" l="1"/>
  <c r="B11" i="1" s="1"/>
  <c r="C11" i="1" l="1"/>
  <c r="B12" i="1" s="1"/>
  <c r="C12" i="1" l="1"/>
  <c r="B13" i="1" s="1"/>
  <c r="C13" i="1" l="1"/>
  <c r="B14" i="1" s="1"/>
  <c r="C14" i="1" l="1"/>
  <c r="I8" i="1"/>
  <c r="L8" i="1" l="1"/>
  <c r="I9" i="1"/>
  <c r="L9" i="1" l="1"/>
  <c r="I10" i="1"/>
  <c r="L10" i="1" l="1"/>
  <c r="I11" i="1"/>
  <c r="L11" i="1" l="1"/>
  <c r="I12" i="1"/>
  <c r="L12" i="1" s="1"/>
</calcChain>
</file>

<file path=xl/sharedStrings.xml><?xml version="1.0" encoding="utf-8"?>
<sst xmlns="http://schemas.openxmlformats.org/spreadsheetml/2006/main" count="35" uniqueCount="33">
  <si>
    <t>日期</t>
    <phoneticPr fontId="3" type="noConversion"/>
  </si>
  <si>
    <t>工作日</t>
    <phoneticPr fontId="3" type="noConversion"/>
  </si>
  <si>
    <t>当日下单</t>
    <phoneticPr fontId="3" type="noConversion"/>
  </si>
  <si>
    <t>总持仓</t>
    <phoneticPr fontId="3" type="noConversion"/>
  </si>
  <si>
    <t>收盘价</t>
    <phoneticPr fontId="3" type="noConversion"/>
  </si>
  <si>
    <t>成交价</t>
    <phoneticPr fontId="3" type="noConversion"/>
  </si>
  <si>
    <t>持有现金</t>
    <phoneticPr fontId="3" type="noConversion"/>
  </si>
  <si>
    <t>交易成本</t>
    <phoneticPr fontId="3" type="noConversion"/>
  </si>
  <si>
    <t>现金变动</t>
    <phoneticPr fontId="3" type="noConversion"/>
  </si>
  <si>
    <t>持仓估值</t>
    <phoneticPr fontId="3" type="noConversion"/>
  </si>
  <si>
    <t>NAV</t>
    <phoneticPr fontId="3" type="noConversion"/>
  </si>
  <si>
    <t>于前一日提供</t>
    <phoneticPr fontId="3" type="noConversion"/>
  </si>
  <si>
    <t>填入实际成交价</t>
    <phoneticPr fontId="3" type="noConversion"/>
  </si>
  <si>
    <t>填入收盘价</t>
    <phoneticPr fontId="3" type="noConversion"/>
  </si>
  <si>
    <t>填入交易费用</t>
    <phoneticPr fontId="3" type="noConversion"/>
  </si>
  <si>
    <t>自动计算</t>
    <phoneticPr fontId="3" type="noConversion"/>
  </si>
  <si>
    <t>自动计算</t>
    <phoneticPr fontId="3" type="noConversion"/>
  </si>
  <si>
    <t>并与账户对比</t>
  </si>
  <si>
    <t>并与账户现金对比</t>
  </si>
  <si>
    <t>commission</t>
    <phoneticPr fontId="3" type="noConversion"/>
  </si>
  <si>
    <t xml:space="preserve">basic </t>
    <phoneticPr fontId="3" type="noConversion"/>
  </si>
  <si>
    <t>stamp</t>
    <phoneticPr fontId="3" type="noConversion"/>
  </si>
  <si>
    <t>duty</t>
    <phoneticPr fontId="3" type="noConversion"/>
  </si>
  <si>
    <t>SFC</t>
    <phoneticPr fontId="3" type="noConversion"/>
  </si>
  <si>
    <t>HKEx</t>
    <phoneticPr fontId="3" type="noConversion"/>
  </si>
  <si>
    <t>fee</t>
    <phoneticPr fontId="3" type="noConversion"/>
  </si>
  <si>
    <t>CCASS</t>
    <phoneticPr fontId="3" type="noConversion"/>
  </si>
  <si>
    <t>fee</t>
    <phoneticPr fontId="3" type="noConversion"/>
  </si>
  <si>
    <t>levy</t>
    <phoneticPr fontId="3" type="noConversion"/>
  </si>
  <si>
    <t>SUM</t>
    <phoneticPr fontId="3" type="noConversion"/>
  </si>
  <si>
    <t>ACT</t>
    <phoneticPr fontId="3" type="noConversion"/>
  </si>
  <si>
    <t>transaction</t>
    <phoneticPr fontId="3" type="noConversion"/>
  </si>
  <si>
    <t>value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</si>
</sst>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yyyy\-mm\-dd"/>
    <numFmt numFmtId="177" formatCode="#,##0.00_ "/>
    <numFmt numFmtId="178" formatCode="[DBNum1]&quot;星期&quot;[$-804]General"/>
    <numFmt numFmtId="179" formatCode="0.000%"/>
    <numFmt numFmtId="180" formatCode="0.0000%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楷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Malgun Gothic Semilight"/>
      <family val="2"/>
      <charset val="134"/>
    </font>
    <font>
      <sz val="10"/>
      <color theme="0" tint="-4.9989318521683403E-2"/>
      <name val="楷体"/>
      <family val="3"/>
      <charset val="134"/>
    </font>
    <font>
      <sz val="10"/>
      <color theme="0" tint="-4.9989318521683403E-2"/>
      <name val="Malgun Gothic Semilight"/>
      <family val="2"/>
      <charset val="134"/>
    </font>
    <font>
      <sz val="9"/>
      <color theme="1"/>
      <name val="楷体"/>
      <family val="3"/>
      <charset val="134"/>
    </font>
    <font>
      <sz val="9"/>
      <color theme="1"/>
      <name val="Malgun Gothic Semi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178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178" fontId="0" fillId="0" borderId="0" xfId="0"/>
    <xf numFmtId="178" fontId="2" fillId="2" borderId="0" xfId="0" applyFont="1" applyFill="1" applyAlignment="1">
      <alignment horizontal="center" vertical="center"/>
    </xf>
    <xf numFmtId="177" fontId="4" fillId="2" borderId="0" xfId="1" applyNumberFormat="1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178" fontId="4" fillId="2" borderId="0" xfId="0" applyFont="1" applyFill="1" applyAlignment="1">
      <alignment horizontal="center" vertical="center"/>
    </xf>
    <xf numFmtId="178" fontId="5" fillId="3" borderId="0" xfId="0" applyFont="1" applyFill="1" applyAlignment="1">
      <alignment horizontal="center" vertical="center"/>
    </xf>
    <xf numFmtId="177" fontId="6" fillId="3" borderId="0" xfId="1" applyNumberFormat="1" applyFont="1" applyFill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178" fontId="7" fillId="2" borderId="0" xfId="0" applyFont="1" applyFill="1" applyAlignment="1">
      <alignment horizontal="center" vertical="center"/>
    </xf>
    <xf numFmtId="178" fontId="7" fillId="2" borderId="0" xfId="0" applyFont="1" applyFill="1" applyAlignment="1">
      <alignment horizontal="center" vertical="center"/>
    </xf>
    <xf numFmtId="177" fontId="8" fillId="2" borderId="0" xfId="1" applyNumberFormat="1" applyFont="1" applyFill="1" applyAlignment="1">
      <alignment horizontal="center" vertical="center"/>
    </xf>
    <xf numFmtId="177" fontId="8" fillId="2" borderId="0" xfId="1" applyNumberFormat="1" applyFont="1" applyFill="1" applyAlignment="1">
      <alignment horizontal="center" vertical="center" wrapText="1"/>
    </xf>
    <xf numFmtId="10" fontId="8" fillId="2" borderId="0" xfId="2" applyNumberFormat="1" applyFont="1" applyFill="1" applyAlignment="1">
      <alignment horizontal="center" vertical="center" wrapText="1"/>
    </xf>
    <xf numFmtId="179" fontId="8" fillId="2" borderId="0" xfId="2" applyNumberFormat="1" applyFont="1" applyFill="1" applyAlignment="1">
      <alignment horizontal="center" vertical="center" wrapText="1"/>
    </xf>
    <xf numFmtId="180" fontId="8" fillId="2" borderId="0" xfId="2" applyNumberFormat="1" applyFont="1" applyFill="1" applyAlignment="1">
      <alignment horizontal="center" vertical="center" wrapText="1"/>
    </xf>
    <xf numFmtId="178" fontId="7" fillId="2" borderId="0" xfId="0" applyFont="1" applyFill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1"/>
  <sheetViews>
    <sheetView tabSelected="1" zoomScale="85" zoomScaleNormal="85" workbookViewId="0">
      <selection activeCell="U8" sqref="U8:U12"/>
    </sheetView>
  </sheetViews>
  <sheetFormatPr defaultRowHeight="13" x14ac:dyDescent="0.25"/>
  <cols>
    <col min="1" max="1" width="2.6328125" style="1" customWidth="1"/>
    <col min="2" max="12" width="12.6328125" style="1" customWidth="1"/>
    <col min="13" max="13" width="2.6328125" style="1" customWidth="1"/>
    <col min="14" max="14" width="12.6328125" style="1" customWidth="1"/>
    <col min="15" max="15" width="9.81640625" style="1" customWidth="1"/>
    <col min="16" max="16384" width="8.7265625" style="1"/>
  </cols>
  <sheetData>
    <row r="1" spans="2:21" ht="14.5" x14ac:dyDescent="0.25">
      <c r="N1" s="11" t="s">
        <v>31</v>
      </c>
      <c r="O1" s="11" t="s">
        <v>20</v>
      </c>
      <c r="P1" s="11" t="s">
        <v>21</v>
      </c>
      <c r="Q1" s="11" t="s">
        <v>23</v>
      </c>
      <c r="R1" s="11" t="s">
        <v>24</v>
      </c>
      <c r="S1" s="11" t="s">
        <v>26</v>
      </c>
      <c r="T1" s="11" t="s">
        <v>29</v>
      </c>
      <c r="U1" s="11" t="s">
        <v>30</v>
      </c>
    </row>
    <row r="2" spans="2:21" s="8" customFormat="1" ht="14.5" x14ac:dyDescent="0.25">
      <c r="D2" s="8" t="s">
        <v>13</v>
      </c>
      <c r="E2" s="8" t="s">
        <v>11</v>
      </c>
      <c r="F2" s="8" t="s">
        <v>12</v>
      </c>
      <c r="G2" s="8" t="s">
        <v>14</v>
      </c>
      <c r="H2" s="15" t="s">
        <v>16</v>
      </c>
      <c r="I2" s="15"/>
      <c r="J2" s="8" t="s">
        <v>16</v>
      </c>
      <c r="K2" s="8" t="s">
        <v>15</v>
      </c>
      <c r="L2" s="8" t="s">
        <v>15</v>
      </c>
      <c r="N2" s="11" t="s">
        <v>32</v>
      </c>
      <c r="O2" s="11" t="s">
        <v>19</v>
      </c>
      <c r="P2" s="11" t="s">
        <v>22</v>
      </c>
      <c r="Q2" s="11" t="s">
        <v>28</v>
      </c>
      <c r="R2" s="11" t="s">
        <v>25</v>
      </c>
      <c r="S2" s="11" t="s">
        <v>27</v>
      </c>
    </row>
    <row r="3" spans="2:21" s="8" customFormat="1" ht="14.5" x14ac:dyDescent="0.25">
      <c r="H3" s="15" t="s">
        <v>18</v>
      </c>
      <c r="I3" s="15"/>
      <c r="J3" s="8" t="s">
        <v>17</v>
      </c>
      <c r="N3" s="12"/>
      <c r="O3" s="12">
        <v>2.5000000000000001E-3</v>
      </c>
      <c r="P3" s="12">
        <v>1E-4</v>
      </c>
      <c r="Q3" s="14">
        <v>2.6999999999999999E-5</v>
      </c>
      <c r="R3" s="13">
        <v>5.0000000000000002E-5</v>
      </c>
      <c r="S3" s="13">
        <v>3.0000000000000001E-5</v>
      </c>
      <c r="T3" s="13">
        <f>T8/$N8</f>
        <v>3.0399629629629631E-3</v>
      </c>
      <c r="U3" s="13">
        <f>U8/$N8</f>
        <v>6.2106481481481474E-3</v>
      </c>
    </row>
    <row r="4" spans="2:21" ht="16" x14ac:dyDescent="0.25">
      <c r="B4" s="5" t="s">
        <v>0</v>
      </c>
      <c r="C4" s="5" t="s">
        <v>1</v>
      </c>
      <c r="D4" s="5" t="s">
        <v>4</v>
      </c>
      <c r="E4" s="5" t="s">
        <v>2</v>
      </c>
      <c r="F4" s="5" t="s">
        <v>5</v>
      </c>
      <c r="G4" s="5" t="s">
        <v>7</v>
      </c>
      <c r="H4" s="5" t="s">
        <v>8</v>
      </c>
      <c r="I4" s="5" t="s">
        <v>6</v>
      </c>
      <c r="J4" s="5" t="s">
        <v>3</v>
      </c>
      <c r="K4" s="5" t="s">
        <v>9</v>
      </c>
      <c r="L4" s="6" t="s">
        <v>10</v>
      </c>
      <c r="N4" s="10"/>
      <c r="O4" s="10">
        <v>0</v>
      </c>
      <c r="P4" s="10">
        <v>1</v>
      </c>
      <c r="Q4" s="10">
        <v>0</v>
      </c>
      <c r="R4" s="10">
        <v>0</v>
      </c>
      <c r="S4" s="10">
        <v>3</v>
      </c>
      <c r="T4" s="10"/>
      <c r="U4" s="10">
        <v>53.66</v>
      </c>
    </row>
    <row r="5" spans="2:21" ht="16" x14ac:dyDescent="0.25">
      <c r="B5" s="3">
        <v>43633</v>
      </c>
      <c r="C5" s="7">
        <f>WEEKDAY(B5)-1</f>
        <v>1</v>
      </c>
      <c r="D5" s="2">
        <v>28.1</v>
      </c>
      <c r="E5" s="2"/>
      <c r="F5" s="2"/>
      <c r="G5" s="2"/>
      <c r="H5" s="2"/>
      <c r="I5" s="2">
        <v>1000000</v>
      </c>
      <c r="J5" s="2">
        <f>E5</f>
        <v>0</v>
      </c>
      <c r="K5" s="2">
        <f t="shared" ref="K5:K7" si="0">J5*D5</f>
        <v>0</v>
      </c>
      <c r="L5" s="2">
        <f>I5+K5</f>
        <v>1000000</v>
      </c>
      <c r="N5" s="9"/>
      <c r="O5" s="9"/>
      <c r="P5" s="9"/>
      <c r="Q5" s="9"/>
      <c r="R5" s="9"/>
      <c r="S5" s="9"/>
      <c r="T5" s="9"/>
      <c r="U5" s="9"/>
    </row>
    <row r="6" spans="2:21" ht="16" x14ac:dyDescent="0.25">
      <c r="B6" s="3">
        <f>IF(C5=5,B5+3,B5+1)</f>
        <v>43634</v>
      </c>
      <c r="C6" s="7">
        <f>WEEKDAY(B6)-1</f>
        <v>2</v>
      </c>
      <c r="D6" s="2">
        <v>28.35</v>
      </c>
      <c r="E6" s="2"/>
      <c r="F6" s="2"/>
      <c r="G6" s="2"/>
      <c r="H6" s="2"/>
      <c r="I6" s="2">
        <v>1000000</v>
      </c>
      <c r="J6" s="2">
        <f>J5+E6</f>
        <v>0</v>
      </c>
      <c r="K6" s="2">
        <f t="shared" si="0"/>
        <v>0</v>
      </c>
      <c r="L6" s="2">
        <f t="shared" ref="L6:L7" si="1">I6+K6</f>
        <v>1000000</v>
      </c>
      <c r="N6" s="9"/>
      <c r="O6" s="9"/>
      <c r="P6" s="9"/>
      <c r="Q6" s="9"/>
      <c r="R6" s="9"/>
      <c r="S6" s="9"/>
      <c r="T6" s="9"/>
      <c r="U6" s="9"/>
    </row>
    <row r="7" spans="2:21" ht="16" x14ac:dyDescent="0.25">
      <c r="B7" s="3">
        <f t="shared" ref="B7:B14" si="2">IF(C6=5,B6+3,B6+1)</f>
        <v>43635</v>
      </c>
      <c r="C7" s="7">
        <f t="shared" ref="C7:C14" si="3">WEEKDAY(B7)-1</f>
        <v>3</v>
      </c>
      <c r="D7" s="2">
        <v>29.05</v>
      </c>
      <c r="E7" s="2"/>
      <c r="F7" s="2"/>
      <c r="G7" s="2"/>
      <c r="H7" s="2"/>
      <c r="I7" s="2">
        <f>I6+H7</f>
        <v>1000000</v>
      </c>
      <c r="J7" s="2">
        <f>J6+E7</f>
        <v>0</v>
      </c>
      <c r="K7" s="2">
        <f t="shared" si="0"/>
        <v>0</v>
      </c>
      <c r="L7" s="2">
        <f t="shared" si="1"/>
        <v>1000000</v>
      </c>
      <c r="N7" s="9"/>
      <c r="O7" s="9"/>
      <c r="P7" s="9"/>
      <c r="Q7" s="9"/>
      <c r="R7" s="9"/>
      <c r="S7" s="9"/>
      <c r="T7" s="9"/>
      <c r="U7" s="9"/>
    </row>
    <row r="8" spans="2:21" ht="16" x14ac:dyDescent="0.25">
      <c r="B8" s="3">
        <f t="shared" si="2"/>
        <v>43636</v>
      </c>
      <c r="C8" s="7">
        <f t="shared" si="3"/>
        <v>4</v>
      </c>
      <c r="D8" s="2">
        <v>28.9</v>
      </c>
      <c r="E8" s="2">
        <v>300</v>
      </c>
      <c r="F8" s="2">
        <v>28.8</v>
      </c>
      <c r="G8" s="2">
        <f>-U8</f>
        <v>-53.66</v>
      </c>
      <c r="H8" s="2">
        <f>-E8*F8+G8</f>
        <v>-8693.66</v>
      </c>
      <c r="I8" s="2">
        <f>I7+H8</f>
        <v>991306.34</v>
      </c>
      <c r="J8" s="2">
        <f>J7+E8</f>
        <v>300</v>
      </c>
      <c r="K8" s="2">
        <f>J8*D8</f>
        <v>8670</v>
      </c>
      <c r="L8" s="2">
        <f t="shared" ref="L8:L9" si="4">I8+K8</f>
        <v>999976.34</v>
      </c>
      <c r="N8" s="10">
        <f>E8*F8</f>
        <v>8640</v>
      </c>
      <c r="O8" s="10">
        <f t="shared" ref="O8:S11" si="5">IF($N8&lt;&gt;0,MAX(ABS($N8*O$3),O$4),0)</f>
        <v>21.6</v>
      </c>
      <c r="P8" s="10">
        <f t="shared" si="5"/>
        <v>1</v>
      </c>
      <c r="Q8" s="10">
        <f t="shared" si="5"/>
        <v>0.23327999999999999</v>
      </c>
      <c r="R8" s="10">
        <f t="shared" si="5"/>
        <v>0.432</v>
      </c>
      <c r="S8" s="10">
        <f t="shared" si="5"/>
        <v>3</v>
      </c>
      <c r="T8" s="10">
        <f>SUM(O8:S8)</f>
        <v>26.265280000000001</v>
      </c>
      <c r="U8" s="10">
        <f>IF(T8&lt;&gt;0,MAX(T8,$U$4),0)</f>
        <v>53.66</v>
      </c>
    </row>
    <row r="9" spans="2:21" ht="16" x14ac:dyDescent="0.25">
      <c r="B9" s="3">
        <f t="shared" si="2"/>
        <v>43637</v>
      </c>
      <c r="C9" s="7">
        <f t="shared" si="3"/>
        <v>5</v>
      </c>
      <c r="D9" s="2">
        <v>28.9</v>
      </c>
      <c r="E9" s="2">
        <v>300</v>
      </c>
      <c r="F9" s="2">
        <v>28.9</v>
      </c>
      <c r="G9" s="2">
        <f>-U9</f>
        <v>-53.66</v>
      </c>
      <c r="H9" s="2">
        <f>-E9*F9+G9</f>
        <v>-8723.66</v>
      </c>
      <c r="I9" s="2">
        <f>I8+H9</f>
        <v>982582.67999999993</v>
      </c>
      <c r="J9" s="2">
        <f>J8+E9</f>
        <v>600</v>
      </c>
      <c r="K9" s="2">
        <f>J9*D9</f>
        <v>17340</v>
      </c>
      <c r="L9" s="2">
        <f t="shared" si="4"/>
        <v>999922.67999999993</v>
      </c>
      <c r="N9" s="10">
        <f>E9*F9</f>
        <v>8670</v>
      </c>
      <c r="O9" s="10">
        <f t="shared" si="5"/>
        <v>21.675000000000001</v>
      </c>
      <c r="P9" s="10">
        <f t="shared" si="5"/>
        <v>1</v>
      </c>
      <c r="Q9" s="10">
        <f t="shared" si="5"/>
        <v>0.23408999999999999</v>
      </c>
      <c r="R9" s="10">
        <f t="shared" si="5"/>
        <v>0.4335</v>
      </c>
      <c r="S9" s="10">
        <f t="shared" si="5"/>
        <v>3</v>
      </c>
      <c r="T9" s="10">
        <f>SUM(O9:S9)</f>
        <v>26.342589999999998</v>
      </c>
      <c r="U9" s="10">
        <f t="shared" ref="U9:U12" si="6">IF(T9&lt;&gt;0,MAX(T9,$U$4),0)</f>
        <v>53.66</v>
      </c>
    </row>
    <row r="10" spans="2:21" ht="16" x14ac:dyDescent="0.25">
      <c r="B10" s="3">
        <f t="shared" si="2"/>
        <v>43640</v>
      </c>
      <c r="C10" s="7">
        <f t="shared" si="3"/>
        <v>1</v>
      </c>
      <c r="D10" s="2">
        <v>28.9</v>
      </c>
      <c r="E10" s="2"/>
      <c r="F10" s="2"/>
      <c r="G10" s="2">
        <f t="shared" ref="G10:G12" si="7">-U10</f>
        <v>0</v>
      </c>
      <c r="H10" s="2">
        <f t="shared" ref="H10:H12" si="8">-E10*F10+G10</f>
        <v>0</v>
      </c>
      <c r="I10" s="2">
        <f t="shared" ref="I10:I12" si="9">I9+H10</f>
        <v>982582.67999999993</v>
      </c>
      <c r="J10" s="2">
        <f t="shared" ref="J10:J12" si="10">J9+E10</f>
        <v>600</v>
      </c>
      <c r="K10" s="2">
        <f t="shared" ref="K10:K11" si="11">J10*D10</f>
        <v>17340</v>
      </c>
      <c r="L10" s="2">
        <f t="shared" ref="L10:L11" si="12">I10+K10</f>
        <v>999922.67999999993</v>
      </c>
      <c r="N10" s="10">
        <f t="shared" ref="N10:N12" si="13">E10*F10</f>
        <v>0</v>
      </c>
      <c r="O10" s="10">
        <f t="shared" si="5"/>
        <v>0</v>
      </c>
      <c r="P10" s="10">
        <f t="shared" si="5"/>
        <v>0</v>
      </c>
      <c r="Q10" s="10">
        <f t="shared" si="5"/>
        <v>0</v>
      </c>
      <c r="R10" s="10">
        <f t="shared" si="5"/>
        <v>0</v>
      </c>
      <c r="S10" s="10">
        <f t="shared" si="5"/>
        <v>0</v>
      </c>
      <c r="T10" s="10">
        <f t="shared" ref="T10:T12" si="14">SUM(O10:S10)</f>
        <v>0</v>
      </c>
      <c r="U10" s="10">
        <f t="shared" si="6"/>
        <v>0</v>
      </c>
    </row>
    <row r="11" spans="2:21" ht="16" x14ac:dyDescent="0.25">
      <c r="B11" s="3">
        <f t="shared" si="2"/>
        <v>43641</v>
      </c>
      <c r="C11" s="7">
        <f t="shared" si="3"/>
        <v>2</v>
      </c>
      <c r="D11" s="2">
        <v>28.65</v>
      </c>
      <c r="E11" s="2">
        <v>300</v>
      </c>
      <c r="F11" s="2">
        <v>28.7</v>
      </c>
      <c r="G11" s="2">
        <f t="shared" si="7"/>
        <v>-53.66</v>
      </c>
      <c r="H11" s="2">
        <f t="shared" si="8"/>
        <v>-8663.66</v>
      </c>
      <c r="I11" s="2">
        <f t="shared" si="9"/>
        <v>973919.0199999999</v>
      </c>
      <c r="J11" s="2">
        <f t="shared" si="10"/>
        <v>900</v>
      </c>
      <c r="K11" s="2">
        <f t="shared" si="11"/>
        <v>25785</v>
      </c>
      <c r="L11" s="2">
        <f t="shared" si="12"/>
        <v>999704.0199999999</v>
      </c>
      <c r="N11" s="10">
        <f t="shared" si="13"/>
        <v>8610</v>
      </c>
      <c r="O11" s="10">
        <f t="shared" si="5"/>
        <v>21.525000000000002</v>
      </c>
      <c r="P11" s="10">
        <f t="shared" si="5"/>
        <v>1</v>
      </c>
      <c r="Q11" s="10">
        <f t="shared" si="5"/>
        <v>0.23246999999999998</v>
      </c>
      <c r="R11" s="10">
        <f t="shared" si="5"/>
        <v>0.43049999999999999</v>
      </c>
      <c r="S11" s="10">
        <f t="shared" si="5"/>
        <v>3</v>
      </c>
      <c r="T11" s="10">
        <f t="shared" si="14"/>
        <v>26.18797</v>
      </c>
      <c r="U11" s="10">
        <f t="shared" si="6"/>
        <v>53.66</v>
      </c>
    </row>
    <row r="12" spans="2:21" ht="16" x14ac:dyDescent="0.25">
      <c r="B12" s="3">
        <f t="shared" si="2"/>
        <v>43642</v>
      </c>
      <c r="C12" s="7">
        <f t="shared" si="3"/>
        <v>3</v>
      </c>
      <c r="D12" s="2">
        <v>29</v>
      </c>
      <c r="E12" s="2">
        <v>-900</v>
      </c>
      <c r="F12" s="2">
        <v>29</v>
      </c>
      <c r="G12" s="2">
        <f t="shared" si="7"/>
        <v>-72.869700000000009</v>
      </c>
      <c r="H12" s="2">
        <f t="shared" si="8"/>
        <v>26027.130300000001</v>
      </c>
      <c r="I12" s="2">
        <f t="shared" si="9"/>
        <v>999946.15029999986</v>
      </c>
      <c r="J12" s="2">
        <f t="shared" si="10"/>
        <v>0</v>
      </c>
      <c r="K12" s="2">
        <f t="shared" ref="K12" si="15">J12*D12</f>
        <v>0</v>
      </c>
      <c r="L12" s="2">
        <f t="shared" ref="L12" si="16">I12+K12</f>
        <v>999946.15029999986</v>
      </c>
      <c r="N12" s="10">
        <f t="shared" ref="N12" si="17">E12*F12</f>
        <v>-26100</v>
      </c>
      <c r="O12" s="10">
        <f>IF($N12&lt;&gt;0,MAX(ABS($N12*O$3),O$4),0)</f>
        <v>65.25</v>
      </c>
      <c r="P12" s="10">
        <f t="shared" ref="P12:S12" si="18">IF($N12&lt;&gt;0,MAX(ABS($N12*P$3),P$4),0)</f>
        <v>2.6100000000000003</v>
      </c>
      <c r="Q12" s="10">
        <f t="shared" si="18"/>
        <v>0.70469999999999999</v>
      </c>
      <c r="R12" s="10">
        <f t="shared" si="18"/>
        <v>1.3050000000000002</v>
      </c>
      <c r="S12" s="10">
        <f t="shared" si="18"/>
        <v>3</v>
      </c>
      <c r="T12" s="10">
        <f t="shared" ref="T12" si="19">SUM(O12:S12)</f>
        <v>72.869700000000009</v>
      </c>
      <c r="U12" s="10">
        <f t="shared" si="6"/>
        <v>72.869700000000009</v>
      </c>
    </row>
    <row r="13" spans="2:21" ht="16" x14ac:dyDescent="0.25">
      <c r="B13" s="3">
        <f t="shared" si="2"/>
        <v>43643</v>
      </c>
      <c r="C13" s="7">
        <f t="shared" si="3"/>
        <v>4</v>
      </c>
      <c r="D13" s="2"/>
      <c r="E13" s="2"/>
      <c r="F13" s="2"/>
      <c r="G13" s="2"/>
      <c r="H13" s="2"/>
      <c r="I13" s="2"/>
      <c r="J13" s="2"/>
      <c r="K13" s="2"/>
      <c r="L13" s="2"/>
    </row>
    <row r="14" spans="2:21" ht="16" x14ac:dyDescent="0.25">
      <c r="B14" s="3">
        <f t="shared" si="2"/>
        <v>43644</v>
      </c>
      <c r="C14" s="7">
        <f t="shared" si="3"/>
        <v>5</v>
      </c>
      <c r="D14" s="2"/>
      <c r="E14" s="2"/>
      <c r="F14" s="2"/>
      <c r="G14" s="2"/>
      <c r="H14" s="2"/>
      <c r="I14" s="2"/>
      <c r="J14" s="2"/>
      <c r="K14" s="2"/>
      <c r="L14" s="2"/>
    </row>
    <row r="15" spans="2:21" ht="16" x14ac:dyDescent="0.25">
      <c r="B15" s="3"/>
      <c r="C15" s="4"/>
      <c r="D15" s="2"/>
      <c r="E15" s="2"/>
      <c r="F15" s="2"/>
      <c r="G15" s="2"/>
      <c r="H15" s="2"/>
      <c r="I15" s="2"/>
      <c r="J15" s="2"/>
      <c r="K15" s="2"/>
      <c r="L15" s="2"/>
    </row>
    <row r="16" spans="2:21" ht="16" x14ac:dyDescent="0.25">
      <c r="B16" s="3"/>
      <c r="C16" s="4"/>
      <c r="D16" s="2"/>
      <c r="E16" s="2"/>
      <c r="F16" s="2"/>
      <c r="G16" s="2"/>
      <c r="H16" s="2"/>
      <c r="I16" s="2"/>
      <c r="J16" s="2"/>
      <c r="K16" s="2"/>
      <c r="L16" s="2"/>
    </row>
    <row r="17" spans="2:12" ht="16" x14ac:dyDescent="0.25">
      <c r="B17" s="3"/>
      <c r="C17" s="4"/>
      <c r="D17" s="2"/>
      <c r="E17" s="2"/>
      <c r="F17" s="2"/>
      <c r="G17" s="2"/>
      <c r="H17" s="2"/>
      <c r="I17" s="2"/>
      <c r="J17" s="2"/>
      <c r="K17" s="2"/>
      <c r="L17" s="2"/>
    </row>
    <row r="18" spans="2:12" ht="16" x14ac:dyDescent="0.25">
      <c r="B18" s="3"/>
      <c r="C18" s="4"/>
      <c r="D18" s="2"/>
      <c r="E18" s="2"/>
      <c r="F18" s="2"/>
      <c r="G18" s="2"/>
      <c r="H18" s="2"/>
      <c r="I18" s="2"/>
      <c r="J18" s="2"/>
      <c r="K18" s="2"/>
      <c r="L18" s="2"/>
    </row>
    <row r="19" spans="2:12" ht="16" x14ac:dyDescent="0.25">
      <c r="B19" s="3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2:12" ht="16" x14ac:dyDescent="0.25">
      <c r="B20" s="3"/>
      <c r="C20" s="4"/>
      <c r="D20" s="2"/>
      <c r="E20" s="2"/>
      <c r="F20" s="2"/>
      <c r="G20" s="2"/>
      <c r="H20" s="2"/>
      <c r="I20" s="2"/>
      <c r="J20" s="2"/>
      <c r="K20" s="2"/>
      <c r="L20" s="2"/>
    </row>
    <row r="21" spans="2:12" ht="16" x14ac:dyDescent="0.25">
      <c r="B21" s="3"/>
      <c r="C21" s="4"/>
      <c r="D21" s="2"/>
      <c r="E21" s="2"/>
      <c r="F21" s="2"/>
      <c r="G21" s="2"/>
      <c r="H21" s="2"/>
      <c r="I21" s="2"/>
      <c r="J21" s="2"/>
      <c r="K21" s="2"/>
      <c r="L21" s="2"/>
    </row>
    <row r="22" spans="2:12" ht="16" x14ac:dyDescent="0.25">
      <c r="B22" s="3"/>
      <c r="C22" s="4"/>
      <c r="D22" s="2"/>
      <c r="E22" s="2"/>
      <c r="F22" s="2"/>
      <c r="G22" s="2"/>
      <c r="H22" s="2"/>
      <c r="I22" s="2"/>
      <c r="J22" s="2"/>
      <c r="K22" s="2"/>
      <c r="L22" s="2"/>
    </row>
    <row r="23" spans="2:12" ht="16" x14ac:dyDescent="0.25">
      <c r="B23" s="3"/>
      <c r="C23" s="4"/>
      <c r="D23" s="2"/>
      <c r="E23" s="2"/>
      <c r="F23" s="2"/>
      <c r="G23" s="2"/>
      <c r="H23" s="2"/>
      <c r="I23" s="2"/>
      <c r="J23" s="2"/>
      <c r="K23" s="2"/>
      <c r="L23" s="2"/>
    </row>
    <row r="24" spans="2:12" ht="16" x14ac:dyDescent="0.25">
      <c r="B24" s="3"/>
      <c r="C24" s="4"/>
      <c r="D24" s="2"/>
      <c r="E24" s="2"/>
      <c r="F24" s="2"/>
      <c r="G24" s="2"/>
      <c r="H24" s="2"/>
      <c r="I24" s="2"/>
      <c r="J24" s="2"/>
      <c r="K24" s="2"/>
      <c r="L24" s="2"/>
    </row>
    <row r="25" spans="2:12" ht="16" x14ac:dyDescent="0.25">
      <c r="B25" s="3"/>
      <c r="C25" s="4"/>
      <c r="D25" s="2"/>
      <c r="E25" s="2"/>
      <c r="F25" s="2"/>
      <c r="G25" s="2"/>
      <c r="H25" s="2"/>
      <c r="I25" s="2"/>
      <c r="J25" s="2"/>
      <c r="K25" s="2"/>
      <c r="L25" s="2"/>
    </row>
    <row r="26" spans="2:12" ht="16" x14ac:dyDescent="0.25">
      <c r="B26" s="3"/>
      <c r="C26" s="4"/>
      <c r="D26" s="2"/>
      <c r="E26" s="2"/>
      <c r="F26" s="2"/>
      <c r="G26" s="2"/>
      <c r="H26" s="2"/>
      <c r="I26" s="2"/>
      <c r="J26" s="2"/>
      <c r="K26" s="2"/>
      <c r="L26" s="2"/>
    </row>
    <row r="27" spans="2:12" ht="16" x14ac:dyDescent="0.25">
      <c r="B27" s="3"/>
      <c r="C27" s="4"/>
      <c r="D27" s="2"/>
      <c r="E27" s="2"/>
      <c r="F27" s="2"/>
      <c r="G27" s="2"/>
      <c r="H27" s="2"/>
      <c r="I27" s="2"/>
      <c r="J27" s="2"/>
      <c r="K27" s="2"/>
      <c r="L27" s="2"/>
    </row>
    <row r="28" spans="2:12" ht="16" x14ac:dyDescent="0.25">
      <c r="B28" s="3"/>
      <c r="C28" s="4"/>
      <c r="D28" s="2"/>
      <c r="E28" s="2"/>
      <c r="F28" s="2"/>
      <c r="G28" s="2"/>
      <c r="H28" s="2"/>
      <c r="I28" s="2"/>
      <c r="J28" s="2"/>
      <c r="K28" s="2"/>
      <c r="L28" s="2"/>
    </row>
    <row r="29" spans="2:12" ht="16" x14ac:dyDescent="0.25">
      <c r="B29" s="3"/>
      <c r="C29" s="4"/>
      <c r="D29" s="2"/>
      <c r="E29" s="2"/>
      <c r="F29" s="2"/>
      <c r="G29" s="2"/>
      <c r="H29" s="2"/>
      <c r="I29" s="2"/>
      <c r="J29" s="2"/>
      <c r="K29" s="2"/>
      <c r="L29" s="2"/>
    </row>
    <row r="30" spans="2:12" ht="16" x14ac:dyDescent="0.25">
      <c r="B30" s="3"/>
      <c r="C30" s="4"/>
      <c r="D30" s="2"/>
      <c r="E30" s="2"/>
      <c r="F30" s="2"/>
      <c r="G30" s="2"/>
      <c r="H30" s="2"/>
      <c r="I30" s="2"/>
      <c r="J30" s="2"/>
      <c r="K30" s="2"/>
      <c r="L30" s="2"/>
    </row>
    <row r="31" spans="2:12" ht="16" x14ac:dyDescent="0.25">
      <c r="B31" s="3"/>
      <c r="C31" s="4"/>
      <c r="D31" s="2"/>
      <c r="E31" s="2"/>
      <c r="F31" s="2"/>
      <c r="G31" s="2"/>
      <c r="H31" s="2"/>
      <c r="I31" s="2"/>
      <c r="J31" s="2"/>
      <c r="K31" s="2"/>
      <c r="L31" s="2"/>
    </row>
    <row r="32" spans="2:12" ht="16" x14ac:dyDescent="0.25">
      <c r="B32" s="3"/>
      <c r="C32" s="4"/>
      <c r="D32" s="2"/>
      <c r="E32" s="2"/>
      <c r="F32" s="2"/>
      <c r="G32" s="2"/>
      <c r="H32" s="2"/>
      <c r="I32" s="2"/>
      <c r="J32" s="2"/>
      <c r="K32" s="2"/>
      <c r="L32" s="2"/>
    </row>
    <row r="33" spans="2:12" ht="16" x14ac:dyDescent="0.25">
      <c r="B33" s="3"/>
      <c r="C33" s="4"/>
      <c r="D33" s="2"/>
      <c r="E33" s="2"/>
      <c r="F33" s="2"/>
      <c r="G33" s="2"/>
      <c r="H33" s="2"/>
      <c r="I33" s="2"/>
      <c r="J33" s="2"/>
      <c r="K33" s="2"/>
      <c r="L33" s="2"/>
    </row>
    <row r="34" spans="2:12" ht="16" x14ac:dyDescent="0.25">
      <c r="B34" s="3"/>
      <c r="C34" s="4"/>
      <c r="D34" s="2"/>
      <c r="E34" s="2"/>
      <c r="F34" s="2"/>
      <c r="G34" s="2"/>
      <c r="H34" s="2"/>
      <c r="I34" s="2"/>
      <c r="J34" s="2"/>
      <c r="K34" s="2"/>
      <c r="L34" s="2"/>
    </row>
    <row r="35" spans="2:12" ht="16" x14ac:dyDescent="0.25">
      <c r="B35" s="3"/>
      <c r="C35" s="4"/>
      <c r="D35" s="2"/>
      <c r="E35" s="2"/>
      <c r="F35" s="2"/>
      <c r="G35" s="2"/>
      <c r="H35" s="2"/>
      <c r="I35" s="2"/>
      <c r="J35" s="2"/>
      <c r="K35" s="2"/>
      <c r="L35" s="2"/>
    </row>
    <row r="36" spans="2:12" ht="16" x14ac:dyDescent="0.25">
      <c r="B36" s="3"/>
      <c r="C36" s="4"/>
      <c r="D36" s="2"/>
      <c r="E36" s="2"/>
      <c r="F36" s="2"/>
      <c r="G36" s="2"/>
      <c r="H36" s="2"/>
      <c r="I36" s="2"/>
      <c r="J36" s="2"/>
      <c r="K36" s="2"/>
      <c r="L36" s="2"/>
    </row>
    <row r="37" spans="2:12" ht="16" x14ac:dyDescent="0.25">
      <c r="B37" s="3"/>
      <c r="C37" s="4"/>
      <c r="D37" s="2"/>
      <c r="E37" s="2"/>
      <c r="F37" s="2"/>
      <c r="G37" s="2"/>
      <c r="H37" s="2"/>
      <c r="I37" s="2"/>
      <c r="J37" s="2"/>
      <c r="K37" s="2"/>
      <c r="L37" s="2"/>
    </row>
    <row r="38" spans="2:12" ht="16" x14ac:dyDescent="0.25">
      <c r="B38" s="3"/>
      <c r="C38" s="4"/>
      <c r="D38" s="2"/>
      <c r="E38" s="2"/>
      <c r="F38" s="2"/>
      <c r="G38" s="2"/>
      <c r="H38" s="2"/>
      <c r="I38" s="2"/>
      <c r="J38" s="2"/>
      <c r="K38" s="2"/>
      <c r="L38" s="2"/>
    </row>
    <row r="39" spans="2:12" ht="16" x14ac:dyDescent="0.25">
      <c r="B39" s="3"/>
      <c r="C39" s="4"/>
      <c r="D39" s="2"/>
      <c r="E39" s="2"/>
      <c r="F39" s="2"/>
      <c r="G39" s="2"/>
      <c r="H39" s="2"/>
      <c r="I39" s="2"/>
      <c r="J39" s="2"/>
      <c r="K39" s="2"/>
      <c r="L39" s="2"/>
    </row>
    <row r="40" spans="2:12" ht="16" x14ac:dyDescent="0.25">
      <c r="B40" s="3"/>
      <c r="C40" s="4"/>
      <c r="D40" s="2"/>
      <c r="E40" s="2"/>
      <c r="F40" s="2"/>
      <c r="G40" s="2"/>
      <c r="H40" s="2"/>
      <c r="I40" s="2"/>
      <c r="J40" s="2"/>
      <c r="K40" s="2"/>
      <c r="L40" s="2"/>
    </row>
    <row r="41" spans="2:12" ht="16" x14ac:dyDescent="0.25">
      <c r="B41" s="3"/>
      <c r="C41" s="4"/>
      <c r="D41" s="2"/>
      <c r="E41" s="2"/>
      <c r="F41" s="2"/>
      <c r="G41" s="2"/>
      <c r="H41" s="2"/>
      <c r="I41" s="2"/>
      <c r="J41" s="2"/>
      <c r="K41" s="2"/>
      <c r="L41" s="2"/>
    </row>
    <row r="42" spans="2:12" ht="16" x14ac:dyDescent="0.25">
      <c r="B42" s="3"/>
      <c r="C42" s="4"/>
      <c r="D42" s="2"/>
      <c r="E42" s="2"/>
      <c r="F42" s="2"/>
      <c r="G42" s="2"/>
      <c r="H42" s="2"/>
      <c r="I42" s="2"/>
      <c r="J42" s="2"/>
      <c r="K42" s="2"/>
      <c r="L42" s="2"/>
    </row>
    <row r="43" spans="2:12" ht="16" x14ac:dyDescent="0.25">
      <c r="B43" s="3"/>
      <c r="C43" s="4"/>
      <c r="D43" s="2"/>
      <c r="E43" s="2"/>
      <c r="F43" s="2"/>
      <c r="G43" s="2"/>
      <c r="H43" s="2"/>
      <c r="I43" s="2"/>
      <c r="J43" s="2"/>
      <c r="K43" s="2"/>
      <c r="L43" s="2"/>
    </row>
    <row r="44" spans="2:12" ht="16" x14ac:dyDescent="0.25">
      <c r="B44" s="3"/>
      <c r="C44" s="4"/>
      <c r="D44" s="2"/>
      <c r="E44" s="2"/>
      <c r="F44" s="2"/>
      <c r="G44" s="2"/>
      <c r="H44" s="2"/>
      <c r="I44" s="2"/>
      <c r="J44" s="2"/>
      <c r="K44" s="2"/>
      <c r="L44" s="2"/>
    </row>
    <row r="45" spans="2:12" ht="16" x14ac:dyDescent="0.25">
      <c r="B45" s="3"/>
      <c r="C45" s="4"/>
      <c r="D45" s="2"/>
      <c r="E45" s="2"/>
      <c r="F45" s="2"/>
      <c r="G45" s="2"/>
      <c r="H45" s="2"/>
      <c r="I45" s="2"/>
      <c r="J45" s="2"/>
      <c r="K45" s="2"/>
      <c r="L45" s="2"/>
    </row>
    <row r="46" spans="2:12" ht="16" x14ac:dyDescent="0.25">
      <c r="B46" s="3"/>
      <c r="C46" s="4"/>
      <c r="D46" s="2"/>
      <c r="E46" s="2"/>
      <c r="F46" s="2"/>
      <c r="G46" s="2"/>
      <c r="H46" s="2"/>
      <c r="I46" s="2"/>
      <c r="J46" s="2"/>
      <c r="K46" s="2"/>
      <c r="L46" s="2"/>
    </row>
    <row r="47" spans="2:12" ht="16" x14ac:dyDescent="0.25">
      <c r="B47" s="3"/>
      <c r="C47" s="4"/>
      <c r="D47" s="2"/>
      <c r="E47" s="2"/>
      <c r="F47" s="2"/>
      <c r="G47" s="2"/>
      <c r="H47" s="2"/>
      <c r="I47" s="2"/>
      <c r="J47" s="2"/>
      <c r="K47" s="2"/>
      <c r="L47" s="2"/>
    </row>
    <row r="48" spans="2:12" ht="16" x14ac:dyDescent="0.25">
      <c r="B48" s="3"/>
      <c r="C48" s="4"/>
      <c r="D48" s="2"/>
      <c r="E48" s="2"/>
      <c r="F48" s="2"/>
      <c r="G48" s="2"/>
      <c r="H48" s="2"/>
      <c r="I48" s="2"/>
      <c r="J48" s="2"/>
      <c r="K48" s="2"/>
      <c r="L48" s="2"/>
    </row>
    <row r="49" spans="2:12" ht="16" x14ac:dyDescent="0.25">
      <c r="B49" s="3"/>
      <c r="C49" s="4"/>
      <c r="D49" s="2"/>
      <c r="E49" s="2"/>
      <c r="F49" s="2"/>
      <c r="G49" s="2"/>
      <c r="H49" s="2"/>
      <c r="I49" s="2"/>
      <c r="J49" s="2"/>
      <c r="K49" s="2"/>
      <c r="L49" s="2"/>
    </row>
    <row r="50" spans="2:12" ht="16" x14ac:dyDescent="0.25">
      <c r="B50" s="3"/>
      <c r="C50" s="4"/>
      <c r="D50" s="2"/>
      <c r="E50" s="2"/>
      <c r="F50" s="2"/>
      <c r="G50" s="2"/>
      <c r="H50" s="2"/>
      <c r="I50" s="2"/>
      <c r="J50" s="2"/>
      <c r="K50" s="2"/>
      <c r="L50" s="2"/>
    </row>
    <row r="51" spans="2:12" ht="16" x14ac:dyDescent="0.25">
      <c r="B51" s="3"/>
      <c r="C51" s="4"/>
      <c r="D51" s="2"/>
      <c r="E51" s="2"/>
      <c r="F51" s="2"/>
      <c r="G51" s="2"/>
      <c r="H51" s="2"/>
      <c r="I51" s="2"/>
      <c r="J51" s="2"/>
      <c r="K51" s="2"/>
      <c r="L51" s="2"/>
    </row>
    <row r="52" spans="2:12" ht="16" x14ac:dyDescent="0.25">
      <c r="B52" s="3"/>
      <c r="C52" s="4"/>
      <c r="D52" s="2"/>
      <c r="E52" s="2"/>
      <c r="F52" s="2"/>
      <c r="G52" s="2"/>
      <c r="H52" s="2"/>
      <c r="I52" s="2"/>
      <c r="J52" s="2"/>
      <c r="K52" s="2"/>
      <c r="L52" s="2"/>
    </row>
    <row r="53" spans="2:12" ht="16" x14ac:dyDescent="0.25">
      <c r="B53" s="3"/>
      <c r="C53" s="4"/>
      <c r="D53" s="2"/>
      <c r="E53" s="2"/>
      <c r="F53" s="2"/>
      <c r="G53" s="2"/>
      <c r="H53" s="2"/>
      <c r="I53" s="2"/>
      <c r="J53" s="2"/>
      <c r="K53" s="2"/>
      <c r="L53" s="2"/>
    </row>
    <row r="54" spans="2:12" ht="16" x14ac:dyDescent="0.25">
      <c r="B54" s="3"/>
      <c r="C54" s="4"/>
      <c r="D54" s="2"/>
      <c r="E54" s="2"/>
      <c r="F54" s="2"/>
      <c r="G54" s="2"/>
      <c r="H54" s="2"/>
      <c r="I54" s="2"/>
      <c r="J54" s="2"/>
      <c r="K54" s="2"/>
      <c r="L54" s="2"/>
    </row>
    <row r="55" spans="2:12" ht="16" x14ac:dyDescent="0.25">
      <c r="B55" s="3"/>
      <c r="C55" s="4"/>
      <c r="D55" s="2"/>
      <c r="E55" s="2"/>
      <c r="F55" s="2"/>
      <c r="G55" s="2"/>
      <c r="H55" s="2"/>
      <c r="I55" s="2"/>
      <c r="J55" s="2"/>
      <c r="K55" s="2"/>
      <c r="L55" s="2"/>
    </row>
    <row r="56" spans="2:12" ht="16" x14ac:dyDescent="0.25">
      <c r="B56" s="3"/>
      <c r="C56" s="4"/>
      <c r="D56" s="2"/>
      <c r="E56" s="2"/>
      <c r="F56" s="2"/>
      <c r="G56" s="2"/>
      <c r="H56" s="2"/>
      <c r="I56" s="2"/>
      <c r="J56" s="2"/>
      <c r="K56" s="2"/>
      <c r="L56" s="2"/>
    </row>
    <row r="57" spans="2:12" ht="16" x14ac:dyDescent="0.25">
      <c r="B57" s="3">
        <f t="shared" ref="B57:B61" si="20">IF(C56=5,B56+3,B56+1)</f>
        <v>1</v>
      </c>
      <c r="C57" s="4">
        <f t="shared" ref="C57:C61" si="21">WEEKDAY(B57)</f>
        <v>1</v>
      </c>
      <c r="D57" s="2"/>
      <c r="E57" s="2"/>
      <c r="F57" s="2"/>
      <c r="G57" s="2"/>
      <c r="H57" s="2"/>
      <c r="I57" s="2"/>
      <c r="J57" s="2"/>
      <c r="K57" s="2"/>
      <c r="L57" s="2"/>
    </row>
    <row r="58" spans="2:12" ht="16" x14ac:dyDescent="0.25">
      <c r="B58" s="3">
        <f t="shared" si="20"/>
        <v>2</v>
      </c>
      <c r="C58" s="4">
        <f t="shared" si="21"/>
        <v>2</v>
      </c>
      <c r="D58" s="2"/>
      <c r="E58" s="2"/>
      <c r="F58" s="2"/>
      <c r="G58" s="2"/>
      <c r="H58" s="2"/>
      <c r="I58" s="2"/>
      <c r="J58" s="2"/>
      <c r="K58" s="2"/>
      <c r="L58" s="2"/>
    </row>
    <row r="59" spans="2:12" ht="16" x14ac:dyDescent="0.25">
      <c r="B59" s="3">
        <f t="shared" si="20"/>
        <v>3</v>
      </c>
      <c r="C59" s="4">
        <f t="shared" si="21"/>
        <v>3</v>
      </c>
      <c r="D59" s="2"/>
      <c r="E59" s="2"/>
      <c r="F59" s="2"/>
      <c r="G59" s="2"/>
      <c r="H59" s="2"/>
      <c r="I59" s="2"/>
      <c r="J59" s="2"/>
      <c r="K59" s="2"/>
      <c r="L59" s="2"/>
    </row>
    <row r="60" spans="2:12" ht="16" x14ac:dyDescent="0.25">
      <c r="B60" s="3">
        <f t="shared" si="20"/>
        <v>4</v>
      </c>
      <c r="C60" s="4">
        <f t="shared" si="21"/>
        <v>4</v>
      </c>
      <c r="D60" s="2"/>
      <c r="E60" s="2"/>
      <c r="F60" s="2"/>
      <c r="G60" s="2"/>
      <c r="H60" s="2"/>
      <c r="I60" s="2"/>
      <c r="J60" s="2"/>
      <c r="K60" s="2"/>
      <c r="L60" s="2"/>
    </row>
    <row r="61" spans="2:12" ht="16" x14ac:dyDescent="0.25">
      <c r="B61" s="3">
        <f t="shared" si="20"/>
        <v>5</v>
      </c>
      <c r="C61" s="4">
        <f t="shared" si="21"/>
        <v>5</v>
      </c>
      <c r="D61" s="2"/>
      <c r="E61" s="2"/>
      <c r="F61" s="2"/>
      <c r="G61" s="2"/>
      <c r="H61" s="2"/>
      <c r="I61" s="2"/>
      <c r="J61" s="2"/>
      <c r="K61" s="2"/>
      <c r="L61" s="2"/>
    </row>
  </sheetData>
  <mergeCells count="2">
    <mergeCell ref="H2:I2"/>
    <mergeCell ref="H3:I3"/>
  </mergeCells>
  <phoneticPr fontId="3" type="noConversion"/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2019-06-27T06:03:28Z</dcterms:modified>
</cp:coreProperties>
</file>