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465" windowWidth="19440" windowHeight="11835" firstSheet="4" activeTab="10"/>
  </bookViews>
  <sheets>
    <sheet name="Informacje" sheetId="6" r:id="rId1"/>
    <sheet name="ZADANIE 01" sheetId="7" r:id="rId2"/>
    <sheet name="ZADANIE 02" sheetId="8" r:id="rId3"/>
    <sheet name="ZADANIE 03" sheetId="9" r:id="rId4"/>
    <sheet name="ZADANIE 04" sheetId="10" r:id="rId5"/>
    <sheet name="ZADANIE 05" sheetId="5" r:id="rId6"/>
    <sheet name="ZADANIE 06" sheetId="3" r:id="rId7"/>
    <sheet name="ZADANIE 07" sheetId="4" r:id="rId8"/>
    <sheet name="ZADANIE 08" sheetId="1" r:id="rId9"/>
    <sheet name="ZADANIE 09" sheetId="11" r:id="rId10"/>
    <sheet name="ZADANIE10" sheetId="12" r:id="rId11"/>
  </sheets>
  <calcPr calcId="14562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2" l="1"/>
  <c r="C4" i="12"/>
  <c r="C5" i="12"/>
  <c r="C6" i="12"/>
  <c r="C7" i="12"/>
  <c r="C8" i="12"/>
  <c r="C9" i="12"/>
  <c r="C10" i="12"/>
  <c r="C11" i="12"/>
  <c r="C2" i="12"/>
  <c r="C3" i="11"/>
  <c r="C4" i="11"/>
  <c r="C5" i="11"/>
  <c r="C6" i="11"/>
  <c r="C7" i="11"/>
  <c r="C8" i="11"/>
  <c r="C9" i="11"/>
  <c r="C10" i="11"/>
  <c r="C11" i="11"/>
  <c r="C2" i="11"/>
  <c r="J8" i="1"/>
  <c r="J9" i="1"/>
  <c r="J10" i="1"/>
  <c r="J11" i="1"/>
  <c r="J12" i="1"/>
  <c r="J7" i="1"/>
  <c r="I8" i="1"/>
  <c r="I9" i="1"/>
  <c r="I10" i="1"/>
  <c r="I11" i="1"/>
  <c r="I12" i="1"/>
  <c r="I7" i="1"/>
  <c r="H8" i="1"/>
  <c r="H9" i="1"/>
  <c r="H10" i="1"/>
  <c r="H11" i="1"/>
  <c r="H12" i="1"/>
  <c r="H7" i="1"/>
  <c r="G8" i="1"/>
  <c r="G9" i="1"/>
  <c r="G10" i="1"/>
  <c r="G11" i="1"/>
  <c r="G12" i="1"/>
  <c r="G7" i="1"/>
  <c r="F8" i="1"/>
  <c r="F9" i="1"/>
  <c r="F10" i="1"/>
  <c r="F11" i="1"/>
  <c r="F12" i="1"/>
  <c r="F7" i="1"/>
  <c r="E8" i="1"/>
  <c r="E9" i="1"/>
  <c r="E10" i="1"/>
  <c r="E11" i="1"/>
  <c r="E12" i="1"/>
  <c r="E7" i="1"/>
  <c r="G9" i="4"/>
  <c r="G10" i="4"/>
  <c r="G11" i="4"/>
  <c r="G12" i="4"/>
  <c r="G13" i="4"/>
  <c r="G8" i="4"/>
  <c r="F9" i="4"/>
  <c r="F10" i="4"/>
  <c r="F11" i="4"/>
  <c r="F12" i="4"/>
  <c r="F13" i="4"/>
  <c r="F8" i="4"/>
  <c r="E8" i="4"/>
  <c r="E9" i="4"/>
  <c r="E10" i="4"/>
  <c r="E11" i="4"/>
  <c r="E12" i="4"/>
  <c r="E13" i="4"/>
  <c r="F5" i="3"/>
  <c r="F6" i="3"/>
  <c r="F7" i="3"/>
  <c r="F8" i="3"/>
  <c r="F9" i="3"/>
  <c r="F4" i="3"/>
  <c r="E5" i="3"/>
  <c r="E6" i="3"/>
  <c r="E7" i="3"/>
  <c r="E8" i="3"/>
  <c r="E9" i="3"/>
  <c r="E4" i="3"/>
  <c r="D5" i="3"/>
  <c r="D6" i="3"/>
  <c r="D7" i="3"/>
  <c r="D8" i="3"/>
  <c r="D9" i="3"/>
  <c r="D4" i="3"/>
  <c r="E10" i="5"/>
  <c r="E11" i="5"/>
  <c r="E12" i="5"/>
  <c r="E13" i="5"/>
  <c r="E9" i="5"/>
  <c r="B6" i="5"/>
  <c r="D10" i="5"/>
  <c r="D11" i="5"/>
  <c r="D12" i="5"/>
  <c r="D13" i="5"/>
  <c r="D9" i="5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2" i="10"/>
  <c r="B3" i="9"/>
  <c r="B4" i="9"/>
  <c r="B5" i="9"/>
  <c r="B6" i="9"/>
  <c r="B7" i="9"/>
  <c r="B8" i="9"/>
  <c r="B9" i="9"/>
  <c r="B10" i="9"/>
  <c r="B2" i="9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2" i="8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2" i="7"/>
  <c r="D16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2" i="7"/>
</calcChain>
</file>

<file path=xl/sharedStrings.xml><?xml version="1.0" encoding="utf-8"?>
<sst xmlns="http://schemas.openxmlformats.org/spreadsheetml/2006/main" count="218" uniqueCount="173">
  <si>
    <t>FUNKCJA JEŻELI</t>
  </si>
  <si>
    <r>
      <t xml:space="preserve">Funkcja logiczna </t>
    </r>
    <r>
      <rPr>
        <sz val="10"/>
        <color indexed="17"/>
        <rFont val="Arial CE"/>
        <charset val="238"/>
      </rPr>
      <t>JEŻELI</t>
    </r>
    <r>
      <rPr>
        <sz val="10"/>
        <rFont val="Arial CE"/>
        <charset val="238"/>
      </rPr>
      <t xml:space="preserve"> może w wielu dziedzinach znaleźć szerokie zastosowanie. 
Funkcja </t>
    </r>
    <r>
      <rPr>
        <sz val="10"/>
        <color indexed="17"/>
        <rFont val="Arial CE"/>
        <charset val="238"/>
      </rPr>
      <t>JEŻELI</t>
    </r>
    <r>
      <rPr>
        <sz val="10"/>
        <rFont val="Arial CE"/>
        <charset val="238"/>
      </rPr>
      <t xml:space="preserve"> skłąda się z nastepujących elementów: </t>
    </r>
  </si>
  <si>
    <t>=JEŻELI(test_logiczny;wartość_jeżeli_prawda;wartość_jeżeli_fałsz)</t>
  </si>
  <si>
    <r>
      <t>test logiczny:</t>
    </r>
    <r>
      <rPr>
        <sz val="10"/>
        <rFont val="Arial CE"/>
        <charset val="238"/>
      </rPr>
      <t xml:space="preserve"> ta część funkcji sprawdza czy spełniony jest założony warunek np. czy w komórce A1 jest wartość większa niż </t>
    </r>
    <r>
      <rPr>
        <sz val="10"/>
        <color indexed="53"/>
        <rFont val="Arial CE"/>
        <charset val="238"/>
      </rPr>
      <t>0</t>
    </r>
    <r>
      <rPr>
        <sz val="10"/>
        <rFont val="Arial CE"/>
        <charset val="238"/>
      </rPr>
      <t>. 
W zapisie funkcji warunek ten będzie wyglądał następująco: A1&gt;7. 
W przypadku testu logicznego można się posługiwać takimi operatorami jak: =, &gt;, &lt;, &gt;=, &lt;= . 
Jeżeli warunek ma się odnosić do wartości tekstowej wartość tę należy ująć w cudzysłów 
np. zapis sprawdzający czy w komórce A1 jest wyrażenie "bdb" będzie następujący: A1="</t>
    </r>
    <r>
      <rPr>
        <sz val="10"/>
        <color indexed="17"/>
        <rFont val="Arial CE"/>
        <charset val="238"/>
      </rPr>
      <t>bdb</t>
    </r>
    <r>
      <rPr>
        <sz val="10"/>
        <rFont val="Arial CE"/>
        <charset val="238"/>
      </rPr>
      <t>"</t>
    </r>
  </si>
  <si>
    <r>
      <t>wartość_jeżeli_prawda</t>
    </r>
    <r>
      <rPr>
        <sz val="10"/>
        <rFont val="Arial CE"/>
        <charset val="238"/>
      </rPr>
      <t>: ta część funkcji jest wykonywana jeżeli spełniony jest założony warunek testu logicznego.</t>
    </r>
  </si>
  <si>
    <r>
      <t>wartość_jeżeli_fałsz</t>
    </r>
    <r>
      <rPr>
        <sz val="10"/>
        <rFont val="Arial CE"/>
        <charset val="238"/>
      </rPr>
      <t xml:space="preserve">: ta część funkcji jest wykonywana jeżeli nie jest spełniony założony warunek testu logicznego. </t>
    </r>
  </si>
  <si>
    <t>PRZYKŁAD</t>
  </si>
  <si>
    <r>
      <t>=JEŻELI(</t>
    </r>
    <r>
      <rPr>
        <sz val="10"/>
        <color indexed="53"/>
        <rFont val="Arial"/>
        <family val="2"/>
        <charset val="238"/>
      </rPr>
      <t>warunek logiczny</t>
    </r>
    <r>
      <rPr>
        <sz val="10"/>
        <rFont val="Arial"/>
        <family val="2"/>
        <charset val="238"/>
      </rPr>
      <t xml:space="preserve">; </t>
    </r>
    <r>
      <rPr>
        <sz val="10"/>
        <color indexed="17"/>
        <rFont val="Arial"/>
        <family val="2"/>
        <charset val="238"/>
      </rPr>
      <t>wartości prawda</t>
    </r>
    <r>
      <rPr>
        <sz val="10"/>
        <rFont val="Arial"/>
        <family val="2"/>
        <charset val="238"/>
      </rPr>
      <t xml:space="preserve">; </t>
    </r>
    <r>
      <rPr>
        <sz val="10"/>
        <color indexed="18"/>
        <rFont val="Arial"/>
        <family val="2"/>
        <charset val="238"/>
      </rPr>
      <t>wartość fałsz</t>
    </r>
    <r>
      <rPr>
        <sz val="10"/>
        <rFont val="Arial"/>
        <family val="2"/>
        <charset val="238"/>
      </rPr>
      <t>)</t>
    </r>
  </si>
  <si>
    <t>np.</t>
  </si>
  <si>
    <r>
      <t>JEŻELI(</t>
    </r>
    <r>
      <rPr>
        <sz val="10"/>
        <color indexed="53"/>
        <rFont val="Arial"/>
        <family val="2"/>
        <charset val="238"/>
      </rPr>
      <t xml:space="preserve">A2=”Warszawa”; </t>
    </r>
    <r>
      <rPr>
        <sz val="10"/>
        <color indexed="17"/>
        <rFont val="Arial"/>
        <family val="2"/>
        <charset val="238"/>
      </rPr>
      <t>„stolica”;</t>
    </r>
    <r>
      <rPr>
        <sz val="10"/>
        <rFont val="Arial"/>
        <family val="2"/>
        <charset val="238"/>
      </rPr>
      <t xml:space="preserve"> </t>
    </r>
    <r>
      <rPr>
        <sz val="10"/>
        <color indexed="18"/>
        <rFont val="Arial"/>
        <family val="2"/>
        <charset val="238"/>
      </rPr>
      <t>„inne”)</t>
    </r>
  </si>
  <si>
    <r>
      <t>JEŻELI(</t>
    </r>
    <r>
      <rPr>
        <sz val="10"/>
        <color indexed="53"/>
        <rFont val="Arial"/>
        <family val="2"/>
        <charset val="238"/>
      </rPr>
      <t>A2=5;</t>
    </r>
    <r>
      <rPr>
        <sz val="10"/>
        <rFont val="Arial"/>
        <family val="2"/>
        <charset val="238"/>
      </rPr>
      <t xml:space="preserve"> </t>
    </r>
    <r>
      <rPr>
        <sz val="10"/>
        <color indexed="17"/>
        <rFont val="Arial"/>
        <family val="2"/>
        <charset val="238"/>
      </rPr>
      <t>„bdb”;</t>
    </r>
    <r>
      <rPr>
        <sz val="10"/>
        <rFont val="Arial"/>
        <family val="2"/>
        <charset val="238"/>
      </rPr>
      <t xml:space="preserve"> </t>
    </r>
    <r>
      <rPr>
        <sz val="10"/>
        <color indexed="18"/>
        <rFont val="Arial"/>
        <family val="2"/>
        <charset val="238"/>
      </rPr>
      <t>„inna”)</t>
    </r>
  </si>
  <si>
    <t>(jeżeli wartość komórki A2 równa się 5, to w komórce, w której wprowadzona jest funkcja JEŻELI pojawi się wartość słowna „bdb”.
 W innym wypadku pojawi się wartość słowna „inna”)</t>
  </si>
  <si>
    <r>
      <t>JEŻELI(</t>
    </r>
    <r>
      <rPr>
        <sz val="10"/>
        <color indexed="53"/>
        <rFont val="Arial"/>
        <family val="2"/>
        <charset val="238"/>
      </rPr>
      <t>A2&gt;100</t>
    </r>
    <r>
      <rPr>
        <sz val="10"/>
        <rFont val="Arial"/>
        <family val="2"/>
        <charset val="238"/>
      </rPr>
      <t xml:space="preserve">; </t>
    </r>
    <r>
      <rPr>
        <sz val="10"/>
        <color indexed="17"/>
        <rFont val="Arial"/>
        <family val="2"/>
        <charset val="238"/>
      </rPr>
      <t>„gorąco”;</t>
    </r>
    <r>
      <rPr>
        <sz val="10"/>
        <rFont val="Arial"/>
        <family val="2"/>
        <charset val="238"/>
      </rPr>
      <t xml:space="preserve"> </t>
    </r>
    <r>
      <rPr>
        <sz val="10"/>
        <color indexed="18"/>
        <rFont val="Arial"/>
        <family val="2"/>
        <charset val="238"/>
      </rPr>
      <t>JEŻELI</t>
    </r>
    <r>
      <rPr>
        <sz val="10"/>
        <rFont val="Arial"/>
        <family val="2"/>
        <charset val="238"/>
      </rPr>
      <t>(</t>
    </r>
    <r>
      <rPr>
        <sz val="10"/>
        <color indexed="53"/>
        <rFont val="Arial"/>
        <family val="2"/>
        <charset val="238"/>
      </rPr>
      <t>A2&gt;0</t>
    </r>
    <r>
      <rPr>
        <sz val="10"/>
        <rFont val="Arial"/>
        <family val="2"/>
        <charset val="238"/>
      </rPr>
      <t xml:space="preserve">; </t>
    </r>
    <r>
      <rPr>
        <sz val="10"/>
        <color indexed="17"/>
        <rFont val="Arial"/>
        <family val="2"/>
        <charset val="238"/>
      </rPr>
      <t xml:space="preserve">„zimno”; </t>
    </r>
    <r>
      <rPr>
        <sz val="10"/>
        <rFont val="Arial"/>
        <family val="2"/>
        <charset val="238"/>
      </rPr>
      <t>„</t>
    </r>
    <r>
      <rPr>
        <sz val="10"/>
        <color indexed="18"/>
        <rFont val="Arial"/>
        <family val="2"/>
        <charset val="238"/>
      </rPr>
      <t>bardzo zimno”)</t>
    </r>
    <r>
      <rPr>
        <sz val="10"/>
        <rFont val="Arial"/>
        <family val="2"/>
        <charset val="238"/>
      </rPr>
      <t>)</t>
    </r>
  </si>
  <si>
    <t>(jeżeli wartość komórki A2 jest większa niż 100, to w komórce w której wprowadzona jest funkcja JEŻELI pojawi się wartość słowna „gorąca”. 
Jeśli wartość w komórce A2 nie będzie większa niż 100, to pojawi się wartość słowna „zimno”, 
jeśli wartość w komórce A2 była większa od 0, lub „bardzo zimno” jeśli była mniejsza bądź równa 0)</t>
  </si>
  <si>
    <t>FUNKCJA ORAZ</t>
  </si>
  <si>
    <r>
      <t xml:space="preserve">Funkcja </t>
    </r>
    <r>
      <rPr>
        <sz val="10"/>
        <color indexed="14"/>
        <rFont val="Arial CE"/>
        <charset val="238"/>
      </rPr>
      <t>ORAZ</t>
    </r>
    <r>
      <rPr>
        <sz val="10"/>
        <rFont val="Arial CE"/>
        <charset val="238"/>
      </rPr>
      <t xml:space="preserve"> skłąda się z nastepujących elementów: </t>
    </r>
  </si>
  <si>
    <t xml:space="preserve">ORAZ(warunek_logiczny_1; warunek_logiczny_2; ...;warunek_logiczny_30) </t>
  </si>
  <si>
    <r>
      <t xml:space="preserve">Funkcja </t>
    </r>
    <r>
      <rPr>
        <sz val="10"/>
        <color indexed="14"/>
        <rFont val="Arial CE"/>
        <charset val="238"/>
      </rPr>
      <t>ORAZ</t>
    </r>
    <r>
      <rPr>
        <sz val="10"/>
        <rFont val="Arial CE"/>
        <charset val="238"/>
      </rPr>
      <t xml:space="preserve"> rozszerza działanie funkcji </t>
    </r>
    <r>
      <rPr>
        <sz val="10"/>
        <color indexed="17"/>
        <rFont val="Arial CE"/>
        <charset val="238"/>
      </rPr>
      <t>JEŻELI</t>
    </r>
    <r>
      <rPr>
        <sz val="10"/>
        <rFont val="Arial CE"/>
        <charset val="238"/>
      </rPr>
      <t xml:space="preserve">.
</t>
    </r>
    <r>
      <rPr>
        <sz val="10"/>
        <color indexed="17"/>
        <rFont val="Arial CE"/>
        <charset val="238"/>
      </rPr>
      <t>JEŻELI,</t>
    </r>
    <r>
      <rPr>
        <sz val="10"/>
        <rFont val="Arial CE"/>
        <charset val="238"/>
      </rPr>
      <t xml:space="preserve"> w pierwotnej postaci, operuje jednym warunkiem logicznym, natomiast </t>
    </r>
    <r>
      <rPr>
        <sz val="10"/>
        <color indexed="14"/>
        <rFont val="Arial CE"/>
        <charset val="238"/>
      </rPr>
      <t>ORAZ</t>
    </r>
    <r>
      <rPr>
        <sz val="10"/>
        <rFont val="Arial CE"/>
        <charset val="238"/>
      </rPr>
      <t xml:space="preserve"> pozwala wprowadzić do 30 warunków logicznych. 
Dla prawdziwości wyrażenia konieczne jest, aby </t>
    </r>
    <r>
      <rPr>
        <b/>
        <sz val="10"/>
        <rFont val="Arial CE"/>
        <charset val="238"/>
      </rPr>
      <t>każdy</t>
    </r>
    <r>
      <rPr>
        <sz val="10"/>
        <rFont val="Arial CE"/>
        <charset val="238"/>
      </rPr>
      <t xml:space="preserve"> z warunków, argumentów </t>
    </r>
    <r>
      <rPr>
        <sz val="10"/>
        <color indexed="14"/>
        <rFont val="Arial CE"/>
        <charset val="238"/>
      </rPr>
      <t>ORAZ</t>
    </r>
    <r>
      <rPr>
        <sz val="10"/>
        <rFont val="Arial CE"/>
        <charset val="238"/>
      </rPr>
      <t xml:space="preserve">, był prawdziwy. 
</t>
    </r>
    <r>
      <rPr>
        <sz val="10"/>
        <color indexed="14"/>
        <rFont val="Arial CE"/>
        <charset val="238"/>
      </rPr>
      <t>ORAZ</t>
    </r>
    <r>
      <rPr>
        <sz val="10"/>
        <rFont val="Arial CE"/>
        <charset val="238"/>
      </rPr>
      <t xml:space="preserve"> jest zatem iloczynem logicznym. </t>
    </r>
  </si>
  <si>
    <t xml:space="preserve">Przykład: </t>
  </si>
  <si>
    <r>
      <t xml:space="preserve">Formuła =JEŻELI(ORAZ(B11&gt;3; C11&gt;3; D11&gt;3); "zdany"; "poprawka")
wyświetli ciąg znaków </t>
    </r>
    <r>
      <rPr>
        <sz val="10"/>
        <color indexed="53"/>
        <rFont val="Arial CE"/>
        <charset val="238"/>
      </rPr>
      <t>zdany</t>
    </r>
    <r>
      <rPr>
        <sz val="10"/>
        <rFont val="Arial CE"/>
        <charset val="238"/>
      </rPr>
      <t xml:space="preserve">, gdy każdy z warunków będzie miał wartość większą niż 3, 
zaś </t>
    </r>
    <r>
      <rPr>
        <sz val="10"/>
        <color indexed="53"/>
        <rFont val="Arial CE"/>
        <charset val="238"/>
      </rPr>
      <t>poprawka</t>
    </r>
    <r>
      <rPr>
        <sz val="10"/>
        <rFont val="Arial CE"/>
        <charset val="238"/>
      </rPr>
      <t>, gdy choć jeden z warunków nie jest spełniony.</t>
    </r>
  </si>
  <si>
    <t>Uczeń</t>
  </si>
  <si>
    <t>Egzamin 1</t>
  </si>
  <si>
    <t>Egzamin 2</t>
  </si>
  <si>
    <t>Suma</t>
  </si>
  <si>
    <t>Czy zdał</t>
  </si>
  <si>
    <t>Uczeń 1</t>
  </si>
  <si>
    <t>Uczeń 2</t>
  </si>
  <si>
    <t>Uczeń 3</t>
  </si>
  <si>
    <t>Uczeń 4</t>
  </si>
  <si>
    <t>Uczeń 5</t>
  </si>
  <si>
    <t>Uczeń 6</t>
  </si>
  <si>
    <t>Uczeń 7</t>
  </si>
  <si>
    <t>Uczeń 8</t>
  </si>
  <si>
    <t>Uczeń 9</t>
  </si>
  <si>
    <t>Uczeń 10</t>
  </si>
  <si>
    <t>Uczeń 11</t>
  </si>
  <si>
    <t>Uczeń 12</t>
  </si>
  <si>
    <t>Uczeń 13</t>
  </si>
  <si>
    <t>Uczeń 14</t>
  </si>
  <si>
    <t>Uczeń 15</t>
  </si>
  <si>
    <t>Imię</t>
  </si>
  <si>
    <t>Nazwisko</t>
  </si>
  <si>
    <t>Wypracowany zysk ze sprzedaży</t>
  </si>
  <si>
    <t>Premia</t>
  </si>
  <si>
    <t>Zofia</t>
  </si>
  <si>
    <t>Iwańska</t>
  </si>
  <si>
    <t>Anna</t>
  </si>
  <si>
    <t>Krzyżewski</t>
  </si>
  <si>
    <t>Bogdan</t>
  </si>
  <si>
    <t>Lenckowski</t>
  </si>
  <si>
    <t>Jan</t>
  </si>
  <si>
    <t>Kowalski</t>
  </si>
  <si>
    <t>Katarzyna</t>
  </si>
  <si>
    <t>Nowak</t>
  </si>
  <si>
    <t>Wojciech</t>
  </si>
  <si>
    <t>Malinowski</t>
  </si>
  <si>
    <t>Andrzej</t>
  </si>
  <si>
    <t>Krzak</t>
  </si>
  <si>
    <t>Barbara</t>
  </si>
  <si>
    <t>Anielewska</t>
  </si>
  <si>
    <t>Iwona</t>
  </si>
  <si>
    <t>Durczyńska</t>
  </si>
  <si>
    <t>Lucjan</t>
  </si>
  <si>
    <t>Boski</t>
  </si>
  <si>
    <t>Maciej</t>
  </si>
  <si>
    <t>Laudański</t>
  </si>
  <si>
    <t>Zenon</t>
  </si>
  <si>
    <t>Podkowiński</t>
  </si>
  <si>
    <t>Marian</t>
  </si>
  <si>
    <t>Olszewski</t>
  </si>
  <si>
    <t>Tadeusz</t>
  </si>
  <si>
    <t>Lipiński</t>
  </si>
  <si>
    <t>Sabina</t>
  </si>
  <si>
    <t>Kolczyńska</t>
  </si>
  <si>
    <t>Liczba</t>
  </si>
  <si>
    <t>Wartość</t>
  </si>
  <si>
    <t>Ocena</t>
  </si>
  <si>
    <t>Słownie</t>
  </si>
  <si>
    <t>Wykonaj obliczenia korzystając z funkcji warunkowej oraz stosując odpowiednie formuły adresowania komórek.</t>
  </si>
  <si>
    <t>Dochód</t>
  </si>
  <si>
    <t>Stypendium socjalne</t>
  </si>
  <si>
    <t>do</t>
  </si>
  <si>
    <t>tak</t>
  </si>
  <si>
    <t>powyżej</t>
  </si>
  <si>
    <t>nie</t>
  </si>
  <si>
    <t>Student</t>
  </si>
  <si>
    <t>Dochód rodziny</t>
  </si>
  <si>
    <t>Ilość członków rodziny</t>
  </si>
  <si>
    <t>Dochód na jednego członka rodziny</t>
  </si>
  <si>
    <t>Paweł Kaczamrek</t>
  </si>
  <si>
    <t>Jacek Kaczyński</t>
  </si>
  <si>
    <t>Jakub Zawadzki</t>
  </si>
  <si>
    <t>Anna Piaskowska</t>
  </si>
  <si>
    <t>Katarzyna Stolorczyk</t>
  </si>
  <si>
    <t>- jeżeli dochód na jednego członka rodziny wynosi 350 zł lub mniej, student otrzymuje stypendium socjalne; w pozostałych przypadkach stypendium nie jest wypłacane</t>
  </si>
  <si>
    <t>- wyliczone dane wyświetl w kategorii ogólnej z dokładnością do dwóch miejsc dziesiętnych</t>
  </si>
  <si>
    <t>Wykonaj obliczenia korzystając z funkcji warunkowej oraz stosując odpowiednie formuły adresowania komórek</t>
  </si>
  <si>
    <t>Klient</t>
  </si>
  <si>
    <t>Ilość książek</t>
  </si>
  <si>
    <t>Cena jednej książki</t>
  </si>
  <si>
    <t>Wartość zakupu</t>
  </si>
  <si>
    <t>Rabat w wysokości</t>
  </si>
  <si>
    <t>Wartość zakupu z rabatem</t>
  </si>
  <si>
    <t xml:space="preserve">Rościszowski </t>
  </si>
  <si>
    <t>Malinowska</t>
  </si>
  <si>
    <t>Habała</t>
  </si>
  <si>
    <t>Kowal</t>
  </si>
  <si>
    <t>Mikowalik</t>
  </si>
  <si>
    <t>Gardowska</t>
  </si>
  <si>
    <t>- jeśli wartość zakupu wynosi do 200 zł, klient otrzymuje 10% rabatu; jeżeli wartość zakupu przekracza 200 zł, klient otrzymuje 15% rabatu</t>
  </si>
  <si>
    <t>- wszystkie wyliczone dane wyświetl w kategorii walutowej (zł) z dokładnością do jednego miejsca dziesiętnego</t>
  </si>
  <si>
    <t>Staż (w latach)</t>
  </si>
  <si>
    <t>Dodatek stażowy</t>
  </si>
  <si>
    <t>Wykształcenie</t>
  </si>
  <si>
    <t>Dodatek za wykształcenie</t>
  </si>
  <si>
    <t xml:space="preserve">do </t>
  </si>
  <si>
    <t>średnie</t>
  </si>
  <si>
    <t>wyższe</t>
  </si>
  <si>
    <t>Płaca zasadnicza</t>
  </si>
  <si>
    <t>Staż pracy</t>
  </si>
  <si>
    <t>Dodatek stażowy (%)</t>
  </si>
  <si>
    <t>Płaca brutto</t>
  </si>
  <si>
    <t>Michalak</t>
  </si>
  <si>
    <t>Kurzewska</t>
  </si>
  <si>
    <t>Wróbel</t>
  </si>
  <si>
    <t>Jabłońska</t>
  </si>
  <si>
    <t>Baraniak</t>
  </si>
  <si>
    <t>Kaczmarek</t>
  </si>
  <si>
    <t>- pracownikowi przysługuje dodatek stażowy wysokości 10% płacy zasadniczej, gdy staż jego pracy wynosi 5 lat lub mniej;</t>
  </si>
  <si>
    <t xml:space="preserve"> w pozostałych przypadkach wysokość dodatku stażowego wynosi 15% płacy zasadniczej </t>
  </si>
  <si>
    <t>- wykształcenie średnie pracownika premiowane jest dodatkiem wysokości 50 zł, wykształcenie wyższe – 90 zł</t>
  </si>
  <si>
    <t>- płaca brutto = płaca zasadnicza ze wszystkimi dodatkami</t>
  </si>
  <si>
    <t>- wyliczone dane wyświetl w kategorii walutowej z dokładnością do dwóch miejsc dziesiętnych</t>
  </si>
  <si>
    <t>Wykonaj obliczenia korzystając z zagnieżdżonej funkcji warunkowej oraz stosując odpowiednie formuły adresowania komórek</t>
  </si>
  <si>
    <t>Pracownik</t>
  </si>
  <si>
    <t>Roczna płaca zasadnicza pracownika</t>
  </si>
  <si>
    <t>Dział w firmie</t>
  </si>
  <si>
    <t>Staż pracy w latach</t>
  </si>
  <si>
    <t>Dodatek motywacyjny</t>
  </si>
  <si>
    <t>Dodatek funkcyjny</t>
  </si>
  <si>
    <t>Podatek</t>
  </si>
  <si>
    <t>Składka ubezpieczeniowa</t>
  </si>
  <si>
    <t>Do wypłaty</t>
  </si>
  <si>
    <t>[1]</t>
  </si>
  <si>
    <t>[2]</t>
  </si>
  <si>
    <t xml:space="preserve">[3] </t>
  </si>
  <si>
    <t xml:space="preserve">[4] </t>
  </si>
  <si>
    <t xml:space="preserve">[5] </t>
  </si>
  <si>
    <t>[6]</t>
  </si>
  <si>
    <t>marketing</t>
  </si>
  <si>
    <t>logistyka</t>
  </si>
  <si>
    <t>sprzedaż</t>
  </si>
  <si>
    <r>
      <t xml:space="preserve">[1] </t>
    </r>
    <r>
      <rPr>
        <i/>
        <sz val="10"/>
        <rFont val="Times New Roman"/>
        <family val="1"/>
        <charset val="238"/>
      </rPr>
      <t>do 100 000 zł (płaca zasadnicza) – 2% (z płacy zasadniczej), powyżej 100 000 zł – 4%</t>
    </r>
  </si>
  <si>
    <r>
      <t xml:space="preserve">[2] </t>
    </r>
    <r>
      <rPr>
        <i/>
        <sz val="10"/>
        <rFont val="Times New Roman"/>
        <family val="1"/>
        <charset val="238"/>
      </rPr>
      <t>marketing – 1/20 płacy zasadniczej, logistyka – 1/10 płacy zasadniczej, sprzedaż – 1/15 płacy zasadniczej</t>
    </r>
  </si>
  <si>
    <r>
      <t xml:space="preserve">[3] </t>
    </r>
    <r>
      <rPr>
        <i/>
        <sz val="10"/>
        <rFont val="Times New Roman"/>
        <family val="1"/>
        <charset val="238"/>
      </rPr>
      <t>do 10 lat (staż pracy) – brak dodatku, od 11 do 15 – 1% (z płacy zasadniczej), powyżej 15 – 2,5%</t>
    </r>
  </si>
  <si>
    <t xml:space="preserve">[4] obliczamy od płacy zasadniczej ze wszystkimi dodatkami: </t>
  </si>
  <si>
    <r>
      <t xml:space="preserve"> </t>
    </r>
    <r>
      <rPr>
        <i/>
        <sz val="10"/>
        <rFont val="Times New Roman"/>
        <family val="1"/>
        <charset val="238"/>
      </rPr>
      <t xml:space="preserve">do 200 000 zł – 15% (sumy płacy zasadniczej i dodatków), powyżej 200 000 zł – od pierwszych 80 000 zł: 15%, od nadwyżki: 30%  </t>
    </r>
  </si>
  <si>
    <r>
      <t>[5] obliczamy od płacy zasadniczej ze wszystkimi dodatkami pomniejszonej o kwotę podatku</t>
    </r>
    <r>
      <rPr>
        <i/>
        <sz val="10"/>
        <rFont val="Times New Roman"/>
        <family val="1"/>
        <charset val="238"/>
      </rPr>
      <t xml:space="preserve"> </t>
    </r>
  </si>
  <si>
    <t>do 65 000 zł – 1,2% (sumy płacy zasadniczej i dodatków pomniejszonej o kwotę podatku), od 65 001 do 100 000 zł – 1,5%, powyżej 100 000 zł – 1,8%</t>
  </si>
  <si>
    <r>
      <t>[6]</t>
    </r>
    <r>
      <rPr>
        <i/>
        <sz val="10"/>
        <rFont val="Times New Roman"/>
        <family val="1"/>
        <charset val="238"/>
      </rPr>
      <t xml:space="preserve"> = płaca zasadnicza + [1] + [2] + [3] – [4] – [5]</t>
    </r>
  </si>
  <si>
    <t>osoba 1</t>
  </si>
  <si>
    <t>osoba 2</t>
  </si>
  <si>
    <t>osoba 3</t>
  </si>
  <si>
    <t>osoba 4</t>
  </si>
  <si>
    <t>osoba 5</t>
  </si>
  <si>
    <t>osoba 6</t>
  </si>
  <si>
    <t>osoba 7</t>
  </si>
  <si>
    <t>osoba 8</t>
  </si>
  <si>
    <t>osoba 9</t>
  </si>
  <si>
    <t>osoba 10</t>
  </si>
  <si>
    <t>Numer osoby</t>
  </si>
  <si>
    <t>Liczba ciasteczek</t>
  </si>
  <si>
    <t>Kwota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</si>
</sst>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₴_-;\-* #,##0.00_₴_-;_-* &quot;-&quot;??_₴_-;_-@_-"/>
    <numFmt numFmtId="164" formatCode="#,##0\ &quot;zł&quot;;[Red]\-#,##0\ &quot;zł&quot;"/>
    <numFmt numFmtId="165" formatCode="#,##0.00\ &quot;zł&quot;;[Red]\-#,##0.00\ &quot;zł&quot;"/>
    <numFmt numFmtId="166" formatCode="#,##0.00\ &quot;zł&quot;"/>
  </numFmts>
  <fonts count="17">
    <font>
      <sz val="10"/>
      <name val="Arial CE"/>
      <charset val="238"/>
    </font>
    <font>
      <sz val="10"/>
      <name val="Times New Roman"/>
      <family val="1"/>
      <charset val="238"/>
    </font>
    <font>
      <b/>
      <i/>
      <sz val="10"/>
      <name val="Times New Roman"/>
      <family val="1"/>
      <charset val="238"/>
    </font>
    <font>
      <i/>
      <sz val="10"/>
      <name val="Times New Roman"/>
      <family val="1"/>
      <charset val="238"/>
    </font>
    <font>
      <b/>
      <sz val="10"/>
      <name val="Arial CE"/>
      <charset val="238"/>
    </font>
    <font>
      <sz val="10"/>
      <color indexed="10"/>
      <name val="Arial CE"/>
      <charset val="238"/>
    </font>
    <font>
      <sz val="10"/>
      <color indexed="17"/>
      <name val="Arial CE"/>
      <charset val="238"/>
    </font>
    <font>
      <sz val="10"/>
      <name val="Arial"/>
      <family val="2"/>
      <charset val="238"/>
    </font>
    <font>
      <sz val="10"/>
      <color indexed="53"/>
      <name val="Arial"/>
      <family val="2"/>
      <charset val="238"/>
    </font>
    <font>
      <sz val="10"/>
      <color indexed="17"/>
      <name val="Arial"/>
      <family val="2"/>
      <charset val="238"/>
    </font>
    <font>
      <sz val="10"/>
      <color indexed="18"/>
      <name val="Arial"/>
      <family val="2"/>
      <charset val="238"/>
    </font>
    <font>
      <sz val="10"/>
      <color indexed="53"/>
      <name val="Arial CE"/>
      <charset val="238"/>
    </font>
    <font>
      <sz val="10"/>
      <color indexed="14"/>
      <name val="Arial CE"/>
      <charset val="238"/>
    </font>
    <font>
      <sz val="11"/>
      <color theme="1"/>
      <name val="Czcionka tekstu podstawowego"/>
      <family val="2"/>
      <charset val="238"/>
    </font>
    <font>
      <sz val="10"/>
      <name val="Arial CE"/>
      <charset val="238"/>
    </font>
    <font>
      <sz val="11"/>
      <color rgb="FF222222"/>
      <name val="Inherit"/>
      <charset val="204"/>
    </font>
    <font>
      <b/>
      <sz val="10"/>
      <name val="Arial CE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13" fillId="0" borderId="0"/>
    <xf numFmtId="43" fontId="14" fillId="0" borderId="0" applyFont="0" applyFill="0" applyBorder="0" applyAlignment="0" applyProtection="0"/>
    <xf numFmtId="9" fontId="14" fillId="0" borderId="0" applyFont="0" applyFill="0" applyBorder="0" applyAlignment="0" applyProtection="0"/>
  </cellStyleXfs>
  <cellXfs count="73">
    <xf numFmtId="0" fontId="0" fillId="0" borderId="0" xfId="0"/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1" fillId="0" borderId="1" xfId="0" applyFont="1" applyBorder="1" applyAlignment="1">
      <alignment horizontal="center" vertical="top" wrapText="1"/>
    </xf>
    <xf numFmtId="164" fontId="1" fillId="0" borderId="1" xfId="0" applyNumberFormat="1" applyFont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164" fontId="1" fillId="3" borderId="1" xfId="0" applyNumberFormat="1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164" fontId="1" fillId="3" borderId="2" xfId="0" applyNumberFormat="1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vertical="top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4" xfId="0" applyFont="1" applyBorder="1" applyAlignment="1">
      <alignment horizontal="right" vertical="top" wrapText="1"/>
    </xf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3" borderId="3" xfId="0" applyFont="1" applyFill="1" applyBorder="1" applyAlignment="1">
      <alignment vertical="top" wrapText="1"/>
    </xf>
    <xf numFmtId="0" fontId="1" fillId="3" borderId="4" xfId="0" applyFont="1" applyFill="1" applyBorder="1" applyAlignment="1">
      <alignment horizontal="center" vertical="top" wrapText="1"/>
    </xf>
    <xf numFmtId="0" fontId="1" fillId="3" borderId="4" xfId="0" applyFont="1" applyFill="1" applyBorder="1" applyAlignment="1">
      <alignment vertical="top" wrapText="1"/>
    </xf>
    <xf numFmtId="164" fontId="1" fillId="0" borderId="4" xfId="0" applyNumberFormat="1" applyFont="1" applyBorder="1" applyAlignment="1">
      <alignment horizontal="right" vertical="top" wrapText="1"/>
    </xf>
    <xf numFmtId="0" fontId="1" fillId="4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8" xfId="0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top" wrapText="1"/>
    </xf>
    <xf numFmtId="9" fontId="1" fillId="0" borderId="4" xfId="0" applyNumberFormat="1" applyFont="1" applyBorder="1" applyAlignment="1">
      <alignment horizontal="center" vertical="top" wrapText="1"/>
    </xf>
    <xf numFmtId="164" fontId="1" fillId="0" borderId="4" xfId="0" applyNumberFormat="1" applyFont="1" applyBorder="1" applyAlignment="1">
      <alignment vertical="top" wrapText="1"/>
    </xf>
    <xf numFmtId="10" fontId="1" fillId="0" borderId="4" xfId="0" applyNumberFormat="1" applyFont="1" applyBorder="1" applyAlignment="1">
      <alignment vertical="top" wrapText="1"/>
    </xf>
    <xf numFmtId="165" fontId="1" fillId="0" borderId="4" xfId="0" applyNumberFormat="1" applyFont="1" applyBorder="1" applyAlignment="1">
      <alignment vertical="top" wrapText="1"/>
    </xf>
    <xf numFmtId="0" fontId="2" fillId="0" borderId="0" xfId="0" applyFont="1"/>
    <xf numFmtId="0" fontId="5" fillId="0" borderId="0" xfId="0" quotePrefix="1" applyFont="1"/>
    <xf numFmtId="0" fontId="0" fillId="0" borderId="0" xfId="0" applyNumberFormat="1" applyAlignment="1">
      <alignment vertical="center" wrapText="1"/>
    </xf>
    <xf numFmtId="0" fontId="4" fillId="0" borderId="0" xfId="0" applyFont="1"/>
    <xf numFmtId="0" fontId="7" fillId="0" borderId="0" xfId="0" applyFont="1" applyAlignment="1">
      <alignment horizontal="justify"/>
    </xf>
    <xf numFmtId="0" fontId="5" fillId="0" borderId="0" xfId="0" applyNumberFormat="1" applyFont="1"/>
    <xf numFmtId="0" fontId="0" fillId="5" borderId="0" xfId="0" applyFill="1"/>
    <xf numFmtId="0" fontId="0" fillId="2" borderId="0" xfId="0" applyFill="1" applyAlignment="1">
      <alignment horizontal="left"/>
    </xf>
    <xf numFmtId="0" fontId="5" fillId="0" borderId="0" xfId="0" applyFont="1"/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13" fillId="0" borderId="0" xfId="1"/>
    <xf numFmtId="0" fontId="13" fillId="0" borderId="1" xfId="1" applyBorder="1"/>
    <xf numFmtId="0" fontId="13" fillId="6" borderId="1" xfId="1" applyFill="1" applyBorder="1" applyAlignment="1">
      <alignment horizontal="center" vertical="center"/>
    </xf>
    <xf numFmtId="0" fontId="13" fillId="7" borderId="1" xfId="1" applyFill="1" applyBorder="1"/>
    <xf numFmtId="166" fontId="13" fillId="0" borderId="1" xfId="1" applyNumberFormat="1" applyBorder="1"/>
    <xf numFmtId="0" fontId="13" fillId="6" borderId="1" xfId="1" applyFill="1" applyBorder="1" applyAlignment="1">
      <alignment horizontal="center" vertical="center" wrapText="1"/>
    </xf>
    <xf numFmtId="0" fontId="13" fillId="0" borderId="1" xfId="1" applyBorder="1" applyAlignment="1">
      <alignment horizontal="center"/>
    </xf>
    <xf numFmtId="0" fontId="1" fillId="4" borderId="6" xfId="0" applyFont="1" applyFill="1" applyBorder="1" applyAlignment="1">
      <alignment horizontal="center" vertical="center" wrapText="1"/>
    </xf>
    <xf numFmtId="2" fontId="1" fillId="0" borderId="4" xfId="0" applyNumberFormat="1" applyFont="1" applyBorder="1" applyAlignment="1">
      <alignment vertical="top" wrapText="1"/>
    </xf>
    <xf numFmtId="166" fontId="1" fillId="0" borderId="4" xfId="2" applyNumberFormat="1" applyFont="1" applyBorder="1" applyAlignment="1">
      <alignment vertical="top" wrapText="1"/>
    </xf>
    <xf numFmtId="9" fontId="1" fillId="3" borderId="2" xfId="3" applyFont="1" applyFill="1" applyBorder="1" applyAlignment="1">
      <alignment vertical="top" wrapText="1"/>
    </xf>
    <xf numFmtId="10" fontId="1" fillId="3" borderId="2" xfId="3" applyNumberFormat="1" applyFont="1" applyFill="1" applyBorder="1" applyAlignment="1">
      <alignment vertical="top" wrapText="1"/>
    </xf>
    <xf numFmtId="10" fontId="1" fillId="3" borderId="2" xfId="0" applyNumberFormat="1" applyFont="1" applyFill="1" applyBorder="1" applyAlignment="1">
      <alignment vertical="top" wrapText="1"/>
    </xf>
    <xf numFmtId="12" fontId="1" fillId="3" borderId="2" xfId="0" applyNumberFormat="1" applyFont="1" applyFill="1" applyBorder="1" applyAlignment="1">
      <alignment vertical="top" wrapText="1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5" fillId="0" borderId="0" xfId="0" applyNumberFormat="1" applyFont="1" applyAlignment="1">
      <alignment horizontal="left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1" fontId="0" fillId="0" borderId="0" xfId="0" applyNumberFormat="1"/>
    <xf numFmtId="49" fontId="15" fillId="0" borderId="0" xfId="0" applyNumberFormat="1" applyFont="1" applyAlignment="1">
      <alignment horizontal="center" vertical="center"/>
    </xf>
    <xf numFmtId="166" fontId="0" fillId="0" borderId="0" xfId="0" applyNumberFormat="1"/>
  </cellXfs>
  <cellStyles count="4">
    <cellStyle name="Comma" xfId="2" builtinId="3"/>
    <cellStyle name="Normal" xfId="0" builtinId="0"/>
    <cellStyle name="Normalny 2" xfId="1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18</xdr:row>
      <xdr:rowOff>123825</xdr:rowOff>
    </xdr:from>
    <xdr:to>
      <xdr:col>5</xdr:col>
      <xdr:colOff>38100</xdr:colOff>
      <xdr:row>23</xdr:row>
      <xdr:rowOff>57150</xdr:rowOff>
    </xdr:to>
    <xdr:sp macro="" textlink="">
      <xdr:nvSpPr>
        <xdr:cNvPr id="2" name="pole tekstowe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314325" y="3381375"/>
          <a:ext cx="3152775" cy="83820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l-PL" sz="1400"/>
            <a:t>Jeżeli uczeń uzyskał wynik łączny z egzaminów</a:t>
          </a:r>
          <a:r>
            <a:rPr lang="pl-PL" sz="1400" baseline="0"/>
            <a:t> co najmniej 80 punktów to w komórkach E powinien pojawić się komunikat ZDAŁ, w przeciwnym razie NIE ZDAŁ.</a:t>
          </a:r>
          <a:endParaRPr lang="pl-PL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57150</xdr:rowOff>
    </xdr:from>
    <xdr:to>
      <xdr:col>13</xdr:col>
      <xdr:colOff>66675</xdr:colOff>
      <xdr:row>10</xdr:row>
      <xdr:rowOff>142875</xdr:rowOff>
    </xdr:to>
    <xdr:sp macro="" textlink="">
      <xdr:nvSpPr>
        <xdr:cNvPr id="7" name="pole tekstowe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5495925" y="752475"/>
          <a:ext cx="4943475" cy="1533525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l-PL" sz="1100"/>
            <a:t>Stosując funkcję logiczną JEŻELI ustal, czy pracownik wypracował na tyle duży</a:t>
          </a:r>
          <a:r>
            <a:rPr lang="pl-PL" sz="1100" baseline="0"/>
            <a:t> zysk ze sprzedaży dla firmy, że przyznano mu premię.</a:t>
          </a:r>
        </a:p>
        <a:p>
          <a:r>
            <a:rPr lang="pl-PL" sz="1100" baseline="0"/>
            <a:t>Jeżeli zysk ze sprzedaży wynosił ponad 8000 zł pracownik otrzymywał premię, </a:t>
          </a:r>
          <a:br>
            <a:rPr lang="pl-PL" sz="1100" baseline="0"/>
          </a:br>
          <a:r>
            <a:rPr lang="pl-PL" sz="1100" baseline="0"/>
            <a:t>w przeciwnym razie jej nie otrzymał.</a:t>
          </a:r>
        </a:p>
        <a:p>
          <a:r>
            <a:rPr lang="pl-PL" sz="1100" baseline="0"/>
            <a:t>W kolumnie D (Premia) zgodnie z powyższym założeniem powinno znaleźć sie słowo TAK lub NIE.</a:t>
          </a:r>
          <a:endParaRPr lang="pl-PL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619125</xdr:colOff>
      <xdr:row>0</xdr:row>
      <xdr:rowOff>228600</xdr:rowOff>
    </xdr:from>
    <xdr:to>
      <xdr:col>7</xdr:col>
      <xdr:colOff>666750</xdr:colOff>
      <xdr:row>10</xdr:row>
      <xdr:rowOff>142875</xdr:rowOff>
    </xdr:to>
    <xdr:sp macro="" textlink="">
      <xdr:nvSpPr>
        <xdr:cNvPr id="2" name="pole tekstowe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990725" y="180975"/>
          <a:ext cx="3476625" cy="177165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l-PL" sz="1600"/>
            <a:t>W komórce B2 umieść wartość logiczną JEŻEli,</a:t>
          </a:r>
          <a:r>
            <a:rPr lang="pl-PL" sz="1600" baseline="0"/>
            <a:t> która spowoduje wpisanie słowa UJEMNA, gdy w komórce A znajdzie się liczba ujemna, DODATNIA, jeżeli w komórkach A będzie liczba dodatnia oraz ZERO, jeżeli wartość tej liczby będzie zerem.</a:t>
          </a:r>
          <a:endParaRPr lang="pl-PL" sz="16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66675</xdr:rowOff>
    </xdr:from>
    <xdr:to>
      <xdr:col>10</xdr:col>
      <xdr:colOff>47625</xdr:colOff>
      <xdr:row>18</xdr:row>
      <xdr:rowOff>95250</xdr:rowOff>
    </xdr:to>
    <xdr:sp macro="" textlink="">
      <xdr:nvSpPr>
        <xdr:cNvPr id="2" name="pole tekstowe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3686175" y="361950"/>
          <a:ext cx="3695700" cy="310515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l-PL" sz="1600"/>
            <a:t>W kolumnie</a:t>
          </a:r>
          <a:r>
            <a:rPr lang="pl-PL" sz="1600" baseline="0"/>
            <a:t> B podane są oceny w postaci cyfr. Za pomocą funkcji JEŻELI umieść w komórkach w kolumnie C ich słowne odpowiedniki.</a:t>
          </a:r>
        </a:p>
        <a:p>
          <a:endParaRPr lang="pl-PL" sz="1600" baseline="0"/>
        </a:p>
        <a:p>
          <a:r>
            <a:rPr lang="pl-PL" sz="1600" baseline="0"/>
            <a:t>Cyfrom odpowiadają odpowiednie oznaczenia słowne:</a:t>
          </a:r>
        </a:p>
        <a:p>
          <a:r>
            <a:rPr lang="pl-PL" sz="1600" baseline="0"/>
            <a:t>5 - nardzo dobry</a:t>
          </a:r>
        </a:p>
        <a:p>
          <a:r>
            <a:rPr lang="pl-PL" sz="1600" baseline="0"/>
            <a:t>4 - dobry</a:t>
          </a:r>
        </a:p>
        <a:p>
          <a:r>
            <a:rPr lang="pl-PL" sz="1600" baseline="0"/>
            <a:t>3  - dostateczny</a:t>
          </a:r>
        </a:p>
        <a:p>
          <a:r>
            <a:rPr lang="pl-PL" sz="1600" baseline="0"/>
            <a:t>2 - dopuszczający</a:t>
          </a:r>
          <a:endParaRPr lang="pl-PL" sz="1600"/>
        </a:p>
      </xdr:txBody>
    </xdr: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>
      <selection activeCell="A42" sqref="A42"/>
    </sheetView>
  </sheetViews>
  <sheetFormatPr defaultColWidth="8.85546875" defaultRowHeight="12.75"/>
  <cols>
    <col min="1" max="1" width="121.42578125" bestFit="1" customWidth="1"/>
  </cols>
  <sheetData>
    <row r="1" spans="1:1">
      <c r="A1" s="43" t="s">
        <v>0</v>
      </c>
    </row>
    <row r="2" spans="1:1">
      <c r="A2" s="61" t="s">
        <v>1</v>
      </c>
    </row>
    <row r="3" spans="1:1">
      <c r="A3" s="61"/>
    </row>
    <row r="4" spans="1:1">
      <c r="A4" s="61"/>
    </row>
    <row r="5" spans="1:1">
      <c r="A5" s="37" t="s">
        <v>2</v>
      </c>
    </row>
    <row r="7" spans="1:1" s="38" customFormat="1" ht="12.75" customHeight="1">
      <c r="A7" s="63" t="s">
        <v>3</v>
      </c>
    </row>
    <row r="8" spans="1:1" s="38" customFormat="1">
      <c r="A8" s="63"/>
    </row>
    <row r="9" spans="1:1" s="38" customFormat="1">
      <c r="A9" s="63"/>
    </row>
    <row r="10" spans="1:1" s="38" customFormat="1">
      <c r="A10" s="63"/>
    </row>
    <row r="11" spans="1:1" s="38" customFormat="1">
      <c r="A11" s="63"/>
    </row>
    <row r="12" spans="1:1" s="38" customFormat="1">
      <c r="A12" s="63"/>
    </row>
    <row r="14" spans="1:1">
      <c r="A14" s="41" t="s">
        <v>4</v>
      </c>
    </row>
    <row r="16" spans="1:1">
      <c r="A16" s="41" t="s">
        <v>5</v>
      </c>
    </row>
    <row r="18" spans="1:1">
      <c r="A18" s="39" t="s">
        <v>6</v>
      </c>
    </row>
    <row r="19" spans="1:1">
      <c r="A19" s="40" t="s">
        <v>7</v>
      </c>
    </row>
    <row r="20" spans="1:1">
      <c r="A20" s="40" t="s">
        <v>8</v>
      </c>
    </row>
    <row r="21" spans="1:1">
      <c r="A21" s="40"/>
    </row>
    <row r="22" spans="1:1">
      <c r="A22" s="40" t="s">
        <v>9</v>
      </c>
    </row>
    <row r="23" spans="1:1">
      <c r="A23" s="40" t="s">
        <v>10</v>
      </c>
    </row>
    <row r="24" spans="1:1">
      <c r="A24" s="62" t="s">
        <v>11</v>
      </c>
    </row>
    <row r="25" spans="1:1">
      <c r="A25" s="62"/>
    </row>
    <row r="26" spans="1:1">
      <c r="A26" s="40" t="s">
        <v>12</v>
      </c>
    </row>
    <row r="27" spans="1:1" ht="12.75" customHeight="1">
      <c r="A27" s="62" t="s">
        <v>13</v>
      </c>
    </row>
    <row r="28" spans="1:1">
      <c r="A28" s="62"/>
    </row>
    <row r="29" spans="1:1">
      <c r="A29" s="62"/>
    </row>
    <row r="31" spans="1:1" s="42" customFormat="1"/>
    <row r="33" spans="1:1">
      <c r="A33" s="43" t="s">
        <v>14</v>
      </c>
    </row>
    <row r="34" spans="1:1">
      <c r="A34" t="s">
        <v>15</v>
      </c>
    </row>
    <row r="36" spans="1:1">
      <c r="A36" s="44" t="s">
        <v>16</v>
      </c>
    </row>
    <row r="38" spans="1:1" ht="51">
      <c r="A38" s="45" t="s">
        <v>17</v>
      </c>
    </row>
    <row r="40" spans="1:1">
      <c r="A40" t="s">
        <v>18</v>
      </c>
    </row>
    <row r="41" spans="1:1" ht="38.25">
      <c r="A41" s="46" t="s">
        <v>19</v>
      </c>
    </row>
  </sheetData>
  <mergeCells count="4">
    <mergeCell ref="A2:A4"/>
    <mergeCell ref="A24:A25"/>
    <mergeCell ref="A27:A29"/>
    <mergeCell ref="A7:A12"/>
  </mergeCells>
  <phoneticPr fontId="0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sqref="A1:C11"/>
    </sheetView>
  </sheetViews>
  <sheetFormatPr defaultRowHeight="12.75"/>
  <cols>
    <col min="1" max="1" width="14.42578125" customWidth="1"/>
    <col min="2" max="2" width="19.28515625" customWidth="1"/>
    <col min="3" max="3" width="20" customWidth="1"/>
  </cols>
  <sheetData>
    <row r="1" spans="1:3">
      <c r="A1" s="69" t="s">
        <v>170</v>
      </c>
      <c r="B1" s="69" t="s">
        <v>171</v>
      </c>
      <c r="C1" s="69" t="s">
        <v>172</v>
      </c>
    </row>
    <row r="2" spans="1:3" ht="14.25">
      <c r="A2" s="71" t="s">
        <v>160</v>
      </c>
      <c r="B2" s="70">
        <v>1500</v>
      </c>
      <c r="C2" s="72">
        <f>B2*1.5+IF(B2&lt;1000,0,IF(B2&lt;1500,50,100))</f>
        <v>2350</v>
      </c>
    </row>
    <row r="3" spans="1:3" ht="14.25">
      <c r="A3" s="71" t="s">
        <v>161</v>
      </c>
      <c r="B3" s="70">
        <v>1000</v>
      </c>
      <c r="C3" s="72">
        <f t="shared" ref="C3:C11" si="0">B3*1.5+IF(B3&lt;1000,0,IF(B3&lt;1500,50,100))</f>
        <v>1550</v>
      </c>
    </row>
    <row r="4" spans="1:3" ht="14.25">
      <c r="A4" s="71" t="s">
        <v>162</v>
      </c>
      <c r="B4" s="70">
        <v>1000</v>
      </c>
      <c r="C4" s="72">
        <f t="shared" si="0"/>
        <v>1550</v>
      </c>
    </row>
    <row r="5" spans="1:3" ht="14.25">
      <c r="A5" s="71" t="s">
        <v>163</v>
      </c>
      <c r="B5" s="70">
        <v>1500</v>
      </c>
      <c r="C5" s="72">
        <f t="shared" si="0"/>
        <v>2350</v>
      </c>
    </row>
    <row r="6" spans="1:3" ht="14.25">
      <c r="A6" s="71" t="s">
        <v>164</v>
      </c>
      <c r="B6" s="70">
        <v>500</v>
      </c>
      <c r="C6" s="72">
        <f t="shared" si="0"/>
        <v>750</v>
      </c>
    </row>
    <row r="7" spans="1:3" ht="14.25">
      <c r="A7" s="71" t="s">
        <v>165</v>
      </c>
      <c r="B7" s="70">
        <v>1000</v>
      </c>
      <c r="C7" s="72">
        <f t="shared" si="0"/>
        <v>1550</v>
      </c>
    </row>
    <row r="8" spans="1:3" ht="14.25">
      <c r="A8" s="71" t="s">
        <v>166</v>
      </c>
      <c r="B8" s="70">
        <v>500</v>
      </c>
      <c r="C8" s="72">
        <f t="shared" si="0"/>
        <v>750</v>
      </c>
    </row>
    <row r="9" spans="1:3" ht="14.25">
      <c r="A9" s="71" t="s">
        <v>167</v>
      </c>
      <c r="B9" s="70">
        <v>500</v>
      </c>
      <c r="C9" s="72">
        <f t="shared" si="0"/>
        <v>750</v>
      </c>
    </row>
    <row r="10" spans="1:3" ht="14.25">
      <c r="A10" s="71" t="s">
        <v>168</v>
      </c>
      <c r="B10" s="70">
        <v>1000</v>
      </c>
      <c r="C10" s="72">
        <f t="shared" si="0"/>
        <v>1550</v>
      </c>
    </row>
    <row r="11" spans="1:3" ht="14.25">
      <c r="A11" s="71" t="s">
        <v>169</v>
      </c>
      <c r="B11" s="70">
        <v>1500</v>
      </c>
      <c r="C11" s="72">
        <f t="shared" si="0"/>
        <v>2350</v>
      </c>
    </row>
  </sheetData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D18" sqref="D18"/>
    </sheetView>
  </sheetViews>
  <sheetFormatPr defaultRowHeight="12.75"/>
  <cols>
    <col min="1" max="1" width="12.85546875" bestFit="1" customWidth="1"/>
    <col min="2" max="2" width="17.28515625" bestFit="1" customWidth="1"/>
    <col min="3" max="3" width="10.140625" bestFit="1" customWidth="1"/>
  </cols>
  <sheetData>
    <row r="1" spans="1:3">
      <c r="A1" s="69" t="s">
        <v>170</v>
      </c>
      <c r="B1" s="69" t="s">
        <v>171</v>
      </c>
      <c r="C1" s="69" t="s">
        <v>172</v>
      </c>
    </row>
    <row r="2" spans="1:3" ht="14.25">
      <c r="A2" s="71" t="s">
        <v>160</v>
      </c>
      <c r="B2" s="70">
        <v>300</v>
      </c>
      <c r="C2" s="72">
        <f>B2*1.5+IF(B2&lt;=500,0,IF(B2&lt;1000,100,IF(B2&lt;1500,150,200)))</f>
        <v>450</v>
      </c>
    </row>
    <row r="3" spans="1:3" ht="14.25">
      <c r="A3" s="71" t="s">
        <v>161</v>
      </c>
      <c r="B3" s="70">
        <v>1700</v>
      </c>
      <c r="C3" s="72">
        <f t="shared" ref="C3:C11" si="0">B3*1.5+IF(B3&lt;=500,0,IF(B3&lt;1000,100,IF(B3&lt;1500,150,200)))</f>
        <v>2750</v>
      </c>
    </row>
    <row r="4" spans="1:3" ht="14.25">
      <c r="A4" s="71" t="s">
        <v>162</v>
      </c>
      <c r="B4" s="70">
        <v>900</v>
      </c>
      <c r="C4" s="72">
        <f t="shared" si="0"/>
        <v>1450</v>
      </c>
    </row>
    <row r="5" spans="1:3" ht="14.25">
      <c r="A5" s="71" t="s">
        <v>163</v>
      </c>
      <c r="B5" s="70">
        <v>1500</v>
      </c>
      <c r="C5" s="72">
        <f t="shared" si="0"/>
        <v>2450</v>
      </c>
    </row>
    <row r="6" spans="1:3" ht="14.25">
      <c r="A6" s="71" t="s">
        <v>164</v>
      </c>
      <c r="B6" s="70">
        <v>400</v>
      </c>
      <c r="C6" s="72">
        <f t="shared" si="0"/>
        <v>600</v>
      </c>
    </row>
    <row r="7" spans="1:3" ht="14.25">
      <c r="A7" s="71" t="s">
        <v>165</v>
      </c>
      <c r="B7" s="70">
        <v>1000</v>
      </c>
      <c r="C7" s="72">
        <f t="shared" si="0"/>
        <v>1650</v>
      </c>
    </row>
    <row r="8" spans="1:3" ht="14.25">
      <c r="A8" s="71" t="s">
        <v>166</v>
      </c>
      <c r="B8" s="70">
        <v>500</v>
      </c>
      <c r="C8" s="72">
        <f t="shared" si="0"/>
        <v>750</v>
      </c>
    </row>
    <row r="9" spans="1:3" ht="14.25">
      <c r="A9" s="71" t="s">
        <v>167</v>
      </c>
      <c r="B9" s="70">
        <v>1900</v>
      </c>
      <c r="C9" s="72">
        <f t="shared" si="0"/>
        <v>3050</v>
      </c>
    </row>
    <row r="10" spans="1:3" ht="14.25">
      <c r="A10" s="71" t="s">
        <v>168</v>
      </c>
      <c r="B10" s="70">
        <v>700</v>
      </c>
      <c r="C10" s="72">
        <f t="shared" si="0"/>
        <v>1150</v>
      </c>
    </row>
    <row r="11" spans="1:3" ht="14.25">
      <c r="A11" s="71" t="s">
        <v>169</v>
      </c>
      <c r="B11" s="70">
        <v>1800</v>
      </c>
      <c r="C11" s="72">
        <f t="shared" si="0"/>
        <v>2900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H18" sqref="H18"/>
    </sheetView>
  </sheetViews>
  <sheetFormatPr defaultRowHeight="14.25"/>
  <cols>
    <col min="1" max="1" width="18.140625" style="47" customWidth="1"/>
    <col min="2" max="2" width="12.28515625" style="47" customWidth="1"/>
    <col min="3" max="3" width="13.7109375" style="47" customWidth="1"/>
    <col min="4" max="4" width="13" style="47" customWidth="1"/>
    <col min="5" max="5" width="15.85546875" style="47" customWidth="1"/>
    <col min="6" max="16384" width="9.140625" style="47"/>
  </cols>
  <sheetData>
    <row r="1" spans="1:5" ht="25.5" customHeight="1">
      <c r="A1" s="49" t="s">
        <v>20</v>
      </c>
      <c r="B1" s="49" t="s">
        <v>21</v>
      </c>
      <c r="C1" s="49" t="s">
        <v>22</v>
      </c>
      <c r="D1" s="49" t="s">
        <v>23</v>
      </c>
      <c r="E1" s="49" t="s">
        <v>24</v>
      </c>
    </row>
    <row r="2" spans="1:5">
      <c r="A2" s="48" t="s">
        <v>25</v>
      </c>
      <c r="B2" s="48">
        <v>44</v>
      </c>
      <c r="C2" s="48">
        <v>48</v>
      </c>
      <c r="D2" s="48">
        <f>C2+B2</f>
        <v>92</v>
      </c>
      <c r="E2" s="48" t="str">
        <f>IF(D2&gt;=80,"ZDAŁ","NIE ZDAŁ")</f>
        <v>ZDAŁ</v>
      </c>
    </row>
    <row r="3" spans="1:5">
      <c r="A3" s="48" t="s">
        <v>26</v>
      </c>
      <c r="B3" s="48">
        <v>26</v>
      </c>
      <c r="C3" s="48">
        <v>20</v>
      </c>
      <c r="D3" s="48">
        <f t="shared" ref="D3:D16" si="0">C3+B3</f>
        <v>46</v>
      </c>
      <c r="E3" s="48" t="str">
        <f t="shared" ref="E3:E16" si="1">IF(D3&gt;=80,"ZDAŁ","NIE ZDAŁ")</f>
        <v>NIE ZDAŁ</v>
      </c>
    </row>
    <row r="4" spans="1:5">
      <c r="A4" s="48" t="s">
        <v>27</v>
      </c>
      <c r="B4" s="48">
        <v>49</v>
      </c>
      <c r="C4" s="48">
        <v>37</v>
      </c>
      <c r="D4" s="48">
        <f t="shared" si="0"/>
        <v>86</v>
      </c>
      <c r="E4" s="48" t="str">
        <f t="shared" si="1"/>
        <v>ZDAŁ</v>
      </c>
    </row>
    <row r="5" spans="1:5">
      <c r="A5" s="48" t="s">
        <v>28</v>
      </c>
      <c r="B5" s="48">
        <v>30</v>
      </c>
      <c r="C5" s="48">
        <v>33</v>
      </c>
      <c r="D5" s="48">
        <f t="shared" si="0"/>
        <v>63</v>
      </c>
      <c r="E5" s="48" t="str">
        <f t="shared" si="1"/>
        <v>NIE ZDAŁ</v>
      </c>
    </row>
    <row r="6" spans="1:5">
      <c r="A6" s="48" t="s">
        <v>29</v>
      </c>
      <c r="B6" s="48">
        <v>43</v>
      </c>
      <c r="C6" s="48">
        <v>46</v>
      </c>
      <c r="D6" s="48">
        <f t="shared" si="0"/>
        <v>89</v>
      </c>
      <c r="E6" s="48" t="str">
        <f t="shared" si="1"/>
        <v>ZDAŁ</v>
      </c>
    </row>
    <row r="7" spans="1:5">
      <c r="A7" s="48" t="s">
        <v>30</v>
      </c>
      <c r="B7" s="48">
        <v>39</v>
      </c>
      <c r="C7" s="48">
        <v>50</v>
      </c>
      <c r="D7" s="48">
        <f t="shared" si="0"/>
        <v>89</v>
      </c>
      <c r="E7" s="48" t="str">
        <f t="shared" si="1"/>
        <v>ZDAŁ</v>
      </c>
    </row>
    <row r="8" spans="1:5">
      <c r="A8" s="48" t="s">
        <v>31</v>
      </c>
      <c r="B8" s="48">
        <v>40</v>
      </c>
      <c r="C8" s="48">
        <v>42</v>
      </c>
      <c r="D8" s="48">
        <f t="shared" si="0"/>
        <v>82</v>
      </c>
      <c r="E8" s="48" t="str">
        <f t="shared" si="1"/>
        <v>ZDAŁ</v>
      </c>
    </row>
    <row r="9" spans="1:5">
      <c r="A9" s="48" t="s">
        <v>32</v>
      </c>
      <c r="B9" s="48">
        <v>26</v>
      </c>
      <c r="C9" s="48">
        <v>40</v>
      </c>
      <c r="D9" s="48">
        <f t="shared" si="0"/>
        <v>66</v>
      </c>
      <c r="E9" s="48" t="str">
        <f t="shared" si="1"/>
        <v>NIE ZDAŁ</v>
      </c>
    </row>
    <row r="10" spans="1:5">
      <c r="A10" s="48" t="s">
        <v>33</v>
      </c>
      <c r="B10" s="48">
        <v>49</v>
      </c>
      <c r="C10" s="48">
        <v>26</v>
      </c>
      <c r="D10" s="48">
        <f t="shared" si="0"/>
        <v>75</v>
      </c>
      <c r="E10" s="48" t="str">
        <f t="shared" si="1"/>
        <v>NIE ZDAŁ</v>
      </c>
    </row>
    <row r="11" spans="1:5">
      <c r="A11" s="48" t="s">
        <v>34</v>
      </c>
      <c r="B11" s="48">
        <v>30</v>
      </c>
      <c r="C11" s="48">
        <v>49</v>
      </c>
      <c r="D11" s="48">
        <f t="shared" si="0"/>
        <v>79</v>
      </c>
      <c r="E11" s="48" t="str">
        <f t="shared" si="1"/>
        <v>NIE ZDAŁ</v>
      </c>
    </row>
    <row r="12" spans="1:5">
      <c r="A12" s="48" t="s">
        <v>35</v>
      </c>
      <c r="B12" s="48">
        <v>43</v>
      </c>
      <c r="C12" s="48">
        <v>30</v>
      </c>
      <c r="D12" s="48">
        <f t="shared" si="0"/>
        <v>73</v>
      </c>
      <c r="E12" s="48" t="str">
        <f t="shared" si="1"/>
        <v>NIE ZDAŁ</v>
      </c>
    </row>
    <row r="13" spans="1:5">
      <c r="A13" s="48" t="s">
        <v>36</v>
      </c>
      <c r="B13" s="48">
        <v>33</v>
      </c>
      <c r="C13" s="48">
        <v>26</v>
      </c>
      <c r="D13" s="48">
        <f t="shared" si="0"/>
        <v>59</v>
      </c>
      <c r="E13" s="48" t="str">
        <f t="shared" si="1"/>
        <v>NIE ZDAŁ</v>
      </c>
    </row>
    <row r="14" spans="1:5">
      <c r="A14" s="48" t="s">
        <v>37</v>
      </c>
      <c r="B14" s="48">
        <v>45</v>
      </c>
      <c r="C14" s="48">
        <v>49</v>
      </c>
      <c r="D14" s="48">
        <f t="shared" si="0"/>
        <v>94</v>
      </c>
      <c r="E14" s="48" t="str">
        <f t="shared" si="1"/>
        <v>ZDAŁ</v>
      </c>
    </row>
    <row r="15" spans="1:5">
      <c r="A15" s="48" t="s">
        <v>38</v>
      </c>
      <c r="B15" s="48">
        <v>49</v>
      </c>
      <c r="C15" s="48">
        <v>43</v>
      </c>
      <c r="D15" s="48">
        <f t="shared" si="0"/>
        <v>92</v>
      </c>
      <c r="E15" s="48" t="str">
        <f t="shared" si="1"/>
        <v>ZDAŁ</v>
      </c>
    </row>
    <row r="16" spans="1:5">
      <c r="A16" s="48" t="s">
        <v>39</v>
      </c>
      <c r="B16" s="48">
        <v>27</v>
      </c>
      <c r="C16" s="48">
        <v>20</v>
      </c>
      <c r="D16" s="48">
        <f t="shared" si="0"/>
        <v>47</v>
      </c>
      <c r="E16" s="48" t="str">
        <f t="shared" si="1"/>
        <v>NIE ZDAŁ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H19" sqref="H19"/>
    </sheetView>
  </sheetViews>
  <sheetFormatPr defaultRowHeight="14.25"/>
  <cols>
    <col min="1" max="1" width="18.140625" style="47" customWidth="1"/>
    <col min="2" max="2" width="22.5703125" style="47" customWidth="1"/>
    <col min="3" max="3" width="23.42578125" style="47" customWidth="1"/>
    <col min="4" max="16384" width="9.140625" style="47"/>
  </cols>
  <sheetData>
    <row r="1" spans="1:4" ht="40.5" customHeight="1">
      <c r="A1" s="49" t="s">
        <v>40</v>
      </c>
      <c r="B1" s="49" t="s">
        <v>41</v>
      </c>
      <c r="C1" s="52" t="s">
        <v>42</v>
      </c>
      <c r="D1" s="49" t="s">
        <v>43</v>
      </c>
    </row>
    <row r="2" spans="1:4">
      <c r="A2" s="48" t="s">
        <v>44</v>
      </c>
      <c r="B2" s="48" t="s">
        <v>45</v>
      </c>
      <c r="C2" s="51">
        <v>8342</v>
      </c>
      <c r="D2" s="50" t="str">
        <f>IF(C2&gt;8000,"TAK","NIE")</f>
        <v>TAK</v>
      </c>
    </row>
    <row r="3" spans="1:4">
      <c r="A3" s="48" t="s">
        <v>46</v>
      </c>
      <c r="B3" s="48" t="s">
        <v>47</v>
      </c>
      <c r="C3" s="51">
        <v>4326</v>
      </c>
      <c r="D3" s="50" t="str">
        <f t="shared" ref="D3:D16" si="0">IF(C3&gt;8000,"TAK","NIE")</f>
        <v>NIE</v>
      </c>
    </row>
    <row r="4" spans="1:4">
      <c r="A4" s="48" t="s">
        <v>48</v>
      </c>
      <c r="B4" s="48" t="s">
        <v>49</v>
      </c>
      <c r="C4" s="51">
        <v>7865</v>
      </c>
      <c r="D4" s="50" t="str">
        <f t="shared" si="0"/>
        <v>NIE</v>
      </c>
    </row>
    <row r="5" spans="1:4">
      <c r="A5" s="48" t="s">
        <v>50</v>
      </c>
      <c r="B5" s="48" t="s">
        <v>51</v>
      </c>
      <c r="C5" s="51">
        <v>10234</v>
      </c>
      <c r="D5" s="50" t="str">
        <f t="shared" si="0"/>
        <v>TAK</v>
      </c>
    </row>
    <row r="6" spans="1:4">
      <c r="A6" s="48" t="s">
        <v>52</v>
      </c>
      <c r="B6" s="48" t="s">
        <v>53</v>
      </c>
      <c r="C6" s="51">
        <v>4326</v>
      </c>
      <c r="D6" s="50" t="str">
        <f t="shared" si="0"/>
        <v>NIE</v>
      </c>
    </row>
    <row r="7" spans="1:4">
      <c r="A7" s="48" t="s">
        <v>54</v>
      </c>
      <c r="B7" s="48" t="s">
        <v>55</v>
      </c>
      <c r="C7" s="51">
        <v>8790</v>
      </c>
      <c r="D7" s="50" t="str">
        <f t="shared" si="0"/>
        <v>TAK</v>
      </c>
    </row>
    <row r="8" spans="1:4">
      <c r="A8" s="48" t="s">
        <v>56</v>
      </c>
      <c r="B8" s="48" t="s">
        <v>57</v>
      </c>
      <c r="C8" s="51">
        <v>6660</v>
      </c>
      <c r="D8" s="50" t="str">
        <f t="shared" si="0"/>
        <v>NIE</v>
      </c>
    </row>
    <row r="9" spans="1:4">
      <c r="A9" s="48" t="s">
        <v>58</v>
      </c>
      <c r="B9" s="48" t="s">
        <v>59</v>
      </c>
      <c r="C9" s="51">
        <v>4590</v>
      </c>
      <c r="D9" s="50" t="str">
        <f t="shared" si="0"/>
        <v>NIE</v>
      </c>
    </row>
    <row r="10" spans="1:4">
      <c r="A10" s="48" t="s">
        <v>60</v>
      </c>
      <c r="B10" s="48" t="s">
        <v>61</v>
      </c>
      <c r="C10" s="51">
        <v>30000</v>
      </c>
      <c r="D10" s="50" t="str">
        <f t="shared" si="0"/>
        <v>TAK</v>
      </c>
    </row>
    <row r="11" spans="1:4">
      <c r="A11" s="48" t="s">
        <v>62</v>
      </c>
      <c r="B11" s="48" t="s">
        <v>63</v>
      </c>
      <c r="C11" s="51">
        <v>32889</v>
      </c>
      <c r="D11" s="50" t="str">
        <f t="shared" si="0"/>
        <v>TAK</v>
      </c>
    </row>
    <row r="12" spans="1:4">
      <c r="A12" s="48" t="s">
        <v>64</v>
      </c>
      <c r="B12" s="48" t="s">
        <v>65</v>
      </c>
      <c r="C12" s="51">
        <v>2370</v>
      </c>
      <c r="D12" s="50" t="str">
        <f t="shared" si="0"/>
        <v>NIE</v>
      </c>
    </row>
    <row r="13" spans="1:4">
      <c r="A13" s="48" t="s">
        <v>66</v>
      </c>
      <c r="B13" s="48" t="s">
        <v>67</v>
      </c>
      <c r="C13" s="51">
        <v>12098</v>
      </c>
      <c r="D13" s="50" t="str">
        <f t="shared" si="0"/>
        <v>TAK</v>
      </c>
    </row>
    <row r="14" spans="1:4">
      <c r="A14" s="48" t="s">
        <v>68</v>
      </c>
      <c r="B14" s="48" t="s">
        <v>69</v>
      </c>
      <c r="C14" s="51">
        <v>2390</v>
      </c>
      <c r="D14" s="50" t="str">
        <f t="shared" si="0"/>
        <v>NIE</v>
      </c>
    </row>
    <row r="15" spans="1:4">
      <c r="A15" s="48" t="s">
        <v>70</v>
      </c>
      <c r="B15" s="48" t="s">
        <v>71</v>
      </c>
      <c r="C15" s="51">
        <v>67200</v>
      </c>
      <c r="D15" s="50" t="str">
        <f t="shared" si="0"/>
        <v>TAK</v>
      </c>
    </row>
    <row r="16" spans="1:4">
      <c r="A16" s="48" t="s">
        <v>72</v>
      </c>
      <c r="B16" s="48" t="s">
        <v>73</v>
      </c>
      <c r="C16" s="51">
        <v>5436</v>
      </c>
      <c r="D16" s="50" t="str">
        <f t="shared" si="0"/>
        <v>NIE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C18" sqref="C18"/>
    </sheetView>
  </sheetViews>
  <sheetFormatPr defaultRowHeight="14.25"/>
  <cols>
    <col min="1" max="1" width="16.28515625" style="47" customWidth="1"/>
    <col min="2" max="3" width="14.85546875" style="47" customWidth="1"/>
    <col min="4" max="16384" width="9.140625" style="47"/>
  </cols>
  <sheetData>
    <row r="1" spans="1:2" ht="24" customHeight="1">
      <c r="A1" s="49" t="s">
        <v>74</v>
      </c>
      <c r="B1" s="49" t="s">
        <v>75</v>
      </c>
    </row>
    <row r="2" spans="1:2">
      <c r="A2" s="48">
        <v>209</v>
      </c>
      <c r="B2" s="48" t="str">
        <f>IF(A2=0,"ZERO",IF(A2&lt;0,"UJMNA","DODATNIA"))</f>
        <v>DODATNIA</v>
      </c>
    </row>
    <row r="3" spans="1:2">
      <c r="A3" s="48">
        <v>-17</v>
      </c>
      <c r="B3" s="48" t="str">
        <f t="shared" ref="B3:B10" si="0">IF(A3=0,"ZERO",IF(A3&lt;0,"UJMNA","DODATNIA"))</f>
        <v>UJMNA</v>
      </c>
    </row>
    <row r="4" spans="1:2">
      <c r="A4" s="48">
        <v>0</v>
      </c>
      <c r="B4" s="48" t="str">
        <f t="shared" si="0"/>
        <v>ZERO</v>
      </c>
    </row>
    <row r="5" spans="1:2">
      <c r="A5" s="48">
        <v>4</v>
      </c>
      <c r="B5" s="48" t="str">
        <f t="shared" si="0"/>
        <v>DODATNIA</v>
      </c>
    </row>
    <row r="6" spans="1:2">
      <c r="A6" s="48">
        <v>-23</v>
      </c>
      <c r="B6" s="48" t="str">
        <f t="shared" si="0"/>
        <v>UJMNA</v>
      </c>
    </row>
    <row r="7" spans="1:2">
      <c r="A7" s="48">
        <v>0</v>
      </c>
      <c r="B7" s="48" t="str">
        <f t="shared" si="0"/>
        <v>ZERO</v>
      </c>
    </row>
    <row r="8" spans="1:2">
      <c r="A8" s="48">
        <v>12</v>
      </c>
      <c r="B8" s="48" t="str">
        <f t="shared" si="0"/>
        <v>DODATNIA</v>
      </c>
    </row>
    <row r="9" spans="1:2">
      <c r="A9" s="48">
        <v>-5</v>
      </c>
      <c r="B9" s="48" t="str">
        <f t="shared" si="0"/>
        <v>UJMNA</v>
      </c>
    </row>
    <row r="10" spans="1:2">
      <c r="A10" s="48">
        <v>0</v>
      </c>
      <c r="B10" s="48" t="str">
        <f t="shared" si="0"/>
        <v>ZERO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26" sqref="C26"/>
    </sheetView>
  </sheetViews>
  <sheetFormatPr defaultRowHeight="14.25"/>
  <cols>
    <col min="1" max="1" width="16" style="47" customWidth="1"/>
    <col min="2" max="2" width="12.28515625" style="47" customWidth="1"/>
    <col min="3" max="3" width="17.7109375" style="47" customWidth="1"/>
    <col min="4" max="16384" width="9.140625" style="47"/>
  </cols>
  <sheetData>
    <row r="1" spans="1:3" ht="23.25" customHeight="1">
      <c r="A1" s="49" t="s">
        <v>20</v>
      </c>
      <c r="B1" s="49" t="s">
        <v>76</v>
      </c>
      <c r="C1" s="49" t="s">
        <v>77</v>
      </c>
    </row>
    <row r="2" spans="1:3">
      <c r="A2" s="48" t="s">
        <v>25</v>
      </c>
      <c r="B2" s="53">
        <v>5</v>
      </c>
      <c r="C2" s="48" t="str">
        <f>IF(B2=5,"nardzo dobry",IF(B2=4,"dobry",IF(B2=3,"dostateczny",IF(B2=2,"dopuszczający",""))))</f>
        <v>nardzo dobry</v>
      </c>
    </row>
    <row r="3" spans="1:3">
      <c r="A3" s="48" t="s">
        <v>26</v>
      </c>
      <c r="B3" s="53">
        <v>2</v>
      </c>
      <c r="C3" s="48" t="str">
        <f t="shared" ref="C3:C16" si="0">IF(B3=5,"nardzo dobry",IF(B3=4,"dobry",IF(B3=3,"dostateczny",IF(B3=2,"dopuszczający",""))))</f>
        <v>dopuszczający</v>
      </c>
    </row>
    <row r="4" spans="1:3">
      <c r="A4" s="48" t="s">
        <v>27</v>
      </c>
      <c r="B4" s="53">
        <v>3</v>
      </c>
      <c r="C4" s="48" t="str">
        <f t="shared" si="0"/>
        <v>dostateczny</v>
      </c>
    </row>
    <row r="5" spans="1:3">
      <c r="A5" s="48" t="s">
        <v>28</v>
      </c>
      <c r="B5" s="53">
        <v>5</v>
      </c>
      <c r="C5" s="48" t="str">
        <f t="shared" si="0"/>
        <v>nardzo dobry</v>
      </c>
    </row>
    <row r="6" spans="1:3">
      <c r="A6" s="48" t="s">
        <v>29</v>
      </c>
      <c r="B6" s="53">
        <v>4</v>
      </c>
      <c r="C6" s="48" t="str">
        <f t="shared" si="0"/>
        <v>dobry</v>
      </c>
    </row>
    <row r="7" spans="1:3">
      <c r="A7" s="48" t="s">
        <v>30</v>
      </c>
      <c r="B7" s="53">
        <v>2</v>
      </c>
      <c r="C7" s="48" t="str">
        <f t="shared" si="0"/>
        <v>dopuszczający</v>
      </c>
    </row>
    <row r="8" spans="1:3">
      <c r="A8" s="48" t="s">
        <v>31</v>
      </c>
      <c r="B8" s="53">
        <v>5</v>
      </c>
      <c r="C8" s="48" t="str">
        <f t="shared" si="0"/>
        <v>nardzo dobry</v>
      </c>
    </row>
    <row r="9" spans="1:3">
      <c r="A9" s="48" t="s">
        <v>32</v>
      </c>
      <c r="B9" s="53">
        <v>5</v>
      </c>
      <c r="C9" s="48" t="str">
        <f t="shared" si="0"/>
        <v>nardzo dobry</v>
      </c>
    </row>
    <row r="10" spans="1:3">
      <c r="A10" s="48" t="s">
        <v>33</v>
      </c>
      <c r="B10" s="53">
        <v>3</v>
      </c>
      <c r="C10" s="48" t="str">
        <f t="shared" si="0"/>
        <v>dostateczny</v>
      </c>
    </row>
    <row r="11" spans="1:3">
      <c r="A11" s="48" t="s">
        <v>34</v>
      </c>
      <c r="B11" s="53">
        <v>4</v>
      </c>
      <c r="C11" s="48" t="str">
        <f t="shared" si="0"/>
        <v>dobry</v>
      </c>
    </row>
    <row r="12" spans="1:3">
      <c r="A12" s="48" t="s">
        <v>35</v>
      </c>
      <c r="B12" s="53">
        <v>3</v>
      </c>
      <c r="C12" s="48" t="str">
        <f t="shared" si="0"/>
        <v>dostateczny</v>
      </c>
    </row>
    <row r="13" spans="1:3">
      <c r="A13" s="48" t="s">
        <v>36</v>
      </c>
      <c r="B13" s="53">
        <v>5</v>
      </c>
      <c r="C13" s="48" t="str">
        <f t="shared" si="0"/>
        <v>nardzo dobry</v>
      </c>
    </row>
    <row r="14" spans="1:3">
      <c r="A14" s="48" t="s">
        <v>37</v>
      </c>
      <c r="B14" s="53">
        <v>2</v>
      </c>
      <c r="C14" s="48" t="str">
        <f t="shared" si="0"/>
        <v>dopuszczający</v>
      </c>
    </row>
    <row r="15" spans="1:3">
      <c r="A15" s="48" t="s">
        <v>38</v>
      </c>
      <c r="B15" s="53">
        <v>3</v>
      </c>
      <c r="C15" s="48" t="str">
        <f t="shared" si="0"/>
        <v>dostateczny</v>
      </c>
    </row>
    <row r="16" spans="1:3">
      <c r="A16" s="48" t="s">
        <v>39</v>
      </c>
      <c r="B16" s="53">
        <v>5</v>
      </c>
      <c r="C16" s="48" t="str">
        <f t="shared" si="0"/>
        <v>nardzo dobry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C24" sqref="C24"/>
    </sheetView>
  </sheetViews>
  <sheetFormatPr defaultColWidth="8.85546875" defaultRowHeight="12.75"/>
  <cols>
    <col min="1" max="1" width="17.140625" customWidth="1"/>
    <col min="2" max="2" width="15.7109375" customWidth="1"/>
    <col min="3" max="3" width="19.28515625" customWidth="1"/>
    <col min="4" max="4" width="17.28515625" customWidth="1"/>
    <col min="5" max="5" width="13.140625" customWidth="1"/>
  </cols>
  <sheetData>
    <row r="1" spans="1:11" ht="13.5">
      <c r="A1" s="36" t="s">
        <v>78</v>
      </c>
    </row>
    <row r="3" spans="1:11" ht="13.5" thickBot="1"/>
    <row r="4" spans="1:11" ht="13.5" thickBot="1">
      <c r="A4" s="64" t="s">
        <v>79</v>
      </c>
      <c r="B4" s="65"/>
      <c r="C4" s="54" t="s">
        <v>80</v>
      </c>
      <c r="D4" s="14"/>
      <c r="E4" s="14"/>
    </row>
    <row r="5" spans="1:11" ht="13.5" thickBot="1">
      <c r="A5" s="21" t="s">
        <v>81</v>
      </c>
      <c r="B5" s="22">
        <v>350</v>
      </c>
      <c r="C5" s="22" t="s">
        <v>82</v>
      </c>
      <c r="D5" s="14"/>
      <c r="E5" s="14"/>
    </row>
    <row r="6" spans="1:11" ht="13.5" thickBot="1">
      <c r="A6" s="21" t="s">
        <v>83</v>
      </c>
      <c r="B6" s="22">
        <f>B5</f>
        <v>350</v>
      </c>
      <c r="C6" s="22" t="s">
        <v>84</v>
      </c>
      <c r="D6" s="14"/>
      <c r="E6" s="14"/>
    </row>
    <row r="7" spans="1:11" ht="13.5" thickBot="1">
      <c r="A7" s="18"/>
      <c r="B7" s="18"/>
      <c r="C7" s="18"/>
      <c r="D7" s="18"/>
      <c r="E7" s="18"/>
    </row>
    <row r="8" spans="1:11" ht="26.25" thickBot="1">
      <c r="A8" s="19" t="s">
        <v>85</v>
      </c>
      <c r="B8" s="20" t="s">
        <v>86</v>
      </c>
      <c r="C8" s="20" t="s">
        <v>87</v>
      </c>
      <c r="D8" s="20" t="s">
        <v>88</v>
      </c>
      <c r="E8" s="20" t="s">
        <v>80</v>
      </c>
    </row>
    <row r="9" spans="1:11" ht="13.5" thickBot="1">
      <c r="A9" s="15" t="s">
        <v>89</v>
      </c>
      <c r="B9" s="22">
        <v>2500</v>
      </c>
      <c r="C9" s="22">
        <v>3</v>
      </c>
      <c r="D9" s="55">
        <f>B9/C9</f>
        <v>833.33333333333337</v>
      </c>
      <c r="E9" s="17" t="str">
        <f>IF(D9&lt;=350,"tak","nie")</f>
        <v>nie</v>
      </c>
    </row>
    <row r="10" spans="1:11" ht="13.5" thickBot="1">
      <c r="A10" s="23" t="s">
        <v>90</v>
      </c>
      <c r="B10" s="24">
        <v>2200</v>
      </c>
      <c r="C10" s="24">
        <v>4</v>
      </c>
      <c r="D10" s="55">
        <f t="shared" ref="D10:D13" si="0">B10/C10</f>
        <v>550</v>
      </c>
      <c r="E10" s="17" t="str">
        <f t="shared" ref="E10:E13" si="1">IF(D10&lt;=350,"tak","nie")</f>
        <v>nie</v>
      </c>
    </row>
    <row r="11" spans="1:11" ht="13.5" thickBot="1">
      <c r="A11" s="15" t="s">
        <v>91</v>
      </c>
      <c r="B11" s="22">
        <v>1700</v>
      </c>
      <c r="C11" s="22">
        <v>7</v>
      </c>
      <c r="D11" s="55">
        <f t="shared" si="0"/>
        <v>242.85714285714286</v>
      </c>
      <c r="E11" s="17" t="str">
        <f t="shared" si="1"/>
        <v>tak</v>
      </c>
    </row>
    <row r="12" spans="1:11" ht="13.5" thickBot="1">
      <c r="A12" s="23" t="s">
        <v>92</v>
      </c>
      <c r="B12" s="24">
        <v>2000</v>
      </c>
      <c r="C12" s="24">
        <v>4</v>
      </c>
      <c r="D12" s="55">
        <f t="shared" si="0"/>
        <v>500</v>
      </c>
      <c r="E12" s="17" t="str">
        <f t="shared" si="1"/>
        <v>nie</v>
      </c>
    </row>
    <row r="13" spans="1:11" ht="13.5" customHeight="1" thickBot="1">
      <c r="A13" s="15" t="s">
        <v>93</v>
      </c>
      <c r="B13" s="22">
        <v>1000</v>
      </c>
      <c r="C13" s="22">
        <v>3</v>
      </c>
      <c r="D13" s="55">
        <f t="shared" si="0"/>
        <v>333.33333333333331</v>
      </c>
      <c r="E13" s="17" t="str">
        <f t="shared" si="1"/>
        <v>tak</v>
      </c>
    </row>
    <row r="16" spans="1:11">
      <c r="A16" s="3" t="s">
        <v>94</v>
      </c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>
      <c r="A17" s="3" t="s">
        <v>95</v>
      </c>
      <c r="B17" s="1"/>
      <c r="C17" s="1"/>
      <c r="D17" s="1"/>
      <c r="E17" s="1"/>
      <c r="F17" s="1"/>
      <c r="G17" s="1"/>
      <c r="H17" s="1"/>
      <c r="I17" s="1"/>
      <c r="J17" s="1"/>
      <c r="K17" s="1"/>
    </row>
  </sheetData>
  <mergeCells count="1">
    <mergeCell ref="A4:B4"/>
  </mergeCells>
  <phoneticPr fontId="0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F25" sqref="F25"/>
    </sheetView>
  </sheetViews>
  <sheetFormatPr defaultColWidth="8.85546875" defaultRowHeight="12.75"/>
  <cols>
    <col min="1" max="1" width="28" customWidth="1"/>
    <col min="3" max="3" width="13.28515625" customWidth="1"/>
    <col min="4" max="4" width="10.28515625" customWidth="1"/>
    <col min="6" max="6" width="14" customWidth="1"/>
  </cols>
  <sheetData>
    <row r="1" spans="1:9" ht="13.5">
      <c r="A1" s="36" t="s">
        <v>96</v>
      </c>
    </row>
    <row r="2" spans="1:9" ht="13.5" thickBot="1"/>
    <row r="3" spans="1:9" ht="39" thickBot="1">
      <c r="A3" s="27" t="s">
        <v>97</v>
      </c>
      <c r="B3" s="54" t="s">
        <v>98</v>
      </c>
      <c r="C3" s="54" t="s">
        <v>99</v>
      </c>
      <c r="D3" s="54" t="s">
        <v>100</v>
      </c>
      <c r="E3" s="54" t="s">
        <v>101</v>
      </c>
      <c r="F3" s="54" t="s">
        <v>102</v>
      </c>
    </row>
    <row r="4" spans="1:9" ht="13.5" thickBot="1">
      <c r="A4" s="15" t="s">
        <v>103</v>
      </c>
      <c r="B4" s="16">
        <v>1</v>
      </c>
      <c r="C4" s="26">
        <v>100</v>
      </c>
      <c r="D4" s="33">
        <f>C4*B4</f>
        <v>100</v>
      </c>
      <c r="E4" s="34">
        <f>IF(D4&lt;=200,0.1,0.15)</f>
        <v>0.1</v>
      </c>
      <c r="F4" s="35">
        <f>D4-D4*E4</f>
        <v>90</v>
      </c>
    </row>
    <row r="5" spans="1:9" ht="13.5" thickBot="1">
      <c r="A5" s="15" t="s">
        <v>104</v>
      </c>
      <c r="B5" s="16">
        <v>3</v>
      </c>
      <c r="C5" s="26">
        <v>150</v>
      </c>
      <c r="D5" s="33">
        <f t="shared" ref="D5:D9" si="0">C5*B5</f>
        <v>450</v>
      </c>
      <c r="E5" s="34">
        <f t="shared" ref="E5:E9" si="1">IF(D5&lt;=200,0.1,0.15)</f>
        <v>0.15</v>
      </c>
      <c r="F5" s="35">
        <f t="shared" ref="F5:F9" si="2">D5-D5*E5</f>
        <v>382.5</v>
      </c>
    </row>
    <row r="6" spans="1:9" ht="13.5" thickBot="1">
      <c r="A6" s="15" t="s">
        <v>105</v>
      </c>
      <c r="B6" s="16">
        <v>4</v>
      </c>
      <c r="C6" s="26">
        <v>230</v>
      </c>
      <c r="D6" s="33">
        <f t="shared" si="0"/>
        <v>920</v>
      </c>
      <c r="E6" s="34">
        <f t="shared" si="1"/>
        <v>0.15</v>
      </c>
      <c r="F6" s="35">
        <f t="shared" si="2"/>
        <v>782</v>
      </c>
    </row>
    <row r="7" spans="1:9" ht="13.5" thickBot="1">
      <c r="A7" s="15" t="s">
        <v>106</v>
      </c>
      <c r="B7" s="16">
        <v>2</v>
      </c>
      <c r="C7" s="26">
        <v>15</v>
      </c>
      <c r="D7" s="33">
        <f t="shared" si="0"/>
        <v>30</v>
      </c>
      <c r="E7" s="34">
        <f t="shared" si="1"/>
        <v>0.1</v>
      </c>
      <c r="F7" s="35">
        <f t="shared" si="2"/>
        <v>27</v>
      </c>
    </row>
    <row r="8" spans="1:9" ht="13.5" thickBot="1">
      <c r="A8" s="15" t="s">
        <v>107</v>
      </c>
      <c r="B8" s="16">
        <v>5</v>
      </c>
      <c r="C8" s="26">
        <v>10</v>
      </c>
      <c r="D8" s="33">
        <f t="shared" si="0"/>
        <v>50</v>
      </c>
      <c r="E8" s="34">
        <f t="shared" si="1"/>
        <v>0.1</v>
      </c>
      <c r="F8" s="35">
        <f t="shared" si="2"/>
        <v>45</v>
      </c>
    </row>
    <row r="9" spans="1:9" ht="13.5" thickBot="1">
      <c r="A9" s="15" t="s">
        <v>108</v>
      </c>
      <c r="B9" s="16">
        <v>6</v>
      </c>
      <c r="C9" s="26">
        <v>40</v>
      </c>
      <c r="D9" s="33">
        <f t="shared" si="0"/>
        <v>240</v>
      </c>
      <c r="E9" s="34">
        <f t="shared" si="1"/>
        <v>0.15</v>
      </c>
      <c r="F9" s="35">
        <f t="shared" si="2"/>
        <v>204</v>
      </c>
    </row>
    <row r="12" spans="1:9">
      <c r="A12" s="3" t="s">
        <v>109</v>
      </c>
      <c r="B12" s="1"/>
      <c r="C12" s="1"/>
      <c r="D12" s="1"/>
      <c r="E12" s="1"/>
      <c r="F12" s="1"/>
      <c r="G12" s="1"/>
      <c r="H12" s="1"/>
      <c r="I12" s="1"/>
    </row>
    <row r="13" spans="1:9">
      <c r="A13" s="3" t="s">
        <v>110</v>
      </c>
      <c r="B13" s="1"/>
      <c r="C13" s="1"/>
      <c r="D13" s="1"/>
      <c r="E13" s="1"/>
      <c r="F13" s="1"/>
      <c r="G13" s="1"/>
      <c r="H13" s="1"/>
      <c r="I13" s="1"/>
    </row>
  </sheetData>
  <phoneticPr fontId="0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G27" sqref="G27"/>
    </sheetView>
  </sheetViews>
  <sheetFormatPr defaultColWidth="8.85546875" defaultRowHeight="12.75"/>
  <cols>
    <col min="1" max="1" width="12.28515625" customWidth="1"/>
    <col min="2" max="2" width="12.140625" bestFit="1" customWidth="1"/>
    <col min="3" max="3" width="12.140625" customWidth="1"/>
    <col min="5" max="5" width="12" customWidth="1"/>
    <col min="6" max="6" width="11.140625" customWidth="1"/>
    <col min="7" max="7" width="11.85546875" customWidth="1"/>
  </cols>
  <sheetData>
    <row r="1" spans="1:12" ht="13.5">
      <c r="A1" s="36" t="s">
        <v>96</v>
      </c>
    </row>
    <row r="2" spans="1:12" ht="13.5" thickBot="1"/>
    <row r="3" spans="1:12" ht="39" thickBot="1">
      <c r="A3" s="64" t="s">
        <v>111</v>
      </c>
      <c r="B3" s="65"/>
      <c r="C3" s="54" t="s">
        <v>112</v>
      </c>
      <c r="D3" s="30"/>
      <c r="E3" s="54" t="s">
        <v>113</v>
      </c>
      <c r="F3" s="54" t="s">
        <v>114</v>
      </c>
      <c r="G3" s="13"/>
    </row>
    <row r="4" spans="1:12" ht="13.5" thickBot="1">
      <c r="A4" s="23" t="s">
        <v>115</v>
      </c>
      <c r="B4" s="31">
        <v>5</v>
      </c>
      <c r="C4" s="32">
        <v>0.1</v>
      </c>
      <c r="D4" s="28"/>
      <c r="E4" s="25" t="s">
        <v>116</v>
      </c>
      <c r="F4" s="31">
        <v>50</v>
      </c>
      <c r="G4" s="14"/>
    </row>
    <row r="5" spans="1:12" ht="13.5" thickBot="1">
      <c r="A5" s="23" t="s">
        <v>83</v>
      </c>
      <c r="B5" s="31">
        <v>5</v>
      </c>
      <c r="C5" s="32">
        <v>0.15</v>
      </c>
      <c r="D5" s="28"/>
      <c r="E5" s="25" t="s">
        <v>117</v>
      </c>
      <c r="F5" s="31">
        <v>90</v>
      </c>
      <c r="G5" s="14"/>
    </row>
    <row r="6" spans="1:12" ht="13.5" thickBot="1">
      <c r="A6" s="29"/>
      <c r="B6" s="29"/>
      <c r="C6" s="29"/>
      <c r="D6" s="29"/>
      <c r="E6" s="29"/>
      <c r="F6" s="29"/>
      <c r="G6" s="29"/>
    </row>
    <row r="7" spans="1:12" ht="39" thickBot="1">
      <c r="A7" s="19" t="s">
        <v>41</v>
      </c>
      <c r="B7" s="20" t="s">
        <v>113</v>
      </c>
      <c r="C7" s="20" t="s">
        <v>118</v>
      </c>
      <c r="D7" s="20" t="s">
        <v>119</v>
      </c>
      <c r="E7" s="20" t="s">
        <v>120</v>
      </c>
      <c r="F7" s="20" t="s">
        <v>114</v>
      </c>
      <c r="G7" s="20" t="s">
        <v>121</v>
      </c>
    </row>
    <row r="8" spans="1:12" ht="13.5" thickBot="1">
      <c r="A8" s="15" t="s">
        <v>122</v>
      </c>
      <c r="B8" s="17" t="s">
        <v>116</v>
      </c>
      <c r="C8" s="31">
        <v>700</v>
      </c>
      <c r="D8" s="31">
        <v>4</v>
      </c>
      <c r="E8" s="34">
        <f>IF(D8&lt;=5,0.1,0.15)</f>
        <v>0.1</v>
      </c>
      <c r="F8" s="17">
        <f>IF(B8="średnie",50,IF(B8="wyższe",90,0))</f>
        <v>50</v>
      </c>
      <c r="G8" s="56">
        <f>C8+C8*E8+F8</f>
        <v>820</v>
      </c>
    </row>
    <row r="9" spans="1:12" ht="12.75" customHeight="1" thickBot="1">
      <c r="A9" s="15" t="s">
        <v>123</v>
      </c>
      <c r="B9" s="17" t="s">
        <v>116</v>
      </c>
      <c r="C9" s="31">
        <v>850</v>
      </c>
      <c r="D9" s="31">
        <v>12</v>
      </c>
      <c r="E9" s="34">
        <f t="shared" ref="E9:E13" si="0">IF(D9&lt;=5,0.1,0.15)</f>
        <v>0.15</v>
      </c>
      <c r="F9" s="17">
        <f t="shared" ref="F9:F13" si="1">IF(B9="średnie",50,IF(B9="wyższe",90,0))</f>
        <v>50</v>
      </c>
      <c r="G9" s="56">
        <f t="shared" ref="G9:G13" si="2">C9+C9*E9+F9</f>
        <v>1027.5</v>
      </c>
    </row>
    <row r="10" spans="1:12" ht="13.5" thickBot="1">
      <c r="A10" s="15" t="s">
        <v>124</v>
      </c>
      <c r="B10" s="17" t="s">
        <v>117</v>
      </c>
      <c r="C10" s="31">
        <v>1750</v>
      </c>
      <c r="D10" s="31">
        <v>20</v>
      </c>
      <c r="E10" s="34">
        <f t="shared" si="0"/>
        <v>0.15</v>
      </c>
      <c r="F10" s="17">
        <f t="shared" si="1"/>
        <v>90</v>
      </c>
      <c r="G10" s="56">
        <f t="shared" si="2"/>
        <v>2102.5</v>
      </c>
    </row>
    <row r="11" spans="1:12" ht="13.5" thickBot="1">
      <c r="A11" s="15" t="s">
        <v>125</v>
      </c>
      <c r="B11" s="17" t="s">
        <v>116</v>
      </c>
      <c r="C11" s="31">
        <v>1300</v>
      </c>
      <c r="D11" s="31">
        <v>1</v>
      </c>
      <c r="E11" s="34">
        <f t="shared" si="0"/>
        <v>0.1</v>
      </c>
      <c r="F11" s="17">
        <f t="shared" si="1"/>
        <v>50</v>
      </c>
      <c r="G11" s="56">
        <f t="shared" si="2"/>
        <v>1480</v>
      </c>
    </row>
    <row r="12" spans="1:12" ht="13.5" thickBot="1">
      <c r="A12" s="15" t="s">
        <v>126</v>
      </c>
      <c r="B12" s="17" t="s">
        <v>117</v>
      </c>
      <c r="C12" s="31">
        <v>2100</v>
      </c>
      <c r="D12" s="31">
        <v>3</v>
      </c>
      <c r="E12" s="34">
        <f t="shared" si="0"/>
        <v>0.1</v>
      </c>
      <c r="F12" s="17">
        <f t="shared" si="1"/>
        <v>90</v>
      </c>
      <c r="G12" s="56">
        <f t="shared" si="2"/>
        <v>2400</v>
      </c>
    </row>
    <row r="13" spans="1:12" ht="13.5" thickBot="1">
      <c r="A13" s="15" t="s">
        <v>127</v>
      </c>
      <c r="B13" s="17" t="s">
        <v>117</v>
      </c>
      <c r="C13" s="31">
        <v>2200</v>
      </c>
      <c r="D13" s="31">
        <v>5</v>
      </c>
      <c r="E13" s="34">
        <f t="shared" si="0"/>
        <v>0.1</v>
      </c>
      <c r="F13" s="17">
        <f t="shared" si="1"/>
        <v>90</v>
      </c>
      <c r="G13" s="56">
        <f t="shared" si="2"/>
        <v>2510</v>
      </c>
    </row>
    <row r="16" spans="1:12">
      <c r="A16" s="3" t="s">
        <v>128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>
      <c r="A17" s="3" t="s">
        <v>129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>
      <c r="A18" s="3" t="s">
        <v>130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>
      <c r="A19" s="3" t="s">
        <v>131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>
      <c r="A20" s="3" t="s">
        <v>132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</sheetData>
  <mergeCells count="1">
    <mergeCell ref="A3:B3"/>
  </mergeCells>
  <phoneticPr fontId="0" type="noConversion"/>
  <pageMargins left="0.75" right="0.75" top="1" bottom="1" header="0.5" footer="0.5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M8" sqref="M8"/>
    </sheetView>
  </sheetViews>
  <sheetFormatPr defaultColWidth="8.85546875" defaultRowHeight="12.75"/>
  <cols>
    <col min="2" max="2" width="11.85546875" customWidth="1"/>
    <col min="3" max="3" width="11.7109375" customWidth="1"/>
    <col min="4" max="4" width="11.140625" customWidth="1"/>
    <col min="5" max="5" width="11.7109375" customWidth="1"/>
    <col min="6" max="6" width="10.140625" customWidth="1"/>
    <col min="7" max="7" width="11.28515625" customWidth="1"/>
    <col min="9" max="9" width="14.7109375" customWidth="1"/>
  </cols>
  <sheetData>
    <row r="1" spans="1:13" ht="13.5">
      <c r="A1" s="36" t="s">
        <v>133</v>
      </c>
    </row>
    <row r="3" spans="1:13" ht="25.5">
      <c r="A3" s="68" t="s">
        <v>134</v>
      </c>
      <c r="B3" s="68" t="s">
        <v>135</v>
      </c>
      <c r="C3" s="68" t="s">
        <v>136</v>
      </c>
      <c r="D3" s="68" t="s">
        <v>137</v>
      </c>
      <c r="E3" s="9" t="s">
        <v>138</v>
      </c>
      <c r="F3" s="9" t="s">
        <v>139</v>
      </c>
      <c r="G3" s="9" t="s">
        <v>112</v>
      </c>
      <c r="H3" s="9" t="s">
        <v>140</v>
      </c>
      <c r="I3" s="9" t="s">
        <v>141</v>
      </c>
      <c r="J3" s="9" t="s">
        <v>142</v>
      </c>
    </row>
    <row r="4" spans="1:13">
      <c r="A4" s="68"/>
      <c r="B4" s="68"/>
      <c r="C4" s="68"/>
      <c r="D4" s="68"/>
      <c r="E4" s="66" t="s">
        <v>143</v>
      </c>
      <c r="F4" s="66" t="s">
        <v>144</v>
      </c>
      <c r="G4" s="66" t="s">
        <v>145</v>
      </c>
      <c r="H4" s="66" t="s">
        <v>146</v>
      </c>
      <c r="I4" s="66" t="s">
        <v>147</v>
      </c>
      <c r="J4" s="66" t="s">
        <v>148</v>
      </c>
    </row>
    <row r="5" spans="1:13">
      <c r="A5" s="68"/>
      <c r="B5" s="68"/>
      <c r="C5" s="68"/>
      <c r="D5" s="68"/>
      <c r="E5" s="67"/>
      <c r="F5" s="67"/>
      <c r="G5" s="67"/>
      <c r="H5" s="67"/>
      <c r="I5" s="67"/>
      <c r="J5" s="67"/>
    </row>
    <row r="6" spans="1:13" ht="13.5" thickBot="1">
      <c r="A6" s="66"/>
      <c r="B6" s="66"/>
      <c r="C6" s="66"/>
      <c r="D6" s="66"/>
      <c r="E6" s="67"/>
      <c r="F6" s="67"/>
      <c r="G6" s="67"/>
      <c r="H6" s="67"/>
      <c r="I6" s="67"/>
      <c r="J6" s="67"/>
    </row>
    <row r="7" spans="1:13" ht="14.25" thickTop="1" thickBot="1">
      <c r="A7" s="10">
        <v>1</v>
      </c>
      <c r="B7" s="11">
        <v>39000</v>
      </c>
      <c r="C7" s="10" t="s">
        <v>149</v>
      </c>
      <c r="D7" s="10">
        <v>15</v>
      </c>
      <c r="E7" s="57">
        <f>IF(B7&lt;=100000,0.02,0.04)</f>
        <v>0.02</v>
      </c>
      <c r="F7" s="60">
        <f>IF(C7="marketing",B7/20,IF(C7="logistyka",B7/10,B7/15))</f>
        <v>1950</v>
      </c>
      <c r="G7" s="58">
        <f>IF(D7&lt;=10,0,IF(D7&lt;=15,0.01,0.025))</f>
        <v>0.01</v>
      </c>
      <c r="H7" s="59">
        <f>IF(B7+B7*E7+B7*G7+F7&lt;=280000,0.15,0.3)</f>
        <v>0.15</v>
      </c>
      <c r="I7" s="59">
        <f>IF(B7+B7*E7+B7*G7+F7&lt;=65000,0.012,IF(B7+B7*E7+B7*G7+F7&lt;=100000,0.015,0.018))</f>
        <v>1.2E-2</v>
      </c>
      <c r="J7" s="12">
        <f>B7+E7*B7+B7*G7+F7-B7*H7-B7*I7</f>
        <v>35802</v>
      </c>
    </row>
    <row r="8" spans="1:13" ht="14.25" thickTop="1" thickBot="1">
      <c r="A8" s="4">
        <v>2</v>
      </c>
      <c r="B8" s="5">
        <v>67500</v>
      </c>
      <c r="C8" s="4" t="s">
        <v>150</v>
      </c>
      <c r="D8" s="6">
        <v>3</v>
      </c>
      <c r="E8" s="57">
        <f t="shared" ref="E8:E12" si="0">IF(B8&lt;=100000,0.02,0.04)</f>
        <v>0.02</v>
      </c>
      <c r="F8" s="60">
        <f t="shared" ref="F8:F12" si="1">IF(C8="marketing",B8/20,IF(C8="logistyka",B8/10,B8/15))</f>
        <v>6750</v>
      </c>
      <c r="G8" s="58">
        <f t="shared" ref="G8:G12" si="2">IF(D8&lt;=10,0,IF(D8&lt;=15,0.01,0.025))</f>
        <v>0</v>
      </c>
      <c r="H8" s="59">
        <f t="shared" ref="H8:H12" si="3">IF(B8+B8*E8+B8*G8+F8&lt;=280000,0.15,0.3)</f>
        <v>0.15</v>
      </c>
      <c r="I8" s="59">
        <f t="shared" ref="I8:I12" si="4">IF(B8+B8*E8+B8*G8+F8&lt;=65000,0.012,IF(B8+B8*E8+B8*G8+F8&lt;=100000,0.015,0.018))</f>
        <v>1.4999999999999999E-2</v>
      </c>
      <c r="J8" s="12">
        <f t="shared" ref="J8:J12" si="5">B8+E8*B8+B8*G8+F8-B8*H8-B8*I8</f>
        <v>64462.5</v>
      </c>
    </row>
    <row r="9" spans="1:13" ht="14.25" thickTop="1" thickBot="1">
      <c r="A9" s="7">
        <v>3</v>
      </c>
      <c r="B9" s="8">
        <v>88500</v>
      </c>
      <c r="C9" s="7" t="s">
        <v>149</v>
      </c>
      <c r="D9" s="7">
        <v>13</v>
      </c>
      <c r="E9" s="57">
        <f t="shared" si="0"/>
        <v>0.02</v>
      </c>
      <c r="F9" s="60">
        <f t="shared" si="1"/>
        <v>4425</v>
      </c>
      <c r="G9" s="58">
        <f t="shared" si="2"/>
        <v>0.01</v>
      </c>
      <c r="H9" s="59">
        <f t="shared" si="3"/>
        <v>0.15</v>
      </c>
      <c r="I9" s="59">
        <f t="shared" si="4"/>
        <v>1.4999999999999999E-2</v>
      </c>
      <c r="J9" s="12">
        <f t="shared" si="5"/>
        <v>80977.5</v>
      </c>
    </row>
    <row r="10" spans="1:13" ht="14.25" thickTop="1" thickBot="1">
      <c r="A10" s="4">
        <v>4</v>
      </c>
      <c r="B10" s="5">
        <v>98000</v>
      </c>
      <c r="C10" s="4" t="s">
        <v>150</v>
      </c>
      <c r="D10" s="6">
        <v>26</v>
      </c>
      <c r="E10" s="57">
        <f t="shared" si="0"/>
        <v>0.02</v>
      </c>
      <c r="F10" s="60">
        <f t="shared" si="1"/>
        <v>9800</v>
      </c>
      <c r="G10" s="58">
        <f t="shared" si="2"/>
        <v>2.5000000000000001E-2</v>
      </c>
      <c r="H10" s="59">
        <f t="shared" si="3"/>
        <v>0.15</v>
      </c>
      <c r="I10" s="59">
        <f t="shared" si="4"/>
        <v>1.7999999999999999E-2</v>
      </c>
      <c r="J10" s="12">
        <f t="shared" si="5"/>
        <v>95746</v>
      </c>
    </row>
    <row r="11" spans="1:13" ht="14.25" thickTop="1" thickBot="1">
      <c r="A11" s="7">
        <v>5</v>
      </c>
      <c r="B11" s="8">
        <v>112200</v>
      </c>
      <c r="C11" s="7" t="s">
        <v>150</v>
      </c>
      <c r="D11" s="7">
        <v>13</v>
      </c>
      <c r="E11" s="57">
        <f t="shared" si="0"/>
        <v>0.04</v>
      </c>
      <c r="F11" s="60">
        <f t="shared" si="1"/>
        <v>11220</v>
      </c>
      <c r="G11" s="58">
        <f t="shared" si="2"/>
        <v>0.01</v>
      </c>
      <c r="H11" s="59">
        <f t="shared" si="3"/>
        <v>0.15</v>
      </c>
      <c r="I11" s="59">
        <f t="shared" si="4"/>
        <v>1.7999999999999999E-2</v>
      </c>
      <c r="J11" s="12">
        <f t="shared" si="5"/>
        <v>110180.4</v>
      </c>
    </row>
    <row r="12" spans="1:13" ht="13.5" thickTop="1">
      <c r="A12" s="4">
        <v>6</v>
      </c>
      <c r="B12" s="5">
        <v>425000</v>
      </c>
      <c r="C12" s="4" t="s">
        <v>151</v>
      </c>
      <c r="D12" s="4">
        <v>18</v>
      </c>
      <c r="E12" s="57">
        <f t="shared" si="0"/>
        <v>0.04</v>
      </c>
      <c r="F12" s="60">
        <f t="shared" si="1"/>
        <v>28333.333333333332</v>
      </c>
      <c r="G12" s="58">
        <f t="shared" si="2"/>
        <v>2.5000000000000001E-2</v>
      </c>
      <c r="H12" s="59">
        <f t="shared" si="3"/>
        <v>0.3</v>
      </c>
      <c r="I12" s="59">
        <f t="shared" si="4"/>
        <v>1.7999999999999999E-2</v>
      </c>
      <c r="J12" s="12">
        <f t="shared" si="5"/>
        <v>345808.33333333331</v>
      </c>
    </row>
    <row r="15" spans="1:1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ht="13.5">
      <c r="A16" s="2" t="s">
        <v>152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ht="13.5">
      <c r="A17" s="2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3.5">
      <c r="A18" s="2" t="s">
        <v>153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A19" s="3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ht="13.5">
      <c r="A20" s="2" t="s">
        <v>154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A21" s="3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ht="13.5">
      <c r="A22" s="2" t="s">
        <v>155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ht="13.5">
      <c r="A23" s="2" t="s">
        <v>156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ht="13.5">
      <c r="A24" s="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ht="13.5">
      <c r="A25" s="2" t="s">
        <v>157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>
      <c r="A26" s="3" t="s">
        <v>158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ht="13.5">
      <c r="A27" s="2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ht="13.5">
      <c r="A28" s="2" t="s">
        <v>159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</sheetData>
  <mergeCells count="10">
    <mergeCell ref="J4:J6"/>
    <mergeCell ref="E4:E6"/>
    <mergeCell ref="F4:F6"/>
    <mergeCell ref="G4:G6"/>
    <mergeCell ref="A3:A6"/>
    <mergeCell ref="B3:B6"/>
    <mergeCell ref="C3:C6"/>
    <mergeCell ref="D3:D6"/>
    <mergeCell ref="H4:H6"/>
    <mergeCell ref="I4:I6"/>
  </mergeCells>
  <phoneticPr fontId="0" type="noConversion"/>
  <pageMargins left="0.75" right="0.75" top="1" bottom="1" header="0.5" footer="0.5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F542B893290B41BC3D756DD78F0F80" ma:contentTypeVersion="3" ma:contentTypeDescription="Create a new document." ma:contentTypeScope="" ma:versionID="7fad83c61cc87fd42470ea60431f56c9">
  <xsd:schema xmlns:xsd="http://www.w3.org/2001/XMLSchema" xmlns:xs="http://www.w3.org/2001/XMLSchema" xmlns:p="http://schemas.microsoft.com/office/2006/metadata/properties" xmlns:ns2="433a81e2-7f97-46ba-bc02-acf96cdfa86c" targetNamespace="http://schemas.microsoft.com/office/2006/metadata/properties" ma:root="true" ma:fieldsID="2349c532f58f344ae3908d5729a00d98" ns2:_="">
    <xsd:import namespace="433a81e2-7f97-46ba-bc02-acf96cdfa86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3a81e2-7f97-46ba-bc02-acf96cdfa8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E865A4-14A6-4369-93DF-813B8595792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4DC8BF7-D731-480A-BD27-E7E800FF501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B57D11B-5E3F-470F-8D56-712A2FF12C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3a81e2-7f97-46ba-bc02-acf96cdfa8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Informacje</vt:lpstr>
      <vt:lpstr>ZADANIE 01</vt:lpstr>
      <vt:lpstr>ZADANIE 02</vt:lpstr>
      <vt:lpstr>ZADANIE 03</vt:lpstr>
      <vt:lpstr>ZADANIE 04</vt:lpstr>
      <vt:lpstr>ZADANIE 05</vt:lpstr>
      <vt:lpstr>ZADANIE 06</vt:lpstr>
      <vt:lpstr>ZADANIE 07</vt:lpstr>
      <vt:lpstr>ZADANIE 08</vt:lpstr>
      <vt:lpstr>ZADANIE 09</vt:lpstr>
      <vt:lpstr>ZADANIE10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Zadania excel 2</dc:title>
  <dc:subject/>
  <dc:creator>Microsoft Corporation</dc:creator>
  <cp:keywords/>
  <dc:description/>
  <cp:lastModifiedBy>user</cp:lastModifiedBy>
  <cp:revision/>
  <dcterms:created xsi:type="dcterms:W3CDTF">1997-02-26T13:46:56Z</dcterms:created>
  <dcterms:modified xsi:type="dcterms:W3CDTF">2020-11-07T20:11:50Z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0x01010000F542B893290B41BC3D756DD78F0F80</vt:lpwstr>
  </property>
</Properties>
</file>