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<sst xmlns="http://schemas.openxmlformats.org/spreadsheetml/2006/main" count="20" uniqueCount="17">
  <si>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t xml:space="preserve">OBJECTID</t>
  </si>
  <si>
    <t xml:space="preserve">Area (ha)</t>
  </si>
  <si>
    <t xml:space="preserve">Scale_area</t>
  </si>
  <si>
    <t xml:space="preserve">ENVT</t>
  </si>
  <si>
    <t xml:space="preserve">Scale_ENVT</t>
  </si>
  <si>
    <t xml:space="preserve">PCFW</t>
  </si>
  <si>
    <t xml:space="preserve">Scale_PCFW</t>
  </si>
  <si>
    <t xml:space="preserve">RAMSAR</t>
  </si>
  <si>
    <t xml:space="preserve">Scale_RAM</t>
  </si>
  <si>
    <t xml:space="preserve">IMPWET</t>
  </si>
  <si>
    <t xml:space="preserve">Scale_IMPWET</t>
  </si>
  <si>
    <t xml:space="preserve">BIOD</t>
  </si>
  <si>
    <t xml:space="preserve">FISH_hab</t>
  </si>
  <si>
    <t xml:space="preserve">Scale_fishhab</t>
  </si>
  <si>
    <t xml:space="preserve">FISH_conn</t>
  </si>
  <si>
    <t xml:space="preserve">Scale_fishconn</t>
  </si>
  <si>
    <t xml:space="preserve">FISH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</si>
</sst>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1" activeCellId="1" sqref="A:C Q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1" t="n">
        <v>1</v>
      </c>
      <c r="B2" s="1" t="n">
        <v>6367.51</v>
      </c>
      <c r="C2" s="0" t="n">
        <f aca="false">(B2/(MAX($B$2:$B$9))*100)</f>
        <v>74.592162792117</v>
      </c>
      <c r="D2" s="1" t="n">
        <v>4</v>
      </c>
      <c r="E2" s="0" t="n">
        <f aca="false">(D2/(MAX($D$2:$D$9))*100)</f>
        <v>12.5</v>
      </c>
      <c r="F2" s="1" t="n">
        <v>54.158</v>
      </c>
      <c r="G2" s="2" t="n">
        <f aca="false">(F2/(MAX($F$2:$F$9))*100)</f>
        <v>9.82506172637934</v>
      </c>
      <c r="H2" s="0" t="n">
        <v>0</v>
      </c>
      <c r="I2" s="2" t="n">
        <f aca="false">100-(H2/(MAX($H$2:$H$9))*100)</f>
        <v>100</v>
      </c>
      <c r="J2" s="0" t="n">
        <v>0</v>
      </c>
      <c r="K2" s="2" t="n">
        <f aca="false">100-(J2/(MAX($J$2:$J$9))*100)</f>
        <v>100</v>
      </c>
      <c r="L2" s="0" t="n">
        <f aca="false">SUM(E2,G2,I2,K2,C2)/5</f>
        <v>59.3834449036993</v>
      </c>
      <c r="M2" s="1" t="n">
        <v>2275.207</v>
      </c>
      <c r="N2" s="2" t="n">
        <f aca="false">100-(M2/(MAX($M$2:$M$9))*100)</f>
        <v>28.1136818970701</v>
      </c>
      <c r="O2" s="0" t="n">
        <v>0</v>
      </c>
      <c r="P2" s="2" t="n">
        <f aca="false">100-(O2/(MAX($O$2:$O$9))*100)</f>
        <v>100</v>
      </c>
      <c r="Q2" s="0" t="n">
        <f aca="false">SUM(N2,P2)/2</f>
        <v>64.056840948535</v>
      </c>
    </row>
    <row r="3" customFormat="false" ht="12.8" hidden="false" customHeight="false" outlineLevel="0" collapsed="false">
      <c r="A3" s="1" t="n">
        <v>2</v>
      </c>
      <c r="B3" s="1" t="n">
        <v>549.596</v>
      </c>
      <c r="C3" s="0" t="n">
        <f aca="false">(B3/(MAX($B$2:$B$9))*100)</f>
        <v>6.43823948480589</v>
      </c>
      <c r="D3" s="1" t="n">
        <v>0</v>
      </c>
      <c r="E3" s="0" t="n">
        <f aca="false">(D3/(MAX($D$2:$D$9))*100)</f>
        <v>0</v>
      </c>
      <c r="G3" s="2" t="n">
        <f aca="false">(F3/(MAX($F$2:$F$9))*100)</f>
        <v>0</v>
      </c>
      <c r="H3" s="0" t="n">
        <v>0</v>
      </c>
      <c r="I3" s="2" t="n">
        <f aca="false">100-(H3/(MAX($H$2:$H$9))*100)</f>
        <v>100</v>
      </c>
      <c r="J3" s="0" t="n">
        <v>5.676</v>
      </c>
      <c r="K3" s="2" t="n">
        <f aca="false">100-(J3/(MAX($J$2:$J$9))*100)</f>
        <v>75.4636233951498</v>
      </c>
      <c r="L3" s="0" t="n">
        <f aca="false">SUM(E3,G3,I3,K3,C3)/5</f>
        <v>36.3803725759911</v>
      </c>
      <c r="M3" s="1" t="n">
        <v>41.269</v>
      </c>
      <c r="N3" s="2" t="n">
        <f aca="false">100-(M3/(MAX($M$2:$M$9))*100)</f>
        <v>98.6960850323554</v>
      </c>
      <c r="O3" s="0" t="n">
        <v>740</v>
      </c>
      <c r="P3" s="2" t="n">
        <f aca="false">100-(O3/(MAX($O$2:$O$9))*100)</f>
        <v>13.8533178114086</v>
      </c>
      <c r="Q3" s="0" t="n">
        <f aca="false">SUM(N3,P3)/2</f>
        <v>56.274701421882</v>
      </c>
    </row>
    <row r="4" customFormat="false" ht="12.8" hidden="false" customHeight="false" outlineLevel="0" collapsed="false">
      <c r="A4" s="1" t="n">
        <v>3</v>
      </c>
      <c r="B4" s="1" t="n">
        <v>8536.433</v>
      </c>
      <c r="C4" s="0" t="n">
        <f aca="false">(B4/(MAX($B$2:$B$9))*100)</f>
        <v>100</v>
      </c>
      <c r="D4" s="1" t="n">
        <v>32</v>
      </c>
      <c r="E4" s="0" t="n">
        <f aca="false">(D4/(MAX($D$2:$D$9))*100)</f>
        <v>100</v>
      </c>
      <c r="F4" s="0" t="n">
        <v>551.223</v>
      </c>
      <c r="G4" s="2" t="n">
        <f aca="false">(F4/(MAX($F$2:$F$9))*100)</f>
        <v>100</v>
      </c>
      <c r="H4" s="0" t="n">
        <v>7.203</v>
      </c>
      <c r="I4" s="2" t="n">
        <f aca="false">100-(H4/(MAX($H$2:$H$9))*100)</f>
        <v>70.7314099959366</v>
      </c>
      <c r="J4" s="0" t="n">
        <v>0</v>
      </c>
      <c r="K4" s="2" t="n">
        <f aca="false">100-(J4/(MAX($J$2:$J$9))*100)</f>
        <v>100</v>
      </c>
      <c r="L4" s="0" t="n">
        <f aca="false">SUM(E4,G4,I4,K4,C4)/5</f>
        <v>94.1462819991873</v>
      </c>
      <c r="M4" s="1" t="n">
        <v>2453.468</v>
      </c>
      <c r="N4" s="2" t="n">
        <f aca="false">100-(M4/(MAX($M$2:$M$9))*100)</f>
        <v>22.4814352701274</v>
      </c>
      <c r="O4" s="0" t="n">
        <v>0</v>
      </c>
      <c r="P4" s="2" t="n">
        <f aca="false">100-(O4/(MAX($O$2:$O$9))*100)</f>
        <v>100</v>
      </c>
      <c r="Q4" s="0" t="n">
        <f aca="false">SUM(N4,P4)/2</f>
        <v>61.2407176350637</v>
      </c>
    </row>
    <row r="5" customFormat="false" ht="12.8" hidden="false" customHeight="false" outlineLevel="0" collapsed="false">
      <c r="A5" s="1" t="n">
        <v>4</v>
      </c>
      <c r="B5" s="1" t="n">
        <v>521.193</v>
      </c>
      <c r="C5" s="0" t="n">
        <f aca="false">(B5/(MAX($B$2:$B$9))*100)</f>
        <v>6.10551268896505</v>
      </c>
      <c r="D5" s="1" t="n">
        <v>0</v>
      </c>
      <c r="E5" s="0" t="n">
        <f aca="false">(D5/(MAX($D$2:$D$9))*100)</f>
        <v>0</v>
      </c>
      <c r="F5" s="0" t="n">
        <v>76.746</v>
      </c>
      <c r="G5" s="2" t="n">
        <f aca="false">(F5/(MAX($F$2:$F$9))*100)</f>
        <v>13.9228588066899</v>
      </c>
      <c r="H5" s="0" t="n">
        <v>0</v>
      </c>
      <c r="I5" s="2" t="n">
        <f aca="false">100-(H5/(MAX($H$2:$H$9))*100)</f>
        <v>100</v>
      </c>
      <c r="J5" s="0" t="n">
        <v>0.088</v>
      </c>
      <c r="K5" s="2" t="n">
        <f aca="false">100-(J5/(MAX($J$2:$J$9))*100)</f>
        <v>99.6195910603899</v>
      </c>
      <c r="L5" s="0" t="n">
        <f aca="false">SUM(E5,G5,I5,K5,C5)/5</f>
        <v>43.929592511209</v>
      </c>
      <c r="M5" s="1" t="n">
        <v>199.226</v>
      </c>
      <c r="N5" s="2" t="n">
        <f aca="false">100-(M5/(MAX($M$2:$M$9))*100)</f>
        <v>93.7053535742575</v>
      </c>
      <c r="O5" s="0" t="n">
        <v>0</v>
      </c>
      <c r="P5" s="2" t="n">
        <f aca="false">100-(O5/(MAX($O$2:$O$9))*100)</f>
        <v>100</v>
      </c>
      <c r="Q5" s="0" t="n">
        <f aca="false">SUM(N5,P5)/2</f>
        <v>96.8526767871288</v>
      </c>
    </row>
    <row r="6" customFormat="false" ht="12.8" hidden="false" customHeight="false" outlineLevel="0" collapsed="false">
      <c r="A6" s="1" t="n">
        <v>5</v>
      </c>
      <c r="B6" s="1" t="n">
        <v>6.589</v>
      </c>
      <c r="C6" s="0" t="n">
        <f aca="false">(B6/(MAX($B$2:$B$9))*100)</f>
        <v>0.0771868062456532</v>
      </c>
      <c r="D6" s="1" t="n">
        <v>0</v>
      </c>
      <c r="E6" s="0" t="n">
        <f aca="false">(D6/(MAX($D$2:$D$9))*100)</f>
        <v>0</v>
      </c>
      <c r="G6" s="2" t="n">
        <f aca="false">(F6/(MAX($F$2:$F$9))*100)</f>
        <v>0</v>
      </c>
      <c r="H6" s="0" t="n">
        <v>0</v>
      </c>
      <c r="I6" s="2" t="n">
        <f aca="false">100-(H6/(MAX($H$2:$H$9))*100)</f>
        <v>100</v>
      </c>
      <c r="J6" s="0" t="n">
        <v>0.014</v>
      </c>
      <c r="K6" s="2" t="n">
        <f aca="false">100-(J6/(MAX($J$2:$J$9))*100)</f>
        <v>99.9394803959711</v>
      </c>
      <c r="L6" s="0" t="n">
        <f aca="false">SUM(E6,G6,I6,K6,C6)/5</f>
        <v>40.0033334404434</v>
      </c>
      <c r="M6" s="1" t="n">
        <v>6.561</v>
      </c>
      <c r="N6" s="2" t="n">
        <f aca="false">100-(M6/(MAX($M$2:$M$9))*100)</f>
        <v>99.7927018802802</v>
      </c>
      <c r="O6" s="0" t="n">
        <v>322</v>
      </c>
      <c r="P6" s="2" t="n">
        <f aca="false">100-(O6/(MAX($O$2:$O$9))*100)</f>
        <v>62.5145518044238</v>
      </c>
      <c r="Q6" s="0" t="n">
        <f aca="false">SUM(N6,P6)/2</f>
        <v>81.153626842352</v>
      </c>
    </row>
    <row r="7" customFormat="false" ht="12.8" hidden="false" customHeight="false" outlineLevel="0" collapsed="false">
      <c r="A7" s="1" t="n">
        <v>6</v>
      </c>
      <c r="B7" s="1" t="n">
        <v>6.191</v>
      </c>
      <c r="C7" s="0" t="n">
        <f aca="false">(B7/(MAX($B$2:$B$9))*100)</f>
        <v>0.0725244373147426</v>
      </c>
      <c r="D7" s="1" t="n">
        <v>0</v>
      </c>
      <c r="E7" s="0" t="n">
        <f aca="false">(D7/(MAX($D$2:$D$9))*100)</f>
        <v>0</v>
      </c>
      <c r="G7" s="2" t="n">
        <f aca="false">(F7/(MAX($F$2:$F$9))*100)</f>
        <v>0</v>
      </c>
      <c r="H7" s="0" t="n">
        <v>0</v>
      </c>
      <c r="I7" s="2" t="n">
        <f aca="false">100-(H7/(MAX($H$2:$H$9))*100)</f>
        <v>100</v>
      </c>
      <c r="J7" s="0" t="n">
        <v>0</v>
      </c>
      <c r="K7" s="2" t="n">
        <f aca="false">100-(J7/(MAX($J$2:$J$9))*100)</f>
        <v>100</v>
      </c>
      <c r="L7" s="0" t="n">
        <f aca="false">SUM(E7,G7,I7,K7,C7)/5</f>
        <v>40.014504887463</v>
      </c>
      <c r="M7" s="1" t="n">
        <v>3.555</v>
      </c>
      <c r="N7" s="2" t="n">
        <f aca="false">100-(M7/(MAX($M$2:$M$9))*100)</f>
        <v>99.88767797354</v>
      </c>
      <c r="O7" s="0" t="n">
        <v>171</v>
      </c>
      <c r="P7" s="2" t="n">
        <f aca="false">100-(O7/(MAX($O$2:$O$9))*100)</f>
        <v>80.093131548312</v>
      </c>
      <c r="Q7" s="0" t="n">
        <f aca="false">SUM(N7,P7)/2</f>
        <v>89.990404760926</v>
      </c>
    </row>
    <row r="8" customFormat="false" ht="12.8" hidden="false" customHeight="false" outlineLevel="0" collapsed="false">
      <c r="A8" s="1" t="n">
        <v>7</v>
      </c>
      <c r="B8" s="1" t="n">
        <v>4780.273</v>
      </c>
      <c r="C8" s="0" t="n">
        <f aca="false">(B8/(MAX($B$2:$B$9))*100)</f>
        <v>55.9984832072131</v>
      </c>
      <c r="D8" s="1" t="n">
        <v>0</v>
      </c>
      <c r="E8" s="0" t="n">
        <f aca="false">(D8/(MAX($D$2:$D$9))*100)</f>
        <v>0</v>
      </c>
      <c r="G8" s="2" t="n">
        <f aca="false">(F8/(MAX($F$2:$F$9))*100)</f>
        <v>0</v>
      </c>
      <c r="H8" s="0" t="n">
        <v>24.61</v>
      </c>
      <c r="I8" s="2" t="n">
        <f aca="false">100-(H8/(MAX($H$2:$H$9))*100)</f>
        <v>0</v>
      </c>
      <c r="J8" s="0" t="n">
        <v>23.133</v>
      </c>
      <c r="K8" s="2" t="n">
        <f aca="false">100-(J8/(MAX($J$2:$J$9))*100)</f>
        <v>0</v>
      </c>
      <c r="L8" s="0" t="n">
        <f aca="false">SUM(E8,G8,I8,K8,C8)/5</f>
        <v>11.1996966414426</v>
      </c>
      <c r="M8" s="1" t="n">
        <v>3165.007</v>
      </c>
      <c r="N8" s="2" t="n">
        <f aca="false">100-(M8/(MAX($M$2:$M$9))*100)</f>
        <v>0</v>
      </c>
      <c r="O8" s="0" t="n">
        <v>859</v>
      </c>
      <c r="P8" s="2" t="n">
        <f aca="false">100-(O8/(MAX($O$2:$O$9))*100)</f>
        <v>0</v>
      </c>
      <c r="Q8" s="0" t="n">
        <f aca="false">SUM(N8,P8)/2</f>
        <v>0</v>
      </c>
    </row>
    <row r="9" customFormat="false" ht="12.8" hidden="false" customHeight="false" outlineLevel="0" collapsed="false">
      <c r="A9" s="1" t="n">
        <v>8</v>
      </c>
      <c r="B9" s="1" t="n">
        <v>3354.755</v>
      </c>
      <c r="C9" s="0" t="n">
        <f aca="false">(B9/(MAX($B$2:$B$9))*100)</f>
        <v>39.2992600070779</v>
      </c>
      <c r="D9" s="1" t="n">
        <v>8</v>
      </c>
      <c r="E9" s="0" t="n">
        <f aca="false">(D9/(MAX($D$2:$D$9))*100)</f>
        <v>25</v>
      </c>
      <c r="G9" s="2" t="n">
        <f aca="false">(F9/(MAX($F$2:$F$9))*100)</f>
        <v>0</v>
      </c>
      <c r="H9" s="0" t="n">
        <v>2</v>
      </c>
      <c r="I9" s="2" t="n">
        <f aca="false">100-(H9/(MAX($H$2:$H$9))*100)</f>
        <v>91.873222267371</v>
      </c>
      <c r="J9" s="0" t="n">
        <v>0</v>
      </c>
      <c r="K9" s="2" t="n">
        <f aca="false">100-(J9/(MAX($J$2:$J$9))*100)</f>
        <v>100</v>
      </c>
      <c r="L9" s="0" t="n">
        <f aca="false">SUM(E9,G9,I9,K9,C9)/5</f>
        <v>51.2344964548898</v>
      </c>
      <c r="M9" s="1" t="n">
        <v>3150.925</v>
      </c>
      <c r="N9" s="2" t="n">
        <f aca="false">100-(M9/(MAX($M$2:$M$9))*100)</f>
        <v>0.444927925909795</v>
      </c>
      <c r="O9" s="0" t="n">
        <v>516</v>
      </c>
      <c r="P9" s="2" t="n">
        <f aca="false">100-(O9/(MAX($O$2:$O$9))*100)</f>
        <v>39.930151338766</v>
      </c>
      <c r="Q9" s="0" t="n">
        <f aca="false">SUM(N9,P9)/2</f>
        <v>20.1875396323379</v>
      </c>
    </row>
    <row r="10" customFormat="false" ht="12.8" hidden="false" customHeight="false" outlineLevel="0" collapsed="false">
      <c r="A10" s="3"/>
      <c r="B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:C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11</v>
      </c>
      <c r="C1" s="0" t="s">
        <v>16</v>
      </c>
    </row>
    <row r="2" customFormat="false" ht="12.8" hidden="false" customHeight="false" outlineLevel="0" collapsed="false">
      <c r="A2" s="1" t="n">
        <v>1</v>
      </c>
      <c r="B2" s="0" t="n">
        <v>59.3834449036993</v>
      </c>
      <c r="C2" s="0" t="n">
        <v>64.056840948535</v>
      </c>
    </row>
    <row r="3" customFormat="false" ht="12.8" hidden="false" customHeight="false" outlineLevel="0" collapsed="false">
      <c r="A3" s="1" t="n">
        <v>2</v>
      </c>
      <c r="B3" s="0" t="n">
        <v>36.3803725759911</v>
      </c>
      <c r="C3" s="0" t="n">
        <v>56.274701421882</v>
      </c>
    </row>
    <row r="4" customFormat="false" ht="12.8" hidden="false" customHeight="false" outlineLevel="0" collapsed="false">
      <c r="A4" s="1" t="n">
        <v>3</v>
      </c>
      <c r="B4" s="0" t="n">
        <v>94.1462819991873</v>
      </c>
      <c r="C4" s="0" t="n">
        <v>61.2407176350637</v>
      </c>
    </row>
    <row r="5" customFormat="false" ht="12.8" hidden="false" customHeight="false" outlineLevel="0" collapsed="false">
      <c r="A5" s="1" t="n">
        <v>4</v>
      </c>
      <c r="B5" s="0" t="n">
        <v>43.929592511209</v>
      </c>
      <c r="C5" s="0" t="n">
        <v>96.8526767871288</v>
      </c>
    </row>
    <row r="6" customFormat="false" ht="12.8" hidden="false" customHeight="false" outlineLevel="0" collapsed="false">
      <c r="A6" s="1" t="n">
        <v>5</v>
      </c>
      <c r="B6" s="0" t="n">
        <v>40.0033334404434</v>
      </c>
      <c r="C6" s="0" t="n">
        <v>81.153626842352</v>
      </c>
    </row>
    <row r="7" customFormat="false" ht="12.8" hidden="false" customHeight="false" outlineLevel="0" collapsed="false">
      <c r="A7" s="1" t="n">
        <v>6</v>
      </c>
      <c r="B7" s="0" t="n">
        <v>40.014504887463</v>
      </c>
      <c r="C7" s="0" t="n">
        <v>89.990404760926</v>
      </c>
    </row>
    <row r="8" customFormat="false" ht="12.8" hidden="false" customHeight="false" outlineLevel="0" collapsed="false">
      <c r="A8" s="1" t="n">
        <v>7</v>
      </c>
      <c r="B8" s="0" t="n">
        <v>11.1996966414426</v>
      </c>
      <c r="C8" s="0" t="n">
        <v>0</v>
      </c>
    </row>
    <row r="9" customFormat="false" ht="12.8" hidden="false" customHeight="false" outlineLevel="0" collapsed="false">
      <c r="A9" s="1" t="n">
        <v>8</v>
      </c>
      <c r="B9" s="0" t="n">
        <v>51.2344964548898</v>
      </c>
      <c r="C9" s="0" t="n">
        <v>20.1875396323379</v>
      </c>
    </row>
    <row r="10" customFormat="false" ht="12.8" hidden="false" customHeight="false" outlineLevel="0" collapsed="false">
      <c r="A1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LibreOffice/7.1.8.1$MacOSX_X86_64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2022-04-29T14:22:28Z</dcterms:created>
  <dc:creator/>
  <dc:description/>
  <dc:language>en-AU</dc:language>
  <cp:lastModifiedBy/>
  <dcterms:modified xsi:type="dcterms:W3CDTF">2022-04-29T14:34:26Z</dcterms:modified>
  <cp:revision>1</cp:revision>
  <dc:subject/>
  <dc:title/>
</cp:coreProperties>
</file>