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elawrey\OneDrive - Australian Institute of Marine Science\Documents\2021\CoralSea-reefs\V1\CS_AIMS_Sentinel-2-marine_V1\analysis\"/>
    </mc:Choice>
  </mc:AlternateContent>
  <xr:revisionPtr revIDLastSave="0" documentId="13_ncr:1_{35E83663-8334-47BE-BB33-019D4E0DD41B}" xr6:coauthVersionLast="47" xr6:coauthVersionMax="47" xr10:uidLastSave="{00000000-0000-0000-0000-000000000000}"/>
  <bookViews>
    <workbookView xWindow="2640" yWindow="396" windowWidth="19824" windowHeight="13188"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4" i="1" l="1"/>
  <c r="I33" i="1"/>
  <c r="I32" i="1"/>
  <c r="I31" i="1"/>
  <c r="I30" i="1"/>
  <c r="I29" i="1"/>
  <c r="I28" i="1"/>
  <c r="I27" i="1"/>
  <c r="I26" i="1"/>
  <c r="I23" i="1"/>
  <c r="I22" i="1"/>
  <c r="I21" i="1"/>
  <c r="I20" i="1"/>
  <c r="I19" i="1"/>
  <c r="I18" i="1"/>
  <c r="I17" i="1"/>
  <c r="I16" i="1"/>
  <c r="I15" i="1"/>
  <c r="H34" i="1"/>
  <c r="H33" i="1"/>
  <c r="H32" i="1"/>
  <c r="H31" i="1"/>
  <c r="H30" i="1"/>
  <c r="H29" i="1"/>
  <c r="H28" i="1"/>
  <c r="H27" i="1"/>
  <c r="H26" i="1"/>
  <c r="H23" i="1"/>
  <c r="H22" i="1"/>
  <c r="H21" i="1"/>
  <c r="H20" i="1"/>
  <c r="H19" i="1"/>
  <c r="H18" i="1"/>
  <c r="H17" i="1"/>
  <c r="H16" i="1"/>
  <c r="H15" i="1"/>
  <c r="G17" i="1" l="1"/>
  <c r="G28" i="1" s="1"/>
  <c r="D34" i="1"/>
  <c r="E33" i="1"/>
  <c r="F32" i="1"/>
  <c r="G31" i="1"/>
  <c r="C31" i="1"/>
  <c r="D30" i="1"/>
  <c r="E29" i="1"/>
  <c r="G23" i="1"/>
  <c r="G34" i="1" s="1"/>
  <c r="F23" i="1"/>
  <c r="F34" i="1" s="1"/>
  <c r="E23" i="1"/>
  <c r="E34" i="1" s="1"/>
  <c r="D23" i="1"/>
  <c r="C23" i="1"/>
  <c r="C34" i="1" s="1"/>
  <c r="G22" i="1"/>
  <c r="G33" i="1" s="1"/>
  <c r="F22" i="1"/>
  <c r="F33" i="1" s="1"/>
  <c r="E22" i="1"/>
  <c r="D22" i="1"/>
  <c r="D33" i="1" s="1"/>
  <c r="C22" i="1"/>
  <c r="C33" i="1" s="1"/>
  <c r="G21" i="1"/>
  <c r="G32" i="1" s="1"/>
  <c r="F21" i="1"/>
  <c r="E21" i="1"/>
  <c r="E32" i="1" s="1"/>
  <c r="D21" i="1"/>
  <c r="D32" i="1" s="1"/>
  <c r="C21" i="1"/>
  <c r="C32" i="1" s="1"/>
  <c r="G20" i="1"/>
  <c r="F20" i="1"/>
  <c r="F31" i="1" s="1"/>
  <c r="E20" i="1"/>
  <c r="E31" i="1" s="1"/>
  <c r="D20" i="1"/>
  <c r="D31" i="1" s="1"/>
  <c r="C20" i="1"/>
  <c r="G19" i="1"/>
  <c r="G30" i="1" s="1"/>
  <c r="F19" i="1"/>
  <c r="F30" i="1" s="1"/>
  <c r="E19" i="1"/>
  <c r="E30" i="1" s="1"/>
  <c r="D19" i="1"/>
  <c r="C19" i="1"/>
  <c r="C30" i="1" s="1"/>
  <c r="G18" i="1"/>
  <c r="G29" i="1" s="1"/>
  <c r="F18" i="1"/>
  <c r="F29" i="1" s="1"/>
  <c r="E18" i="1"/>
  <c r="D18" i="1"/>
  <c r="D29" i="1" s="1"/>
  <c r="C18" i="1"/>
  <c r="C29" i="1" s="1"/>
  <c r="F17" i="1"/>
  <c r="F28" i="1" s="1"/>
  <c r="E17" i="1"/>
  <c r="E28" i="1" s="1"/>
  <c r="D17" i="1"/>
  <c r="D28" i="1" s="1"/>
  <c r="C17" i="1"/>
  <c r="C28" i="1" s="1"/>
  <c r="G16" i="1"/>
  <c r="G27" i="1" s="1"/>
  <c r="F16" i="1"/>
  <c r="F27" i="1" s="1"/>
  <c r="E16" i="1"/>
  <c r="E27" i="1" s="1"/>
  <c r="D16" i="1"/>
  <c r="D27" i="1" s="1"/>
  <c r="C16" i="1"/>
  <c r="C27" i="1" s="1"/>
  <c r="G15" i="1"/>
  <c r="G26" i="1" s="1"/>
  <c r="F15" i="1"/>
  <c r="F26" i="1" s="1"/>
  <c r="E15" i="1"/>
  <c r="E26" i="1" s="1"/>
  <c r="D15" i="1"/>
  <c r="D26" i="1" s="1"/>
  <c r="C15" i="1"/>
  <c r="C26" i="1" s="1"/>
</calcChain>
</file>

<file path=xl/sharedStrings.xml><?xml version="1.0" encoding="utf-8"?>
<sst xmlns="http://schemas.openxmlformats.org/spreadsheetml/2006/main" count="46" uniqueCount="26">
  <si>
    <t>B1</t>
  </si>
  <si>
    <t>B2</t>
  </si>
  <si>
    <t>B3</t>
  </si>
  <si>
    <t>B4</t>
  </si>
  <si>
    <t>B5</t>
  </si>
  <si>
    <t>B6</t>
  </si>
  <si>
    <t>B7</t>
  </si>
  <si>
    <t>B8</t>
  </si>
  <si>
    <t>B8A</t>
  </si>
  <si>
    <t>U/N seamount 56KQE</t>
  </si>
  <si>
    <t>Brightness</t>
  </si>
  <si>
    <t>Marion Reef (56KMD)</t>
  </si>
  <si>
    <t>Flinders reef (55KFA)</t>
  </si>
  <si>
    <t>Average</t>
  </si>
  <si>
    <t>N/A</t>
  </si>
  <si>
    <t>Cairns (55KCB)</t>
  </si>
  <si>
    <t>Boot Reef (55LBK)</t>
  </si>
  <si>
    <t>Very dark</t>
  </si>
  <si>
    <t>Ashmore reef (54LZP)</t>
  </si>
  <si>
    <t>Very Dark</t>
  </si>
  <si>
    <t>Dark</t>
  </si>
  <si>
    <t>Light</t>
  </si>
  <si>
    <t>ref diff</t>
  </si>
  <si>
    <t>ref %</t>
  </si>
  <si>
    <t>Bougainville Reef (55LEC)</t>
  </si>
  <si>
    <t>Osprey Reef (55LDE)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</si>
</sst>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182880</xdr:colOff>
      <xdr:row>0</xdr:row>
      <xdr:rowOff>137160</xdr:rowOff>
    </xdr:from>
    <xdr:to>
      <xdr:col>15</xdr:col>
      <xdr:colOff>137160</xdr:colOff>
      <xdr:row>0</xdr:row>
      <xdr:rowOff>3657600</xdr:rowOff>
    </xdr:to>
    <xdr:sp macro="" textlink="">
      <xdr:nvSpPr>
        <xdr:cNvPr id="2" name="TextBox 1">
          <a:extLst>
            <a:ext uri="{FF2B5EF4-FFF2-40B4-BE49-F238E27FC236}">
              <a16:creationId xmlns:a16="http://schemas.microsoft.com/office/drawing/2014/main" id="{33E23F46-FEF1-4131-96B1-84DBB3022347}"/>
            </a:ext>
          </a:extLst>
        </xdr:cNvPr>
        <xdr:cNvSpPr txBox="1"/>
      </xdr:nvSpPr>
      <xdr:spPr>
        <a:xfrm>
          <a:off x="182880" y="137160"/>
          <a:ext cx="10668000" cy="3520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Eric Lawrey 7/1/2022</a:t>
          </a:r>
        </a:p>
        <a:p>
          <a:r>
            <a:rPr lang="en-AU" sz="1100"/>
            <a:t>This spreadsheet</a:t>
          </a:r>
          <a:r>
            <a:rPr lang="en-AU" sz="1100" baseline="0"/>
            <a:t> contains calculated composite scene brightnesses prior to any level adjustment. These estimates are based on imagery from script 02-level-adjust-test.js. They have had cloud removal and sunglint correction applied, but not level adjustment. The imagery was then masked to remove land and shallow reef features (&lt; 10 m deep) and some remenant clouds to leave open water. The statistics were then applied to the masked imagery.</a:t>
          </a:r>
        </a:p>
        <a:p>
          <a:r>
            <a:rPr lang="en-AU" sz="1100" baseline="0"/>
            <a:t>The goal of this spreadsheet is to analyses the relationship between the brightness of the image (as viewed post contrast enhancement) with the estimated scene brightness using the scene statistics. The goal being to establish a robust technique to correct for scene brightness changes, prior to contrast enhancement. This will better normalise the images and allow threshold based contrast enhancement techniques (such as reeftop estimates and reef boundary estimates from the green channel) to be consistent across scenes.</a:t>
          </a:r>
        </a:p>
        <a:p>
          <a:endParaRPr lang="en-AU" sz="1100" baseline="0"/>
        </a:p>
        <a:p>
          <a:r>
            <a:rPr lang="en-AU" sz="1100" baseline="0"/>
            <a:t>The collection of images used in this analysis correspond to those used in https://eatlas.org.au/data/uuid/2932dc63-9c9b-465f-80bf-09073aacaf1c.</a:t>
          </a:r>
        </a:p>
        <a:p>
          <a:r>
            <a:rPr lang="en-AU" sz="1100" baseline="0"/>
            <a:t>The image brightness was estimated visually using the preview map of the scenes.</a:t>
          </a:r>
        </a:p>
        <a:p>
          <a:endParaRPr lang="en-AU" sz="1100" baseline="0"/>
        </a:p>
        <a:p>
          <a:r>
            <a:rPr lang="en-AU" sz="1100" baseline="0"/>
            <a:t>Analysis Notes: We can see that for channels B1 - B4 there is general agreement between the estimated brightness levels and the scene brightness. </a:t>
          </a:r>
        </a:p>
        <a:p>
          <a:r>
            <a:rPr lang="en-AU" sz="1100" baseline="0"/>
            <a:t>However for Boot Reef and Ashmore Reef we see that while the scene is very dark the B3 (green) is brighter than our reference scene. This is probably due to the water being less clear than in the clearer scenes, resulting in brighter green channel. This might indicate that it is worth performing the level adjustment on indivdual channels rather than a whole scene adjustment. The issue with this is that it might cause colour balance issues.</a:t>
          </a:r>
        </a:p>
        <a:p>
          <a:r>
            <a:rPr lang="en-AU" sz="1100" baseline="0"/>
            <a:t>We can also see that for channels B5 to B8A that there is no relationship between scene brightness and difference with the reference image (Flinders reef). This is likely because these channels don't have sun glint correction applied to them and thus glint will cause significant shifts in the brightness of the imagery.</a:t>
          </a:r>
        </a:p>
        <a:p>
          <a:r>
            <a:rPr lang="en-AU" sz="1100" baseline="0"/>
            <a:t>Looking at the percentage change from the reference imagery (ref %) we can see that the changes in brightness are not simply a scaling in the overall brightness of the imagery. If this was the case then we would expect channels B1, B4 to all have similar % brightness scaling. For 56KQE the channel ref % are approximately equal (1.9 - 4.5%), however in scenes where the water quality is lower (boot reef and ashmore reef) the ratio between the channel percentages is much greater.</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4"/>
  <sheetViews>
    <sheetView tabSelected="1" topLeftCell="A2" workbookViewId="0">
      <selection activeCell="I26" sqref="I26:I34"/>
    </sheetView>
  </sheetViews>
  <sheetFormatPr defaultRowHeight="14.4" x14ac:dyDescent="0.3"/>
  <cols>
    <col min="2" max="2" width="19.109375" customWidth="1"/>
    <col min="3" max="3" width="21.5546875" customWidth="1"/>
  </cols>
  <sheetData>
    <row r="1" spans="1:9" ht="301.2" customHeight="1" x14ac:dyDescent="0.3"/>
    <row r="2" spans="1:9" ht="15" customHeight="1" x14ac:dyDescent="0.3"/>
    <row r="3" spans="1:9" ht="19.8" customHeight="1" x14ac:dyDescent="0.3">
      <c r="B3" t="s">
        <v>12</v>
      </c>
      <c r="C3" t="s">
        <v>9</v>
      </c>
      <c r="D3" t="s">
        <v>11</v>
      </c>
      <c r="E3" t="s">
        <v>15</v>
      </c>
      <c r="F3" t="s">
        <v>16</v>
      </c>
      <c r="G3" t="s">
        <v>18</v>
      </c>
      <c r="H3" t="s">
        <v>24</v>
      </c>
      <c r="I3" t="s">
        <v>25</v>
      </c>
    </row>
    <row r="4" spans="1:9" x14ac:dyDescent="0.3">
      <c r="A4" t="s">
        <v>10</v>
      </c>
      <c r="B4" t="s">
        <v>13</v>
      </c>
      <c r="C4" t="s">
        <v>21</v>
      </c>
      <c r="D4" t="s">
        <v>20</v>
      </c>
      <c r="E4" t="s">
        <v>14</v>
      </c>
      <c r="F4" t="s">
        <v>17</v>
      </c>
      <c r="G4" t="s">
        <v>19</v>
      </c>
      <c r="H4" t="s">
        <v>20</v>
      </c>
      <c r="I4" t="s">
        <v>21</v>
      </c>
    </row>
    <row r="5" spans="1:9" x14ac:dyDescent="0.3">
      <c r="A5" t="s">
        <v>0</v>
      </c>
      <c r="B5">
        <v>1174.0713941899501</v>
      </c>
      <c r="C5">
        <v>1226.97056048015</v>
      </c>
      <c r="D5">
        <v>1086.0277265786799</v>
      </c>
      <c r="E5">
        <v>1141.97330144733</v>
      </c>
      <c r="F5">
        <v>1034.93273043254</v>
      </c>
      <c r="G5">
        <v>1042.0333738434799</v>
      </c>
      <c r="H5">
        <v>1118.0932629155</v>
      </c>
      <c r="I5">
        <v>1206.0862122993699</v>
      </c>
    </row>
    <row r="6" spans="1:9" x14ac:dyDescent="0.3">
      <c r="A6" t="s">
        <v>1</v>
      </c>
      <c r="B6">
        <v>753.51856510298296</v>
      </c>
      <c r="C6">
        <v>776.43339492363202</v>
      </c>
      <c r="D6">
        <v>722.54866524403405</v>
      </c>
      <c r="E6">
        <v>782.03806487306201</v>
      </c>
      <c r="F6">
        <v>704.98534831653603</v>
      </c>
      <c r="G6">
        <v>705.95145726101396</v>
      </c>
      <c r="H6">
        <v>716.40423338030405</v>
      </c>
      <c r="I6">
        <v>790.16422116436104</v>
      </c>
    </row>
    <row r="7" spans="1:9" x14ac:dyDescent="0.3">
      <c r="A7" t="s">
        <v>2</v>
      </c>
      <c r="B7">
        <v>338.88935779201103</v>
      </c>
      <c r="C7">
        <v>345.73418765035098</v>
      </c>
      <c r="D7">
        <v>317.203581140219</v>
      </c>
      <c r="E7">
        <v>362.12385472795</v>
      </c>
      <c r="F7">
        <v>337.08199670732301</v>
      </c>
      <c r="G7">
        <v>339.08547356362499</v>
      </c>
      <c r="H7">
        <v>325.23617788308502</v>
      </c>
      <c r="I7">
        <v>357.10760888966797</v>
      </c>
    </row>
    <row r="8" spans="1:9" x14ac:dyDescent="0.3">
      <c r="A8" t="s">
        <v>3</v>
      </c>
      <c r="B8">
        <v>121</v>
      </c>
      <c r="C8">
        <v>123.289459113994</v>
      </c>
      <c r="D8">
        <v>105.99999999999901</v>
      </c>
      <c r="E8">
        <v>122.61727431475801</v>
      </c>
      <c r="F8">
        <v>118.208111272222</v>
      </c>
      <c r="G8">
        <v>119.037682458574</v>
      </c>
      <c r="H8">
        <v>114</v>
      </c>
      <c r="I8">
        <v>129.5</v>
      </c>
    </row>
    <row r="9" spans="1:9" x14ac:dyDescent="0.3">
      <c r="A9" t="s">
        <v>4</v>
      </c>
      <c r="B9">
        <v>202.03018795910199</v>
      </c>
      <c r="C9">
        <v>284.803839232153</v>
      </c>
      <c r="D9">
        <v>320.521517169589</v>
      </c>
      <c r="E9">
        <v>272.553792582592</v>
      </c>
      <c r="F9">
        <v>292.70535274135199</v>
      </c>
      <c r="G9">
        <v>266.58196748315601</v>
      </c>
      <c r="H9">
        <v>244.58596555122301</v>
      </c>
      <c r="I9">
        <v>328.73956297915203</v>
      </c>
    </row>
    <row r="10" spans="1:9" x14ac:dyDescent="0.3">
      <c r="A10" t="s">
        <v>5</v>
      </c>
      <c r="B10">
        <v>174.02999768488399</v>
      </c>
      <c r="C10">
        <v>258.779286073403</v>
      </c>
      <c r="D10">
        <v>294.52501443749702</v>
      </c>
      <c r="E10">
        <v>236.53369065849901</v>
      </c>
      <c r="F10">
        <v>268.66253084314599</v>
      </c>
      <c r="G10">
        <v>237.609222917929</v>
      </c>
      <c r="H10">
        <v>217.03004278588199</v>
      </c>
      <c r="I10">
        <v>304.75056557627602</v>
      </c>
    </row>
    <row r="11" spans="1:9" x14ac:dyDescent="0.3">
      <c r="A11" t="s">
        <v>6</v>
      </c>
      <c r="B11">
        <v>159.038977694707</v>
      </c>
      <c r="C11">
        <v>242.79884057971</v>
      </c>
      <c r="D11">
        <v>278.52430848673299</v>
      </c>
      <c r="E11">
        <v>224.54868270332099</v>
      </c>
      <c r="F11">
        <v>260.67323132939703</v>
      </c>
      <c r="G11">
        <v>225.574570979611</v>
      </c>
      <c r="H11">
        <v>202.032796347447</v>
      </c>
      <c r="I11">
        <v>292.74933386738098</v>
      </c>
    </row>
    <row r="12" spans="1:9" x14ac:dyDescent="0.3">
      <c r="A12" t="s">
        <v>7</v>
      </c>
      <c r="B12">
        <v>125.04441882754401</v>
      </c>
      <c r="C12">
        <v>202.775798525798</v>
      </c>
      <c r="D12">
        <v>248.53790854610401</v>
      </c>
      <c r="E12">
        <v>184.54947195756699</v>
      </c>
      <c r="F12">
        <v>220.648687903546</v>
      </c>
      <c r="G12">
        <v>188.55601392901301</v>
      </c>
      <c r="H12">
        <v>168.029114824522</v>
      </c>
      <c r="I12">
        <v>244.734084131419</v>
      </c>
    </row>
    <row r="13" spans="1:9" x14ac:dyDescent="0.3">
      <c r="A13" t="s">
        <v>8</v>
      </c>
      <c r="B13">
        <v>118.055267331742</v>
      </c>
      <c r="C13">
        <v>206.78735955056101</v>
      </c>
      <c r="D13">
        <v>240.54236061529301</v>
      </c>
      <c r="E13">
        <v>182.52537722907999</v>
      </c>
      <c r="F13">
        <v>226.69982457780401</v>
      </c>
      <c r="G13">
        <v>185.61085711728799</v>
      </c>
      <c r="H13">
        <v>164.035843179338</v>
      </c>
      <c r="I13">
        <v>258.77236613052798</v>
      </c>
    </row>
    <row r="14" spans="1:9" x14ac:dyDescent="0.3">
      <c r="A14" t="s">
        <v>22</v>
      </c>
    </row>
    <row r="15" spans="1:9" x14ac:dyDescent="0.3">
      <c r="A15" t="s">
        <v>0</v>
      </c>
      <c r="C15">
        <f>C5-$B5</f>
        <v>52.899166290199901</v>
      </c>
      <c r="D15">
        <f t="shared" ref="D15:G15" si="0">D5-$B5</f>
        <v>-88.043667611270166</v>
      </c>
      <c r="E15">
        <f t="shared" si="0"/>
        <v>-32.098092742620111</v>
      </c>
      <c r="F15">
        <f t="shared" si="0"/>
        <v>-139.13866375741009</v>
      </c>
      <c r="G15">
        <f t="shared" si="0"/>
        <v>-132.03802034647015</v>
      </c>
      <c r="H15">
        <f t="shared" ref="H15:I15" si="1">H5-$B5</f>
        <v>-55.978131274450107</v>
      </c>
      <c r="I15">
        <f t="shared" si="1"/>
        <v>32.014818109419821</v>
      </c>
    </row>
    <row r="16" spans="1:9" x14ac:dyDescent="0.3">
      <c r="A16" t="s">
        <v>1</v>
      </c>
      <c r="C16">
        <f t="shared" ref="C16:G16" si="2">C6-$B6</f>
        <v>22.914829820649061</v>
      </c>
      <c r="D16">
        <f t="shared" si="2"/>
        <v>-30.969899858948907</v>
      </c>
      <c r="E16">
        <f t="shared" si="2"/>
        <v>28.519499770079051</v>
      </c>
      <c r="F16">
        <f t="shared" si="2"/>
        <v>-48.533216786446928</v>
      </c>
      <c r="G16">
        <f t="shared" si="2"/>
        <v>-47.567107841969005</v>
      </c>
      <c r="H16">
        <f t="shared" ref="H16:I16" si="3">H6-$B6</f>
        <v>-37.114331722678912</v>
      </c>
      <c r="I16">
        <f t="shared" si="3"/>
        <v>36.645656061378077</v>
      </c>
    </row>
    <row r="17" spans="1:9" x14ac:dyDescent="0.3">
      <c r="A17" t="s">
        <v>2</v>
      </c>
      <c r="C17">
        <f t="shared" ref="C17:G17" si="4">C7-$B7</f>
        <v>6.8448298583399492</v>
      </c>
      <c r="D17">
        <f t="shared" si="4"/>
        <v>-21.685776651792025</v>
      </c>
      <c r="E17">
        <f t="shared" si="4"/>
        <v>23.234496935938978</v>
      </c>
      <c r="F17">
        <f t="shared" si="4"/>
        <v>-1.8073610846880115</v>
      </c>
      <c r="G17">
        <f>G7-$B7</f>
        <v>0.19611577161396099</v>
      </c>
      <c r="H17">
        <f>H7-$B7</f>
        <v>-13.653179908926006</v>
      </c>
      <c r="I17">
        <f>I7-$B7</f>
        <v>18.218251097656946</v>
      </c>
    </row>
    <row r="18" spans="1:9" x14ac:dyDescent="0.3">
      <c r="A18" t="s">
        <v>3</v>
      </c>
      <c r="C18">
        <f t="shared" ref="C18:G18" si="5">C8-$B8</f>
        <v>2.289459113993999</v>
      </c>
      <c r="D18">
        <f t="shared" si="5"/>
        <v>-15.000000000000995</v>
      </c>
      <c r="E18">
        <f t="shared" si="5"/>
        <v>1.6172743147580064</v>
      </c>
      <c r="F18">
        <f t="shared" si="5"/>
        <v>-2.7918887277780016</v>
      </c>
      <c r="G18">
        <f t="shared" si="5"/>
        <v>-1.9623175414260032</v>
      </c>
      <c r="H18">
        <f t="shared" ref="H18:I18" si="6">H8-$B8</f>
        <v>-7</v>
      </c>
      <c r="I18">
        <f t="shared" si="6"/>
        <v>8.5</v>
      </c>
    </row>
    <row r="19" spans="1:9" x14ac:dyDescent="0.3">
      <c r="A19" t="s">
        <v>4</v>
      </c>
      <c r="C19">
        <f t="shared" ref="C19:G19" si="7">C9-$B9</f>
        <v>82.773651273051001</v>
      </c>
      <c r="D19">
        <f t="shared" si="7"/>
        <v>118.49132921048701</v>
      </c>
      <c r="E19">
        <f t="shared" si="7"/>
        <v>70.523604623490002</v>
      </c>
      <c r="F19">
        <f t="shared" si="7"/>
        <v>90.675164782249993</v>
      </c>
      <c r="G19">
        <f t="shared" si="7"/>
        <v>64.551779524054012</v>
      </c>
      <c r="H19">
        <f t="shared" ref="H19:I19" si="8">H9-$B9</f>
        <v>42.555777592121018</v>
      </c>
      <c r="I19">
        <f t="shared" si="8"/>
        <v>126.70937502005003</v>
      </c>
    </row>
    <row r="20" spans="1:9" x14ac:dyDescent="0.3">
      <c r="A20" t="s">
        <v>5</v>
      </c>
      <c r="C20">
        <f t="shared" ref="C20:G20" si="9">C10-$B10</f>
        <v>84.749288388519005</v>
      </c>
      <c r="D20">
        <f t="shared" si="9"/>
        <v>120.49501675261303</v>
      </c>
      <c r="E20">
        <f t="shared" si="9"/>
        <v>62.503692973615017</v>
      </c>
      <c r="F20">
        <f t="shared" si="9"/>
        <v>94.632533158261992</v>
      </c>
      <c r="G20">
        <f t="shared" si="9"/>
        <v>63.579225233045008</v>
      </c>
      <c r="H20">
        <f t="shared" ref="H20:I20" si="10">H10-$B10</f>
        <v>43.000045100997994</v>
      </c>
      <c r="I20">
        <f t="shared" si="10"/>
        <v>130.72056789139202</v>
      </c>
    </row>
    <row r="21" spans="1:9" x14ac:dyDescent="0.3">
      <c r="A21" t="s">
        <v>6</v>
      </c>
      <c r="C21">
        <f t="shared" ref="C21:G21" si="11">C11-$B11</f>
        <v>83.759862885003002</v>
      </c>
      <c r="D21">
        <f t="shared" si="11"/>
        <v>119.48533079202599</v>
      </c>
      <c r="E21">
        <f t="shared" si="11"/>
        <v>65.509705008613992</v>
      </c>
      <c r="F21">
        <f t="shared" si="11"/>
        <v>101.63425363469003</v>
      </c>
      <c r="G21">
        <f t="shared" si="11"/>
        <v>66.535593284903996</v>
      </c>
      <c r="H21">
        <f t="shared" ref="H21:I21" si="12">H11-$B11</f>
        <v>42.993818652740003</v>
      </c>
      <c r="I21">
        <f t="shared" si="12"/>
        <v>133.71035617267398</v>
      </c>
    </row>
    <row r="22" spans="1:9" x14ac:dyDescent="0.3">
      <c r="A22" t="s">
        <v>7</v>
      </c>
      <c r="C22">
        <f t="shared" ref="C22:G22" si="13">C12-$B12</f>
        <v>77.731379698253988</v>
      </c>
      <c r="D22">
        <f t="shared" si="13"/>
        <v>123.49348971856</v>
      </c>
      <c r="E22">
        <f t="shared" si="13"/>
        <v>59.505053130022986</v>
      </c>
      <c r="F22">
        <f t="shared" si="13"/>
        <v>95.604269076001998</v>
      </c>
      <c r="G22">
        <f t="shared" si="13"/>
        <v>63.511595101468998</v>
      </c>
      <c r="H22">
        <f t="shared" ref="H22:I22" si="14">H12-$B12</f>
        <v>42.98469599697799</v>
      </c>
      <c r="I22">
        <f t="shared" si="14"/>
        <v>119.68966530387499</v>
      </c>
    </row>
    <row r="23" spans="1:9" x14ac:dyDescent="0.3">
      <c r="A23" t="s">
        <v>8</v>
      </c>
      <c r="C23">
        <f t="shared" ref="C23:G23" si="15">C13-$B13</f>
        <v>88.732092218819005</v>
      </c>
      <c r="D23">
        <f t="shared" si="15"/>
        <v>122.487093283551</v>
      </c>
      <c r="E23">
        <f t="shared" si="15"/>
        <v>64.470109897337991</v>
      </c>
      <c r="F23">
        <f t="shared" si="15"/>
        <v>108.64455724606201</v>
      </c>
      <c r="G23">
        <f t="shared" si="15"/>
        <v>67.55558978554599</v>
      </c>
      <c r="H23">
        <f t="shared" ref="H23:I23" si="16">H13-$B13</f>
        <v>45.980575847596</v>
      </c>
      <c r="I23">
        <f t="shared" si="16"/>
        <v>140.71709879878597</v>
      </c>
    </row>
    <row r="25" spans="1:9" x14ac:dyDescent="0.3">
      <c r="A25" t="s">
        <v>23</v>
      </c>
    </row>
    <row r="26" spans="1:9" x14ac:dyDescent="0.3">
      <c r="A26" t="s">
        <v>0</v>
      </c>
      <c r="C26">
        <f>C15/$B5</f>
        <v>4.5056175077579204E-2</v>
      </c>
      <c r="D26">
        <f t="shared" ref="D26:G26" si="17">D15/$B5</f>
        <v>-7.4990045790201576E-2</v>
      </c>
      <c r="E26">
        <f t="shared" si="17"/>
        <v>-2.7339131931381544E-2</v>
      </c>
      <c r="F26">
        <f t="shared" si="17"/>
        <v>-0.11850954247412589</v>
      </c>
      <c r="G26">
        <f t="shared" si="17"/>
        <v>-0.11246166204191502</v>
      </c>
      <c r="H26">
        <f t="shared" ref="H26:I26" si="18">H15/$B5</f>
        <v>-4.7678643352921643E-2</v>
      </c>
      <c r="I26">
        <f t="shared" si="18"/>
        <v>2.7268203848462236E-2</v>
      </c>
    </row>
    <row r="27" spans="1:9" x14ac:dyDescent="0.3">
      <c r="A27" t="s">
        <v>1</v>
      </c>
      <c r="C27">
        <f t="shared" ref="C27:G27" si="19">C16/$B6</f>
        <v>3.0410438284977494E-2</v>
      </c>
      <c r="D27">
        <f t="shared" si="19"/>
        <v>-4.1100380658459647E-2</v>
      </c>
      <c r="E27">
        <f t="shared" si="19"/>
        <v>3.7848436774986831E-2</v>
      </c>
      <c r="F27">
        <f t="shared" si="19"/>
        <v>-6.4408787034748005E-2</v>
      </c>
      <c r="G27">
        <f t="shared" si="19"/>
        <v>-6.312665678710655E-2</v>
      </c>
      <c r="H27">
        <f t="shared" ref="H27:I27" si="20">H16/$B6</f>
        <v>-4.9254701133483708E-2</v>
      </c>
      <c r="I27">
        <f t="shared" si="20"/>
        <v>4.8632718234844996E-2</v>
      </c>
    </row>
    <row r="28" spans="1:9" x14ac:dyDescent="0.3">
      <c r="A28" t="s">
        <v>2</v>
      </c>
      <c r="C28">
        <f t="shared" ref="C28:G28" si="21">C17/$B7</f>
        <v>2.0197830651680938E-2</v>
      </c>
      <c r="D28">
        <f t="shared" si="21"/>
        <v>-6.3990727808872036E-2</v>
      </c>
      <c r="E28">
        <f t="shared" si="21"/>
        <v>6.8560715766704167E-2</v>
      </c>
      <c r="F28">
        <f t="shared" si="21"/>
        <v>-5.333189264082043E-3</v>
      </c>
      <c r="G28">
        <f t="shared" si="21"/>
        <v>5.7870147617419289E-4</v>
      </c>
      <c r="H28">
        <f t="shared" ref="H28:I28" si="22">H17/$B7</f>
        <v>-4.0288016117949237E-2</v>
      </c>
      <c r="I28">
        <f t="shared" si="22"/>
        <v>5.3758699347644205E-2</v>
      </c>
    </row>
    <row r="29" spans="1:9" x14ac:dyDescent="0.3">
      <c r="A29" t="s">
        <v>3</v>
      </c>
      <c r="C29">
        <f t="shared" ref="C29:G29" si="23">C18/$B8</f>
        <v>1.8921149702429745E-2</v>
      </c>
      <c r="D29">
        <f t="shared" si="23"/>
        <v>-0.12396694214876855</v>
      </c>
      <c r="E29">
        <f t="shared" si="23"/>
        <v>1.3365903427752119E-2</v>
      </c>
      <c r="F29">
        <f t="shared" si="23"/>
        <v>-2.3073460560148772E-2</v>
      </c>
      <c r="G29">
        <f t="shared" si="23"/>
        <v>-1.6217500342363664E-2</v>
      </c>
      <c r="H29">
        <f t="shared" ref="H29:I29" si="24">H18/$B8</f>
        <v>-5.7851239669421489E-2</v>
      </c>
      <c r="I29">
        <f t="shared" si="24"/>
        <v>7.0247933884297523E-2</v>
      </c>
    </row>
    <row r="30" spans="1:9" x14ac:dyDescent="0.3">
      <c r="A30" t="s">
        <v>4</v>
      </c>
      <c r="C30">
        <f t="shared" ref="C30:G30" si="25">C19/$B9</f>
        <v>0.40970932170694857</v>
      </c>
      <c r="D30">
        <f t="shared" si="25"/>
        <v>0.58650308851107846</v>
      </c>
      <c r="E30">
        <f t="shared" si="25"/>
        <v>0.3490745879906148</v>
      </c>
      <c r="F30">
        <f t="shared" si="25"/>
        <v>0.44881988032702236</v>
      </c>
      <c r="G30">
        <f t="shared" si="25"/>
        <v>0.31951551486514262</v>
      </c>
      <c r="H30">
        <f t="shared" ref="H30:I30" si="26">H19/$B9</f>
        <v>0.21064068702809802</v>
      </c>
      <c r="I30">
        <f t="shared" si="26"/>
        <v>0.62718040457251101</v>
      </c>
    </row>
    <row r="31" spans="1:9" x14ac:dyDescent="0.3">
      <c r="A31" t="s">
        <v>5</v>
      </c>
      <c r="C31">
        <f t="shared" ref="C31:G31" si="27">C20/$B10</f>
        <v>0.48698092004790167</v>
      </c>
      <c r="D31">
        <f t="shared" si="27"/>
        <v>0.69238072950384844</v>
      </c>
      <c r="E31">
        <f t="shared" si="27"/>
        <v>0.35915470783830278</v>
      </c>
      <c r="F31">
        <f t="shared" si="27"/>
        <v>0.54377138664112989</v>
      </c>
      <c r="G31">
        <f t="shared" si="27"/>
        <v>0.36533486225844736</v>
      </c>
      <c r="H31">
        <f t="shared" ref="H31:I31" si="28">H20/$B10</f>
        <v>0.24708409856361746</v>
      </c>
      <c r="I31">
        <f t="shared" si="28"/>
        <v>0.75113813497881943</v>
      </c>
    </row>
    <row r="32" spans="1:9" x14ac:dyDescent="0.3">
      <c r="A32" t="s">
        <v>6</v>
      </c>
      <c r="C32">
        <f t="shared" ref="C32:G32" si="29">C21/$B11</f>
        <v>0.52666248299073815</v>
      </c>
      <c r="D32">
        <f t="shared" si="29"/>
        <v>0.75129589314508405</v>
      </c>
      <c r="E32">
        <f t="shared" si="29"/>
        <v>0.41190974664316038</v>
      </c>
      <c r="F32">
        <f t="shared" si="29"/>
        <v>0.63905248328361541</v>
      </c>
      <c r="G32">
        <f t="shared" si="29"/>
        <v>0.41836029286246085</v>
      </c>
      <c r="H32">
        <f t="shared" ref="H32:I32" si="30">H21/$B11</f>
        <v>0.27033510448785342</v>
      </c>
      <c r="I32">
        <f t="shared" si="30"/>
        <v>0.84073953511789967</v>
      </c>
    </row>
    <row r="33" spans="1:9" x14ac:dyDescent="0.3">
      <c r="A33" t="s">
        <v>7</v>
      </c>
      <c r="C33">
        <f t="shared" ref="C33:G33" si="31">C22/$B12</f>
        <v>0.62163014092982294</v>
      </c>
      <c r="D33">
        <f t="shared" si="31"/>
        <v>0.98759697455091555</v>
      </c>
      <c r="E33">
        <f t="shared" si="31"/>
        <v>0.47587132387003894</v>
      </c>
      <c r="F33">
        <f t="shared" si="31"/>
        <v>0.76456246486182944</v>
      </c>
      <c r="G33">
        <f t="shared" si="31"/>
        <v>0.50791227387014781</v>
      </c>
      <c r="H33">
        <f t="shared" ref="H33:I33" si="32">H22/$B12</f>
        <v>0.3437554142761115</v>
      </c>
      <c r="I33">
        <f t="shared" si="32"/>
        <v>0.9571771889231292</v>
      </c>
    </row>
    <row r="34" spans="1:9" x14ac:dyDescent="0.3">
      <c r="A34" t="s">
        <v>8</v>
      </c>
      <c r="C34">
        <f t="shared" ref="C34:G34" si="33">C23/$B13</f>
        <v>0.75161485145323326</v>
      </c>
      <c r="D34">
        <f t="shared" si="33"/>
        <v>1.0375402644200138</v>
      </c>
      <c r="E34">
        <f t="shared" si="33"/>
        <v>0.54610108768949139</v>
      </c>
      <c r="F34">
        <f t="shared" si="33"/>
        <v>0.92028555524561761</v>
      </c>
      <c r="G34">
        <f t="shared" si="33"/>
        <v>0.57223698113961274</v>
      </c>
      <c r="H34">
        <f t="shared" ref="H34:I34" si="34">H23/$B13</f>
        <v>0.38948347572148534</v>
      </c>
      <c r="I34">
        <f t="shared" si="34"/>
        <v>1.1919595116697583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Lawrey</dc:creator>
  <cp:lastModifiedBy>Eric Lawrey</cp:lastModifiedBy>
  <dcterms:created xsi:type="dcterms:W3CDTF">2015-06-05T18:17:20Z</dcterms:created>
  <dcterms:modified xsi:type="dcterms:W3CDTF">2022-01-17T01:12:30Z</dcterms:modified>
</cp:coreProperties>
</file>