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9975" yWindow="60" windowWidth="5145" windowHeight="7815" tabRatio="868" activeTab="2"/>
  </bookViews>
  <sheets>
    <sheet name="Overview" sheetId="22" r:id="rId1"/>
    <sheet name="Content" sheetId="21" r:id="rId2"/>
    <sheet name="5G" sheetId="14" r:id="rId3"/>
  </sheets>
  <calcPr calcId="145621"/>
</workbook>
</file>

<file path=xl/calcChain.xml><?xml version="1.0" encoding="utf-8"?>
<calcChain xmlns="http://schemas.openxmlformats.org/spreadsheetml/2006/main">
  <c r="BE84" i="14" l="1"/>
  <c r="BC84" i="14"/>
  <c r="BE76" i="14"/>
  <c r="BC76" i="14"/>
  <c r="BE44" i="14"/>
  <c r="BC44" i="14"/>
  <c r="BE52" i="14"/>
  <c r="BC52" i="14"/>
  <c r="AY94" i="14"/>
  <c r="AW94" i="14"/>
  <c r="AY89" i="14"/>
  <c r="AW89" i="14"/>
  <c r="BA83" i="14" l="1"/>
  <c r="BA82" i="14"/>
  <c r="BA81" i="14"/>
  <c r="BA80" i="14"/>
  <c r="BA79" i="14"/>
  <c r="BA78" i="14"/>
  <c r="BA77" i="14"/>
  <c r="BA75" i="14"/>
  <c r="BA74" i="14"/>
  <c r="BA73" i="14"/>
  <c r="BA72" i="14"/>
  <c r="BA71" i="14"/>
  <c r="BA70" i="14"/>
  <c r="BA69" i="14"/>
  <c r="BA68" i="14"/>
  <c r="BA67" i="14"/>
  <c r="BA66" i="14"/>
  <c r="BA65" i="14"/>
  <c r="BA64" i="14"/>
  <c r="BA63" i="14"/>
  <c r="BA62" i="14"/>
  <c r="BA61" i="14"/>
  <c r="BA60" i="14"/>
  <c r="BA59" i="14"/>
  <c r="BA58" i="14"/>
  <c r="BA57" i="14"/>
  <c r="BA56" i="14"/>
  <c r="BA55" i="14"/>
  <c r="BA54" i="14"/>
  <c r="BA53" i="14"/>
  <c r="BA51" i="14"/>
  <c r="BA50" i="14"/>
  <c r="BA49" i="14"/>
  <c r="BA48" i="14"/>
  <c r="BA47" i="14"/>
  <c r="BA46" i="14"/>
  <c r="BA45" i="14"/>
  <c r="BA43" i="14"/>
  <c r="BA42" i="14"/>
  <c r="BA39" i="14"/>
  <c r="BA38" i="14"/>
  <c r="BA40" i="14"/>
  <c r="BA41" i="14"/>
  <c r="BA37" i="14"/>
  <c r="BA36" i="14"/>
  <c r="BA35" i="14"/>
  <c r="BA34" i="14"/>
  <c r="BA33" i="14"/>
  <c r="BA32" i="14"/>
  <c r="BA31" i="14"/>
  <c r="BA30" i="14"/>
  <c r="BA29" i="14"/>
  <c r="BA28" i="14"/>
  <c r="BA27" i="14"/>
  <c r="BA26" i="14"/>
  <c r="BA25" i="14"/>
  <c r="BA24" i="14"/>
  <c r="BA23" i="14"/>
  <c r="BA22" i="14"/>
  <c r="BA21" i="14"/>
  <c r="BA20" i="14"/>
  <c r="BA19" i="14"/>
  <c r="BA18" i="14"/>
  <c r="BA17" i="14"/>
  <c r="BA16" i="14"/>
  <c r="BA15" i="14"/>
  <c r="BA14" i="14"/>
  <c r="BA13" i="14"/>
  <c r="BA12" i="14"/>
  <c r="BA7" i="14"/>
  <c r="BA6" i="14"/>
  <c r="BA8" i="14"/>
  <c r="BA9" i="14"/>
  <c r="BA10" i="14"/>
  <c r="BA11" i="14"/>
  <c r="BA5" i="14"/>
  <c r="BE94" i="14"/>
  <c r="BC94" i="14"/>
  <c r="BE93" i="14"/>
  <c r="BC93" i="14"/>
  <c r="BE92" i="14"/>
  <c r="BC92" i="14"/>
  <c r="BE91" i="14"/>
  <c r="BC91" i="14"/>
  <c r="BE90" i="14"/>
  <c r="BC90" i="14"/>
  <c r="BE89" i="14"/>
  <c r="BC89" i="14"/>
  <c r="BE88" i="14"/>
  <c r="BC88" i="14"/>
  <c r="BE87" i="14"/>
  <c r="BC87" i="14"/>
  <c r="BE86" i="14"/>
  <c r="BC86" i="14"/>
  <c r="BE85" i="14"/>
  <c r="BC85" i="14"/>
  <c r="BE83" i="14"/>
  <c r="BC83" i="14"/>
  <c r="BE82" i="14"/>
  <c r="BC82" i="14"/>
  <c r="BE81" i="14"/>
  <c r="BC81" i="14"/>
  <c r="BE80" i="14"/>
  <c r="BC80" i="14"/>
  <c r="BE79" i="14"/>
  <c r="BC79" i="14"/>
  <c r="BE78" i="14"/>
  <c r="BC78" i="14"/>
  <c r="BE77" i="14"/>
  <c r="BC77" i="14"/>
  <c r="BE75" i="14"/>
  <c r="BC75" i="14"/>
  <c r="BE74" i="14"/>
  <c r="BC74" i="14"/>
  <c r="BE73" i="14"/>
  <c r="BC73" i="14"/>
  <c r="BE72" i="14"/>
  <c r="BC72" i="14"/>
  <c r="BE71" i="14"/>
  <c r="BC71" i="14"/>
  <c r="BE70" i="14"/>
  <c r="BC70" i="14"/>
  <c r="BE69" i="14"/>
  <c r="BC69" i="14"/>
  <c r="BE68" i="14"/>
  <c r="BC68" i="14"/>
  <c r="BE67" i="14"/>
  <c r="BC67" i="14"/>
  <c r="BE66" i="14"/>
  <c r="BC66" i="14"/>
  <c r="BE65" i="14"/>
  <c r="BC65" i="14"/>
  <c r="BE64" i="14"/>
  <c r="BC64" i="14"/>
  <c r="BE63" i="14"/>
  <c r="BC63" i="14"/>
  <c r="BE62" i="14"/>
  <c r="BC62" i="14"/>
  <c r="BE61" i="14"/>
  <c r="BC61" i="14"/>
  <c r="BE60" i="14"/>
  <c r="BC60" i="14"/>
  <c r="BE59" i="14"/>
  <c r="BC59" i="14"/>
  <c r="BE58" i="14"/>
  <c r="BC58" i="14"/>
  <c r="BE57" i="14"/>
  <c r="BC57" i="14"/>
  <c r="BE56" i="14"/>
  <c r="BC56" i="14"/>
  <c r="BE55" i="14"/>
  <c r="BC55" i="14"/>
  <c r="BE54" i="14"/>
  <c r="BC54" i="14"/>
  <c r="BE53" i="14"/>
  <c r="BC53" i="14"/>
  <c r="BE51" i="14"/>
  <c r="BC51" i="14"/>
  <c r="BE50" i="14"/>
  <c r="BC50" i="14"/>
  <c r="BE49" i="14"/>
  <c r="BC49" i="14"/>
  <c r="BE48" i="14"/>
  <c r="BC48" i="14"/>
  <c r="BE47" i="14"/>
  <c r="BC47" i="14"/>
  <c r="BE46" i="14"/>
  <c r="BC46" i="14"/>
  <c r="BE45" i="14"/>
  <c r="BC45" i="14"/>
  <c r="BE43" i="14"/>
  <c r="BC43" i="14"/>
  <c r="BE42" i="14"/>
  <c r="BC42" i="14"/>
  <c r="BE41" i="14"/>
  <c r="BC41" i="14"/>
  <c r="BE40" i="14"/>
  <c r="BC40" i="14"/>
  <c r="BE39" i="14"/>
  <c r="BC39" i="14"/>
  <c r="BE38" i="14"/>
  <c r="BC38" i="14"/>
  <c r="BE37" i="14"/>
  <c r="BC37" i="14"/>
  <c r="BE36" i="14"/>
  <c r="BC36" i="14"/>
  <c r="BE35" i="14"/>
  <c r="BC35" i="14"/>
  <c r="BE34" i="14"/>
  <c r="BC34" i="14"/>
  <c r="BE33" i="14"/>
  <c r="BC33" i="14"/>
  <c r="BE32" i="14"/>
  <c r="BC32" i="14"/>
  <c r="BE31" i="14"/>
  <c r="BC31" i="14"/>
  <c r="BE30" i="14"/>
  <c r="BC30" i="14"/>
  <c r="BE29" i="14"/>
  <c r="BC29" i="14"/>
  <c r="BE28" i="14"/>
  <c r="BC28" i="14"/>
  <c r="BE27" i="14"/>
  <c r="BC27" i="14"/>
  <c r="BE26" i="14"/>
  <c r="BC26" i="14"/>
  <c r="BE25" i="14"/>
  <c r="BC25" i="14"/>
  <c r="BE24" i="14"/>
  <c r="BC24" i="14"/>
  <c r="BE23" i="14"/>
  <c r="BC23" i="14"/>
  <c r="BE22" i="14"/>
  <c r="BC22" i="14"/>
  <c r="BE21" i="14"/>
  <c r="BC21" i="14"/>
  <c r="BE20" i="14"/>
  <c r="BC20" i="14"/>
  <c r="BE19" i="14"/>
  <c r="BC19" i="14"/>
  <c r="BE18" i="14"/>
  <c r="BC18" i="14"/>
  <c r="BE17" i="14"/>
  <c r="BC17" i="14"/>
  <c r="BE16" i="14"/>
  <c r="BC16" i="14"/>
  <c r="BE15" i="14"/>
  <c r="BC15" i="14"/>
  <c r="BE14" i="14"/>
  <c r="BC14" i="14"/>
  <c r="BE13" i="14"/>
  <c r="BC13" i="14"/>
  <c r="BE12" i="14"/>
  <c r="BC12" i="14"/>
  <c r="BE11" i="14"/>
  <c r="BC11" i="14"/>
  <c r="BE10" i="14"/>
  <c r="BC10" i="14"/>
  <c r="BE9" i="14"/>
  <c r="BC9" i="14"/>
  <c r="BE6" i="14"/>
  <c r="BC6" i="14"/>
  <c r="AU93" i="14"/>
  <c r="AU92" i="14"/>
  <c r="AU91" i="14"/>
  <c r="AU90" i="14"/>
  <c r="AU88" i="14"/>
  <c r="AU86" i="14"/>
  <c r="AU87" i="14"/>
  <c r="AU85" i="14"/>
  <c r="AU84" i="14"/>
  <c r="AU83" i="14"/>
  <c r="AU82" i="14"/>
  <c r="AU81" i="14"/>
  <c r="AU80" i="14"/>
  <c r="AU79" i="14"/>
  <c r="AU78" i="14"/>
  <c r="AU77" i="14"/>
  <c r="AU76" i="14"/>
  <c r="AU75" i="14"/>
  <c r="AU74" i="14"/>
  <c r="AU73" i="14"/>
  <c r="AU72" i="14"/>
  <c r="AU71" i="14"/>
  <c r="AU70" i="14"/>
  <c r="AU69" i="14"/>
  <c r="AU68" i="14"/>
  <c r="AU67" i="14"/>
  <c r="AU66" i="14"/>
  <c r="AU65" i="14"/>
  <c r="AU64" i="14"/>
  <c r="AU63" i="14"/>
  <c r="AU62" i="14"/>
  <c r="AU61" i="14"/>
  <c r="AU60" i="14"/>
  <c r="AU59" i="14"/>
  <c r="AU58" i="14"/>
  <c r="AU57" i="14"/>
  <c r="AU56" i="14"/>
  <c r="AU55" i="14"/>
  <c r="AU54" i="14"/>
  <c r="AU53" i="14"/>
  <c r="AU52" i="14"/>
  <c r="AU51" i="14"/>
  <c r="AU50" i="14"/>
  <c r="AU49" i="14"/>
  <c r="AU48" i="14"/>
  <c r="AU47" i="14"/>
  <c r="AU46" i="14"/>
  <c r="AU45" i="14"/>
  <c r="AU44" i="14"/>
  <c r="AU42" i="14"/>
  <c r="AU39" i="14"/>
  <c r="AU38" i="14"/>
  <c r="AU40" i="14"/>
  <c r="AU41" i="14"/>
  <c r="AU43" i="14"/>
  <c r="AU37" i="14"/>
  <c r="AU36" i="14"/>
  <c r="AU35" i="14"/>
  <c r="AU34" i="14"/>
  <c r="AU33" i="14"/>
  <c r="AU32" i="14"/>
  <c r="AU31" i="14"/>
  <c r="AU30" i="14"/>
  <c r="AU29" i="14"/>
  <c r="AU28" i="14"/>
  <c r="AU27" i="14"/>
  <c r="AU26" i="14"/>
  <c r="AU25" i="14"/>
  <c r="AU24" i="14"/>
  <c r="AU23" i="14"/>
  <c r="AU22" i="14"/>
  <c r="AU21" i="14"/>
  <c r="AU20" i="14"/>
  <c r="AU19" i="14"/>
  <c r="AU18" i="14"/>
  <c r="AU17" i="14"/>
  <c r="AU16" i="14"/>
  <c r="AU15" i="14"/>
  <c r="AU14" i="14"/>
  <c r="AU13" i="14"/>
  <c r="AU12" i="14"/>
  <c r="AU7" i="14"/>
  <c r="AU6" i="14"/>
  <c r="AU8" i="14"/>
  <c r="AU9" i="14"/>
  <c r="AU10" i="14"/>
  <c r="AU11" i="14"/>
  <c r="AU5" i="14"/>
  <c r="AA86" i="14" l="1"/>
  <c r="AA87" i="14"/>
  <c r="AC87" i="14" s="1"/>
  <c r="AA88" i="14"/>
  <c r="AE88" i="14" s="1"/>
  <c r="AA89" i="14"/>
  <c r="AC89" i="14" s="1"/>
  <c r="AA90" i="14"/>
  <c r="AA91" i="14"/>
  <c r="AC91" i="14" s="1"/>
  <c r="AA92" i="14"/>
  <c r="AE92" i="14" s="1"/>
  <c r="AA93" i="14"/>
  <c r="AC93" i="14" s="1"/>
  <c r="AA94" i="14"/>
  <c r="AA85" i="14"/>
  <c r="AE85" i="14" s="1"/>
  <c r="AA70" i="14"/>
  <c r="AE70" i="14" s="1"/>
  <c r="AA71" i="14"/>
  <c r="AE71" i="14" s="1"/>
  <c r="AA72" i="14"/>
  <c r="AA73" i="14"/>
  <c r="AC73" i="14" s="1"/>
  <c r="AA74" i="14"/>
  <c r="AE74" i="14" s="1"/>
  <c r="AA75" i="14"/>
  <c r="AE75" i="14" s="1"/>
  <c r="AA76" i="14"/>
  <c r="AA77" i="14"/>
  <c r="AE77" i="14" s="1"/>
  <c r="AA78" i="14"/>
  <c r="AE78" i="14" s="1"/>
  <c r="AA79" i="14"/>
  <c r="AE79" i="14" s="1"/>
  <c r="AA80" i="14"/>
  <c r="AA81" i="14"/>
  <c r="AE81" i="14" s="1"/>
  <c r="AA82" i="14"/>
  <c r="AC82" i="14" s="1"/>
  <c r="AA83" i="14"/>
  <c r="AE83" i="14" s="1"/>
  <c r="AA84" i="14"/>
  <c r="AA69" i="14"/>
  <c r="AE69" i="14" s="1"/>
  <c r="AA54" i="14"/>
  <c r="AC54" i="14" s="1"/>
  <c r="AA55" i="14"/>
  <c r="AC55" i="14" s="1"/>
  <c r="AA56" i="14"/>
  <c r="AA57" i="14"/>
  <c r="AC57" i="14" s="1"/>
  <c r="AA58" i="14"/>
  <c r="AC58" i="14" s="1"/>
  <c r="AA59" i="14"/>
  <c r="AE59" i="14" s="1"/>
  <c r="AA60" i="14"/>
  <c r="AA61" i="14"/>
  <c r="AC61" i="14" s="1"/>
  <c r="AA62" i="14"/>
  <c r="AE62" i="14" s="1"/>
  <c r="AA63" i="14"/>
  <c r="AC63" i="14" s="1"/>
  <c r="AA64" i="14"/>
  <c r="AA65" i="14"/>
  <c r="AE65" i="14" s="1"/>
  <c r="AA66" i="14"/>
  <c r="AE66" i="14" s="1"/>
  <c r="AA67" i="14"/>
  <c r="AC67" i="14" s="1"/>
  <c r="AA68" i="14"/>
  <c r="AA53" i="14"/>
  <c r="AC53" i="14" s="1"/>
  <c r="AR94" i="14"/>
  <c r="AS94" i="14" s="1"/>
  <c r="AO94" i="14"/>
  <c r="AP94" i="14" s="1"/>
  <c r="AL94" i="14"/>
  <c r="AH94" i="14"/>
  <c r="AI94" i="14" s="1"/>
  <c r="AE94" i="14"/>
  <c r="AC94" i="14"/>
  <c r="Z94" i="14"/>
  <c r="X94" i="14"/>
  <c r="U94" i="14"/>
  <c r="S94" i="14"/>
  <c r="O94" i="14"/>
  <c r="P94" i="14" s="1"/>
  <c r="L94" i="14"/>
  <c r="M94" i="14" s="1"/>
  <c r="H94" i="14"/>
  <c r="I94" i="14" s="1"/>
  <c r="E94" i="14"/>
  <c r="F94" i="14" s="1"/>
  <c r="AY93" i="14"/>
  <c r="AW93" i="14"/>
  <c r="AR93" i="14"/>
  <c r="AS93" i="14" s="1"/>
  <c r="AO93" i="14"/>
  <c r="AP93" i="14" s="1"/>
  <c r="AK93" i="14"/>
  <c r="AL93" i="14" s="1"/>
  <c r="AH93" i="14"/>
  <c r="AI93" i="14" s="1"/>
  <c r="AE93" i="14"/>
  <c r="Z93" i="14"/>
  <c r="X93" i="14"/>
  <c r="U93" i="14"/>
  <c r="S93" i="14"/>
  <c r="O93" i="14"/>
  <c r="P93" i="14" s="1"/>
  <c r="L93" i="14"/>
  <c r="M93" i="14" s="1"/>
  <c r="H93" i="14"/>
  <c r="I93" i="14" s="1"/>
  <c r="E93" i="14"/>
  <c r="F93" i="14" s="1"/>
  <c r="AY92" i="14"/>
  <c r="AW92" i="14"/>
  <c r="AR92" i="14"/>
  <c r="AS92" i="14" s="1"/>
  <c r="AO92" i="14"/>
  <c r="AP92" i="14" s="1"/>
  <c r="AK92" i="14"/>
  <c r="AL92" i="14" s="1"/>
  <c r="AH92" i="14"/>
  <c r="AI92" i="14" s="1"/>
  <c r="AC92" i="14"/>
  <c r="Z92" i="14"/>
  <c r="X92" i="14"/>
  <c r="U92" i="14"/>
  <c r="S92" i="14"/>
  <c r="O92" i="14"/>
  <c r="P92" i="14" s="1"/>
  <c r="L92" i="14"/>
  <c r="M92" i="14" s="1"/>
  <c r="H92" i="14"/>
  <c r="I92" i="14" s="1"/>
  <c r="E92" i="14"/>
  <c r="F92" i="14" s="1"/>
  <c r="AY91" i="14"/>
  <c r="AW91" i="14"/>
  <c r="AR91" i="14"/>
  <c r="AS91" i="14" s="1"/>
  <c r="AO91" i="14"/>
  <c r="AP91" i="14" s="1"/>
  <c r="AL91" i="14"/>
  <c r="AH91" i="14"/>
  <c r="AI91" i="14" s="1"/>
  <c r="AE91" i="14"/>
  <c r="Z91" i="14"/>
  <c r="X91" i="14"/>
  <c r="U91" i="14"/>
  <c r="S91" i="14"/>
  <c r="O91" i="14"/>
  <c r="P91" i="14" s="1"/>
  <c r="L91" i="14"/>
  <c r="M91" i="14" s="1"/>
  <c r="H91" i="14"/>
  <c r="I91" i="14" s="1"/>
  <c r="E91" i="14"/>
  <c r="F91" i="14" s="1"/>
  <c r="AY90" i="14"/>
  <c r="AW90" i="14"/>
  <c r="AR90" i="14"/>
  <c r="AS90" i="14" s="1"/>
  <c r="AO90" i="14"/>
  <c r="AP90" i="14" s="1"/>
  <c r="AK90" i="14"/>
  <c r="AL90" i="14" s="1"/>
  <c r="AH90" i="14"/>
  <c r="AI90" i="14" s="1"/>
  <c r="AE90" i="14"/>
  <c r="AC90" i="14"/>
  <c r="Z90" i="14"/>
  <c r="X90" i="14"/>
  <c r="U90" i="14"/>
  <c r="S90" i="14"/>
  <c r="O90" i="14"/>
  <c r="P90" i="14" s="1"/>
  <c r="L90" i="14"/>
  <c r="M90" i="14" s="1"/>
  <c r="H90" i="14"/>
  <c r="I90" i="14" s="1"/>
  <c r="E90" i="14"/>
  <c r="F90" i="14" s="1"/>
  <c r="AR89" i="14"/>
  <c r="AS89" i="14" s="1"/>
  <c r="AO89" i="14"/>
  <c r="AP89" i="14" s="1"/>
  <c r="AL89" i="14"/>
  <c r="AH89" i="14"/>
  <c r="AI89" i="14" s="1"/>
  <c r="Z89" i="14"/>
  <c r="X89" i="14"/>
  <c r="U89" i="14"/>
  <c r="S89" i="14"/>
  <c r="O89" i="14"/>
  <c r="P89" i="14" s="1"/>
  <c r="L89" i="14"/>
  <c r="M89" i="14" s="1"/>
  <c r="H89" i="14"/>
  <c r="I89" i="14" s="1"/>
  <c r="E89" i="14"/>
  <c r="F89" i="14" s="1"/>
  <c r="AY88" i="14"/>
  <c r="AW88" i="14"/>
  <c r="AR88" i="14"/>
  <c r="AS88" i="14" s="1"/>
  <c r="AO88" i="14"/>
  <c r="AP88" i="14" s="1"/>
  <c r="AK88" i="14"/>
  <c r="AL88" i="14" s="1"/>
  <c r="AH88" i="14"/>
  <c r="AI88" i="14" s="1"/>
  <c r="AC88" i="14"/>
  <c r="Z88" i="14"/>
  <c r="X88" i="14"/>
  <c r="U88" i="14"/>
  <c r="S88" i="14"/>
  <c r="O88" i="14"/>
  <c r="P88" i="14" s="1"/>
  <c r="L88" i="14"/>
  <c r="M88" i="14" s="1"/>
  <c r="H88" i="14"/>
  <c r="I88" i="14" s="1"/>
  <c r="E88" i="14"/>
  <c r="F88" i="14" s="1"/>
  <c r="AY87" i="14"/>
  <c r="AW87" i="14"/>
  <c r="AR87" i="14"/>
  <c r="AS87" i="14" s="1"/>
  <c r="AO87" i="14"/>
  <c r="AP87" i="14" s="1"/>
  <c r="AK87" i="14"/>
  <c r="AL87" i="14" s="1"/>
  <c r="AH87" i="14"/>
  <c r="AI87" i="14" s="1"/>
  <c r="Z87" i="14"/>
  <c r="X87" i="14"/>
  <c r="U87" i="14"/>
  <c r="S87" i="14"/>
  <c r="O87" i="14"/>
  <c r="P87" i="14" s="1"/>
  <c r="L87" i="14"/>
  <c r="M87" i="14" s="1"/>
  <c r="H87" i="14"/>
  <c r="I87" i="14" s="1"/>
  <c r="E87" i="14"/>
  <c r="F87" i="14" s="1"/>
  <c r="AY86" i="14"/>
  <c r="AW86" i="14"/>
  <c r="AR86" i="14"/>
  <c r="AS86" i="14" s="1"/>
  <c r="AO86" i="14"/>
  <c r="AP86" i="14" s="1"/>
  <c r="AL86" i="14"/>
  <c r="AH86" i="14"/>
  <c r="AI86" i="14" s="1"/>
  <c r="AE86" i="14"/>
  <c r="AC86" i="14"/>
  <c r="Z86" i="14"/>
  <c r="X86" i="14"/>
  <c r="U86" i="14"/>
  <c r="S86" i="14"/>
  <c r="O86" i="14"/>
  <c r="P86" i="14" s="1"/>
  <c r="L86" i="14"/>
  <c r="M86" i="14" s="1"/>
  <c r="H86" i="14"/>
  <c r="I86" i="14" s="1"/>
  <c r="E86" i="14"/>
  <c r="F86" i="14" s="1"/>
  <c r="AY85" i="14"/>
  <c r="AW85" i="14"/>
  <c r="AR85" i="14"/>
  <c r="AS85" i="14" s="1"/>
  <c r="AO85" i="14"/>
  <c r="AP85" i="14" s="1"/>
  <c r="AK85" i="14"/>
  <c r="AL85" i="14" s="1"/>
  <c r="AH85" i="14"/>
  <c r="AI85" i="14" s="1"/>
  <c r="Z85" i="14"/>
  <c r="X85" i="14"/>
  <c r="U85" i="14"/>
  <c r="S85" i="14"/>
  <c r="O85" i="14"/>
  <c r="P85" i="14" s="1"/>
  <c r="L85" i="14"/>
  <c r="M85" i="14" s="1"/>
  <c r="H85" i="14"/>
  <c r="I85" i="14" s="1"/>
  <c r="E85" i="14"/>
  <c r="F85" i="14" s="1"/>
  <c r="AY84" i="14"/>
  <c r="AW84" i="14"/>
  <c r="AR84" i="14"/>
  <c r="AS84" i="14" s="1"/>
  <c r="AO84" i="14"/>
  <c r="AP84" i="14" s="1"/>
  <c r="AK84" i="14"/>
  <c r="AL84" i="14" s="1"/>
  <c r="AH84" i="14"/>
  <c r="AI84" i="14" s="1"/>
  <c r="AE84" i="14"/>
  <c r="AC84" i="14"/>
  <c r="Z84" i="14"/>
  <c r="X84" i="14"/>
  <c r="U84" i="14"/>
  <c r="S84" i="14"/>
  <c r="O84" i="14"/>
  <c r="P84" i="14" s="1"/>
  <c r="L84" i="14"/>
  <c r="M84" i="14" s="1"/>
  <c r="H84" i="14"/>
  <c r="I84" i="14" s="1"/>
  <c r="E84" i="14"/>
  <c r="F84" i="14" s="1"/>
  <c r="AY83" i="14"/>
  <c r="AW83" i="14"/>
  <c r="AR83" i="14"/>
  <c r="AS83" i="14" s="1"/>
  <c r="AO83" i="14"/>
  <c r="AP83" i="14" s="1"/>
  <c r="AL83" i="14"/>
  <c r="AH83" i="14"/>
  <c r="AI83" i="14" s="1"/>
  <c r="AC83" i="14"/>
  <c r="Z83" i="14"/>
  <c r="X83" i="14"/>
  <c r="U83" i="14"/>
  <c r="S83" i="14"/>
  <c r="O83" i="14"/>
  <c r="P83" i="14" s="1"/>
  <c r="L83" i="14"/>
  <c r="M83" i="14" s="1"/>
  <c r="H83" i="14"/>
  <c r="I83" i="14" s="1"/>
  <c r="E83" i="14"/>
  <c r="F83" i="14" s="1"/>
  <c r="AY82" i="14"/>
  <c r="AW82" i="14"/>
  <c r="AR82" i="14"/>
  <c r="AS82" i="14" s="1"/>
  <c r="AO82" i="14"/>
  <c r="AP82" i="14" s="1"/>
  <c r="AK82" i="14"/>
  <c r="AL82" i="14" s="1"/>
  <c r="AH82" i="14"/>
  <c r="AI82" i="14" s="1"/>
  <c r="Z82" i="14"/>
  <c r="X82" i="14"/>
  <c r="U82" i="14"/>
  <c r="S82" i="14"/>
  <c r="O82" i="14"/>
  <c r="P82" i="14" s="1"/>
  <c r="L82" i="14"/>
  <c r="M82" i="14" s="1"/>
  <c r="H82" i="14"/>
  <c r="I82" i="14" s="1"/>
  <c r="E82" i="14"/>
  <c r="F82" i="14" s="1"/>
  <c r="AY81" i="14"/>
  <c r="AW81" i="14"/>
  <c r="AR81" i="14"/>
  <c r="AS81" i="14" s="1"/>
  <c r="AO81" i="14"/>
  <c r="AP81" i="14" s="1"/>
  <c r="AL81" i="14"/>
  <c r="AH81" i="14"/>
  <c r="AI81" i="14" s="1"/>
  <c r="AC81" i="14"/>
  <c r="Z81" i="14"/>
  <c r="X81" i="14"/>
  <c r="U81" i="14"/>
  <c r="S81" i="14"/>
  <c r="O81" i="14"/>
  <c r="P81" i="14" s="1"/>
  <c r="L81" i="14"/>
  <c r="M81" i="14" s="1"/>
  <c r="H81" i="14"/>
  <c r="I81" i="14" s="1"/>
  <c r="E81" i="14"/>
  <c r="F81" i="14" s="1"/>
  <c r="AY80" i="14"/>
  <c r="AW80" i="14"/>
  <c r="AR80" i="14"/>
  <c r="AS80" i="14" s="1"/>
  <c r="AO80" i="14"/>
  <c r="AP80" i="14" s="1"/>
  <c r="AK80" i="14"/>
  <c r="AL80" i="14" s="1"/>
  <c r="AH80" i="14"/>
  <c r="AI80" i="14" s="1"/>
  <c r="AE80" i="14"/>
  <c r="AC80" i="14"/>
  <c r="Z80" i="14"/>
  <c r="X80" i="14"/>
  <c r="U80" i="14"/>
  <c r="S80" i="14"/>
  <c r="O80" i="14"/>
  <c r="P80" i="14" s="1"/>
  <c r="L80" i="14"/>
  <c r="M80" i="14" s="1"/>
  <c r="H80" i="14"/>
  <c r="I80" i="14" s="1"/>
  <c r="E80" i="14"/>
  <c r="F80" i="14" s="1"/>
  <c r="AY79" i="14"/>
  <c r="AW79" i="14"/>
  <c r="AR79" i="14"/>
  <c r="AS79" i="14" s="1"/>
  <c r="AO79" i="14"/>
  <c r="AP79" i="14" s="1"/>
  <c r="AK79" i="14"/>
  <c r="AL79" i="14" s="1"/>
  <c r="AH79" i="14"/>
  <c r="AI79" i="14" s="1"/>
  <c r="AC79" i="14"/>
  <c r="Z79" i="14"/>
  <c r="X79" i="14"/>
  <c r="U79" i="14"/>
  <c r="S79" i="14"/>
  <c r="O79" i="14"/>
  <c r="P79" i="14" s="1"/>
  <c r="L79" i="14"/>
  <c r="M79" i="14" s="1"/>
  <c r="H79" i="14"/>
  <c r="I79" i="14" s="1"/>
  <c r="E79" i="14"/>
  <c r="F79" i="14" s="1"/>
  <c r="AY78" i="14"/>
  <c r="AW78" i="14"/>
  <c r="AR78" i="14"/>
  <c r="AS78" i="14" s="1"/>
  <c r="AO78" i="14"/>
  <c r="AP78" i="14" s="1"/>
  <c r="AL78" i="14"/>
  <c r="AH78" i="14"/>
  <c r="AI78" i="14" s="1"/>
  <c r="Z78" i="14"/>
  <c r="X78" i="14"/>
  <c r="U78" i="14"/>
  <c r="S78" i="14"/>
  <c r="O78" i="14"/>
  <c r="P78" i="14" s="1"/>
  <c r="L78" i="14"/>
  <c r="M78" i="14" s="1"/>
  <c r="H78" i="14"/>
  <c r="I78" i="14" s="1"/>
  <c r="E78" i="14"/>
  <c r="F78" i="14" s="1"/>
  <c r="AY77" i="14"/>
  <c r="AW77" i="14"/>
  <c r="AR77" i="14"/>
  <c r="AS77" i="14" s="1"/>
  <c r="AO77" i="14"/>
  <c r="AP77" i="14" s="1"/>
  <c r="AK77" i="14"/>
  <c r="AL77" i="14" s="1"/>
  <c r="AH77" i="14"/>
  <c r="AI77" i="14" s="1"/>
  <c r="AC77" i="14"/>
  <c r="Z77" i="14"/>
  <c r="X77" i="14"/>
  <c r="U77" i="14"/>
  <c r="S77" i="14"/>
  <c r="O77" i="14"/>
  <c r="P77" i="14" s="1"/>
  <c r="L77" i="14"/>
  <c r="M77" i="14" s="1"/>
  <c r="H77" i="14"/>
  <c r="I77" i="14" s="1"/>
  <c r="E77" i="14"/>
  <c r="F77" i="14" s="1"/>
  <c r="AY76" i="14"/>
  <c r="AW76" i="14"/>
  <c r="AR76" i="14"/>
  <c r="AS76" i="14" s="1"/>
  <c r="AO76" i="14"/>
  <c r="AP76" i="14" s="1"/>
  <c r="AK76" i="14"/>
  <c r="AL76" i="14" s="1"/>
  <c r="AH76" i="14"/>
  <c r="AI76" i="14" s="1"/>
  <c r="AE76" i="14"/>
  <c r="AC76" i="14"/>
  <c r="Z76" i="14"/>
  <c r="X76" i="14"/>
  <c r="U76" i="14"/>
  <c r="S76" i="14"/>
  <c r="O76" i="14"/>
  <c r="P76" i="14" s="1"/>
  <c r="L76" i="14"/>
  <c r="M76" i="14" s="1"/>
  <c r="H76" i="14"/>
  <c r="I76" i="14" s="1"/>
  <c r="E76" i="14"/>
  <c r="F76" i="14" s="1"/>
  <c r="AY75" i="14"/>
  <c r="AW75" i="14"/>
  <c r="AR75" i="14"/>
  <c r="AS75" i="14" s="1"/>
  <c r="AO75" i="14"/>
  <c r="AP75" i="14" s="1"/>
  <c r="AL75" i="14"/>
  <c r="AH75" i="14"/>
  <c r="AI75" i="14" s="1"/>
  <c r="AC75" i="14"/>
  <c r="Z75" i="14"/>
  <c r="X75" i="14"/>
  <c r="U75" i="14"/>
  <c r="S75" i="14"/>
  <c r="O75" i="14"/>
  <c r="P75" i="14" s="1"/>
  <c r="L75" i="14"/>
  <c r="M75" i="14" s="1"/>
  <c r="H75" i="14"/>
  <c r="I75" i="14" s="1"/>
  <c r="E75" i="14"/>
  <c r="F75" i="14" s="1"/>
  <c r="AY74" i="14"/>
  <c r="AW74" i="14"/>
  <c r="AR74" i="14"/>
  <c r="AS74" i="14" s="1"/>
  <c r="AO74" i="14"/>
  <c r="AP74" i="14" s="1"/>
  <c r="AK74" i="14"/>
  <c r="AL74" i="14" s="1"/>
  <c r="AH74" i="14"/>
  <c r="AI74" i="14" s="1"/>
  <c r="Z74" i="14"/>
  <c r="X74" i="14"/>
  <c r="U74" i="14"/>
  <c r="S74" i="14"/>
  <c r="O74" i="14"/>
  <c r="P74" i="14" s="1"/>
  <c r="L74" i="14"/>
  <c r="M74" i="14" s="1"/>
  <c r="H74" i="14"/>
  <c r="I74" i="14" s="1"/>
  <c r="E74" i="14"/>
  <c r="F74" i="14" s="1"/>
  <c r="AY73" i="14"/>
  <c r="AW73" i="14"/>
  <c r="AR73" i="14"/>
  <c r="AS73" i="14" s="1"/>
  <c r="AO73" i="14"/>
  <c r="AP73" i="14" s="1"/>
  <c r="AL73" i="14"/>
  <c r="AH73" i="14"/>
  <c r="AI73" i="14" s="1"/>
  <c r="AE73" i="14"/>
  <c r="Z73" i="14"/>
  <c r="X73" i="14"/>
  <c r="U73" i="14"/>
  <c r="S73" i="14"/>
  <c r="O73" i="14"/>
  <c r="P73" i="14" s="1"/>
  <c r="L73" i="14"/>
  <c r="M73" i="14" s="1"/>
  <c r="H73" i="14"/>
  <c r="I73" i="14" s="1"/>
  <c r="E73" i="14"/>
  <c r="F73" i="14" s="1"/>
  <c r="AY72" i="14"/>
  <c r="AW72" i="14"/>
  <c r="AR72" i="14"/>
  <c r="AS72" i="14" s="1"/>
  <c r="AO72" i="14"/>
  <c r="AP72" i="14" s="1"/>
  <c r="AK72" i="14"/>
  <c r="AL72" i="14" s="1"/>
  <c r="AH72" i="14"/>
  <c r="AI72" i="14" s="1"/>
  <c r="AE72" i="14"/>
  <c r="AC72" i="14"/>
  <c r="Z72" i="14"/>
  <c r="X72" i="14"/>
  <c r="U72" i="14"/>
  <c r="S72" i="14"/>
  <c r="O72" i="14"/>
  <c r="P72" i="14" s="1"/>
  <c r="L72" i="14"/>
  <c r="M72" i="14" s="1"/>
  <c r="H72" i="14"/>
  <c r="I72" i="14" s="1"/>
  <c r="E72" i="14"/>
  <c r="F72" i="14" s="1"/>
  <c r="AY71" i="14"/>
  <c r="AW71" i="14"/>
  <c r="AR71" i="14"/>
  <c r="AS71" i="14" s="1"/>
  <c r="AO71" i="14"/>
  <c r="AP71" i="14" s="1"/>
  <c r="AK71" i="14"/>
  <c r="AL71" i="14" s="1"/>
  <c r="AH71" i="14"/>
  <c r="AI71" i="14" s="1"/>
  <c r="Z71" i="14"/>
  <c r="X71" i="14"/>
  <c r="U71" i="14"/>
  <c r="S71" i="14"/>
  <c r="O71" i="14"/>
  <c r="P71" i="14" s="1"/>
  <c r="L71" i="14"/>
  <c r="M71" i="14" s="1"/>
  <c r="H71" i="14"/>
  <c r="I71" i="14" s="1"/>
  <c r="E71" i="14"/>
  <c r="F71" i="14" s="1"/>
  <c r="AY70" i="14"/>
  <c r="AW70" i="14"/>
  <c r="AR70" i="14"/>
  <c r="AS70" i="14" s="1"/>
  <c r="AO70" i="14"/>
  <c r="AP70" i="14" s="1"/>
  <c r="AL70" i="14"/>
  <c r="AH70" i="14"/>
  <c r="AI70" i="14" s="1"/>
  <c r="Z70" i="14"/>
  <c r="X70" i="14"/>
  <c r="U70" i="14"/>
  <c r="S70" i="14"/>
  <c r="O70" i="14"/>
  <c r="P70" i="14" s="1"/>
  <c r="L70" i="14"/>
  <c r="M70" i="14" s="1"/>
  <c r="H70" i="14"/>
  <c r="I70" i="14" s="1"/>
  <c r="E70" i="14"/>
  <c r="F70" i="14" s="1"/>
  <c r="AY69" i="14"/>
  <c r="AW69" i="14"/>
  <c r="AR69" i="14"/>
  <c r="AS69" i="14" s="1"/>
  <c r="AO69" i="14"/>
  <c r="AP69" i="14" s="1"/>
  <c r="AK69" i="14"/>
  <c r="AL69" i="14" s="1"/>
  <c r="AH69" i="14"/>
  <c r="AI69" i="14" s="1"/>
  <c r="Z69" i="14"/>
  <c r="X69" i="14"/>
  <c r="U69" i="14"/>
  <c r="S69" i="14"/>
  <c r="O69" i="14"/>
  <c r="P69" i="14" s="1"/>
  <c r="L69" i="14"/>
  <c r="M69" i="14" s="1"/>
  <c r="H69" i="14"/>
  <c r="I69" i="14" s="1"/>
  <c r="E69" i="14"/>
  <c r="F69" i="14" s="1"/>
  <c r="AY68" i="14"/>
  <c r="AW68" i="14"/>
  <c r="AR68" i="14"/>
  <c r="AS68" i="14" s="1"/>
  <c r="AO68" i="14"/>
  <c r="AP68" i="14" s="1"/>
  <c r="AK68" i="14"/>
  <c r="AL68" i="14" s="1"/>
  <c r="AH68" i="14"/>
  <c r="AI68" i="14" s="1"/>
  <c r="AE68" i="14"/>
  <c r="AC68" i="14"/>
  <c r="Z68" i="14"/>
  <c r="X68" i="14"/>
  <c r="U68" i="14"/>
  <c r="S68" i="14"/>
  <c r="O68" i="14"/>
  <c r="P68" i="14" s="1"/>
  <c r="L68" i="14"/>
  <c r="M68" i="14" s="1"/>
  <c r="H68" i="14"/>
  <c r="I68" i="14" s="1"/>
  <c r="E68" i="14"/>
  <c r="F68" i="14" s="1"/>
  <c r="AY67" i="14"/>
  <c r="AW67" i="14"/>
  <c r="AR67" i="14"/>
  <c r="AS67" i="14" s="1"/>
  <c r="AO67" i="14"/>
  <c r="AP67" i="14" s="1"/>
  <c r="AL67" i="14"/>
  <c r="AH67" i="14"/>
  <c r="AI67" i="14" s="1"/>
  <c r="AE67" i="14"/>
  <c r="Z67" i="14"/>
  <c r="X67" i="14"/>
  <c r="U67" i="14"/>
  <c r="S67" i="14"/>
  <c r="O67" i="14"/>
  <c r="P67" i="14" s="1"/>
  <c r="L67" i="14"/>
  <c r="M67" i="14" s="1"/>
  <c r="H67" i="14"/>
  <c r="I67" i="14" s="1"/>
  <c r="E67" i="14"/>
  <c r="F67" i="14" s="1"/>
  <c r="AY66" i="14"/>
  <c r="AW66" i="14"/>
  <c r="AR66" i="14"/>
  <c r="AS66" i="14" s="1"/>
  <c r="AO66" i="14"/>
  <c r="AP66" i="14" s="1"/>
  <c r="AK66" i="14"/>
  <c r="AL66" i="14" s="1"/>
  <c r="AH66" i="14"/>
  <c r="AI66" i="14" s="1"/>
  <c r="AC66" i="14"/>
  <c r="Z66" i="14"/>
  <c r="X66" i="14"/>
  <c r="U66" i="14"/>
  <c r="S66" i="14"/>
  <c r="O66" i="14"/>
  <c r="P66" i="14" s="1"/>
  <c r="L66" i="14"/>
  <c r="M66" i="14" s="1"/>
  <c r="H66" i="14"/>
  <c r="I66" i="14" s="1"/>
  <c r="E66" i="14"/>
  <c r="F66" i="14" s="1"/>
  <c r="AY65" i="14"/>
  <c r="AW65" i="14"/>
  <c r="AR65" i="14"/>
  <c r="AS65" i="14" s="1"/>
  <c r="AO65" i="14"/>
  <c r="AP65" i="14" s="1"/>
  <c r="AL65" i="14"/>
  <c r="AH65" i="14"/>
  <c r="AI65" i="14" s="1"/>
  <c r="Z65" i="14"/>
  <c r="X65" i="14"/>
  <c r="U65" i="14"/>
  <c r="S65" i="14"/>
  <c r="O65" i="14"/>
  <c r="P65" i="14" s="1"/>
  <c r="L65" i="14"/>
  <c r="M65" i="14" s="1"/>
  <c r="H65" i="14"/>
  <c r="I65" i="14" s="1"/>
  <c r="E65" i="14"/>
  <c r="F65" i="14" s="1"/>
  <c r="AY64" i="14"/>
  <c r="AW64" i="14"/>
  <c r="AR64" i="14"/>
  <c r="AS64" i="14" s="1"/>
  <c r="AO64" i="14"/>
  <c r="AP64" i="14" s="1"/>
  <c r="AK64" i="14"/>
  <c r="AL64" i="14" s="1"/>
  <c r="AH64" i="14"/>
  <c r="AI64" i="14" s="1"/>
  <c r="AE64" i="14"/>
  <c r="AC64" i="14"/>
  <c r="Z64" i="14"/>
  <c r="X64" i="14"/>
  <c r="U64" i="14"/>
  <c r="S64" i="14"/>
  <c r="O64" i="14"/>
  <c r="P64" i="14" s="1"/>
  <c r="L64" i="14"/>
  <c r="M64" i="14" s="1"/>
  <c r="H64" i="14"/>
  <c r="I64" i="14" s="1"/>
  <c r="E64" i="14"/>
  <c r="F64" i="14" s="1"/>
  <c r="AY63" i="14"/>
  <c r="AW63" i="14"/>
  <c r="AR63" i="14"/>
  <c r="AS63" i="14" s="1"/>
  <c r="AO63" i="14"/>
  <c r="AP63" i="14" s="1"/>
  <c r="AK63" i="14"/>
  <c r="AL63" i="14" s="1"/>
  <c r="AH63" i="14"/>
  <c r="AI63" i="14" s="1"/>
  <c r="Z63" i="14"/>
  <c r="X63" i="14"/>
  <c r="U63" i="14"/>
  <c r="S63" i="14"/>
  <c r="O63" i="14"/>
  <c r="P63" i="14" s="1"/>
  <c r="L63" i="14"/>
  <c r="M63" i="14" s="1"/>
  <c r="H63" i="14"/>
  <c r="I63" i="14" s="1"/>
  <c r="E63" i="14"/>
  <c r="F63" i="14" s="1"/>
  <c r="AY62" i="14"/>
  <c r="AW62" i="14"/>
  <c r="AR62" i="14"/>
  <c r="AS62" i="14" s="1"/>
  <c r="AO62" i="14"/>
  <c r="AP62" i="14" s="1"/>
  <c r="AL62" i="14"/>
  <c r="AH62" i="14"/>
  <c r="AI62" i="14" s="1"/>
  <c r="Z62" i="14"/>
  <c r="X62" i="14"/>
  <c r="U62" i="14"/>
  <c r="S62" i="14"/>
  <c r="O62" i="14"/>
  <c r="P62" i="14" s="1"/>
  <c r="L62" i="14"/>
  <c r="M62" i="14" s="1"/>
  <c r="H62" i="14"/>
  <c r="I62" i="14" s="1"/>
  <c r="E62" i="14"/>
  <c r="F62" i="14" s="1"/>
  <c r="AY61" i="14"/>
  <c r="AW61" i="14"/>
  <c r="AR61" i="14"/>
  <c r="AS61" i="14" s="1"/>
  <c r="AO61" i="14"/>
  <c r="AP61" i="14" s="1"/>
  <c r="AK61" i="14"/>
  <c r="AL61" i="14" s="1"/>
  <c r="AH61" i="14"/>
  <c r="AI61" i="14" s="1"/>
  <c r="Z61" i="14"/>
  <c r="X61" i="14"/>
  <c r="U61" i="14"/>
  <c r="S61" i="14"/>
  <c r="O61" i="14"/>
  <c r="P61" i="14" s="1"/>
  <c r="L61" i="14"/>
  <c r="M61" i="14" s="1"/>
  <c r="H61" i="14"/>
  <c r="I61" i="14" s="1"/>
  <c r="E61" i="14"/>
  <c r="F61" i="14" s="1"/>
  <c r="AY60" i="14"/>
  <c r="AW60" i="14"/>
  <c r="AR60" i="14"/>
  <c r="AS60" i="14" s="1"/>
  <c r="AO60" i="14"/>
  <c r="AP60" i="14" s="1"/>
  <c r="AK60" i="14"/>
  <c r="AL60" i="14" s="1"/>
  <c r="AH60" i="14"/>
  <c r="AI60" i="14" s="1"/>
  <c r="AE60" i="14"/>
  <c r="AC60" i="14"/>
  <c r="Z60" i="14"/>
  <c r="X60" i="14"/>
  <c r="U60" i="14"/>
  <c r="S60" i="14"/>
  <c r="O60" i="14"/>
  <c r="P60" i="14" s="1"/>
  <c r="L60" i="14"/>
  <c r="M60" i="14" s="1"/>
  <c r="H60" i="14"/>
  <c r="I60" i="14" s="1"/>
  <c r="E60" i="14"/>
  <c r="F60" i="14" s="1"/>
  <c r="AY59" i="14"/>
  <c r="AW59" i="14"/>
  <c r="AR59" i="14"/>
  <c r="AS59" i="14" s="1"/>
  <c r="AO59" i="14"/>
  <c r="AP59" i="14" s="1"/>
  <c r="AL59" i="14"/>
  <c r="AH59" i="14"/>
  <c r="AI59" i="14" s="1"/>
  <c r="Z59" i="14"/>
  <c r="X59" i="14"/>
  <c r="U59" i="14"/>
  <c r="S59" i="14"/>
  <c r="O59" i="14"/>
  <c r="P59" i="14" s="1"/>
  <c r="L59" i="14"/>
  <c r="M59" i="14" s="1"/>
  <c r="H59" i="14"/>
  <c r="I59" i="14" s="1"/>
  <c r="E59" i="14"/>
  <c r="F59" i="14" s="1"/>
  <c r="AY58" i="14"/>
  <c r="AW58" i="14"/>
  <c r="AR58" i="14"/>
  <c r="AS58" i="14" s="1"/>
  <c r="AO58" i="14"/>
  <c r="AP58" i="14" s="1"/>
  <c r="AK58" i="14"/>
  <c r="AL58" i="14" s="1"/>
  <c r="AH58" i="14"/>
  <c r="AI58" i="14" s="1"/>
  <c r="Z58" i="14"/>
  <c r="X58" i="14"/>
  <c r="U58" i="14"/>
  <c r="S58" i="14"/>
  <c r="O58" i="14"/>
  <c r="P58" i="14" s="1"/>
  <c r="L58" i="14"/>
  <c r="M58" i="14" s="1"/>
  <c r="H58" i="14"/>
  <c r="I58" i="14" s="1"/>
  <c r="E58" i="14"/>
  <c r="F58" i="14" s="1"/>
  <c r="AY57" i="14"/>
  <c r="AW57" i="14"/>
  <c r="AR57" i="14"/>
  <c r="AS57" i="14" s="1"/>
  <c r="AO57" i="14"/>
  <c r="AP57" i="14" s="1"/>
  <c r="AL57" i="14"/>
  <c r="AH57" i="14"/>
  <c r="AI57" i="14" s="1"/>
  <c r="AE57" i="14"/>
  <c r="Z57" i="14"/>
  <c r="X57" i="14"/>
  <c r="U57" i="14"/>
  <c r="S57" i="14"/>
  <c r="O57" i="14"/>
  <c r="P57" i="14" s="1"/>
  <c r="L57" i="14"/>
  <c r="M57" i="14" s="1"/>
  <c r="H57" i="14"/>
  <c r="I57" i="14" s="1"/>
  <c r="E57" i="14"/>
  <c r="F57" i="14" s="1"/>
  <c r="AY56" i="14"/>
  <c r="AW56" i="14"/>
  <c r="AR56" i="14"/>
  <c r="AS56" i="14" s="1"/>
  <c r="AO56" i="14"/>
  <c r="AP56" i="14" s="1"/>
  <c r="AK56" i="14"/>
  <c r="AL56" i="14" s="1"/>
  <c r="AH56" i="14"/>
  <c r="AI56" i="14" s="1"/>
  <c r="AE56" i="14"/>
  <c r="AC56" i="14"/>
  <c r="Z56" i="14"/>
  <c r="X56" i="14"/>
  <c r="U56" i="14"/>
  <c r="S56" i="14"/>
  <c r="O56" i="14"/>
  <c r="P56" i="14" s="1"/>
  <c r="L56" i="14"/>
  <c r="M56" i="14" s="1"/>
  <c r="H56" i="14"/>
  <c r="I56" i="14" s="1"/>
  <c r="E56" i="14"/>
  <c r="F56" i="14" s="1"/>
  <c r="AY55" i="14"/>
  <c r="AW55" i="14"/>
  <c r="AR55" i="14"/>
  <c r="AS55" i="14" s="1"/>
  <c r="AO55" i="14"/>
  <c r="AP55" i="14" s="1"/>
  <c r="AK55" i="14"/>
  <c r="AL55" i="14" s="1"/>
  <c r="AH55" i="14"/>
  <c r="AI55" i="14" s="1"/>
  <c r="AE55" i="14"/>
  <c r="Z55" i="14"/>
  <c r="X55" i="14"/>
  <c r="U55" i="14"/>
  <c r="S55" i="14"/>
  <c r="O55" i="14"/>
  <c r="P55" i="14" s="1"/>
  <c r="L55" i="14"/>
  <c r="M55" i="14" s="1"/>
  <c r="H55" i="14"/>
  <c r="I55" i="14" s="1"/>
  <c r="E55" i="14"/>
  <c r="F55" i="14" s="1"/>
  <c r="AY54" i="14"/>
  <c r="AW54" i="14"/>
  <c r="AR54" i="14"/>
  <c r="AS54" i="14" s="1"/>
  <c r="AO54" i="14"/>
  <c r="AP54" i="14" s="1"/>
  <c r="AL54" i="14"/>
  <c r="AH54" i="14"/>
  <c r="AI54" i="14" s="1"/>
  <c r="AE54" i="14"/>
  <c r="Z54" i="14"/>
  <c r="X54" i="14"/>
  <c r="U54" i="14"/>
  <c r="S54" i="14"/>
  <c r="O54" i="14"/>
  <c r="P54" i="14" s="1"/>
  <c r="L54" i="14"/>
  <c r="M54" i="14" s="1"/>
  <c r="H54" i="14"/>
  <c r="I54" i="14" s="1"/>
  <c r="E54" i="14"/>
  <c r="F54" i="14" s="1"/>
  <c r="AY53" i="14"/>
  <c r="AW53" i="14"/>
  <c r="AR53" i="14"/>
  <c r="AS53" i="14" s="1"/>
  <c r="AO53" i="14"/>
  <c r="AP53" i="14" s="1"/>
  <c r="AK53" i="14"/>
  <c r="AL53" i="14" s="1"/>
  <c r="AH53" i="14"/>
  <c r="AI53" i="14" s="1"/>
  <c r="Z53" i="14"/>
  <c r="X53" i="14"/>
  <c r="U53" i="14"/>
  <c r="S53" i="14"/>
  <c r="O53" i="14"/>
  <c r="P53" i="14" s="1"/>
  <c r="L53" i="14"/>
  <c r="M53" i="14" s="1"/>
  <c r="H53" i="14"/>
  <c r="I53" i="14" s="1"/>
  <c r="E53" i="14"/>
  <c r="F53" i="14" s="1"/>
  <c r="AY52" i="14"/>
  <c r="AW52" i="14"/>
  <c r="AR52" i="14"/>
  <c r="AS52" i="14" s="1"/>
  <c r="AO52" i="14"/>
  <c r="AP52" i="14" s="1"/>
  <c r="AK52" i="14"/>
  <c r="AL52" i="14" s="1"/>
  <c r="AH52" i="14"/>
  <c r="AI52" i="14" s="1"/>
  <c r="AE52" i="14"/>
  <c r="AC52" i="14"/>
  <c r="Z52" i="14"/>
  <c r="X52" i="14"/>
  <c r="U52" i="14"/>
  <c r="S52" i="14"/>
  <c r="O52" i="14"/>
  <c r="P52" i="14" s="1"/>
  <c r="L52" i="14"/>
  <c r="M52" i="14" s="1"/>
  <c r="H52" i="14"/>
  <c r="I52" i="14" s="1"/>
  <c r="E52" i="14"/>
  <c r="F52" i="14" s="1"/>
  <c r="AY51" i="14"/>
  <c r="AW51" i="14"/>
  <c r="AR51" i="14"/>
  <c r="AS51" i="14" s="1"/>
  <c r="AO51" i="14"/>
  <c r="AP51" i="14" s="1"/>
  <c r="AL51" i="14"/>
  <c r="AH51" i="14"/>
  <c r="AI51" i="14" s="1"/>
  <c r="AE51" i="14"/>
  <c r="AC51" i="14"/>
  <c r="Z51" i="14"/>
  <c r="X51" i="14"/>
  <c r="U51" i="14"/>
  <c r="S51" i="14"/>
  <c r="O51" i="14"/>
  <c r="P51" i="14" s="1"/>
  <c r="L51" i="14"/>
  <c r="M51" i="14" s="1"/>
  <c r="H51" i="14"/>
  <c r="I51" i="14" s="1"/>
  <c r="E51" i="14"/>
  <c r="F51" i="14" s="1"/>
  <c r="AY50" i="14"/>
  <c r="AW50" i="14"/>
  <c r="AR50" i="14"/>
  <c r="AS50" i="14" s="1"/>
  <c r="AO50" i="14"/>
  <c r="AP50" i="14" s="1"/>
  <c r="AK50" i="14"/>
  <c r="AL50" i="14" s="1"/>
  <c r="AH50" i="14"/>
  <c r="AI50" i="14" s="1"/>
  <c r="AE50" i="14"/>
  <c r="AC50" i="14"/>
  <c r="Z50" i="14"/>
  <c r="X50" i="14"/>
  <c r="U50" i="14"/>
  <c r="S50" i="14"/>
  <c r="O50" i="14"/>
  <c r="P50" i="14" s="1"/>
  <c r="L50" i="14"/>
  <c r="M50" i="14" s="1"/>
  <c r="H50" i="14"/>
  <c r="I50" i="14" s="1"/>
  <c r="E50" i="14"/>
  <c r="F50" i="14" s="1"/>
  <c r="AY49" i="14"/>
  <c r="AW49" i="14"/>
  <c r="AR49" i="14"/>
  <c r="AS49" i="14" s="1"/>
  <c r="AO49" i="14"/>
  <c r="AP49" i="14" s="1"/>
  <c r="AL49" i="14"/>
  <c r="AH49" i="14"/>
  <c r="AI49" i="14" s="1"/>
  <c r="AE49" i="14"/>
  <c r="AC49" i="14"/>
  <c r="Z49" i="14"/>
  <c r="X49" i="14"/>
  <c r="U49" i="14"/>
  <c r="S49" i="14"/>
  <c r="O49" i="14"/>
  <c r="P49" i="14" s="1"/>
  <c r="L49" i="14"/>
  <c r="M49" i="14" s="1"/>
  <c r="H49" i="14"/>
  <c r="I49" i="14" s="1"/>
  <c r="E49" i="14"/>
  <c r="F49" i="14" s="1"/>
  <c r="AY48" i="14"/>
  <c r="AW48" i="14"/>
  <c r="AR48" i="14"/>
  <c r="AS48" i="14" s="1"/>
  <c r="AO48" i="14"/>
  <c r="AP48" i="14" s="1"/>
  <c r="AK48" i="14"/>
  <c r="AL48" i="14" s="1"/>
  <c r="AH48" i="14"/>
  <c r="AI48" i="14" s="1"/>
  <c r="AE48" i="14"/>
  <c r="AC48" i="14"/>
  <c r="Z48" i="14"/>
  <c r="X48" i="14"/>
  <c r="U48" i="14"/>
  <c r="S48" i="14"/>
  <c r="O48" i="14"/>
  <c r="P48" i="14" s="1"/>
  <c r="L48" i="14"/>
  <c r="M48" i="14" s="1"/>
  <c r="H48" i="14"/>
  <c r="I48" i="14" s="1"/>
  <c r="E48" i="14"/>
  <c r="F48" i="14" s="1"/>
  <c r="AY47" i="14"/>
  <c r="AW47" i="14"/>
  <c r="AR47" i="14"/>
  <c r="AS47" i="14" s="1"/>
  <c r="AO47" i="14"/>
  <c r="AP47" i="14" s="1"/>
  <c r="AK47" i="14"/>
  <c r="AL47" i="14" s="1"/>
  <c r="AH47" i="14"/>
  <c r="AI47" i="14" s="1"/>
  <c r="AE47" i="14"/>
  <c r="AC47" i="14"/>
  <c r="Z47" i="14"/>
  <c r="X47" i="14"/>
  <c r="U47" i="14"/>
  <c r="S47" i="14"/>
  <c r="O47" i="14"/>
  <c r="P47" i="14" s="1"/>
  <c r="L47" i="14"/>
  <c r="M47" i="14" s="1"/>
  <c r="H47" i="14"/>
  <c r="I47" i="14" s="1"/>
  <c r="E47" i="14"/>
  <c r="F47" i="14" s="1"/>
  <c r="AY46" i="14"/>
  <c r="AW46" i="14"/>
  <c r="AR46" i="14"/>
  <c r="AS46" i="14" s="1"/>
  <c r="AO46" i="14"/>
  <c r="AP46" i="14" s="1"/>
  <c r="AL46" i="14"/>
  <c r="AH46" i="14"/>
  <c r="AI46" i="14" s="1"/>
  <c r="AE46" i="14"/>
  <c r="AC46" i="14"/>
  <c r="Z46" i="14"/>
  <c r="X46" i="14"/>
  <c r="U46" i="14"/>
  <c r="S46" i="14"/>
  <c r="O46" i="14"/>
  <c r="P46" i="14" s="1"/>
  <c r="L46" i="14"/>
  <c r="M46" i="14" s="1"/>
  <c r="H46" i="14"/>
  <c r="I46" i="14" s="1"/>
  <c r="E46" i="14"/>
  <c r="F46" i="14" s="1"/>
  <c r="AY45" i="14"/>
  <c r="AW45" i="14"/>
  <c r="AR45" i="14"/>
  <c r="AS45" i="14" s="1"/>
  <c r="AO45" i="14"/>
  <c r="AP45" i="14" s="1"/>
  <c r="AK45" i="14"/>
  <c r="AL45" i="14" s="1"/>
  <c r="AH45" i="14"/>
  <c r="AI45" i="14" s="1"/>
  <c r="AE45" i="14"/>
  <c r="AC45" i="14"/>
  <c r="Z45" i="14"/>
  <c r="X45" i="14"/>
  <c r="U45" i="14"/>
  <c r="S45" i="14"/>
  <c r="O45" i="14"/>
  <c r="P45" i="14" s="1"/>
  <c r="L45" i="14"/>
  <c r="M45" i="14" s="1"/>
  <c r="H45" i="14"/>
  <c r="I45" i="14" s="1"/>
  <c r="E45" i="14"/>
  <c r="F45" i="14" s="1"/>
  <c r="AY44" i="14"/>
  <c r="AW44" i="14"/>
  <c r="AR44" i="14"/>
  <c r="AS44" i="14" s="1"/>
  <c r="AO44" i="14"/>
  <c r="AP44" i="14" s="1"/>
  <c r="AK44" i="14"/>
  <c r="AL44" i="14" s="1"/>
  <c r="AH44" i="14"/>
  <c r="AI44" i="14" s="1"/>
  <c r="AE44" i="14"/>
  <c r="AC44" i="14"/>
  <c r="Z44" i="14"/>
  <c r="X44" i="14"/>
  <c r="U44" i="14"/>
  <c r="S44" i="14"/>
  <c r="O44" i="14"/>
  <c r="P44" i="14" s="1"/>
  <c r="L44" i="14"/>
  <c r="M44" i="14" s="1"/>
  <c r="H44" i="14"/>
  <c r="I44" i="14" s="1"/>
  <c r="E44" i="14"/>
  <c r="F44" i="14" s="1"/>
  <c r="AY43" i="14"/>
  <c r="AW43" i="14"/>
  <c r="AR43" i="14"/>
  <c r="AS43" i="14" s="1"/>
  <c r="AO43" i="14"/>
  <c r="AP43" i="14" s="1"/>
  <c r="AL43" i="14"/>
  <c r="AH43" i="14"/>
  <c r="AI43" i="14" s="1"/>
  <c r="AE43" i="14"/>
  <c r="AC43" i="14"/>
  <c r="Z43" i="14"/>
  <c r="X43" i="14"/>
  <c r="U43" i="14"/>
  <c r="S43" i="14"/>
  <c r="O43" i="14"/>
  <c r="P43" i="14" s="1"/>
  <c r="L43" i="14"/>
  <c r="M43" i="14" s="1"/>
  <c r="H43" i="14"/>
  <c r="I43" i="14" s="1"/>
  <c r="E43" i="14"/>
  <c r="F43" i="14" s="1"/>
  <c r="AY42" i="14"/>
  <c r="AW42" i="14"/>
  <c r="AR42" i="14"/>
  <c r="AS42" i="14" s="1"/>
  <c r="AO42" i="14"/>
  <c r="AP42" i="14" s="1"/>
  <c r="AK42" i="14"/>
  <c r="AL42" i="14" s="1"/>
  <c r="AH42" i="14"/>
  <c r="AI42" i="14" s="1"/>
  <c r="AE42" i="14"/>
  <c r="AC42" i="14"/>
  <c r="Z42" i="14"/>
  <c r="X42" i="14"/>
  <c r="U42" i="14"/>
  <c r="S42" i="14"/>
  <c r="O42" i="14"/>
  <c r="P42" i="14" s="1"/>
  <c r="L42" i="14"/>
  <c r="M42" i="14" s="1"/>
  <c r="H42" i="14"/>
  <c r="I42" i="14" s="1"/>
  <c r="E42" i="14"/>
  <c r="F42" i="14" s="1"/>
  <c r="AY41" i="14"/>
  <c r="AW41" i="14"/>
  <c r="AR41" i="14"/>
  <c r="AS41" i="14" s="1"/>
  <c r="AO41" i="14"/>
  <c r="AP41" i="14" s="1"/>
  <c r="AL41" i="14"/>
  <c r="AH41" i="14"/>
  <c r="AI41" i="14" s="1"/>
  <c r="AE41" i="14"/>
  <c r="AC41" i="14"/>
  <c r="Z41" i="14"/>
  <c r="X41" i="14"/>
  <c r="U41" i="14"/>
  <c r="S41" i="14"/>
  <c r="O41" i="14"/>
  <c r="P41" i="14" s="1"/>
  <c r="L41" i="14"/>
  <c r="M41" i="14" s="1"/>
  <c r="H41" i="14"/>
  <c r="I41" i="14" s="1"/>
  <c r="E41" i="14"/>
  <c r="F41" i="14" s="1"/>
  <c r="AY40" i="14"/>
  <c r="AW40" i="14"/>
  <c r="AR40" i="14"/>
  <c r="AS40" i="14" s="1"/>
  <c r="AO40" i="14"/>
  <c r="AP40" i="14" s="1"/>
  <c r="AK40" i="14"/>
  <c r="AL40" i="14" s="1"/>
  <c r="AH40" i="14"/>
  <c r="AI40" i="14" s="1"/>
  <c r="AE40" i="14"/>
  <c r="AC40" i="14"/>
  <c r="Z40" i="14"/>
  <c r="X40" i="14"/>
  <c r="U40" i="14"/>
  <c r="S40" i="14"/>
  <c r="O40" i="14"/>
  <c r="P40" i="14" s="1"/>
  <c r="L40" i="14"/>
  <c r="M40" i="14" s="1"/>
  <c r="H40" i="14"/>
  <c r="I40" i="14" s="1"/>
  <c r="E40" i="14"/>
  <c r="F40" i="14" s="1"/>
  <c r="AY39" i="14"/>
  <c r="AW39" i="14"/>
  <c r="AR39" i="14"/>
  <c r="AS39" i="14" s="1"/>
  <c r="AO39" i="14"/>
  <c r="AP39" i="14" s="1"/>
  <c r="AK39" i="14"/>
  <c r="AL39" i="14" s="1"/>
  <c r="AH39" i="14"/>
  <c r="AI39" i="14" s="1"/>
  <c r="AE39" i="14"/>
  <c r="AC39" i="14"/>
  <c r="Z39" i="14"/>
  <c r="X39" i="14"/>
  <c r="U39" i="14"/>
  <c r="S39" i="14"/>
  <c r="O39" i="14"/>
  <c r="P39" i="14" s="1"/>
  <c r="L39" i="14"/>
  <c r="M39" i="14" s="1"/>
  <c r="H39" i="14"/>
  <c r="I39" i="14" s="1"/>
  <c r="E39" i="14"/>
  <c r="F39" i="14" s="1"/>
  <c r="AY38" i="14"/>
  <c r="AW38" i="14"/>
  <c r="AR38" i="14"/>
  <c r="AS38" i="14" s="1"/>
  <c r="AO38" i="14"/>
  <c r="AP38" i="14" s="1"/>
  <c r="AL38" i="14"/>
  <c r="AH38" i="14"/>
  <c r="AI38" i="14" s="1"/>
  <c r="AE38" i="14"/>
  <c r="AC38" i="14"/>
  <c r="Z38" i="14"/>
  <c r="X38" i="14"/>
  <c r="U38" i="14"/>
  <c r="S38" i="14"/>
  <c r="O38" i="14"/>
  <c r="P38" i="14" s="1"/>
  <c r="L38" i="14"/>
  <c r="M38" i="14" s="1"/>
  <c r="H38" i="14"/>
  <c r="I38" i="14" s="1"/>
  <c r="E38" i="14"/>
  <c r="F38" i="14" s="1"/>
  <c r="AY37" i="14"/>
  <c r="AW37" i="14"/>
  <c r="AR37" i="14"/>
  <c r="AS37" i="14" s="1"/>
  <c r="AO37" i="14"/>
  <c r="AP37" i="14" s="1"/>
  <c r="AK37" i="14"/>
  <c r="AL37" i="14" s="1"/>
  <c r="AH37" i="14"/>
  <c r="AI37" i="14" s="1"/>
  <c r="AE37" i="14"/>
  <c r="AC37" i="14"/>
  <c r="Z37" i="14"/>
  <c r="X37" i="14"/>
  <c r="U37" i="14"/>
  <c r="S37" i="14"/>
  <c r="O37" i="14"/>
  <c r="P37" i="14" s="1"/>
  <c r="L37" i="14"/>
  <c r="M37" i="14" s="1"/>
  <c r="H37" i="14"/>
  <c r="I37" i="14" s="1"/>
  <c r="E37" i="14"/>
  <c r="F37" i="14" s="1"/>
  <c r="AY36" i="14"/>
  <c r="AW36" i="14"/>
  <c r="AR36" i="14"/>
  <c r="AS36" i="14" s="1"/>
  <c r="AO36" i="14"/>
  <c r="AP36" i="14" s="1"/>
  <c r="AK36" i="14"/>
  <c r="AL36" i="14" s="1"/>
  <c r="AH36" i="14"/>
  <c r="AI36" i="14" s="1"/>
  <c r="AE36" i="14"/>
  <c r="AC36" i="14"/>
  <c r="Z36" i="14"/>
  <c r="X36" i="14"/>
  <c r="U36" i="14"/>
  <c r="S36" i="14"/>
  <c r="O36" i="14"/>
  <c r="P36" i="14" s="1"/>
  <c r="L36" i="14"/>
  <c r="M36" i="14" s="1"/>
  <c r="H36" i="14"/>
  <c r="I36" i="14" s="1"/>
  <c r="E36" i="14"/>
  <c r="F36" i="14" s="1"/>
  <c r="AY35" i="14"/>
  <c r="AW35" i="14"/>
  <c r="AR35" i="14"/>
  <c r="AS35" i="14" s="1"/>
  <c r="AO35" i="14"/>
  <c r="AP35" i="14" s="1"/>
  <c r="AL35" i="14"/>
  <c r="AH35" i="14"/>
  <c r="AI35" i="14" s="1"/>
  <c r="AE35" i="14"/>
  <c r="AC35" i="14"/>
  <c r="Z35" i="14"/>
  <c r="X35" i="14"/>
  <c r="U35" i="14"/>
  <c r="S35" i="14"/>
  <c r="O35" i="14"/>
  <c r="P35" i="14" s="1"/>
  <c r="L35" i="14"/>
  <c r="M35" i="14" s="1"/>
  <c r="H35" i="14"/>
  <c r="I35" i="14" s="1"/>
  <c r="E35" i="14"/>
  <c r="F35" i="14" s="1"/>
  <c r="AY34" i="14"/>
  <c r="AW34" i="14"/>
  <c r="AR34" i="14"/>
  <c r="AS34" i="14" s="1"/>
  <c r="AO34" i="14"/>
  <c r="AP34" i="14" s="1"/>
  <c r="AK34" i="14"/>
  <c r="AL34" i="14" s="1"/>
  <c r="AH34" i="14"/>
  <c r="AI34" i="14" s="1"/>
  <c r="AE34" i="14"/>
  <c r="AC34" i="14"/>
  <c r="Z34" i="14"/>
  <c r="X34" i="14"/>
  <c r="U34" i="14"/>
  <c r="S34" i="14"/>
  <c r="O34" i="14"/>
  <c r="P34" i="14" s="1"/>
  <c r="L34" i="14"/>
  <c r="M34" i="14" s="1"/>
  <c r="H34" i="14"/>
  <c r="I34" i="14" s="1"/>
  <c r="E34" i="14"/>
  <c r="F34" i="14" s="1"/>
  <c r="AY33" i="14"/>
  <c r="AW33" i="14"/>
  <c r="AR33" i="14"/>
  <c r="AS33" i="14" s="1"/>
  <c r="AO33" i="14"/>
  <c r="AP33" i="14" s="1"/>
  <c r="AL33" i="14"/>
  <c r="AH33" i="14"/>
  <c r="AI33" i="14" s="1"/>
  <c r="AE33" i="14"/>
  <c r="AC33" i="14"/>
  <c r="Z33" i="14"/>
  <c r="X33" i="14"/>
  <c r="U33" i="14"/>
  <c r="S33" i="14"/>
  <c r="O33" i="14"/>
  <c r="P33" i="14" s="1"/>
  <c r="L33" i="14"/>
  <c r="M33" i="14" s="1"/>
  <c r="H33" i="14"/>
  <c r="I33" i="14" s="1"/>
  <c r="E33" i="14"/>
  <c r="F33" i="14" s="1"/>
  <c r="AY32" i="14"/>
  <c r="AW32" i="14"/>
  <c r="AR32" i="14"/>
  <c r="AS32" i="14" s="1"/>
  <c r="AO32" i="14"/>
  <c r="AP32" i="14" s="1"/>
  <c r="AK32" i="14"/>
  <c r="AL32" i="14" s="1"/>
  <c r="AH32" i="14"/>
  <c r="AI32" i="14" s="1"/>
  <c r="AE32" i="14"/>
  <c r="AC32" i="14"/>
  <c r="Z32" i="14"/>
  <c r="X32" i="14"/>
  <c r="U32" i="14"/>
  <c r="S32" i="14"/>
  <c r="O32" i="14"/>
  <c r="P32" i="14" s="1"/>
  <c r="L32" i="14"/>
  <c r="M32" i="14" s="1"/>
  <c r="H32" i="14"/>
  <c r="I32" i="14" s="1"/>
  <c r="E32" i="14"/>
  <c r="F32" i="14" s="1"/>
  <c r="AY31" i="14"/>
  <c r="AW31" i="14"/>
  <c r="AR31" i="14"/>
  <c r="AS31" i="14" s="1"/>
  <c r="AO31" i="14"/>
  <c r="AP31" i="14" s="1"/>
  <c r="AK31" i="14"/>
  <c r="AL31" i="14" s="1"/>
  <c r="AH31" i="14"/>
  <c r="AI31" i="14" s="1"/>
  <c r="AE31" i="14"/>
  <c r="AC31" i="14"/>
  <c r="Z31" i="14"/>
  <c r="X31" i="14"/>
  <c r="U31" i="14"/>
  <c r="S31" i="14"/>
  <c r="O31" i="14"/>
  <c r="P31" i="14" s="1"/>
  <c r="L31" i="14"/>
  <c r="M31" i="14" s="1"/>
  <c r="H31" i="14"/>
  <c r="I31" i="14" s="1"/>
  <c r="E31" i="14"/>
  <c r="F31" i="14" s="1"/>
  <c r="AY30" i="14"/>
  <c r="AW30" i="14"/>
  <c r="AR30" i="14"/>
  <c r="AS30" i="14" s="1"/>
  <c r="AO30" i="14"/>
  <c r="AP30" i="14" s="1"/>
  <c r="AL30" i="14"/>
  <c r="AH30" i="14"/>
  <c r="AI30" i="14" s="1"/>
  <c r="AE30" i="14"/>
  <c r="AC30" i="14"/>
  <c r="Z30" i="14"/>
  <c r="X30" i="14"/>
  <c r="U30" i="14"/>
  <c r="S30" i="14"/>
  <c r="O30" i="14"/>
  <c r="P30" i="14" s="1"/>
  <c r="L30" i="14"/>
  <c r="M30" i="14" s="1"/>
  <c r="H30" i="14"/>
  <c r="I30" i="14" s="1"/>
  <c r="E30" i="14"/>
  <c r="F30" i="14" s="1"/>
  <c r="AY29" i="14"/>
  <c r="AW29" i="14"/>
  <c r="AR29" i="14"/>
  <c r="AS29" i="14" s="1"/>
  <c r="AO29" i="14"/>
  <c r="AP29" i="14" s="1"/>
  <c r="AK29" i="14"/>
  <c r="AL29" i="14" s="1"/>
  <c r="AH29" i="14"/>
  <c r="AI29" i="14" s="1"/>
  <c r="AE29" i="14"/>
  <c r="AC29" i="14"/>
  <c r="Z29" i="14"/>
  <c r="X29" i="14"/>
  <c r="U29" i="14"/>
  <c r="S29" i="14"/>
  <c r="O29" i="14"/>
  <c r="P29" i="14" s="1"/>
  <c r="L29" i="14"/>
  <c r="M29" i="14" s="1"/>
  <c r="H29" i="14"/>
  <c r="I29" i="14" s="1"/>
  <c r="E29" i="14"/>
  <c r="F29" i="14" s="1"/>
  <c r="AY28" i="14"/>
  <c r="AW28" i="14"/>
  <c r="AR28" i="14"/>
  <c r="AS28" i="14" s="1"/>
  <c r="AO28" i="14"/>
  <c r="AP28" i="14" s="1"/>
  <c r="AK28" i="14"/>
  <c r="AL28" i="14" s="1"/>
  <c r="AH28" i="14"/>
  <c r="AI28" i="14" s="1"/>
  <c r="AE28" i="14"/>
  <c r="AC28" i="14"/>
  <c r="Z28" i="14"/>
  <c r="X28" i="14"/>
  <c r="U28" i="14"/>
  <c r="S28" i="14"/>
  <c r="O28" i="14"/>
  <c r="P28" i="14" s="1"/>
  <c r="L28" i="14"/>
  <c r="M28" i="14" s="1"/>
  <c r="H28" i="14"/>
  <c r="I28" i="14" s="1"/>
  <c r="E28" i="14"/>
  <c r="F28" i="14" s="1"/>
  <c r="AY27" i="14"/>
  <c r="AW27" i="14"/>
  <c r="AR27" i="14"/>
  <c r="AS27" i="14" s="1"/>
  <c r="AO27" i="14"/>
  <c r="AP27" i="14" s="1"/>
  <c r="AL27" i="14"/>
  <c r="AH27" i="14"/>
  <c r="AI27" i="14" s="1"/>
  <c r="AE27" i="14"/>
  <c r="AC27" i="14"/>
  <c r="Z27" i="14"/>
  <c r="X27" i="14"/>
  <c r="U27" i="14"/>
  <c r="S27" i="14"/>
  <c r="O27" i="14"/>
  <c r="P27" i="14" s="1"/>
  <c r="L27" i="14"/>
  <c r="M27" i="14" s="1"/>
  <c r="H27" i="14"/>
  <c r="I27" i="14" s="1"/>
  <c r="E27" i="14"/>
  <c r="F27" i="14" s="1"/>
  <c r="AY26" i="14"/>
  <c r="AW26" i="14"/>
  <c r="AR26" i="14"/>
  <c r="AS26" i="14" s="1"/>
  <c r="AO26" i="14"/>
  <c r="AP26" i="14" s="1"/>
  <c r="AK26" i="14"/>
  <c r="AL26" i="14" s="1"/>
  <c r="AH26" i="14"/>
  <c r="AI26" i="14" s="1"/>
  <c r="AE26" i="14"/>
  <c r="AC26" i="14"/>
  <c r="Z26" i="14"/>
  <c r="X26" i="14"/>
  <c r="U26" i="14"/>
  <c r="S26" i="14"/>
  <c r="O26" i="14"/>
  <c r="P26" i="14" s="1"/>
  <c r="L26" i="14"/>
  <c r="M26" i="14" s="1"/>
  <c r="H26" i="14"/>
  <c r="I26" i="14" s="1"/>
  <c r="E26" i="14"/>
  <c r="F26" i="14" s="1"/>
  <c r="AY25" i="14"/>
  <c r="AW25" i="14"/>
  <c r="AR25" i="14"/>
  <c r="AS25" i="14" s="1"/>
  <c r="AO25" i="14"/>
  <c r="AP25" i="14" s="1"/>
  <c r="AL25" i="14"/>
  <c r="AH25" i="14"/>
  <c r="AI25" i="14" s="1"/>
  <c r="AE25" i="14"/>
  <c r="AC25" i="14"/>
  <c r="Z25" i="14"/>
  <c r="X25" i="14"/>
  <c r="U25" i="14"/>
  <c r="S25" i="14"/>
  <c r="O25" i="14"/>
  <c r="P25" i="14" s="1"/>
  <c r="L25" i="14"/>
  <c r="M25" i="14" s="1"/>
  <c r="H25" i="14"/>
  <c r="I25" i="14" s="1"/>
  <c r="E25" i="14"/>
  <c r="F25" i="14" s="1"/>
  <c r="AY24" i="14"/>
  <c r="AW24" i="14"/>
  <c r="AR24" i="14"/>
  <c r="AS24" i="14" s="1"/>
  <c r="AO24" i="14"/>
  <c r="AP24" i="14" s="1"/>
  <c r="AK24" i="14"/>
  <c r="AL24" i="14" s="1"/>
  <c r="AH24" i="14"/>
  <c r="AI24" i="14" s="1"/>
  <c r="AE24" i="14"/>
  <c r="AC24" i="14"/>
  <c r="Z24" i="14"/>
  <c r="X24" i="14"/>
  <c r="U24" i="14"/>
  <c r="S24" i="14"/>
  <c r="O24" i="14"/>
  <c r="P24" i="14" s="1"/>
  <c r="L24" i="14"/>
  <c r="M24" i="14" s="1"/>
  <c r="H24" i="14"/>
  <c r="I24" i="14" s="1"/>
  <c r="E24" i="14"/>
  <c r="F24" i="14" s="1"/>
  <c r="AY23" i="14"/>
  <c r="AW23" i="14"/>
  <c r="AR23" i="14"/>
  <c r="AS23" i="14" s="1"/>
  <c r="AO23" i="14"/>
  <c r="AP23" i="14" s="1"/>
  <c r="AK23" i="14"/>
  <c r="AL23" i="14" s="1"/>
  <c r="AH23" i="14"/>
  <c r="AI23" i="14" s="1"/>
  <c r="AE23" i="14"/>
  <c r="AC23" i="14"/>
  <c r="Z23" i="14"/>
  <c r="X23" i="14"/>
  <c r="U23" i="14"/>
  <c r="S23" i="14"/>
  <c r="O23" i="14"/>
  <c r="P23" i="14" s="1"/>
  <c r="L23" i="14"/>
  <c r="M23" i="14" s="1"/>
  <c r="H23" i="14"/>
  <c r="I23" i="14" s="1"/>
  <c r="E23" i="14"/>
  <c r="F23" i="14" s="1"/>
  <c r="AY22" i="14"/>
  <c r="AW22" i="14"/>
  <c r="AR22" i="14"/>
  <c r="AS22" i="14" s="1"/>
  <c r="AO22" i="14"/>
  <c r="AP22" i="14" s="1"/>
  <c r="AL22" i="14"/>
  <c r="AH22" i="14"/>
  <c r="AI22" i="14" s="1"/>
  <c r="AE22" i="14"/>
  <c r="AC22" i="14"/>
  <c r="Z22" i="14"/>
  <c r="X22" i="14"/>
  <c r="U22" i="14"/>
  <c r="S22" i="14"/>
  <c r="O22" i="14"/>
  <c r="P22" i="14" s="1"/>
  <c r="L22" i="14"/>
  <c r="M22" i="14" s="1"/>
  <c r="H22" i="14"/>
  <c r="I22" i="14" s="1"/>
  <c r="E22" i="14"/>
  <c r="F22" i="14" s="1"/>
  <c r="AY21" i="14"/>
  <c r="AW21" i="14"/>
  <c r="AR21" i="14"/>
  <c r="AS21" i="14" s="1"/>
  <c r="AO21" i="14"/>
  <c r="AP21" i="14" s="1"/>
  <c r="AK21" i="14"/>
  <c r="AL21" i="14" s="1"/>
  <c r="AH21" i="14"/>
  <c r="AI21" i="14" s="1"/>
  <c r="AE21" i="14"/>
  <c r="AC21" i="14"/>
  <c r="Z21" i="14"/>
  <c r="X21" i="14"/>
  <c r="U21" i="14"/>
  <c r="S21" i="14"/>
  <c r="O21" i="14"/>
  <c r="P21" i="14" s="1"/>
  <c r="L21" i="14"/>
  <c r="M21" i="14" s="1"/>
  <c r="H21" i="14"/>
  <c r="I21" i="14" s="1"/>
  <c r="E21" i="14"/>
  <c r="F21" i="14" s="1"/>
  <c r="AY20" i="14"/>
  <c r="AW20" i="14"/>
  <c r="AR20" i="14"/>
  <c r="AS20" i="14" s="1"/>
  <c r="AO20" i="14"/>
  <c r="AP20" i="14" s="1"/>
  <c r="AK20" i="14"/>
  <c r="AL20" i="14" s="1"/>
  <c r="AH20" i="14"/>
  <c r="AI20" i="14" s="1"/>
  <c r="AE20" i="14"/>
  <c r="AC20" i="14"/>
  <c r="Z20" i="14"/>
  <c r="X20" i="14"/>
  <c r="U20" i="14"/>
  <c r="S20" i="14"/>
  <c r="O20" i="14"/>
  <c r="P20" i="14" s="1"/>
  <c r="L20" i="14"/>
  <c r="M20" i="14" s="1"/>
  <c r="H20" i="14"/>
  <c r="I20" i="14" s="1"/>
  <c r="E20" i="14"/>
  <c r="F20" i="14" s="1"/>
  <c r="AY19" i="14"/>
  <c r="AW19" i="14"/>
  <c r="AR19" i="14"/>
  <c r="AS19" i="14" s="1"/>
  <c r="AO19" i="14"/>
  <c r="AP19" i="14" s="1"/>
  <c r="AL19" i="14"/>
  <c r="AH19" i="14"/>
  <c r="AI19" i="14" s="1"/>
  <c r="AE19" i="14"/>
  <c r="AC19" i="14"/>
  <c r="Z19" i="14"/>
  <c r="X19" i="14"/>
  <c r="U19" i="14"/>
  <c r="S19" i="14"/>
  <c r="O19" i="14"/>
  <c r="P19" i="14" s="1"/>
  <c r="L19" i="14"/>
  <c r="M19" i="14" s="1"/>
  <c r="H19" i="14"/>
  <c r="I19" i="14" s="1"/>
  <c r="E19" i="14"/>
  <c r="F19" i="14" s="1"/>
  <c r="AY18" i="14"/>
  <c r="AW18" i="14"/>
  <c r="AR18" i="14"/>
  <c r="AS18" i="14" s="1"/>
  <c r="AO18" i="14"/>
  <c r="AP18" i="14" s="1"/>
  <c r="AK18" i="14"/>
  <c r="AL18" i="14" s="1"/>
  <c r="AH18" i="14"/>
  <c r="AI18" i="14" s="1"/>
  <c r="AE18" i="14"/>
  <c r="AC18" i="14"/>
  <c r="Z18" i="14"/>
  <c r="X18" i="14"/>
  <c r="U18" i="14"/>
  <c r="S18" i="14"/>
  <c r="O18" i="14"/>
  <c r="P18" i="14" s="1"/>
  <c r="L18" i="14"/>
  <c r="M18" i="14" s="1"/>
  <c r="H18" i="14"/>
  <c r="I18" i="14" s="1"/>
  <c r="E18" i="14"/>
  <c r="F18" i="14" s="1"/>
  <c r="AY17" i="14"/>
  <c r="AW17" i="14"/>
  <c r="AR17" i="14"/>
  <c r="AS17" i="14" s="1"/>
  <c r="AO17" i="14"/>
  <c r="AP17" i="14" s="1"/>
  <c r="AL17" i="14"/>
  <c r="AH17" i="14"/>
  <c r="AI17" i="14" s="1"/>
  <c r="AE17" i="14"/>
  <c r="AC17" i="14"/>
  <c r="Z17" i="14"/>
  <c r="X17" i="14"/>
  <c r="U17" i="14"/>
  <c r="S17" i="14"/>
  <c r="O17" i="14"/>
  <c r="P17" i="14" s="1"/>
  <c r="L17" i="14"/>
  <c r="M17" i="14" s="1"/>
  <c r="H17" i="14"/>
  <c r="I17" i="14" s="1"/>
  <c r="E17" i="14"/>
  <c r="F17" i="14" s="1"/>
  <c r="AY16" i="14"/>
  <c r="AW16" i="14"/>
  <c r="AR16" i="14"/>
  <c r="AS16" i="14" s="1"/>
  <c r="AO16" i="14"/>
  <c r="AP16" i="14" s="1"/>
  <c r="AK16" i="14"/>
  <c r="AL16" i="14" s="1"/>
  <c r="AH16" i="14"/>
  <c r="AI16" i="14" s="1"/>
  <c r="AE16" i="14"/>
  <c r="AC16" i="14"/>
  <c r="Z16" i="14"/>
  <c r="X16" i="14"/>
  <c r="U16" i="14"/>
  <c r="S16" i="14"/>
  <c r="O16" i="14"/>
  <c r="P16" i="14" s="1"/>
  <c r="L16" i="14"/>
  <c r="M16" i="14" s="1"/>
  <c r="H16" i="14"/>
  <c r="I16" i="14" s="1"/>
  <c r="E16" i="14"/>
  <c r="F16" i="14" s="1"/>
  <c r="AY15" i="14"/>
  <c r="AW15" i="14"/>
  <c r="AR15" i="14"/>
  <c r="AS15" i="14" s="1"/>
  <c r="AO15" i="14"/>
  <c r="AP15" i="14" s="1"/>
  <c r="AK15" i="14"/>
  <c r="AL15" i="14" s="1"/>
  <c r="AH15" i="14"/>
  <c r="AI15" i="14" s="1"/>
  <c r="AE15" i="14"/>
  <c r="AC15" i="14"/>
  <c r="Z15" i="14"/>
  <c r="X15" i="14"/>
  <c r="U15" i="14"/>
  <c r="S15" i="14"/>
  <c r="O15" i="14"/>
  <c r="P15" i="14" s="1"/>
  <c r="L15" i="14"/>
  <c r="M15" i="14" s="1"/>
  <c r="H15" i="14"/>
  <c r="I15" i="14" s="1"/>
  <c r="E15" i="14"/>
  <c r="F15" i="14" s="1"/>
  <c r="AY14" i="14"/>
  <c r="AW14" i="14"/>
  <c r="AR14" i="14"/>
  <c r="AS14" i="14" s="1"/>
  <c r="AO14" i="14"/>
  <c r="AP14" i="14" s="1"/>
  <c r="AL14" i="14"/>
  <c r="AH14" i="14"/>
  <c r="AI14" i="14" s="1"/>
  <c r="AE14" i="14"/>
  <c r="AC14" i="14"/>
  <c r="Z14" i="14"/>
  <c r="X14" i="14"/>
  <c r="U14" i="14"/>
  <c r="S14" i="14"/>
  <c r="O14" i="14"/>
  <c r="P14" i="14" s="1"/>
  <c r="L14" i="14"/>
  <c r="M14" i="14" s="1"/>
  <c r="H14" i="14"/>
  <c r="I14" i="14" s="1"/>
  <c r="E14" i="14"/>
  <c r="F14" i="14" s="1"/>
  <c r="AY13" i="14"/>
  <c r="AW13" i="14"/>
  <c r="AR13" i="14"/>
  <c r="AS13" i="14" s="1"/>
  <c r="AO13" i="14"/>
  <c r="AP13" i="14" s="1"/>
  <c r="AK13" i="14"/>
  <c r="AL13" i="14" s="1"/>
  <c r="AH13" i="14"/>
  <c r="AI13" i="14" s="1"/>
  <c r="AE13" i="14"/>
  <c r="AC13" i="14"/>
  <c r="Z13" i="14"/>
  <c r="X13" i="14"/>
  <c r="U13" i="14"/>
  <c r="S13" i="14"/>
  <c r="O13" i="14"/>
  <c r="P13" i="14" s="1"/>
  <c r="L13" i="14"/>
  <c r="M13" i="14" s="1"/>
  <c r="H13" i="14"/>
  <c r="I13" i="14" s="1"/>
  <c r="E13" i="14"/>
  <c r="F13" i="14" s="1"/>
  <c r="AY10" i="14"/>
  <c r="AW10" i="14"/>
  <c r="AR10" i="14"/>
  <c r="AS10" i="14" s="1"/>
  <c r="AO10" i="14"/>
  <c r="AP10" i="14" s="1"/>
  <c r="AK10" i="14"/>
  <c r="AL10" i="14" s="1"/>
  <c r="AH10" i="14"/>
  <c r="AI10" i="14" s="1"/>
  <c r="AE10" i="14"/>
  <c r="AC10" i="14"/>
  <c r="Z10" i="14"/>
  <c r="X10" i="14"/>
  <c r="U10" i="14"/>
  <c r="S10" i="14"/>
  <c r="O10" i="14"/>
  <c r="P10" i="14" s="1"/>
  <c r="L10" i="14"/>
  <c r="M10" i="14" s="1"/>
  <c r="H10" i="14"/>
  <c r="I10" i="14" s="1"/>
  <c r="E10" i="14"/>
  <c r="F10" i="14" s="1"/>
  <c r="AY9" i="14"/>
  <c r="AW9" i="14"/>
  <c r="AR9" i="14"/>
  <c r="AS9" i="14" s="1"/>
  <c r="AO9" i="14"/>
  <c r="AP9" i="14" s="1"/>
  <c r="AL9" i="14"/>
  <c r="AH9" i="14"/>
  <c r="AI9" i="14" s="1"/>
  <c r="AE9" i="14"/>
  <c r="AC9" i="14"/>
  <c r="Z9" i="14"/>
  <c r="X9" i="14"/>
  <c r="U9" i="14"/>
  <c r="S9" i="14"/>
  <c r="O9" i="14"/>
  <c r="P9" i="14" s="1"/>
  <c r="L9" i="14"/>
  <c r="M9" i="14" s="1"/>
  <c r="H9" i="14"/>
  <c r="I9" i="14" s="1"/>
  <c r="E9" i="14"/>
  <c r="F9" i="14" s="1"/>
  <c r="BE7" i="14"/>
  <c r="BC7" i="14"/>
  <c r="AY7" i="14"/>
  <c r="AW7" i="14"/>
  <c r="AR7" i="14"/>
  <c r="AS7" i="14" s="1"/>
  <c r="AO7" i="14"/>
  <c r="AP7" i="14" s="1"/>
  <c r="AK7" i="14"/>
  <c r="AL7" i="14" s="1"/>
  <c r="AH7" i="14"/>
  <c r="AI7" i="14" s="1"/>
  <c r="AE7" i="14"/>
  <c r="AC7" i="14"/>
  <c r="Z7" i="14"/>
  <c r="X7" i="14"/>
  <c r="U7" i="14"/>
  <c r="S7" i="14"/>
  <c r="O7" i="14"/>
  <c r="P7" i="14" s="1"/>
  <c r="L7" i="14"/>
  <c r="M7" i="14" s="1"/>
  <c r="H7" i="14"/>
  <c r="I7" i="14" s="1"/>
  <c r="E7" i="14"/>
  <c r="F7" i="14" s="1"/>
  <c r="AY6" i="14"/>
  <c r="AW6" i="14"/>
  <c r="AR6" i="14"/>
  <c r="AS6" i="14" s="1"/>
  <c r="AO6" i="14"/>
  <c r="AP6" i="14" s="1"/>
  <c r="AL6" i="14"/>
  <c r="AH6" i="14"/>
  <c r="AI6" i="14" s="1"/>
  <c r="AE6" i="14"/>
  <c r="AC6" i="14"/>
  <c r="Z6" i="14"/>
  <c r="X6" i="14"/>
  <c r="U6" i="14"/>
  <c r="S6" i="14"/>
  <c r="O6" i="14"/>
  <c r="P6" i="14" s="1"/>
  <c r="L6" i="14"/>
  <c r="M6" i="14" s="1"/>
  <c r="H6" i="14"/>
  <c r="I6" i="14" s="1"/>
  <c r="E6" i="14"/>
  <c r="F6" i="14" s="1"/>
  <c r="BE5" i="14"/>
  <c r="BC5" i="14"/>
  <c r="AY5" i="14"/>
  <c r="AW5" i="14"/>
  <c r="AR5" i="14"/>
  <c r="AS5" i="14" s="1"/>
  <c r="AO5" i="14"/>
  <c r="AP5" i="14" s="1"/>
  <c r="AK5" i="14"/>
  <c r="AL5" i="14" s="1"/>
  <c r="AH5" i="14"/>
  <c r="AI5" i="14" s="1"/>
  <c r="AE5" i="14"/>
  <c r="AC5" i="14"/>
  <c r="Z5" i="14"/>
  <c r="X5" i="14"/>
  <c r="U5" i="14"/>
  <c r="S5" i="14"/>
  <c r="O5" i="14"/>
  <c r="P5" i="14" s="1"/>
  <c r="L5" i="14"/>
  <c r="M5" i="14" s="1"/>
  <c r="H5" i="14"/>
  <c r="I5" i="14" s="1"/>
  <c r="E5" i="14"/>
  <c r="F5" i="14" s="1"/>
  <c r="AC69" i="14" l="1"/>
  <c r="AC65" i="14"/>
  <c r="AC85" i="14"/>
  <c r="AE61" i="14"/>
  <c r="AE87" i="14"/>
  <c r="AE58" i="14"/>
  <c r="AC70" i="14"/>
  <c r="AC78" i="14"/>
  <c r="AE82" i="14"/>
  <c r="AE89" i="14"/>
  <c r="AC62" i="14"/>
  <c r="AC71" i="14"/>
  <c r="AC74" i="14"/>
  <c r="AC59" i="14"/>
  <c r="AE63" i="14"/>
  <c r="AE53" i="14"/>
  <c r="AE11" i="14"/>
  <c r="AE12" i="14"/>
  <c r="AE8" i="14"/>
  <c r="AC11" i="14"/>
  <c r="AC12" i="14"/>
  <c r="AC8" i="14"/>
  <c r="E8" i="14"/>
  <c r="F8" i="14" s="1"/>
  <c r="BE8" i="14" l="1"/>
  <c r="BC8" i="14"/>
  <c r="AY11" i="14"/>
  <c r="AY12" i="14"/>
  <c r="AY8" i="14"/>
  <c r="AW11" i="14"/>
  <c r="AW12" i="14"/>
  <c r="AW8" i="14"/>
  <c r="Z12" i="14"/>
  <c r="X12" i="14"/>
  <c r="Z11" i="14"/>
  <c r="X11" i="14"/>
  <c r="Z8" i="14"/>
  <c r="X8" i="14"/>
  <c r="AR11" i="14"/>
  <c r="AS11" i="14" s="1"/>
  <c r="AR12" i="14"/>
  <c r="AS12" i="14" s="1"/>
  <c r="AO11" i="14"/>
  <c r="AP11" i="14" s="1"/>
  <c r="AO12" i="14"/>
  <c r="AP12" i="14" s="1"/>
  <c r="AR8" i="14"/>
  <c r="AS8" i="14" s="1"/>
  <c r="AO8" i="14"/>
  <c r="AP8" i="14" s="1"/>
  <c r="AK8" i="14"/>
  <c r="AL8" i="14" s="1"/>
  <c r="AL11" i="14"/>
  <c r="AK12" i="14"/>
  <c r="AL12" i="14" s="1"/>
  <c r="AH12" i="14"/>
  <c r="AI12" i="14" s="1"/>
  <c r="AH11" i="14"/>
  <c r="AI11" i="14" s="1"/>
  <c r="AH8" i="14"/>
  <c r="AI8" i="14" s="1"/>
  <c r="U12" i="14" l="1"/>
  <c r="U11" i="14"/>
  <c r="U8" i="14"/>
  <c r="S11" i="14"/>
  <c r="S12" i="14"/>
  <c r="S8" i="14"/>
  <c r="L11" i="14"/>
  <c r="M11" i="14" s="1"/>
  <c r="L12" i="14"/>
  <c r="M12" i="14" s="1"/>
  <c r="O11" i="14"/>
  <c r="P11" i="14" s="1"/>
  <c r="O12" i="14"/>
  <c r="P12" i="14" s="1"/>
  <c r="O8" i="14"/>
  <c r="P8" i="14" s="1"/>
  <c r="L8" i="14"/>
  <c r="M8" i="14" s="1"/>
  <c r="H8" i="14"/>
  <c r="I8" i="14" s="1"/>
  <c r="H11" i="14"/>
  <c r="I11" i="14" s="1"/>
  <c r="H12" i="14"/>
  <c r="I12" i="14" s="1"/>
  <c r="E11" i="14"/>
  <c r="F11" i="14" s="1"/>
  <c r="E12" i="14"/>
  <c r="F12" i="14" s="1"/>
</calcChain>
</file>

<file path=xl/comments1.xml><?xml version="1.0" encoding="utf-8"?>
<comments xmlns="http://schemas.openxmlformats.org/spreadsheetml/2006/main">
  <authors>
    <author>作者</author>
  </authors>
  <commentLis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Magin&gt;=2dB</t>
        </r>
      </text>
    </comment>
  </commentList>
</comments>
</file>

<file path=xl/sharedStrings.xml><?xml version="1.0" encoding="utf-8"?>
<sst xmlns="http://schemas.openxmlformats.org/spreadsheetml/2006/main" count="215" uniqueCount="81">
  <si>
    <t>Rate</t>
  </si>
  <si>
    <t>Chain0</t>
  </si>
  <si>
    <t>Chain1</t>
  </si>
  <si>
    <t>HT20 MCS 0</t>
  </si>
  <si>
    <t>HT20 MCS 7</t>
  </si>
  <si>
    <t>HT40 MCS 0</t>
  </si>
  <si>
    <t>HT40 MCS 7</t>
  </si>
  <si>
    <t>±10</t>
    <phoneticPr fontId="1" type="noConversion"/>
  </si>
  <si>
    <t>S1(#146)</t>
    <phoneticPr fontId="3" type="noConversion"/>
  </si>
  <si>
    <t xml:space="preserve">Power Test </t>
    <phoneticPr fontId="3" type="noConversion"/>
  </si>
  <si>
    <t>Chain0 (dBm)</t>
    <phoneticPr fontId="3" type="noConversion"/>
  </si>
  <si>
    <t>Chain1(dBm)</t>
    <phoneticPr fontId="3" type="noConversion"/>
  </si>
  <si>
    <t>Result</t>
    <phoneticPr fontId="3" type="noConversion"/>
  </si>
  <si>
    <t>S1</t>
    <phoneticPr fontId="3" type="noConversion"/>
  </si>
  <si>
    <t>EVM Test</t>
    <phoneticPr fontId="3" type="noConversion"/>
  </si>
  <si>
    <t>DIF(dB)</t>
    <phoneticPr fontId="3" type="noConversion"/>
  </si>
  <si>
    <t>DIF(dB)</t>
    <phoneticPr fontId="3" type="noConversion"/>
  </si>
  <si>
    <t>Chain0 (dB)</t>
    <phoneticPr fontId="3" type="noConversion"/>
  </si>
  <si>
    <t>DIF(dB)</t>
    <phoneticPr fontId="3" type="noConversion"/>
  </si>
  <si>
    <t>Chain1(dB)</t>
    <phoneticPr fontId="3" type="noConversion"/>
  </si>
  <si>
    <t>S1(#146)</t>
    <phoneticPr fontId="3" type="noConversion"/>
  </si>
  <si>
    <t>EVM(dB) Spec</t>
    <phoneticPr fontId="3" type="noConversion"/>
  </si>
  <si>
    <t>Target Power (dBm) Spec</t>
    <phoneticPr fontId="3" type="noConversion"/>
  </si>
  <si>
    <t xml:space="preserve"> Tolerancel((ppm) Spec</t>
    <phoneticPr fontId="3" type="noConversion"/>
  </si>
  <si>
    <t>Receive Sensitivity (dBm) Spec</t>
    <phoneticPr fontId="3" type="noConversion"/>
  </si>
  <si>
    <t>Chain0 (dBm)</t>
    <phoneticPr fontId="3" type="noConversion"/>
  </si>
  <si>
    <t>Chain1(dBm)</t>
    <phoneticPr fontId="3" type="noConversion"/>
  </si>
  <si>
    <t>Receiver maximum input level(dBm) Spec</t>
    <phoneticPr fontId="3" type="noConversion"/>
  </si>
  <si>
    <t>Mask Margin(dB) Spec</t>
    <phoneticPr fontId="3" type="noConversion"/>
  </si>
  <si>
    <t>Frequency (MHz)</t>
    <phoneticPr fontId="1" type="noConversion"/>
  </si>
  <si>
    <t>Chain0(dB)</t>
    <phoneticPr fontId="3" type="noConversion"/>
  </si>
  <si>
    <t>Nonadjacent channel rejection(dB) Spec</t>
    <phoneticPr fontId="3" type="noConversion"/>
  </si>
  <si>
    <t>Date</t>
    <phoneticPr fontId="1" type="noConversion"/>
  </si>
  <si>
    <t>Ver</t>
    <phoneticPr fontId="1" type="noConversion"/>
  </si>
  <si>
    <t>Description</t>
    <phoneticPr fontId="1" type="noConversion"/>
  </si>
  <si>
    <t>Tester</t>
    <phoneticPr fontId="9" type="noConversion"/>
  </si>
  <si>
    <t>2014.11.18~2013.11.19</t>
    <phoneticPr fontId="9" type="noConversion"/>
  </si>
  <si>
    <t>Cambridge Industries Group (CIG)
Partnership for the Next Generation Broadband Access</t>
    <phoneticPr fontId="1" type="noConversion"/>
  </si>
  <si>
    <t>WuYuanhua</t>
    <phoneticPr fontId="9" type="noConversion"/>
  </si>
  <si>
    <t>DVT</t>
    <phoneticPr fontId="9" type="noConversion"/>
  </si>
  <si>
    <t>v1</t>
    <phoneticPr fontId="9" type="noConversion"/>
  </si>
  <si>
    <t>TX</t>
    <phoneticPr fontId="1" type="noConversion"/>
  </si>
  <si>
    <t>RX</t>
    <phoneticPr fontId="1" type="noConversion"/>
  </si>
  <si>
    <t>PASS</t>
  </si>
  <si>
    <t>Fail</t>
  </si>
  <si>
    <t>Test Result</t>
    <phoneticPr fontId="9" type="noConversion"/>
  </si>
  <si>
    <t>Test Items</t>
    <phoneticPr fontId="9" type="noConversion"/>
  </si>
  <si>
    <t>Test Article</t>
    <phoneticPr fontId="1" type="noConversion"/>
  </si>
  <si>
    <t>Comments</t>
    <phoneticPr fontId="9" type="noConversion"/>
  </si>
  <si>
    <t>Frequency Tolerancel Test</t>
    <phoneticPr fontId="3" type="noConversion"/>
  </si>
  <si>
    <t>Mask</t>
    <phoneticPr fontId="3" type="noConversion"/>
  </si>
  <si>
    <t>Receive Sensitivity(dBm)</t>
    <phoneticPr fontId="3" type="noConversion"/>
  </si>
  <si>
    <t>Receiver maximum input level</t>
    <phoneticPr fontId="3" type="noConversion"/>
  </si>
  <si>
    <t>Adjacent channel rejection</t>
    <phoneticPr fontId="3" type="noConversion"/>
  </si>
  <si>
    <t>Nonadjacent channel rejection</t>
    <phoneticPr fontId="3" type="noConversion"/>
  </si>
  <si>
    <t>WIFI Interface Test Report</t>
    <phoneticPr fontId="9" type="noConversion"/>
  </si>
  <si>
    <t>DUT</t>
    <phoneticPr fontId="1" type="noConversion"/>
  </si>
  <si>
    <t>Result</t>
    <phoneticPr fontId="1" type="noConversion"/>
  </si>
  <si>
    <t>Adjacent channel rejection(dB) Spec</t>
    <phoneticPr fontId="3" type="noConversion"/>
  </si>
  <si>
    <t>Adjacent channel selected</t>
    <phoneticPr fontId="1" type="noConversion"/>
  </si>
  <si>
    <t>Nonadjacent channel selected</t>
    <phoneticPr fontId="3" type="noConversion"/>
  </si>
  <si>
    <t>WF1831</t>
    <phoneticPr fontId="1" type="noConversion"/>
  </si>
  <si>
    <t>LO-leakage(dB) Spec</t>
    <phoneticPr fontId="3" type="noConversion"/>
  </si>
  <si>
    <t>Back</t>
  </si>
  <si>
    <t>VHT20-MCS0</t>
    <phoneticPr fontId="3" type="noConversion"/>
  </si>
  <si>
    <t>VHT20-MCS8</t>
    <phoneticPr fontId="3" type="noConversion"/>
  </si>
  <si>
    <t>VTH40 MCS 0</t>
    <phoneticPr fontId="3" type="noConversion"/>
  </si>
  <si>
    <t>VTH40 MCS 9</t>
    <phoneticPr fontId="3" type="noConversion"/>
  </si>
  <si>
    <t>VTH80 MCS 0</t>
    <phoneticPr fontId="3" type="noConversion"/>
  </si>
  <si>
    <t>VTH80 MCS 9</t>
    <phoneticPr fontId="3" type="noConversion"/>
  </si>
  <si>
    <t>Transmitter center frequency leakage</t>
    <phoneticPr fontId="3" type="noConversion"/>
  </si>
  <si>
    <t>5GHz Band</t>
    <phoneticPr fontId="1" type="noConversion"/>
  </si>
  <si>
    <t>TX Power</t>
    <phoneticPr fontId="1" type="noConversion"/>
  </si>
  <si>
    <t>EVM</t>
    <phoneticPr fontId="1" type="noConversion"/>
  </si>
  <si>
    <t>Frequency Tolerancel</t>
    <phoneticPr fontId="1" type="noConversion"/>
  </si>
  <si>
    <t>Mask</t>
    <phoneticPr fontId="1" type="noConversion"/>
  </si>
  <si>
    <t>Transmitter center frequency leakage</t>
    <phoneticPr fontId="1" type="noConversion"/>
  </si>
  <si>
    <t>Receive Sensitivity</t>
    <phoneticPr fontId="1" type="noConversion"/>
  </si>
  <si>
    <t>Receiver maximum input level</t>
    <phoneticPr fontId="1" type="noConversion"/>
  </si>
  <si>
    <t>Adjacent channel rejection</t>
    <phoneticPr fontId="1" type="noConversion"/>
  </si>
  <si>
    <t>Nonadjacent channel rejection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</si>
</sst>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宋体"/>
      <family val="2"/>
      <scheme val="minor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sz val="9"/>
      <name val="宋体"/>
      <family val="3"/>
      <charset val="134"/>
    </font>
    <font>
      <sz val="11"/>
      <color indexed="8"/>
      <name val="Arial Unicode MS"/>
      <family val="2"/>
      <charset val="134"/>
    </font>
    <font>
      <b/>
      <sz val="28"/>
      <color indexed="8"/>
      <name val="Verdana"/>
      <family val="2"/>
    </font>
    <font>
      <sz val="10"/>
      <name val="Times New Roman"/>
      <family val="1"/>
    </font>
    <font>
      <u/>
      <sz val="11"/>
      <color theme="10"/>
      <name val="宋体"/>
      <family val="2"/>
      <charset val="134"/>
      <scheme val="minor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b/>
      <sz val="10"/>
      <name val="Arial Unicode MS"/>
      <family val="2"/>
      <charset val="134"/>
    </font>
    <font>
      <sz val="11"/>
      <color rgb="FF0000FF"/>
      <name val="Times New Roman"/>
      <family val="1"/>
    </font>
    <font>
      <sz val="11"/>
      <color indexed="12"/>
      <name val="Times New Roman"/>
      <family val="1"/>
    </font>
    <font>
      <b/>
      <sz val="11"/>
      <color theme="1"/>
      <name val="Arial Unicode MS"/>
      <family val="2"/>
      <charset val="134"/>
    </font>
    <font>
      <sz val="11"/>
      <color theme="1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13" fillId="0" borderId="0" applyNumberFormat="0" applyFill="0" applyBorder="0" applyAlignment="0" applyProtection="0">
      <alignment vertical="center"/>
    </xf>
    <xf numFmtId="0" fontId="17" fillId="0" borderId="0"/>
  </cellStyleXfs>
  <cellXfs count="106">
    <xf numFmtId="0" fontId="0" fillId="0" borderId="0" xfId="0">
      <alignment vertical="center"/>
    </xf>
    <xf numFmtId="176" fontId="4" fillId="0" borderId="1" xfId="0" applyNumberFormat="1" applyFont="1" applyBorder="1" applyAlignment="1">
      <alignment horizontal="center"/>
    </xf>
    <xf numFmtId="176" fontId="4" fillId="2" borderId="1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/>
    </xf>
    <xf numFmtId="0" fontId="8" fillId="4" borderId="1" xfId="0" applyFont="1" applyFill="1" applyBorder="1" applyAlignment="1"/>
    <xf numFmtId="0" fontId="8" fillId="5" borderId="1" xfId="0" applyFont="1" applyFill="1" applyBorder="1" applyAlignment="1"/>
    <xf numFmtId="0" fontId="8" fillId="3" borderId="1" xfId="0" applyFont="1" applyFill="1" applyBorder="1" applyAlignment="1"/>
    <xf numFmtId="0" fontId="8" fillId="6" borderId="1" xfId="0" applyFont="1" applyFill="1" applyBorder="1" applyAlignment="1"/>
    <xf numFmtId="0" fontId="8" fillId="7" borderId="1" xfId="0" applyFont="1" applyFill="1" applyBorder="1" applyAlignment="1"/>
    <xf numFmtId="0" fontId="8" fillId="8" borderId="1" xfId="0" applyFont="1" applyFill="1" applyBorder="1" applyAlignment="1">
      <alignment horizontal="center"/>
    </xf>
    <xf numFmtId="0" fontId="8" fillId="8" borderId="1" xfId="0" applyFont="1" applyFill="1" applyBorder="1" applyAlignment="1"/>
    <xf numFmtId="0" fontId="8" fillId="9" borderId="1" xfId="0" applyFont="1" applyFill="1" applyBorder="1" applyAlignment="1"/>
    <xf numFmtId="0" fontId="8" fillId="10" borderId="1" xfId="0" applyFont="1" applyFill="1" applyBorder="1" applyAlignment="1"/>
    <xf numFmtId="0" fontId="14" fillId="6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 applyProtection="1">
      <alignment horizontal="center"/>
      <protection locked="0"/>
    </xf>
    <xf numFmtId="176" fontId="12" fillId="2" borderId="1" xfId="0" applyNumberFormat="1" applyFont="1" applyFill="1" applyBorder="1" applyAlignment="1" applyProtection="1">
      <alignment horizontal="center"/>
      <protection locked="0"/>
    </xf>
    <xf numFmtId="0" fontId="22" fillId="0" borderId="1" xfId="0" applyFont="1" applyBorder="1" applyAlignment="1">
      <alignment vertical="center"/>
    </xf>
    <xf numFmtId="0" fontId="23" fillId="0" borderId="1" xfId="0" applyFont="1" applyBorder="1" applyAlignment="1" applyProtection="1">
      <alignment horizontal="center" vertical="center"/>
      <protection locked="0"/>
    </xf>
    <xf numFmtId="0" fontId="18" fillId="0" borderId="1" xfId="3" applyFont="1" applyBorder="1" applyAlignment="1" applyProtection="1">
      <alignment horizontal="center" vertical="center" wrapText="1"/>
      <protection locked="0"/>
    </xf>
    <xf numFmtId="0" fontId="15" fillId="0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0" xfId="0" applyProtection="1">
      <alignment vertical="center"/>
      <protection locked="0"/>
    </xf>
    <xf numFmtId="0" fontId="21" fillId="12" borderId="1" xfId="2" applyFont="1" applyFill="1" applyBorder="1" applyAlignment="1" applyProtection="1">
      <alignment vertical="center"/>
      <protection locked="0"/>
    </xf>
    <xf numFmtId="0" fontId="16" fillId="0" borderId="1" xfId="0" applyFont="1" applyFill="1" applyBorder="1" applyAlignment="1" applyProtection="1">
      <alignment vertical="center" wrapText="1"/>
      <protection locked="0"/>
    </xf>
    <xf numFmtId="0" fontId="19" fillId="11" borderId="15" xfId="0" applyFont="1" applyFill="1" applyBorder="1" applyAlignment="1" applyProtection="1">
      <alignment horizontal="center"/>
    </xf>
    <xf numFmtId="0" fontId="19" fillId="11" borderId="16" xfId="0" applyFont="1" applyFill="1" applyBorder="1" applyAlignment="1" applyProtection="1">
      <alignment horizontal="center" vertical="center"/>
    </xf>
    <xf numFmtId="0" fontId="19" fillId="11" borderId="16" xfId="0" applyFont="1" applyFill="1" applyBorder="1" applyAlignment="1" applyProtection="1">
      <alignment horizontal="center"/>
    </xf>
    <xf numFmtId="0" fontId="19" fillId="11" borderId="1" xfId="0" applyFont="1" applyFill="1" applyBorder="1" applyAlignment="1" applyProtection="1">
      <alignment horizontal="center"/>
    </xf>
    <xf numFmtId="176" fontId="4" fillId="0" borderId="1" xfId="0" applyNumberFormat="1" applyFont="1" applyBorder="1" applyAlignment="1" applyProtection="1">
      <alignment horizontal="center"/>
      <protection locked="0"/>
    </xf>
    <xf numFmtId="0" fontId="26" fillId="0" borderId="0" xfId="2" applyFont="1">
      <alignment vertical="center"/>
    </xf>
    <xf numFmtId="0" fontId="11" fillId="0" borderId="8" xfId="0" applyNumberFormat="1" applyFont="1" applyFill="1" applyBorder="1" applyAlignment="1">
      <alignment horizontal="center" vertical="center" wrapText="1"/>
    </xf>
    <xf numFmtId="0" fontId="11" fillId="0" borderId="9" xfId="0" applyNumberFormat="1" applyFont="1" applyFill="1" applyBorder="1" applyAlignment="1">
      <alignment horizontal="center" vertical="center" wrapText="1"/>
    </xf>
    <xf numFmtId="0" fontId="11" fillId="0" borderId="7" xfId="0" applyNumberFormat="1" applyFont="1" applyFill="1" applyBorder="1" applyAlignment="1">
      <alignment horizontal="center" vertical="center" wrapText="1"/>
    </xf>
    <xf numFmtId="0" fontId="11" fillId="0" borderId="10" xfId="0" applyNumberFormat="1" applyFont="1" applyFill="1" applyBorder="1" applyAlignment="1">
      <alignment horizontal="center" vertical="center" wrapText="1"/>
    </xf>
    <xf numFmtId="0" fontId="11" fillId="0" borderId="0" xfId="0" applyNumberFormat="1" applyFont="1" applyFill="1" applyBorder="1" applyAlignment="1">
      <alignment horizontal="center" vertical="center" wrapText="1"/>
    </xf>
    <xf numFmtId="0" fontId="11" fillId="0" borderId="11" xfId="0" applyNumberFormat="1" applyFont="1" applyFill="1" applyBorder="1" applyAlignment="1">
      <alignment horizontal="center" vertical="center" wrapText="1"/>
    </xf>
    <xf numFmtId="0" fontId="11" fillId="0" borderId="12" xfId="0" applyNumberFormat="1" applyFont="1" applyFill="1" applyBorder="1" applyAlignment="1">
      <alignment horizontal="center" vertical="center" wrapText="1"/>
    </xf>
    <xf numFmtId="0" fontId="11" fillId="0" borderId="13" xfId="0" applyNumberFormat="1" applyFont="1" applyFill="1" applyBorder="1" applyAlignment="1">
      <alignment horizontal="center" vertical="center" wrapText="1"/>
    </xf>
    <xf numFmtId="0" fontId="11" fillId="0" borderId="14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0" fontId="20" fillId="12" borderId="1" xfId="0" applyFont="1" applyFill="1" applyBorder="1" applyAlignment="1" applyProtection="1">
      <alignment horizontal="center" vertical="center"/>
      <protection locked="0"/>
    </xf>
    <xf numFmtId="0" fontId="20" fillId="12" borderId="5" xfId="0" applyFont="1" applyFill="1" applyBorder="1" applyAlignment="1" applyProtection="1">
      <alignment horizontal="center" vertical="center"/>
      <protection locked="0"/>
    </xf>
    <xf numFmtId="0" fontId="20" fillId="12" borderId="17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/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/>
    </xf>
    <xf numFmtId="0" fontId="8" fillId="9" borderId="4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0" borderId="3" xfId="0" applyFont="1" applyFill="1" applyBorder="1" applyAlignment="1">
      <alignment horizontal="center"/>
    </xf>
    <xf numFmtId="0" fontId="8" fillId="10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 applyProtection="1">
      <alignment horizontal="left" vertical="center"/>
      <protection locked="0"/>
    </xf>
    <xf numFmtId="0" fontId="7" fillId="0" borderId="3" xfId="0" applyFont="1" applyFill="1" applyBorder="1" applyAlignment="1" applyProtection="1">
      <alignment horizontal="left" vertical="center"/>
      <protection locked="0"/>
    </xf>
    <xf numFmtId="0" fontId="5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/>
    <xf numFmtId="0" fontId="0" fillId="0" borderId="1" xfId="0" applyBorder="1" applyAlignment="1"/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3" borderId="1" xfId="0" applyFill="1" applyBorder="1" applyAlignment="1"/>
    <xf numFmtId="0" fontId="5" fillId="8" borderId="5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/>
    </xf>
  </cellXfs>
  <cellStyles count="4">
    <cellStyle name="常规" xfId="0" builtinId="0"/>
    <cellStyle name="常规 2" xfId="1"/>
    <cellStyle name="常规 3" xfId="3"/>
    <cellStyle name="超链接" xfId="2" builtinId="8"/>
  </cellStyles>
  <dxfs count="22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1419225</xdr:colOff>
      <xdr:row>2</xdr:row>
      <xdr:rowOff>161996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81775" cy="5048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E16" sqref="E16"/>
    </sheetView>
  </sheetViews>
  <sheetFormatPr defaultColWidth="9" defaultRowHeight="13.5" x14ac:dyDescent="0.15"/>
  <cols>
    <col min="1" max="1" width="9" style="3"/>
    <col min="2" max="2" width="25" style="3" customWidth="1"/>
    <col min="3" max="3" width="16.625" style="3" customWidth="1"/>
    <col min="4" max="4" width="17.125" style="3" customWidth="1"/>
    <col min="5" max="5" width="18.75" style="3" bestFit="1" customWidth="1"/>
    <col min="6" max="256" width="9" style="3"/>
    <col min="257" max="257" width="25" style="3" customWidth="1"/>
    <col min="258" max="258" width="16.625" style="3" customWidth="1"/>
    <col min="259" max="259" width="17.125" style="3" customWidth="1"/>
    <col min="260" max="260" width="18.75" style="3" bestFit="1" customWidth="1"/>
    <col min="261" max="261" width="10.375" style="3" customWidth="1"/>
    <col min="262" max="512" width="9" style="3"/>
    <col min="513" max="513" width="25" style="3" customWidth="1"/>
    <col min="514" max="514" width="16.625" style="3" customWidth="1"/>
    <col min="515" max="515" width="17.125" style="3" customWidth="1"/>
    <col min="516" max="516" width="18.75" style="3" bestFit="1" customWidth="1"/>
    <col min="517" max="517" width="10.375" style="3" customWidth="1"/>
    <col min="518" max="768" width="9" style="3"/>
    <col min="769" max="769" width="25" style="3" customWidth="1"/>
    <col min="770" max="770" width="16.625" style="3" customWidth="1"/>
    <col min="771" max="771" width="17.125" style="3" customWidth="1"/>
    <col min="772" max="772" width="18.75" style="3" bestFit="1" customWidth="1"/>
    <col min="773" max="773" width="10.375" style="3" customWidth="1"/>
    <col min="774" max="1024" width="9" style="3"/>
    <col min="1025" max="1025" width="25" style="3" customWidth="1"/>
    <col min="1026" max="1026" width="16.625" style="3" customWidth="1"/>
    <col min="1027" max="1027" width="17.125" style="3" customWidth="1"/>
    <col min="1028" max="1028" width="18.75" style="3" bestFit="1" customWidth="1"/>
    <col min="1029" max="1029" width="10.375" style="3" customWidth="1"/>
    <col min="1030" max="1280" width="9" style="3"/>
    <col min="1281" max="1281" width="25" style="3" customWidth="1"/>
    <col min="1282" max="1282" width="16.625" style="3" customWidth="1"/>
    <col min="1283" max="1283" width="17.125" style="3" customWidth="1"/>
    <col min="1284" max="1284" width="18.75" style="3" bestFit="1" customWidth="1"/>
    <col min="1285" max="1285" width="10.375" style="3" customWidth="1"/>
    <col min="1286" max="1536" width="9" style="3"/>
    <col min="1537" max="1537" width="25" style="3" customWidth="1"/>
    <col min="1538" max="1538" width="16.625" style="3" customWidth="1"/>
    <col min="1539" max="1539" width="17.125" style="3" customWidth="1"/>
    <col min="1540" max="1540" width="18.75" style="3" bestFit="1" customWidth="1"/>
    <col min="1541" max="1541" width="10.375" style="3" customWidth="1"/>
    <col min="1542" max="1792" width="9" style="3"/>
    <col min="1793" max="1793" width="25" style="3" customWidth="1"/>
    <col min="1794" max="1794" width="16.625" style="3" customWidth="1"/>
    <col min="1795" max="1795" width="17.125" style="3" customWidth="1"/>
    <col min="1796" max="1796" width="18.75" style="3" bestFit="1" customWidth="1"/>
    <col min="1797" max="1797" width="10.375" style="3" customWidth="1"/>
    <col min="1798" max="2048" width="9" style="3"/>
    <col min="2049" max="2049" width="25" style="3" customWidth="1"/>
    <col min="2050" max="2050" width="16.625" style="3" customWidth="1"/>
    <col min="2051" max="2051" width="17.125" style="3" customWidth="1"/>
    <col min="2052" max="2052" width="18.75" style="3" bestFit="1" customWidth="1"/>
    <col min="2053" max="2053" width="10.375" style="3" customWidth="1"/>
    <col min="2054" max="2304" width="9" style="3"/>
    <col min="2305" max="2305" width="25" style="3" customWidth="1"/>
    <col min="2306" max="2306" width="16.625" style="3" customWidth="1"/>
    <col min="2307" max="2307" width="17.125" style="3" customWidth="1"/>
    <col min="2308" max="2308" width="18.75" style="3" bestFit="1" customWidth="1"/>
    <col min="2309" max="2309" width="10.375" style="3" customWidth="1"/>
    <col min="2310" max="2560" width="9" style="3"/>
    <col min="2561" max="2561" width="25" style="3" customWidth="1"/>
    <col min="2562" max="2562" width="16.625" style="3" customWidth="1"/>
    <col min="2563" max="2563" width="17.125" style="3" customWidth="1"/>
    <col min="2564" max="2564" width="18.75" style="3" bestFit="1" customWidth="1"/>
    <col min="2565" max="2565" width="10.375" style="3" customWidth="1"/>
    <col min="2566" max="2816" width="9" style="3"/>
    <col min="2817" max="2817" width="25" style="3" customWidth="1"/>
    <col min="2818" max="2818" width="16.625" style="3" customWidth="1"/>
    <col min="2819" max="2819" width="17.125" style="3" customWidth="1"/>
    <col min="2820" max="2820" width="18.75" style="3" bestFit="1" customWidth="1"/>
    <col min="2821" max="2821" width="10.375" style="3" customWidth="1"/>
    <col min="2822" max="3072" width="9" style="3"/>
    <col min="3073" max="3073" width="25" style="3" customWidth="1"/>
    <col min="3074" max="3074" width="16.625" style="3" customWidth="1"/>
    <col min="3075" max="3075" width="17.125" style="3" customWidth="1"/>
    <col min="3076" max="3076" width="18.75" style="3" bestFit="1" customWidth="1"/>
    <col min="3077" max="3077" width="10.375" style="3" customWidth="1"/>
    <col min="3078" max="3328" width="9" style="3"/>
    <col min="3329" max="3329" width="25" style="3" customWidth="1"/>
    <col min="3330" max="3330" width="16.625" style="3" customWidth="1"/>
    <col min="3331" max="3331" width="17.125" style="3" customWidth="1"/>
    <col min="3332" max="3332" width="18.75" style="3" bestFit="1" customWidth="1"/>
    <col min="3333" max="3333" width="10.375" style="3" customWidth="1"/>
    <col min="3334" max="3584" width="9" style="3"/>
    <col min="3585" max="3585" width="25" style="3" customWidth="1"/>
    <col min="3586" max="3586" width="16.625" style="3" customWidth="1"/>
    <col min="3587" max="3587" width="17.125" style="3" customWidth="1"/>
    <col min="3588" max="3588" width="18.75" style="3" bestFit="1" customWidth="1"/>
    <col min="3589" max="3589" width="10.375" style="3" customWidth="1"/>
    <col min="3590" max="3840" width="9" style="3"/>
    <col min="3841" max="3841" width="25" style="3" customWidth="1"/>
    <col min="3842" max="3842" width="16.625" style="3" customWidth="1"/>
    <col min="3843" max="3843" width="17.125" style="3" customWidth="1"/>
    <col min="3844" max="3844" width="18.75" style="3" bestFit="1" customWidth="1"/>
    <col min="3845" max="3845" width="10.375" style="3" customWidth="1"/>
    <col min="3846" max="4096" width="9" style="3"/>
    <col min="4097" max="4097" width="25" style="3" customWidth="1"/>
    <col min="4098" max="4098" width="16.625" style="3" customWidth="1"/>
    <col min="4099" max="4099" width="17.125" style="3" customWidth="1"/>
    <col min="4100" max="4100" width="18.75" style="3" bestFit="1" customWidth="1"/>
    <col min="4101" max="4101" width="10.375" style="3" customWidth="1"/>
    <col min="4102" max="4352" width="9" style="3"/>
    <col min="4353" max="4353" width="25" style="3" customWidth="1"/>
    <col min="4354" max="4354" width="16.625" style="3" customWidth="1"/>
    <col min="4355" max="4355" width="17.125" style="3" customWidth="1"/>
    <col min="4356" max="4356" width="18.75" style="3" bestFit="1" customWidth="1"/>
    <col min="4357" max="4357" width="10.375" style="3" customWidth="1"/>
    <col min="4358" max="4608" width="9" style="3"/>
    <col min="4609" max="4609" width="25" style="3" customWidth="1"/>
    <col min="4610" max="4610" width="16.625" style="3" customWidth="1"/>
    <col min="4611" max="4611" width="17.125" style="3" customWidth="1"/>
    <col min="4612" max="4612" width="18.75" style="3" bestFit="1" customWidth="1"/>
    <col min="4613" max="4613" width="10.375" style="3" customWidth="1"/>
    <col min="4614" max="4864" width="9" style="3"/>
    <col min="4865" max="4865" width="25" style="3" customWidth="1"/>
    <col min="4866" max="4866" width="16.625" style="3" customWidth="1"/>
    <col min="4867" max="4867" width="17.125" style="3" customWidth="1"/>
    <col min="4868" max="4868" width="18.75" style="3" bestFit="1" customWidth="1"/>
    <col min="4869" max="4869" width="10.375" style="3" customWidth="1"/>
    <col min="4870" max="5120" width="9" style="3"/>
    <col min="5121" max="5121" width="25" style="3" customWidth="1"/>
    <col min="5122" max="5122" width="16.625" style="3" customWidth="1"/>
    <col min="5123" max="5123" width="17.125" style="3" customWidth="1"/>
    <col min="5124" max="5124" width="18.75" style="3" bestFit="1" customWidth="1"/>
    <col min="5125" max="5125" width="10.375" style="3" customWidth="1"/>
    <col min="5126" max="5376" width="9" style="3"/>
    <col min="5377" max="5377" width="25" style="3" customWidth="1"/>
    <col min="5378" max="5378" width="16.625" style="3" customWidth="1"/>
    <col min="5379" max="5379" width="17.125" style="3" customWidth="1"/>
    <col min="5380" max="5380" width="18.75" style="3" bestFit="1" customWidth="1"/>
    <col min="5381" max="5381" width="10.375" style="3" customWidth="1"/>
    <col min="5382" max="5632" width="9" style="3"/>
    <col min="5633" max="5633" width="25" style="3" customWidth="1"/>
    <col min="5634" max="5634" width="16.625" style="3" customWidth="1"/>
    <col min="5635" max="5635" width="17.125" style="3" customWidth="1"/>
    <col min="5636" max="5636" width="18.75" style="3" bestFit="1" customWidth="1"/>
    <col min="5637" max="5637" width="10.375" style="3" customWidth="1"/>
    <col min="5638" max="5888" width="9" style="3"/>
    <col min="5889" max="5889" width="25" style="3" customWidth="1"/>
    <col min="5890" max="5890" width="16.625" style="3" customWidth="1"/>
    <col min="5891" max="5891" width="17.125" style="3" customWidth="1"/>
    <col min="5892" max="5892" width="18.75" style="3" bestFit="1" customWidth="1"/>
    <col min="5893" max="5893" width="10.375" style="3" customWidth="1"/>
    <col min="5894" max="6144" width="9" style="3"/>
    <col min="6145" max="6145" width="25" style="3" customWidth="1"/>
    <col min="6146" max="6146" width="16.625" style="3" customWidth="1"/>
    <col min="6147" max="6147" width="17.125" style="3" customWidth="1"/>
    <col min="6148" max="6148" width="18.75" style="3" bestFit="1" customWidth="1"/>
    <col min="6149" max="6149" width="10.375" style="3" customWidth="1"/>
    <col min="6150" max="6400" width="9" style="3"/>
    <col min="6401" max="6401" width="25" style="3" customWidth="1"/>
    <col min="6402" max="6402" width="16.625" style="3" customWidth="1"/>
    <col min="6403" max="6403" width="17.125" style="3" customWidth="1"/>
    <col min="6404" max="6404" width="18.75" style="3" bestFit="1" customWidth="1"/>
    <col min="6405" max="6405" width="10.375" style="3" customWidth="1"/>
    <col min="6406" max="6656" width="9" style="3"/>
    <col min="6657" max="6657" width="25" style="3" customWidth="1"/>
    <col min="6658" max="6658" width="16.625" style="3" customWidth="1"/>
    <col min="6659" max="6659" width="17.125" style="3" customWidth="1"/>
    <col min="6660" max="6660" width="18.75" style="3" bestFit="1" customWidth="1"/>
    <col min="6661" max="6661" width="10.375" style="3" customWidth="1"/>
    <col min="6662" max="6912" width="9" style="3"/>
    <col min="6913" max="6913" width="25" style="3" customWidth="1"/>
    <col min="6914" max="6914" width="16.625" style="3" customWidth="1"/>
    <col min="6915" max="6915" width="17.125" style="3" customWidth="1"/>
    <col min="6916" max="6916" width="18.75" style="3" bestFit="1" customWidth="1"/>
    <col min="6917" max="6917" width="10.375" style="3" customWidth="1"/>
    <col min="6918" max="7168" width="9" style="3"/>
    <col min="7169" max="7169" width="25" style="3" customWidth="1"/>
    <col min="7170" max="7170" width="16.625" style="3" customWidth="1"/>
    <col min="7171" max="7171" width="17.125" style="3" customWidth="1"/>
    <col min="7172" max="7172" width="18.75" style="3" bestFit="1" customWidth="1"/>
    <col min="7173" max="7173" width="10.375" style="3" customWidth="1"/>
    <col min="7174" max="7424" width="9" style="3"/>
    <col min="7425" max="7425" width="25" style="3" customWidth="1"/>
    <col min="7426" max="7426" width="16.625" style="3" customWidth="1"/>
    <col min="7427" max="7427" width="17.125" style="3" customWidth="1"/>
    <col min="7428" max="7428" width="18.75" style="3" bestFit="1" customWidth="1"/>
    <col min="7429" max="7429" width="10.375" style="3" customWidth="1"/>
    <col min="7430" max="7680" width="9" style="3"/>
    <col min="7681" max="7681" width="25" style="3" customWidth="1"/>
    <col min="7682" max="7682" width="16.625" style="3" customWidth="1"/>
    <col min="7683" max="7683" width="17.125" style="3" customWidth="1"/>
    <col min="7684" max="7684" width="18.75" style="3" bestFit="1" customWidth="1"/>
    <col min="7685" max="7685" width="10.375" style="3" customWidth="1"/>
    <col min="7686" max="7936" width="9" style="3"/>
    <col min="7937" max="7937" width="25" style="3" customWidth="1"/>
    <col min="7938" max="7938" width="16.625" style="3" customWidth="1"/>
    <col min="7939" max="7939" width="17.125" style="3" customWidth="1"/>
    <col min="7940" max="7940" width="18.75" style="3" bestFit="1" customWidth="1"/>
    <col min="7941" max="7941" width="10.375" style="3" customWidth="1"/>
    <col min="7942" max="8192" width="9" style="3"/>
    <col min="8193" max="8193" width="25" style="3" customWidth="1"/>
    <col min="8194" max="8194" width="16.625" style="3" customWidth="1"/>
    <col min="8195" max="8195" width="17.125" style="3" customWidth="1"/>
    <col min="8196" max="8196" width="18.75" style="3" bestFit="1" customWidth="1"/>
    <col min="8197" max="8197" width="10.375" style="3" customWidth="1"/>
    <col min="8198" max="8448" width="9" style="3"/>
    <col min="8449" max="8449" width="25" style="3" customWidth="1"/>
    <col min="8450" max="8450" width="16.625" style="3" customWidth="1"/>
    <col min="8451" max="8451" width="17.125" style="3" customWidth="1"/>
    <col min="8452" max="8452" width="18.75" style="3" bestFit="1" customWidth="1"/>
    <col min="8453" max="8453" width="10.375" style="3" customWidth="1"/>
    <col min="8454" max="8704" width="9" style="3"/>
    <col min="8705" max="8705" width="25" style="3" customWidth="1"/>
    <col min="8706" max="8706" width="16.625" style="3" customWidth="1"/>
    <col min="8707" max="8707" width="17.125" style="3" customWidth="1"/>
    <col min="8708" max="8708" width="18.75" style="3" bestFit="1" customWidth="1"/>
    <col min="8709" max="8709" width="10.375" style="3" customWidth="1"/>
    <col min="8710" max="8960" width="9" style="3"/>
    <col min="8961" max="8961" width="25" style="3" customWidth="1"/>
    <col min="8962" max="8962" width="16.625" style="3" customWidth="1"/>
    <col min="8963" max="8963" width="17.125" style="3" customWidth="1"/>
    <col min="8964" max="8964" width="18.75" style="3" bestFit="1" customWidth="1"/>
    <col min="8965" max="8965" width="10.375" style="3" customWidth="1"/>
    <col min="8966" max="9216" width="9" style="3"/>
    <col min="9217" max="9217" width="25" style="3" customWidth="1"/>
    <col min="9218" max="9218" width="16.625" style="3" customWidth="1"/>
    <col min="9219" max="9219" width="17.125" style="3" customWidth="1"/>
    <col min="9220" max="9220" width="18.75" style="3" bestFit="1" customWidth="1"/>
    <col min="9221" max="9221" width="10.375" style="3" customWidth="1"/>
    <col min="9222" max="9472" width="9" style="3"/>
    <col min="9473" max="9473" width="25" style="3" customWidth="1"/>
    <col min="9474" max="9474" width="16.625" style="3" customWidth="1"/>
    <col min="9475" max="9475" width="17.125" style="3" customWidth="1"/>
    <col min="9476" max="9476" width="18.75" style="3" bestFit="1" customWidth="1"/>
    <col min="9477" max="9477" width="10.375" style="3" customWidth="1"/>
    <col min="9478" max="9728" width="9" style="3"/>
    <col min="9729" max="9729" width="25" style="3" customWidth="1"/>
    <col min="9730" max="9730" width="16.625" style="3" customWidth="1"/>
    <col min="9731" max="9731" width="17.125" style="3" customWidth="1"/>
    <col min="9732" max="9732" width="18.75" style="3" bestFit="1" customWidth="1"/>
    <col min="9733" max="9733" width="10.375" style="3" customWidth="1"/>
    <col min="9734" max="9984" width="9" style="3"/>
    <col min="9985" max="9985" width="25" style="3" customWidth="1"/>
    <col min="9986" max="9986" width="16.625" style="3" customWidth="1"/>
    <col min="9987" max="9987" width="17.125" style="3" customWidth="1"/>
    <col min="9988" max="9988" width="18.75" style="3" bestFit="1" customWidth="1"/>
    <col min="9989" max="9989" width="10.375" style="3" customWidth="1"/>
    <col min="9990" max="10240" width="9" style="3"/>
    <col min="10241" max="10241" width="25" style="3" customWidth="1"/>
    <col min="10242" max="10242" width="16.625" style="3" customWidth="1"/>
    <col min="10243" max="10243" width="17.125" style="3" customWidth="1"/>
    <col min="10244" max="10244" width="18.75" style="3" bestFit="1" customWidth="1"/>
    <col min="10245" max="10245" width="10.375" style="3" customWidth="1"/>
    <col min="10246" max="10496" width="9" style="3"/>
    <col min="10497" max="10497" width="25" style="3" customWidth="1"/>
    <col min="10498" max="10498" width="16.625" style="3" customWidth="1"/>
    <col min="10499" max="10499" width="17.125" style="3" customWidth="1"/>
    <col min="10500" max="10500" width="18.75" style="3" bestFit="1" customWidth="1"/>
    <col min="10501" max="10501" width="10.375" style="3" customWidth="1"/>
    <col min="10502" max="10752" width="9" style="3"/>
    <col min="10753" max="10753" width="25" style="3" customWidth="1"/>
    <col min="10754" max="10754" width="16.625" style="3" customWidth="1"/>
    <col min="10755" max="10755" width="17.125" style="3" customWidth="1"/>
    <col min="10756" max="10756" width="18.75" style="3" bestFit="1" customWidth="1"/>
    <col min="10757" max="10757" width="10.375" style="3" customWidth="1"/>
    <col min="10758" max="11008" width="9" style="3"/>
    <col min="11009" max="11009" width="25" style="3" customWidth="1"/>
    <col min="11010" max="11010" width="16.625" style="3" customWidth="1"/>
    <col min="11011" max="11011" width="17.125" style="3" customWidth="1"/>
    <col min="11012" max="11012" width="18.75" style="3" bestFit="1" customWidth="1"/>
    <col min="11013" max="11013" width="10.375" style="3" customWidth="1"/>
    <col min="11014" max="11264" width="9" style="3"/>
    <col min="11265" max="11265" width="25" style="3" customWidth="1"/>
    <col min="11266" max="11266" width="16.625" style="3" customWidth="1"/>
    <col min="11267" max="11267" width="17.125" style="3" customWidth="1"/>
    <col min="11268" max="11268" width="18.75" style="3" bestFit="1" customWidth="1"/>
    <col min="11269" max="11269" width="10.375" style="3" customWidth="1"/>
    <col min="11270" max="11520" width="9" style="3"/>
    <col min="11521" max="11521" width="25" style="3" customWidth="1"/>
    <col min="11522" max="11522" width="16.625" style="3" customWidth="1"/>
    <col min="11523" max="11523" width="17.125" style="3" customWidth="1"/>
    <col min="11524" max="11524" width="18.75" style="3" bestFit="1" customWidth="1"/>
    <col min="11525" max="11525" width="10.375" style="3" customWidth="1"/>
    <col min="11526" max="11776" width="9" style="3"/>
    <col min="11777" max="11777" width="25" style="3" customWidth="1"/>
    <col min="11778" max="11778" width="16.625" style="3" customWidth="1"/>
    <col min="11779" max="11779" width="17.125" style="3" customWidth="1"/>
    <col min="11780" max="11780" width="18.75" style="3" bestFit="1" customWidth="1"/>
    <col min="11781" max="11781" width="10.375" style="3" customWidth="1"/>
    <col min="11782" max="12032" width="9" style="3"/>
    <col min="12033" max="12033" width="25" style="3" customWidth="1"/>
    <col min="12034" max="12034" width="16.625" style="3" customWidth="1"/>
    <col min="12035" max="12035" width="17.125" style="3" customWidth="1"/>
    <col min="12036" max="12036" width="18.75" style="3" bestFit="1" customWidth="1"/>
    <col min="12037" max="12037" width="10.375" style="3" customWidth="1"/>
    <col min="12038" max="12288" width="9" style="3"/>
    <col min="12289" max="12289" width="25" style="3" customWidth="1"/>
    <col min="12290" max="12290" width="16.625" style="3" customWidth="1"/>
    <col min="12291" max="12291" width="17.125" style="3" customWidth="1"/>
    <col min="12292" max="12292" width="18.75" style="3" bestFit="1" customWidth="1"/>
    <col min="12293" max="12293" width="10.375" style="3" customWidth="1"/>
    <col min="12294" max="12544" width="9" style="3"/>
    <col min="12545" max="12545" width="25" style="3" customWidth="1"/>
    <col min="12546" max="12546" width="16.625" style="3" customWidth="1"/>
    <col min="12547" max="12547" width="17.125" style="3" customWidth="1"/>
    <col min="12548" max="12548" width="18.75" style="3" bestFit="1" customWidth="1"/>
    <col min="12549" max="12549" width="10.375" style="3" customWidth="1"/>
    <col min="12550" max="12800" width="9" style="3"/>
    <col min="12801" max="12801" width="25" style="3" customWidth="1"/>
    <col min="12802" max="12802" width="16.625" style="3" customWidth="1"/>
    <col min="12803" max="12803" width="17.125" style="3" customWidth="1"/>
    <col min="12804" max="12804" width="18.75" style="3" bestFit="1" customWidth="1"/>
    <col min="12805" max="12805" width="10.375" style="3" customWidth="1"/>
    <col min="12806" max="13056" width="9" style="3"/>
    <col min="13057" max="13057" width="25" style="3" customWidth="1"/>
    <col min="13058" max="13058" width="16.625" style="3" customWidth="1"/>
    <col min="13059" max="13059" width="17.125" style="3" customWidth="1"/>
    <col min="13060" max="13060" width="18.75" style="3" bestFit="1" customWidth="1"/>
    <col min="13061" max="13061" width="10.375" style="3" customWidth="1"/>
    <col min="13062" max="13312" width="9" style="3"/>
    <col min="13313" max="13313" width="25" style="3" customWidth="1"/>
    <col min="13314" max="13314" width="16.625" style="3" customWidth="1"/>
    <col min="13315" max="13315" width="17.125" style="3" customWidth="1"/>
    <col min="13316" max="13316" width="18.75" style="3" bestFit="1" customWidth="1"/>
    <col min="13317" max="13317" width="10.375" style="3" customWidth="1"/>
    <col min="13318" max="13568" width="9" style="3"/>
    <col min="13569" max="13569" width="25" style="3" customWidth="1"/>
    <col min="13570" max="13570" width="16.625" style="3" customWidth="1"/>
    <col min="13571" max="13571" width="17.125" style="3" customWidth="1"/>
    <col min="13572" max="13572" width="18.75" style="3" bestFit="1" customWidth="1"/>
    <col min="13573" max="13573" width="10.375" style="3" customWidth="1"/>
    <col min="13574" max="13824" width="9" style="3"/>
    <col min="13825" max="13825" width="25" style="3" customWidth="1"/>
    <col min="13826" max="13826" width="16.625" style="3" customWidth="1"/>
    <col min="13827" max="13827" width="17.125" style="3" customWidth="1"/>
    <col min="13828" max="13828" width="18.75" style="3" bestFit="1" customWidth="1"/>
    <col min="13829" max="13829" width="10.375" style="3" customWidth="1"/>
    <col min="13830" max="14080" width="9" style="3"/>
    <col min="14081" max="14081" width="25" style="3" customWidth="1"/>
    <col min="14082" max="14082" width="16.625" style="3" customWidth="1"/>
    <col min="14083" max="14083" width="17.125" style="3" customWidth="1"/>
    <col min="14084" max="14084" width="18.75" style="3" bestFit="1" customWidth="1"/>
    <col min="14085" max="14085" width="10.375" style="3" customWidth="1"/>
    <col min="14086" max="14336" width="9" style="3"/>
    <col min="14337" max="14337" width="25" style="3" customWidth="1"/>
    <col min="14338" max="14338" width="16.625" style="3" customWidth="1"/>
    <col min="14339" max="14339" width="17.125" style="3" customWidth="1"/>
    <col min="14340" max="14340" width="18.75" style="3" bestFit="1" customWidth="1"/>
    <col min="14341" max="14341" width="10.375" style="3" customWidth="1"/>
    <col min="14342" max="14592" width="9" style="3"/>
    <col min="14593" max="14593" width="25" style="3" customWidth="1"/>
    <col min="14594" max="14594" width="16.625" style="3" customWidth="1"/>
    <col min="14595" max="14595" width="17.125" style="3" customWidth="1"/>
    <col min="14596" max="14596" width="18.75" style="3" bestFit="1" customWidth="1"/>
    <col min="14597" max="14597" width="10.375" style="3" customWidth="1"/>
    <col min="14598" max="14848" width="9" style="3"/>
    <col min="14849" max="14849" width="25" style="3" customWidth="1"/>
    <col min="14850" max="14850" width="16.625" style="3" customWidth="1"/>
    <col min="14851" max="14851" width="17.125" style="3" customWidth="1"/>
    <col min="14852" max="14852" width="18.75" style="3" bestFit="1" customWidth="1"/>
    <col min="14853" max="14853" width="10.375" style="3" customWidth="1"/>
    <col min="14854" max="15104" width="9" style="3"/>
    <col min="15105" max="15105" width="25" style="3" customWidth="1"/>
    <col min="15106" max="15106" width="16.625" style="3" customWidth="1"/>
    <col min="15107" max="15107" width="17.125" style="3" customWidth="1"/>
    <col min="15108" max="15108" width="18.75" style="3" bestFit="1" customWidth="1"/>
    <col min="15109" max="15109" width="10.375" style="3" customWidth="1"/>
    <col min="15110" max="15360" width="9" style="3"/>
    <col min="15361" max="15361" width="25" style="3" customWidth="1"/>
    <col min="15362" max="15362" width="16.625" style="3" customWidth="1"/>
    <col min="15363" max="15363" width="17.125" style="3" customWidth="1"/>
    <col min="15364" max="15364" width="18.75" style="3" bestFit="1" customWidth="1"/>
    <col min="15365" max="15365" width="10.375" style="3" customWidth="1"/>
    <col min="15366" max="15616" width="9" style="3"/>
    <col min="15617" max="15617" width="25" style="3" customWidth="1"/>
    <col min="15618" max="15618" width="16.625" style="3" customWidth="1"/>
    <col min="15619" max="15619" width="17.125" style="3" customWidth="1"/>
    <col min="15620" max="15620" width="18.75" style="3" bestFit="1" customWidth="1"/>
    <col min="15621" max="15621" width="10.375" style="3" customWidth="1"/>
    <col min="15622" max="15872" width="9" style="3"/>
    <col min="15873" max="15873" width="25" style="3" customWidth="1"/>
    <col min="15874" max="15874" width="16.625" style="3" customWidth="1"/>
    <col min="15875" max="15875" width="17.125" style="3" customWidth="1"/>
    <col min="15876" max="15876" width="18.75" style="3" bestFit="1" customWidth="1"/>
    <col min="15877" max="15877" width="10.375" style="3" customWidth="1"/>
    <col min="15878" max="16128" width="9" style="3"/>
    <col min="16129" max="16129" width="25" style="3" customWidth="1"/>
    <col min="16130" max="16130" width="16.625" style="3" customWidth="1"/>
    <col min="16131" max="16131" width="17.125" style="3" customWidth="1"/>
    <col min="16132" max="16132" width="18.75" style="3" bestFit="1" customWidth="1"/>
    <col min="16133" max="16133" width="10.375" style="3" customWidth="1"/>
    <col min="16134" max="16384" width="9" style="3"/>
  </cols>
  <sheetData>
    <row r="1" spans="1:5" x14ac:dyDescent="0.15">
      <c r="A1" s="39"/>
      <c r="B1" s="39"/>
      <c r="C1" s="39"/>
      <c r="D1" s="39"/>
      <c r="E1" s="39"/>
    </row>
    <row r="2" spans="1:5" x14ac:dyDescent="0.15">
      <c r="A2" s="39"/>
      <c r="B2" s="39"/>
      <c r="C2" s="39"/>
      <c r="D2" s="39"/>
      <c r="E2" s="39"/>
    </row>
    <row r="3" spans="1:5" ht="13.5" customHeight="1" x14ac:dyDescent="0.15"/>
    <row r="4" spans="1:5" ht="13.5" customHeight="1" x14ac:dyDescent="0.15">
      <c r="A4" s="40" t="s">
        <v>37</v>
      </c>
      <c r="B4" s="40"/>
      <c r="C4" s="40"/>
      <c r="D4" s="40"/>
      <c r="E4" s="40"/>
    </row>
    <row r="5" spans="1:5" ht="13.5" customHeight="1" x14ac:dyDescent="0.15">
      <c r="A5" s="40"/>
      <c r="B5" s="40"/>
      <c r="C5" s="40"/>
      <c r="D5" s="40"/>
      <c r="E5" s="40"/>
    </row>
    <row r="6" spans="1:5" ht="13.5" customHeight="1" x14ac:dyDescent="0.15"/>
    <row r="7" spans="1:5" ht="13.5" customHeight="1" x14ac:dyDescent="0.15">
      <c r="A7" s="30" t="s">
        <v>55</v>
      </c>
      <c r="B7" s="31"/>
      <c r="C7" s="31"/>
      <c r="D7" s="31"/>
      <c r="E7" s="32"/>
    </row>
    <row r="8" spans="1:5" ht="13.5" customHeight="1" x14ac:dyDescent="0.15">
      <c r="A8" s="33"/>
      <c r="B8" s="34"/>
      <c r="C8" s="34"/>
      <c r="D8" s="34"/>
      <c r="E8" s="35"/>
    </row>
    <row r="9" spans="1:5" ht="13.5" customHeight="1" x14ac:dyDescent="0.15">
      <c r="A9" s="33"/>
      <c r="B9" s="34"/>
      <c r="C9" s="34"/>
      <c r="D9" s="34"/>
      <c r="E9" s="35"/>
    </row>
    <row r="10" spans="1:5" ht="13.5" customHeight="1" x14ac:dyDescent="0.15">
      <c r="A10" s="33"/>
      <c r="B10" s="34"/>
      <c r="C10" s="34"/>
      <c r="D10" s="34"/>
      <c r="E10" s="35"/>
    </row>
    <row r="11" spans="1:5" ht="13.5" customHeight="1" x14ac:dyDescent="0.15">
      <c r="A11" s="36"/>
      <c r="B11" s="37"/>
      <c r="C11" s="37"/>
      <c r="D11" s="37"/>
      <c r="E11" s="38"/>
    </row>
    <row r="12" spans="1:5" ht="13.5" customHeight="1" x14ac:dyDescent="0.15"/>
    <row r="13" spans="1:5" ht="13.5" customHeight="1" x14ac:dyDescent="0.15"/>
    <row r="15" spans="1:5" ht="13.5" customHeight="1" x14ac:dyDescent="0.15"/>
    <row r="16" spans="1:5" ht="13.5" customHeight="1" x14ac:dyDescent="0.15"/>
    <row r="17" spans="2:5" ht="13.5" customHeight="1" x14ac:dyDescent="0.15">
      <c r="C17" s="17" t="s">
        <v>56</v>
      </c>
      <c r="D17" s="18" t="s">
        <v>61</v>
      </c>
    </row>
    <row r="18" spans="2:5" ht="13.5" customHeight="1" x14ac:dyDescent="0.15">
      <c r="C18" s="17" t="s">
        <v>57</v>
      </c>
      <c r="D18" s="19" t="s">
        <v>44</v>
      </c>
    </row>
    <row r="19" spans="2:5" ht="13.5" customHeight="1" x14ac:dyDescent="0.15"/>
    <row r="20" spans="2:5" ht="13.5" customHeight="1" x14ac:dyDescent="0.15"/>
    <row r="21" spans="2:5" ht="13.5" customHeight="1" x14ac:dyDescent="0.15"/>
    <row r="23" spans="2:5" x14ac:dyDescent="0.15">
      <c r="B23"/>
      <c r="C23"/>
      <c r="D23"/>
      <c r="E23"/>
    </row>
    <row r="24" spans="2:5" x14ac:dyDescent="0.15">
      <c r="B24"/>
      <c r="C24"/>
      <c r="D24"/>
      <c r="E24"/>
    </row>
    <row r="25" spans="2:5" ht="15" x14ac:dyDescent="0.15">
      <c r="B25" s="14" t="s">
        <v>32</v>
      </c>
      <c r="C25" s="14" t="s">
        <v>33</v>
      </c>
      <c r="D25" s="14" t="s">
        <v>34</v>
      </c>
      <c r="E25" s="14" t="s">
        <v>35</v>
      </c>
    </row>
    <row r="26" spans="2:5" x14ac:dyDescent="0.15">
      <c r="B26" s="20" t="s">
        <v>36</v>
      </c>
      <c r="C26" s="20" t="s">
        <v>40</v>
      </c>
      <c r="D26" s="20" t="s">
        <v>39</v>
      </c>
      <c r="E26" s="20" t="s">
        <v>38</v>
      </c>
    </row>
  </sheetData>
  <sheetProtection password="CE28" sheet="1" objects="1" scenarios="1"/>
  <mergeCells count="3">
    <mergeCell ref="A7:E11"/>
    <mergeCell ref="A1:E2"/>
    <mergeCell ref="A4:E5"/>
  </mergeCells>
  <phoneticPr fontId="1" type="noConversion"/>
  <conditionalFormatting sqref="D18">
    <cfRule type="cellIs" dxfId="2222" priority="1" operator="equal">
      <formula>"Fail"</formula>
    </cfRule>
    <cfRule type="cellIs" dxfId="2221" priority="2" operator="equal">
      <formula>"PASS"</formula>
    </cfRule>
  </conditionalFormatting>
  <dataValidations count="1">
    <dataValidation type="list" allowBlank="1" showInputMessage="1" showErrorMessage="1" sqref="D18">
      <formula1>"PASS,Fail,NT"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/>
  </sheetViews>
  <sheetFormatPr defaultRowHeight="13.5" x14ac:dyDescent="0.15"/>
  <cols>
    <col min="1" max="1" width="13.875" bestFit="1" customWidth="1"/>
    <col min="2" max="2" width="50.25" bestFit="1" customWidth="1"/>
    <col min="3" max="3" width="11.375" bestFit="1" customWidth="1"/>
    <col min="4" max="4" width="10.375" bestFit="1" customWidth="1"/>
  </cols>
  <sheetData>
    <row r="1" spans="1:5" ht="15" x14ac:dyDescent="0.3">
      <c r="A1" s="24" t="s">
        <v>47</v>
      </c>
      <c r="B1" s="25" t="s">
        <v>46</v>
      </c>
      <c r="C1" s="26" t="s">
        <v>45</v>
      </c>
      <c r="D1" s="27" t="s">
        <v>48</v>
      </c>
      <c r="E1" s="21"/>
    </row>
    <row r="2" spans="1:5" ht="15" x14ac:dyDescent="0.15">
      <c r="A2" s="42" t="s">
        <v>41</v>
      </c>
      <c r="B2" s="22" t="s">
        <v>72</v>
      </c>
      <c r="C2" s="19" t="s">
        <v>43</v>
      </c>
      <c r="D2" s="23"/>
      <c r="E2" s="21"/>
    </row>
    <row r="3" spans="1:5" ht="15" x14ac:dyDescent="0.15">
      <c r="A3" s="43"/>
      <c r="B3" s="22" t="s">
        <v>73</v>
      </c>
      <c r="C3" s="19" t="s">
        <v>43</v>
      </c>
      <c r="D3" s="23"/>
      <c r="E3" s="21"/>
    </row>
    <row r="4" spans="1:5" ht="15" x14ac:dyDescent="0.15">
      <c r="A4" s="43"/>
      <c r="B4" s="22" t="s">
        <v>74</v>
      </c>
      <c r="C4" s="19" t="s">
        <v>44</v>
      </c>
      <c r="D4" s="23"/>
      <c r="E4" s="21"/>
    </row>
    <row r="5" spans="1:5" ht="15" x14ac:dyDescent="0.15">
      <c r="A5" s="43"/>
      <c r="B5" s="22" t="s">
        <v>75</v>
      </c>
      <c r="C5" s="19" t="s">
        <v>43</v>
      </c>
      <c r="D5" s="23"/>
      <c r="E5" s="21"/>
    </row>
    <row r="6" spans="1:5" ht="15" x14ac:dyDescent="0.15">
      <c r="A6" s="43"/>
      <c r="B6" s="22" t="s">
        <v>76</v>
      </c>
      <c r="C6" s="19" t="s">
        <v>43</v>
      </c>
      <c r="D6" s="23"/>
      <c r="E6" s="21"/>
    </row>
    <row r="7" spans="1:5" ht="15" x14ac:dyDescent="0.15">
      <c r="A7" s="41" t="s">
        <v>42</v>
      </c>
      <c r="B7" s="22" t="s">
        <v>77</v>
      </c>
      <c r="C7" s="19" t="s">
        <v>43</v>
      </c>
      <c r="D7" s="23"/>
      <c r="E7" s="21"/>
    </row>
    <row r="8" spans="1:5" ht="15" x14ac:dyDescent="0.15">
      <c r="A8" s="41"/>
      <c r="B8" s="22" t="s">
        <v>78</v>
      </c>
      <c r="C8" s="19" t="s">
        <v>43</v>
      </c>
      <c r="D8" s="23"/>
      <c r="E8" s="21"/>
    </row>
    <row r="9" spans="1:5" ht="15" x14ac:dyDescent="0.15">
      <c r="A9" s="41"/>
      <c r="B9" s="22" t="s">
        <v>79</v>
      </c>
      <c r="C9" s="19" t="s">
        <v>44</v>
      </c>
      <c r="D9" s="23"/>
      <c r="E9" s="21"/>
    </row>
    <row r="10" spans="1:5" ht="15" x14ac:dyDescent="0.15">
      <c r="A10" s="41"/>
      <c r="B10" s="22" t="s">
        <v>80</v>
      </c>
      <c r="C10" s="19" t="s">
        <v>43</v>
      </c>
      <c r="D10" s="23"/>
      <c r="E10" s="21"/>
    </row>
    <row r="11" spans="1:5" x14ac:dyDescent="0.15">
      <c r="A11" s="21"/>
      <c r="B11" s="21"/>
      <c r="C11" s="21"/>
      <c r="D11" s="21"/>
      <c r="E11" s="21"/>
    </row>
    <row r="12" spans="1:5" x14ac:dyDescent="0.15">
      <c r="A12" s="21"/>
      <c r="B12" s="21"/>
      <c r="C12" s="21"/>
      <c r="D12" s="21"/>
      <c r="E12" s="21"/>
    </row>
    <row r="13" spans="1:5" x14ac:dyDescent="0.15">
      <c r="A13" s="21"/>
      <c r="B13" s="21"/>
      <c r="C13" s="21"/>
      <c r="D13" s="21"/>
      <c r="E13" s="21"/>
    </row>
    <row r="14" spans="1:5" x14ac:dyDescent="0.15">
      <c r="A14" s="21"/>
      <c r="B14" s="21"/>
      <c r="C14" s="21"/>
      <c r="D14" s="21"/>
      <c r="E14" s="21"/>
    </row>
    <row r="15" spans="1:5" x14ac:dyDescent="0.15">
      <c r="A15" s="21"/>
      <c r="B15" s="21"/>
      <c r="C15" s="21"/>
      <c r="D15" s="21"/>
      <c r="E15" s="21"/>
    </row>
    <row r="16" spans="1:5" x14ac:dyDescent="0.15">
      <c r="A16" s="21"/>
      <c r="B16" s="21"/>
      <c r="C16" s="21"/>
      <c r="D16" s="21"/>
      <c r="E16" s="21"/>
    </row>
    <row r="17" spans="1:5" x14ac:dyDescent="0.15">
      <c r="A17" s="21"/>
      <c r="B17" s="21"/>
      <c r="C17" s="21"/>
      <c r="D17" s="21"/>
      <c r="E17" s="21"/>
    </row>
    <row r="18" spans="1:5" x14ac:dyDescent="0.15">
      <c r="A18" s="21"/>
      <c r="B18" s="21"/>
      <c r="C18" s="21"/>
      <c r="D18" s="21"/>
      <c r="E18" s="21"/>
    </row>
    <row r="19" spans="1:5" x14ac:dyDescent="0.15">
      <c r="A19" s="21"/>
      <c r="B19" s="21"/>
      <c r="C19" s="21"/>
      <c r="D19" s="21"/>
      <c r="E19" s="21"/>
    </row>
    <row r="20" spans="1:5" x14ac:dyDescent="0.15">
      <c r="A20" s="21"/>
      <c r="B20" s="21"/>
      <c r="C20" s="21"/>
      <c r="D20" s="21"/>
      <c r="E20" s="21"/>
    </row>
    <row r="21" spans="1:5" x14ac:dyDescent="0.15">
      <c r="A21" s="21"/>
      <c r="B21" s="21"/>
      <c r="C21" s="21"/>
      <c r="D21" s="21"/>
      <c r="E21" s="21"/>
    </row>
    <row r="22" spans="1:5" x14ac:dyDescent="0.15">
      <c r="A22" s="21"/>
      <c r="B22" s="21"/>
      <c r="C22" s="21"/>
      <c r="D22" s="21"/>
      <c r="E22" s="21"/>
    </row>
    <row r="23" spans="1:5" x14ac:dyDescent="0.15">
      <c r="A23" s="21"/>
      <c r="B23" s="21"/>
      <c r="C23" s="21"/>
      <c r="D23" s="21"/>
      <c r="E23" s="21"/>
    </row>
    <row r="24" spans="1:5" x14ac:dyDescent="0.15">
      <c r="A24" s="21"/>
      <c r="B24" s="21"/>
      <c r="C24" s="21"/>
      <c r="D24" s="21"/>
      <c r="E24" s="21"/>
    </row>
    <row r="25" spans="1:5" x14ac:dyDescent="0.15">
      <c r="A25" s="21"/>
      <c r="B25" s="21"/>
      <c r="C25" s="21"/>
      <c r="D25" s="21"/>
      <c r="E25" s="21"/>
    </row>
    <row r="26" spans="1:5" x14ac:dyDescent="0.15">
      <c r="A26" s="21"/>
      <c r="B26" s="21"/>
      <c r="C26" s="21"/>
      <c r="D26" s="21"/>
      <c r="E26" s="21"/>
    </row>
    <row r="27" spans="1:5" x14ac:dyDescent="0.15">
      <c r="A27" s="21"/>
      <c r="B27" s="21"/>
      <c r="C27" s="21"/>
      <c r="D27" s="21"/>
      <c r="E27" s="21"/>
    </row>
    <row r="28" spans="1:5" x14ac:dyDescent="0.15">
      <c r="A28" s="21"/>
      <c r="B28" s="21"/>
      <c r="C28" s="21"/>
      <c r="D28" s="21"/>
      <c r="E28" s="21"/>
    </row>
    <row r="29" spans="1:5" x14ac:dyDescent="0.15">
      <c r="A29" s="21"/>
      <c r="B29" s="21"/>
      <c r="C29" s="21"/>
      <c r="D29" s="21"/>
      <c r="E29" s="21"/>
    </row>
    <row r="30" spans="1:5" x14ac:dyDescent="0.15">
      <c r="A30" s="21"/>
      <c r="B30" s="21"/>
      <c r="C30" s="21"/>
      <c r="D30" s="21"/>
      <c r="E30" s="21"/>
    </row>
    <row r="31" spans="1:5" x14ac:dyDescent="0.15">
      <c r="A31" s="21"/>
      <c r="B31" s="21"/>
      <c r="C31" s="21"/>
      <c r="D31" s="21"/>
      <c r="E31" s="21"/>
    </row>
    <row r="32" spans="1:5" x14ac:dyDescent="0.15">
      <c r="A32" s="21"/>
      <c r="B32" s="21"/>
      <c r="C32" s="21"/>
      <c r="D32" s="21"/>
      <c r="E32" s="21"/>
    </row>
    <row r="33" spans="1:5" x14ac:dyDescent="0.15">
      <c r="A33" s="21"/>
      <c r="B33" s="21"/>
      <c r="C33" s="21"/>
      <c r="D33" s="21"/>
      <c r="E33" s="21"/>
    </row>
    <row r="34" spans="1:5" x14ac:dyDescent="0.15">
      <c r="A34" s="21"/>
      <c r="B34" s="21"/>
      <c r="C34" s="21"/>
      <c r="D34" s="21"/>
      <c r="E34" s="21"/>
    </row>
    <row r="35" spans="1:5" x14ac:dyDescent="0.15">
      <c r="A35" s="21"/>
      <c r="B35" s="21"/>
      <c r="C35" s="21"/>
      <c r="D35" s="21"/>
      <c r="E35" s="21"/>
    </row>
    <row r="36" spans="1:5" x14ac:dyDescent="0.15">
      <c r="A36" s="21"/>
      <c r="B36" s="21"/>
      <c r="C36" s="21"/>
      <c r="D36" s="21"/>
      <c r="E36" s="21"/>
    </row>
    <row r="37" spans="1:5" x14ac:dyDescent="0.15">
      <c r="A37" s="21"/>
      <c r="B37" s="21"/>
      <c r="C37" s="21"/>
      <c r="D37" s="21"/>
      <c r="E37" s="21"/>
    </row>
    <row r="38" spans="1:5" x14ac:dyDescent="0.15">
      <c r="A38" s="21"/>
      <c r="B38" s="21"/>
      <c r="C38" s="21"/>
      <c r="D38" s="21"/>
      <c r="E38" s="21"/>
    </row>
    <row r="39" spans="1:5" x14ac:dyDescent="0.15">
      <c r="A39" s="21"/>
      <c r="B39" s="21"/>
      <c r="C39" s="21"/>
      <c r="D39" s="21"/>
      <c r="E39" s="21"/>
    </row>
    <row r="40" spans="1:5" x14ac:dyDescent="0.15">
      <c r="A40" s="21"/>
      <c r="B40" s="21"/>
      <c r="C40" s="21"/>
      <c r="D40" s="21"/>
      <c r="E40" s="21"/>
    </row>
    <row r="41" spans="1:5" x14ac:dyDescent="0.15">
      <c r="A41" s="21"/>
      <c r="B41" s="21"/>
      <c r="C41" s="21"/>
      <c r="D41" s="21"/>
      <c r="E41" s="21"/>
    </row>
    <row r="42" spans="1:5" x14ac:dyDescent="0.15">
      <c r="A42" s="21"/>
      <c r="B42" s="21"/>
      <c r="C42" s="21"/>
      <c r="D42" s="21"/>
      <c r="E42" s="21"/>
    </row>
    <row r="43" spans="1:5" x14ac:dyDescent="0.15">
      <c r="A43" s="21"/>
      <c r="B43" s="21"/>
      <c r="C43" s="21"/>
      <c r="D43" s="21"/>
      <c r="E43" s="21"/>
    </row>
    <row r="44" spans="1:5" x14ac:dyDescent="0.15">
      <c r="A44" s="21"/>
      <c r="B44" s="21"/>
      <c r="C44" s="21"/>
      <c r="D44" s="21"/>
      <c r="E44" s="21"/>
    </row>
    <row r="45" spans="1:5" x14ac:dyDescent="0.15">
      <c r="A45" s="21"/>
      <c r="B45" s="21"/>
      <c r="C45" s="21"/>
      <c r="D45" s="21"/>
      <c r="E45" s="21"/>
    </row>
    <row r="46" spans="1:5" x14ac:dyDescent="0.15">
      <c r="A46" s="21"/>
      <c r="B46" s="21"/>
      <c r="C46" s="21"/>
      <c r="D46" s="21"/>
      <c r="E46" s="21"/>
    </row>
    <row r="47" spans="1:5" x14ac:dyDescent="0.15">
      <c r="A47" s="21"/>
      <c r="B47" s="21"/>
      <c r="C47" s="21"/>
      <c r="D47" s="21"/>
      <c r="E47" s="21"/>
    </row>
    <row r="48" spans="1:5" x14ac:dyDescent="0.15">
      <c r="A48" s="21"/>
      <c r="B48" s="21"/>
      <c r="C48" s="21"/>
      <c r="D48" s="21"/>
      <c r="E48" s="21"/>
    </row>
    <row r="49" spans="1:5" x14ac:dyDescent="0.15">
      <c r="A49" s="21"/>
      <c r="B49" s="21"/>
      <c r="C49" s="21"/>
      <c r="D49" s="21"/>
      <c r="E49" s="21"/>
    </row>
    <row r="50" spans="1:5" x14ac:dyDescent="0.15">
      <c r="A50" s="21"/>
      <c r="B50" s="21"/>
      <c r="C50" s="21"/>
      <c r="D50" s="21"/>
      <c r="E50" s="21"/>
    </row>
  </sheetData>
  <sheetProtection password="CE28" sheet="1" objects="1" scenarios="1"/>
  <mergeCells count="2">
    <mergeCell ref="A7:A10"/>
    <mergeCell ref="A2:A6"/>
  </mergeCells>
  <phoneticPr fontId="1" type="noConversion"/>
  <conditionalFormatting sqref="C2:C6">
    <cfRule type="cellIs" dxfId="2220" priority="3" operator="equal">
      <formula>"Fail"</formula>
    </cfRule>
    <cfRule type="cellIs" dxfId="2219" priority="4" operator="equal">
      <formula>"PASS"</formula>
    </cfRule>
  </conditionalFormatting>
  <conditionalFormatting sqref="C7:C10">
    <cfRule type="cellIs" dxfId="2218" priority="1" operator="equal">
      <formula>"Fail"</formula>
    </cfRule>
    <cfRule type="cellIs" dxfId="2217" priority="2" operator="equal">
      <formula>"PASS"</formula>
    </cfRule>
  </conditionalFormatting>
  <dataValidations count="1">
    <dataValidation type="list" allowBlank="1" showInputMessage="1" showErrorMessage="1" sqref="C2:C10">
      <formula1>"PASS,Fail,NT"</formula1>
    </dataValidation>
  </dataValidations>
  <hyperlinks>
    <hyperlink ref="B2" location="'5G'!C1" display="TX Power"/>
    <hyperlink ref="B3" location="'5G'!J1" display="EVM"/>
    <hyperlink ref="B4" location="'5G'!Q1" display="Frequency Tolerancel"/>
    <hyperlink ref="B5" location="'5G'!V1" display="Mask"/>
    <hyperlink ref="B6" location="'5G'!AA1" display="Transmitter center frequency leakage"/>
    <hyperlink ref="B7" location="'5G'!AF1" display="Receive Sensitivity"/>
    <hyperlink ref="B8" location="'5G'!AM1" display="Receiver maximum input level"/>
    <hyperlink ref="B9" location="'5G'!AT1" display="Adjacent channel rejection"/>
    <hyperlink ref="B10" location="'5G'!AZ1" display="Nonadjacent channel rejection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95"/>
  <sheetViews>
    <sheetView tabSelected="1" zoomScale="85" zoomScaleNormal="85" workbookViewId="0">
      <pane xSplit="2" ySplit="4" topLeftCell="AO65" activePane="bottomRight" state="frozen"/>
      <selection pane="topRight" activeCell="C1" sqref="C1"/>
      <selection pane="bottomLeft" activeCell="A6" sqref="A6"/>
      <selection pane="bottomRight" activeCell="BA90" sqref="BA90"/>
    </sheetView>
  </sheetViews>
  <sheetFormatPr defaultRowHeight="13.5" x14ac:dyDescent="0.15"/>
  <cols>
    <col min="3" max="3" width="12.375" customWidth="1"/>
    <col min="4" max="4" width="13.625" bestFit="1" customWidth="1"/>
    <col min="5" max="6" width="9" customWidth="1"/>
    <col min="7" max="7" width="13" bestFit="1" customWidth="1"/>
    <col min="8" max="10" width="9" customWidth="1"/>
    <col min="11" max="11" width="11.875" bestFit="1" customWidth="1"/>
    <col min="12" max="12" width="8.875" bestFit="1" customWidth="1"/>
    <col min="13" max="13" width="6.875" bestFit="1" customWidth="1"/>
    <col min="14" max="14" width="11.5" bestFit="1" customWidth="1"/>
    <col min="15" max="15" width="8.875" bestFit="1" customWidth="1"/>
    <col min="16" max="16" width="6.875" bestFit="1" customWidth="1"/>
    <col min="17" max="17" width="16.125" bestFit="1" customWidth="1"/>
    <col min="18" max="18" width="7.875" bestFit="1" customWidth="1"/>
    <col min="19" max="19" width="6.875" bestFit="1" customWidth="1"/>
    <col min="20" max="20" width="7.875" bestFit="1" customWidth="1"/>
    <col min="21" max="21" width="6.875" bestFit="1" customWidth="1"/>
    <col min="22" max="22" width="14.5" customWidth="1"/>
    <col min="23" max="26" width="9" customWidth="1"/>
    <col min="27" max="27" width="16.375" customWidth="1"/>
    <col min="28" max="31" width="9" customWidth="1"/>
    <col min="32" max="32" width="21" customWidth="1"/>
    <col min="33" max="33" width="11.875" bestFit="1" customWidth="1"/>
    <col min="34" max="34" width="8.875" bestFit="1" customWidth="1"/>
    <col min="35" max="35" width="6.875" bestFit="1" customWidth="1"/>
    <col min="36" max="36" width="11.5" bestFit="1" customWidth="1"/>
    <col min="37" max="37" width="8.875" bestFit="1" customWidth="1"/>
    <col min="38" max="38" width="6.875" bestFit="1" customWidth="1"/>
    <col min="39" max="39" width="21.25" customWidth="1"/>
    <col min="40" max="40" width="11.875" bestFit="1" customWidth="1"/>
    <col min="41" max="41" width="8.875" bestFit="1" customWidth="1"/>
    <col min="42" max="42" width="6.875" bestFit="1" customWidth="1"/>
    <col min="43" max="43" width="11.5" bestFit="1" customWidth="1"/>
    <col min="44" max="44" width="8.875" bestFit="1" customWidth="1"/>
    <col min="45" max="45" width="6.875" bestFit="1" customWidth="1"/>
    <col min="46" max="46" width="14.5" customWidth="1"/>
    <col min="47" max="47" width="8.875" customWidth="1"/>
    <col min="48" max="48" width="11.5" bestFit="1" customWidth="1"/>
    <col min="49" max="49" width="6.875" bestFit="1" customWidth="1"/>
    <col min="50" max="50" width="11.5" bestFit="1" customWidth="1"/>
    <col min="51" max="51" width="6.875" bestFit="1" customWidth="1"/>
    <col min="52" max="52" width="15.5" customWidth="1"/>
    <col min="53" max="53" width="11.5" customWidth="1"/>
    <col min="54" max="54" width="11.5" bestFit="1" customWidth="1"/>
    <col min="55" max="55" width="6.875" bestFit="1" customWidth="1"/>
    <col min="56" max="56" width="11.5" bestFit="1" customWidth="1"/>
    <col min="57" max="57" width="6.875" bestFit="1" customWidth="1"/>
  </cols>
  <sheetData>
    <row r="1" spans="1:57" ht="32.1" customHeight="1" x14ac:dyDescent="0.2">
      <c r="A1" s="44" t="s">
        <v>0</v>
      </c>
      <c r="B1" s="44" t="s">
        <v>29</v>
      </c>
      <c r="C1" s="101" t="s">
        <v>9</v>
      </c>
      <c r="D1" s="101"/>
      <c r="E1" s="101"/>
      <c r="F1" s="101"/>
      <c r="G1" s="101"/>
      <c r="H1" s="101"/>
      <c r="I1" s="101"/>
      <c r="J1" s="93" t="s">
        <v>14</v>
      </c>
      <c r="K1" s="94"/>
      <c r="L1" s="94"/>
      <c r="M1" s="94"/>
      <c r="N1" s="94"/>
      <c r="O1" s="94"/>
      <c r="P1" s="95"/>
      <c r="Q1" s="105" t="s">
        <v>49</v>
      </c>
      <c r="R1" s="105"/>
      <c r="S1" s="105"/>
      <c r="T1" s="105"/>
      <c r="U1" s="105"/>
      <c r="V1" s="57" t="s">
        <v>50</v>
      </c>
      <c r="W1" s="58"/>
      <c r="X1" s="58"/>
      <c r="Y1" s="58"/>
      <c r="Z1" s="59"/>
      <c r="AA1" s="74" t="s">
        <v>70</v>
      </c>
      <c r="AB1" s="74"/>
      <c r="AC1" s="74"/>
      <c r="AD1" s="74"/>
      <c r="AE1" s="74"/>
      <c r="AF1" s="80" t="s">
        <v>51</v>
      </c>
      <c r="AG1" s="80"/>
      <c r="AH1" s="80"/>
      <c r="AI1" s="80"/>
      <c r="AJ1" s="80"/>
      <c r="AK1" s="80"/>
      <c r="AL1" s="80"/>
      <c r="AM1" s="77" t="s">
        <v>52</v>
      </c>
      <c r="AN1" s="77"/>
      <c r="AO1" s="77"/>
      <c r="AP1" s="77"/>
      <c r="AQ1" s="77"/>
      <c r="AR1" s="77"/>
      <c r="AS1" s="77"/>
      <c r="AT1" s="90" t="s">
        <v>53</v>
      </c>
      <c r="AU1" s="91"/>
      <c r="AV1" s="91"/>
      <c r="AW1" s="91"/>
      <c r="AX1" s="91"/>
      <c r="AY1" s="92"/>
      <c r="AZ1" s="46" t="s">
        <v>54</v>
      </c>
      <c r="BA1" s="47"/>
      <c r="BB1" s="47"/>
      <c r="BC1" s="47"/>
      <c r="BD1" s="47"/>
      <c r="BE1" s="48"/>
    </row>
    <row r="2" spans="1:57" ht="18" customHeight="1" x14ac:dyDescent="0.25">
      <c r="A2" s="89"/>
      <c r="B2" s="89"/>
      <c r="C2" s="78" t="s">
        <v>22</v>
      </c>
      <c r="D2" s="100" t="s">
        <v>13</v>
      </c>
      <c r="E2" s="100"/>
      <c r="F2" s="100"/>
      <c r="G2" s="100"/>
      <c r="H2" s="100"/>
      <c r="I2" s="100"/>
      <c r="J2" s="87" t="s">
        <v>21</v>
      </c>
      <c r="K2" s="96" t="s">
        <v>13</v>
      </c>
      <c r="L2" s="96"/>
      <c r="M2" s="96"/>
      <c r="N2" s="96"/>
      <c r="O2" s="96"/>
      <c r="P2" s="96"/>
      <c r="Q2" s="103" t="s">
        <v>23</v>
      </c>
      <c r="R2" s="97" t="s">
        <v>8</v>
      </c>
      <c r="S2" s="98"/>
      <c r="T2" s="98"/>
      <c r="U2" s="99"/>
      <c r="V2" s="60" t="s">
        <v>28</v>
      </c>
      <c r="W2" s="62" t="s">
        <v>20</v>
      </c>
      <c r="X2" s="63"/>
      <c r="Y2" s="63"/>
      <c r="Z2" s="64"/>
      <c r="AA2" s="75" t="s">
        <v>62</v>
      </c>
      <c r="AB2" s="65" t="s">
        <v>20</v>
      </c>
      <c r="AC2" s="66"/>
      <c r="AD2" s="66"/>
      <c r="AE2" s="67"/>
      <c r="AF2" s="81" t="s">
        <v>24</v>
      </c>
      <c r="AG2" s="68" t="s">
        <v>8</v>
      </c>
      <c r="AH2" s="69"/>
      <c r="AI2" s="69"/>
      <c r="AJ2" s="69"/>
      <c r="AK2" s="69"/>
      <c r="AL2" s="70"/>
      <c r="AM2" s="78" t="s">
        <v>27</v>
      </c>
      <c r="AN2" s="71" t="s">
        <v>8</v>
      </c>
      <c r="AO2" s="72"/>
      <c r="AP2" s="72"/>
      <c r="AQ2" s="72"/>
      <c r="AR2" s="72"/>
      <c r="AS2" s="73"/>
      <c r="AT2" s="83" t="s">
        <v>58</v>
      </c>
      <c r="AU2" s="83" t="s">
        <v>59</v>
      </c>
      <c r="AV2" s="54" t="s">
        <v>20</v>
      </c>
      <c r="AW2" s="55"/>
      <c r="AX2" s="55"/>
      <c r="AY2" s="56"/>
      <c r="AZ2" s="49" t="s">
        <v>31</v>
      </c>
      <c r="BA2" s="49" t="s">
        <v>60</v>
      </c>
      <c r="BB2" s="51" t="s">
        <v>20</v>
      </c>
      <c r="BC2" s="52"/>
      <c r="BD2" s="52"/>
      <c r="BE2" s="53"/>
    </row>
    <row r="3" spans="1:57" ht="18" customHeight="1" x14ac:dyDescent="0.25">
      <c r="A3" s="89"/>
      <c r="B3" s="89"/>
      <c r="C3" s="102"/>
      <c r="D3" s="7" t="s">
        <v>10</v>
      </c>
      <c r="E3" s="7" t="s">
        <v>16</v>
      </c>
      <c r="F3" s="7" t="s">
        <v>12</v>
      </c>
      <c r="G3" s="7" t="s">
        <v>11</v>
      </c>
      <c r="H3" s="7" t="s">
        <v>15</v>
      </c>
      <c r="I3" s="7" t="s">
        <v>12</v>
      </c>
      <c r="J3" s="88"/>
      <c r="K3" s="8" t="s">
        <v>17</v>
      </c>
      <c r="L3" s="8" t="s">
        <v>18</v>
      </c>
      <c r="M3" s="8" t="s">
        <v>12</v>
      </c>
      <c r="N3" s="8" t="s">
        <v>19</v>
      </c>
      <c r="O3" s="8" t="s">
        <v>15</v>
      </c>
      <c r="P3" s="8" t="s">
        <v>12</v>
      </c>
      <c r="Q3" s="104"/>
      <c r="R3" s="10" t="s">
        <v>1</v>
      </c>
      <c r="S3" s="11" t="s">
        <v>12</v>
      </c>
      <c r="T3" s="10" t="s">
        <v>2</v>
      </c>
      <c r="U3" s="11" t="s">
        <v>12</v>
      </c>
      <c r="V3" s="61"/>
      <c r="W3" s="9" t="s">
        <v>19</v>
      </c>
      <c r="X3" s="9" t="s">
        <v>12</v>
      </c>
      <c r="Y3" s="9" t="s">
        <v>19</v>
      </c>
      <c r="Z3" s="9" t="s">
        <v>12</v>
      </c>
      <c r="AA3" s="76"/>
      <c r="AB3" s="12" t="s">
        <v>19</v>
      </c>
      <c r="AC3" s="12" t="s">
        <v>12</v>
      </c>
      <c r="AD3" s="12" t="s">
        <v>19</v>
      </c>
      <c r="AE3" s="12" t="s">
        <v>12</v>
      </c>
      <c r="AF3" s="82"/>
      <c r="AG3" s="13" t="s">
        <v>25</v>
      </c>
      <c r="AH3" s="13" t="s">
        <v>18</v>
      </c>
      <c r="AI3" s="13" t="s">
        <v>12</v>
      </c>
      <c r="AJ3" s="13" t="s">
        <v>26</v>
      </c>
      <c r="AK3" s="13" t="s">
        <v>15</v>
      </c>
      <c r="AL3" s="13" t="s">
        <v>12</v>
      </c>
      <c r="AM3" s="79"/>
      <c r="AN3" s="7" t="s">
        <v>25</v>
      </c>
      <c r="AO3" s="7" t="s">
        <v>18</v>
      </c>
      <c r="AP3" s="7" t="s">
        <v>12</v>
      </c>
      <c r="AQ3" s="7" t="s">
        <v>26</v>
      </c>
      <c r="AR3" s="7" t="s">
        <v>15</v>
      </c>
      <c r="AS3" s="7" t="s">
        <v>12</v>
      </c>
      <c r="AT3" s="84"/>
      <c r="AU3" s="84"/>
      <c r="AV3" s="5" t="s">
        <v>30</v>
      </c>
      <c r="AW3" s="5" t="s">
        <v>12</v>
      </c>
      <c r="AX3" s="5" t="s">
        <v>19</v>
      </c>
      <c r="AY3" s="5" t="s">
        <v>12</v>
      </c>
      <c r="AZ3" s="50"/>
      <c r="BA3" s="50"/>
      <c r="BB3" s="6" t="s">
        <v>30</v>
      </c>
      <c r="BC3" s="6" t="s">
        <v>12</v>
      </c>
      <c r="BD3" s="6" t="s">
        <v>19</v>
      </c>
      <c r="BE3" s="6" t="s">
        <v>12</v>
      </c>
    </row>
    <row r="4" spans="1:57" ht="15.75" x14ac:dyDescent="0.15">
      <c r="A4" s="85" t="s">
        <v>71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</row>
    <row r="5" spans="1:57" x14ac:dyDescent="0.2">
      <c r="A5" s="44">
        <v>6</v>
      </c>
      <c r="B5" s="4">
        <v>5180</v>
      </c>
      <c r="C5" s="28">
        <v>23</v>
      </c>
      <c r="D5" s="15">
        <v>25</v>
      </c>
      <c r="E5" s="2">
        <f>D5-C5</f>
        <v>2</v>
      </c>
      <c r="F5" s="2" t="str">
        <f>IF(ABS(E5)&lt;=1.5,"Pass","Fail")</f>
        <v>Fail</v>
      </c>
      <c r="G5" s="15">
        <v>23</v>
      </c>
      <c r="H5" s="2">
        <f t="shared" ref="H5:H7" si="0">G5-C5</f>
        <v>0</v>
      </c>
      <c r="I5" s="2" t="str">
        <f>IF(ABS(H5)&lt;=1.5,"Pass","Fail")</f>
        <v>Pass</v>
      </c>
      <c r="J5" s="1">
        <v>-5</v>
      </c>
      <c r="K5" s="15">
        <v>-15.29</v>
      </c>
      <c r="L5" s="2">
        <f>K5-J5</f>
        <v>-10.29</v>
      </c>
      <c r="M5" s="2" t="str">
        <f>IF((L5)&lt;=-2,"Pass","Fail")</f>
        <v>Pass</v>
      </c>
      <c r="N5" s="15">
        <v>-15.19</v>
      </c>
      <c r="O5" s="2">
        <f>N5-J5</f>
        <v>-10.19</v>
      </c>
      <c r="P5" s="2" t="str">
        <f>IF((O5)&lt;=-2,"Pass","Fail")</f>
        <v>Pass</v>
      </c>
      <c r="Q5" s="1" t="s">
        <v>7</v>
      </c>
      <c r="R5" s="16">
        <v>-1.86</v>
      </c>
      <c r="S5" s="2" t="str">
        <f>IF(ABS(R5)&lt;=10,"Pass","Fail")</f>
        <v>Pass</v>
      </c>
      <c r="T5" s="16">
        <v>-1.35</v>
      </c>
      <c r="U5" s="2" t="str">
        <f>IF(ABS(T5)&lt;=10,"Pass","Fail")</f>
        <v>Pass</v>
      </c>
      <c r="V5" s="28">
        <v>-3</v>
      </c>
      <c r="W5" s="16">
        <v>-5</v>
      </c>
      <c r="X5" s="2" t="str">
        <f>IF((W5)&lt;=(V5),"Pass","Fail")</f>
        <v>Pass</v>
      </c>
      <c r="Y5" s="16">
        <v>-1.35</v>
      </c>
      <c r="Z5" s="2" t="str">
        <f>IF((Y5)&lt;=(V5),"Pass","Fail")</f>
        <v>Fail</v>
      </c>
      <c r="AA5" s="1">
        <v>-15</v>
      </c>
      <c r="AB5" s="15">
        <v>-55.86</v>
      </c>
      <c r="AC5" s="2" t="str">
        <f>IF((AB5)&lt;=(AA5),"Pass","Fail")</f>
        <v>Pass</v>
      </c>
      <c r="AD5" s="15">
        <v>-42.98</v>
      </c>
      <c r="AE5" s="2" t="str">
        <f>IF((AD5)&lt;=(AA5),"Pass","Fail")</f>
        <v>Pass</v>
      </c>
      <c r="AF5" s="1">
        <v>-88</v>
      </c>
      <c r="AG5" s="15">
        <v>-100</v>
      </c>
      <c r="AH5" s="2">
        <f>AG5-AF5</f>
        <v>-12</v>
      </c>
      <c r="AI5" s="2" t="str">
        <f>IF((AH5)&lt;=0,"Pass","Fail")</f>
        <v>Pass</v>
      </c>
      <c r="AJ5" s="15">
        <v>-90</v>
      </c>
      <c r="AK5" s="2">
        <f t="shared" ref="AK5" si="1">AJ5-AF5</f>
        <v>-2</v>
      </c>
      <c r="AL5" s="2" t="str">
        <f>IF((AK5)&lt;=0,"Pass","Fail")</f>
        <v>Pass</v>
      </c>
      <c r="AM5" s="1">
        <v>-30</v>
      </c>
      <c r="AN5" s="15">
        <v>-5</v>
      </c>
      <c r="AO5" s="2">
        <f>AN5-AM5</f>
        <v>25</v>
      </c>
      <c r="AP5" s="2" t="str">
        <f>IF((AO5)&gt;=0,"Pass","Fail")</f>
        <v>Pass</v>
      </c>
      <c r="AQ5" s="15">
        <v>-99</v>
      </c>
      <c r="AR5" s="2">
        <f t="shared" ref="AR5:AR7" si="2">AQ5-AM5</f>
        <v>-69</v>
      </c>
      <c r="AS5" s="2" t="str">
        <f>IF((AR5)&gt;=0,"Pass","Fail")</f>
        <v>Fail</v>
      </c>
      <c r="AT5" s="1">
        <v>16</v>
      </c>
      <c r="AU5" s="4">
        <f>B5+20</f>
        <v>5200</v>
      </c>
      <c r="AV5" s="15">
        <v>-5</v>
      </c>
      <c r="AW5" s="2" t="str">
        <f t="shared" ref="AW5:AW36" si="3">IF((AV5)&gt;=(AT5),"Pass","Fail")</f>
        <v>Fail</v>
      </c>
      <c r="AX5" s="15">
        <v>-1.35</v>
      </c>
      <c r="AY5" s="2" t="str">
        <f t="shared" ref="AY5:AY36" si="4">IF((AX5)&gt;=(AT5),"Pass","Fail")</f>
        <v>Fail</v>
      </c>
      <c r="AZ5" s="1">
        <v>32</v>
      </c>
      <c r="BA5" s="4">
        <f>B5+40</f>
        <v>5220</v>
      </c>
      <c r="BB5" s="15">
        <v>-5</v>
      </c>
      <c r="BC5" s="2" t="str">
        <f t="shared" ref="BC5:BC36" si="5">IF((BB5)&gt;=(AZ5),"Pass","Fail")</f>
        <v>Fail</v>
      </c>
      <c r="BD5" s="15">
        <v>-1.35</v>
      </c>
      <c r="BE5" s="2" t="str">
        <f t="shared" ref="BE5:BE36" si="6">IF((BD5)&gt;=(AZ5),"Pass","Fail")</f>
        <v>Fail</v>
      </c>
    </row>
    <row r="6" spans="1:57" ht="13.5" customHeight="1" x14ac:dyDescent="0.2">
      <c r="A6" s="44"/>
      <c r="B6" s="4">
        <v>5260</v>
      </c>
      <c r="C6" s="28">
        <v>23</v>
      </c>
      <c r="D6" s="15">
        <v>24.47</v>
      </c>
      <c r="E6" s="2">
        <f t="shared" ref="E6:E7" si="7">D6-C6</f>
        <v>1.4699999999999989</v>
      </c>
      <c r="F6" s="2" t="str">
        <f t="shared" ref="F6:F7" si="8">IF(ABS(E6)&lt;=1.5,"Pass","Fail")</f>
        <v>Pass</v>
      </c>
      <c r="G6" s="15">
        <v>25</v>
      </c>
      <c r="H6" s="2">
        <f t="shared" si="0"/>
        <v>2</v>
      </c>
      <c r="I6" s="2" t="str">
        <f t="shared" ref="I6:I7" si="9">IF(ABS(H6)&lt;=1.5,"Pass","Fail")</f>
        <v>Fail</v>
      </c>
      <c r="J6" s="1">
        <v>-5</v>
      </c>
      <c r="K6" s="15">
        <v>-15.57</v>
      </c>
      <c r="L6" s="2">
        <f t="shared" ref="L6:L7" si="10">K6-J6</f>
        <v>-10.57</v>
      </c>
      <c r="M6" s="2" t="str">
        <f t="shared" ref="M6:M7" si="11">IF((L6)&lt;=-2,"Pass","Fail")</f>
        <v>Pass</v>
      </c>
      <c r="N6" s="15">
        <v>-15.56</v>
      </c>
      <c r="O6" s="2">
        <f t="shared" ref="O6:O7" si="12">N6-J6</f>
        <v>-10.56</v>
      </c>
      <c r="P6" s="2" t="str">
        <f t="shared" ref="P6:P7" si="13">IF((O6)&lt;=-2,"Pass","Fail")</f>
        <v>Pass</v>
      </c>
      <c r="Q6" s="1" t="s">
        <v>7</v>
      </c>
      <c r="R6" s="16">
        <v>-1.68</v>
      </c>
      <c r="S6" s="2" t="str">
        <f t="shared" ref="S6:S7" si="14">IF(ABS(R6)&lt;=10,"Pass","Fail")</f>
        <v>Pass</v>
      </c>
      <c r="T6" s="16">
        <v>-1.2</v>
      </c>
      <c r="U6" s="2" t="str">
        <f t="shared" ref="U6:U7" si="15">IF(ABS(T6)&lt;=10,"Pass","Fail")</f>
        <v>Pass</v>
      </c>
      <c r="V6" s="28">
        <v>-3</v>
      </c>
      <c r="W6" s="16">
        <v>-1.68</v>
      </c>
      <c r="X6" s="2" t="str">
        <f t="shared" ref="X6:X7" si="16">IF((W6)&lt;=(V6),"Pass","Fail")</f>
        <v>Fail</v>
      </c>
      <c r="Y6" s="16">
        <v>-1.2</v>
      </c>
      <c r="Z6" s="2" t="str">
        <f t="shared" ref="Z6:Z7" si="17">IF((Y6)&lt;=(V6),"Pass","Fail")</f>
        <v>Fail</v>
      </c>
      <c r="AA6" s="1">
        <v>-15</v>
      </c>
      <c r="AB6" s="15">
        <v>18</v>
      </c>
      <c r="AC6" s="2" t="str">
        <f t="shared" ref="AC6:AC7" si="18">IF((AB6)&lt;=(AA6),"Pass","Fail")</f>
        <v>Fail</v>
      </c>
      <c r="AD6" s="15">
        <v>-34.5</v>
      </c>
      <c r="AE6" s="2" t="str">
        <f t="shared" ref="AE6:AE7" si="19">IF((AD6)&lt;=(AA6),"Pass","Fail")</f>
        <v>Pass</v>
      </c>
      <c r="AF6" s="1">
        <v>-88</v>
      </c>
      <c r="AG6" s="15">
        <v>-100</v>
      </c>
      <c r="AH6" s="2">
        <f t="shared" ref="AH6:AH7" si="20">AG6-AF6</f>
        <v>-12</v>
      </c>
      <c r="AI6" s="2" t="str">
        <f t="shared" ref="AI6:AI7" si="21">IF((AH6)&lt;=0,"Pass","Fail")</f>
        <v>Pass</v>
      </c>
      <c r="AJ6" s="15">
        <v>-94</v>
      </c>
      <c r="AK6" s="2">
        <v>-67</v>
      </c>
      <c r="AL6" s="2" t="str">
        <f t="shared" ref="AL6:AL7" si="22">IF((AK6)&lt;=0,"Pass","Fail")</f>
        <v>Pass</v>
      </c>
      <c r="AM6" s="1">
        <v>-30</v>
      </c>
      <c r="AN6" s="15">
        <v>-100</v>
      </c>
      <c r="AO6" s="2">
        <f t="shared" ref="AO6:AO7" si="23">AN6-AM6</f>
        <v>-70</v>
      </c>
      <c r="AP6" s="2" t="str">
        <f t="shared" ref="AP6:AP7" si="24">IF((AO6)&gt;=0,"Pass","Fail")</f>
        <v>Fail</v>
      </c>
      <c r="AQ6" s="15">
        <v>-94</v>
      </c>
      <c r="AR6" s="2">
        <f t="shared" si="2"/>
        <v>-64</v>
      </c>
      <c r="AS6" s="2" t="str">
        <f t="shared" ref="AS6:AS7" si="25">IF((AR6)&gt;=0,"Pass","Fail")</f>
        <v>Fail</v>
      </c>
      <c r="AT6" s="1">
        <v>16</v>
      </c>
      <c r="AU6" s="4">
        <f t="shared" ref="AU6:AU67" si="26">B6+20</f>
        <v>5280</v>
      </c>
      <c r="AV6" s="15">
        <v>-1.68</v>
      </c>
      <c r="AW6" s="2" t="str">
        <f t="shared" si="3"/>
        <v>Fail</v>
      </c>
      <c r="AX6" s="15">
        <v>-1.2</v>
      </c>
      <c r="AY6" s="2" t="str">
        <f t="shared" si="4"/>
        <v>Fail</v>
      </c>
      <c r="AZ6" s="1">
        <v>32</v>
      </c>
      <c r="BA6" s="4">
        <f t="shared" ref="BA6:BA67" si="27">B6+40</f>
        <v>5300</v>
      </c>
      <c r="BB6" s="15">
        <v>-5</v>
      </c>
      <c r="BC6" s="2" t="str">
        <f t="shared" si="5"/>
        <v>Fail</v>
      </c>
      <c r="BD6" s="15">
        <v>-1.35</v>
      </c>
      <c r="BE6" s="2" t="str">
        <f t="shared" si="6"/>
        <v>Fail</v>
      </c>
    </row>
    <row r="7" spans="1:57" ht="13.5" customHeight="1" x14ac:dyDescent="0.2">
      <c r="A7" s="44"/>
      <c r="B7" s="4">
        <v>5320</v>
      </c>
      <c r="C7" s="28">
        <v>23</v>
      </c>
      <c r="D7" s="15">
        <v>21.5</v>
      </c>
      <c r="E7" s="2">
        <f t="shared" si="7"/>
        <v>-1.5</v>
      </c>
      <c r="F7" s="2" t="str">
        <f t="shared" si="8"/>
        <v>Pass</v>
      </c>
      <c r="G7" s="15">
        <v>23.39</v>
      </c>
      <c r="H7" s="2">
        <f t="shared" si="0"/>
        <v>0.39000000000000057</v>
      </c>
      <c r="I7" s="2" t="str">
        <f t="shared" si="9"/>
        <v>Pass</v>
      </c>
      <c r="J7" s="1">
        <v>-5</v>
      </c>
      <c r="K7" s="15">
        <v>-15.49</v>
      </c>
      <c r="L7" s="2">
        <f t="shared" si="10"/>
        <v>-10.49</v>
      </c>
      <c r="M7" s="2" t="str">
        <f t="shared" si="11"/>
        <v>Pass</v>
      </c>
      <c r="N7" s="15">
        <v>-15.56</v>
      </c>
      <c r="O7" s="2">
        <f t="shared" si="12"/>
        <v>-10.56</v>
      </c>
      <c r="P7" s="2" t="str">
        <f t="shared" si="13"/>
        <v>Pass</v>
      </c>
      <c r="Q7" s="1" t="s">
        <v>7</v>
      </c>
      <c r="R7" s="16">
        <v>-1.61</v>
      </c>
      <c r="S7" s="2" t="str">
        <f t="shared" si="14"/>
        <v>Pass</v>
      </c>
      <c r="T7" s="16">
        <v>-1.1200000000000001</v>
      </c>
      <c r="U7" s="2" t="str">
        <f t="shared" si="15"/>
        <v>Pass</v>
      </c>
      <c r="V7" s="28">
        <v>-3</v>
      </c>
      <c r="W7" s="16">
        <v>-1.61</v>
      </c>
      <c r="X7" s="2" t="str">
        <f t="shared" si="16"/>
        <v>Fail</v>
      </c>
      <c r="Y7" s="16">
        <v>-1.1200000000000001</v>
      </c>
      <c r="Z7" s="2" t="str">
        <f t="shared" si="17"/>
        <v>Fail</v>
      </c>
      <c r="AA7" s="1">
        <v>-15</v>
      </c>
      <c r="AB7" s="15">
        <v>-52.91</v>
      </c>
      <c r="AC7" s="2" t="str">
        <f t="shared" si="18"/>
        <v>Pass</v>
      </c>
      <c r="AD7" s="15">
        <v>-43.21</v>
      </c>
      <c r="AE7" s="2" t="str">
        <f t="shared" si="19"/>
        <v>Pass</v>
      </c>
      <c r="AF7" s="1">
        <v>-88</v>
      </c>
      <c r="AG7" s="15">
        <v>-100</v>
      </c>
      <c r="AH7" s="2">
        <f t="shared" si="20"/>
        <v>-12</v>
      </c>
      <c r="AI7" s="2" t="str">
        <f t="shared" si="21"/>
        <v>Pass</v>
      </c>
      <c r="AJ7" s="15">
        <v>23.39</v>
      </c>
      <c r="AK7" s="2">
        <f t="shared" ref="AK7" si="28">AJ7-AF7</f>
        <v>111.39</v>
      </c>
      <c r="AL7" s="2" t="str">
        <f t="shared" si="22"/>
        <v>Fail</v>
      </c>
      <c r="AM7" s="1">
        <v>-30</v>
      </c>
      <c r="AN7" s="15">
        <v>-100</v>
      </c>
      <c r="AO7" s="2">
        <f t="shared" si="23"/>
        <v>-70</v>
      </c>
      <c r="AP7" s="2" t="str">
        <f t="shared" si="24"/>
        <v>Fail</v>
      </c>
      <c r="AQ7" s="15">
        <v>23.39</v>
      </c>
      <c r="AR7" s="2">
        <f t="shared" si="2"/>
        <v>53.39</v>
      </c>
      <c r="AS7" s="2" t="str">
        <f t="shared" si="25"/>
        <v>Pass</v>
      </c>
      <c r="AT7" s="1">
        <v>16</v>
      </c>
      <c r="AU7" s="4">
        <f>B7-20</f>
        <v>5300</v>
      </c>
      <c r="AV7" s="15">
        <v>-1.61</v>
      </c>
      <c r="AW7" s="2" t="str">
        <f t="shared" si="3"/>
        <v>Fail</v>
      </c>
      <c r="AX7" s="15">
        <v>39</v>
      </c>
      <c r="AY7" s="2" t="str">
        <f t="shared" si="4"/>
        <v>Pass</v>
      </c>
      <c r="AZ7" s="1">
        <v>32</v>
      </c>
      <c r="BA7" s="4">
        <f>B7-40</f>
        <v>5280</v>
      </c>
      <c r="BB7" s="15">
        <v>39</v>
      </c>
      <c r="BC7" s="2" t="str">
        <f t="shared" si="5"/>
        <v>Pass</v>
      </c>
      <c r="BD7" s="15">
        <v>-1.1200000000000001</v>
      </c>
      <c r="BE7" s="2" t="str">
        <f t="shared" si="6"/>
        <v>Fail</v>
      </c>
    </row>
    <row r="8" spans="1:57" x14ac:dyDescent="0.2">
      <c r="A8" s="44"/>
      <c r="B8" s="4">
        <v>5500</v>
      </c>
      <c r="C8" s="28">
        <v>23</v>
      </c>
      <c r="D8" s="15">
        <v>25</v>
      </c>
      <c r="E8" s="2">
        <f>D8-C8</f>
        <v>2</v>
      </c>
      <c r="F8" s="2" t="str">
        <f>IF(ABS(E8)&lt;=1.5,"Pass","Fail")</f>
        <v>Fail</v>
      </c>
      <c r="G8" s="15">
        <v>23</v>
      </c>
      <c r="H8" s="2">
        <f t="shared" ref="H8:H15" si="29">G8-C8</f>
        <v>0</v>
      </c>
      <c r="I8" s="2" t="str">
        <f>IF(ABS(H8)&lt;=1.5,"Pass","Fail")</f>
        <v>Pass</v>
      </c>
      <c r="J8" s="1">
        <v>-5</v>
      </c>
      <c r="K8" s="15">
        <v>-15.29</v>
      </c>
      <c r="L8" s="2">
        <f>K8-J8</f>
        <v>-10.29</v>
      </c>
      <c r="M8" s="2" t="str">
        <f>IF((L8)&lt;=-2,"Pass","Fail")</f>
        <v>Pass</v>
      </c>
      <c r="N8" s="15">
        <v>-15.19</v>
      </c>
      <c r="O8" s="2">
        <f>N8-J8</f>
        <v>-10.19</v>
      </c>
      <c r="P8" s="2" t="str">
        <f>IF((O8)&lt;=-2,"Pass","Fail")</f>
        <v>Pass</v>
      </c>
      <c r="Q8" s="1" t="s">
        <v>7</v>
      </c>
      <c r="R8" s="16">
        <v>-1.86</v>
      </c>
      <c r="S8" s="2" t="str">
        <f>IF(ABS(R8)&lt;=10,"Pass","Fail")</f>
        <v>Pass</v>
      </c>
      <c r="T8" s="16">
        <v>-1.35</v>
      </c>
      <c r="U8" s="2" t="str">
        <f>IF(ABS(T8)&lt;=10,"Pass","Fail")</f>
        <v>Pass</v>
      </c>
      <c r="V8" s="28">
        <v>-3</v>
      </c>
      <c r="W8" s="16">
        <v>-5</v>
      </c>
      <c r="X8" s="2" t="str">
        <f>IF((W8)&lt;=(V8),"Pass","Fail")</f>
        <v>Pass</v>
      </c>
      <c r="Y8" s="16">
        <v>-1.35</v>
      </c>
      <c r="Z8" s="2" t="str">
        <f>IF((Y8)&lt;=(V8),"Pass","Fail")</f>
        <v>Fail</v>
      </c>
      <c r="AA8" s="1">
        <v>-15</v>
      </c>
      <c r="AB8" s="15">
        <v>-55.86</v>
      </c>
      <c r="AC8" s="2" t="str">
        <f>IF((AB8)&lt;=(AA8),"Pass","Fail")</f>
        <v>Pass</v>
      </c>
      <c r="AD8" s="15">
        <v>-42.98</v>
      </c>
      <c r="AE8" s="2" t="str">
        <f>IF((AD8)&lt;=(AA8),"Pass","Fail")</f>
        <v>Pass</v>
      </c>
      <c r="AF8" s="1">
        <v>-88</v>
      </c>
      <c r="AG8" s="15">
        <v>-100</v>
      </c>
      <c r="AH8" s="2">
        <f>AG8-AF8</f>
        <v>-12</v>
      </c>
      <c r="AI8" s="2" t="str">
        <f>IF((AH8)&lt;=0,"Pass","Fail")</f>
        <v>Pass</v>
      </c>
      <c r="AJ8" s="15">
        <v>-90</v>
      </c>
      <c r="AK8" s="2">
        <f t="shared" ref="AK8:AK13" si="30">AJ8-AF8</f>
        <v>-2</v>
      </c>
      <c r="AL8" s="2" t="str">
        <f>IF((AK8)&lt;=0,"Pass","Fail")</f>
        <v>Pass</v>
      </c>
      <c r="AM8" s="1">
        <v>-30</v>
      </c>
      <c r="AN8" s="15">
        <v>-5</v>
      </c>
      <c r="AO8" s="2">
        <f>AN8-AM8</f>
        <v>25</v>
      </c>
      <c r="AP8" s="2" t="str">
        <f>IF((AO8)&gt;=0,"Pass","Fail")</f>
        <v>Pass</v>
      </c>
      <c r="AQ8" s="15">
        <v>-99</v>
      </c>
      <c r="AR8" s="2">
        <f t="shared" ref="AR8:AR15" si="31">AQ8-AM8</f>
        <v>-69</v>
      </c>
      <c r="AS8" s="2" t="str">
        <f>IF((AR8)&gt;=0,"Pass","Fail")</f>
        <v>Fail</v>
      </c>
      <c r="AT8" s="1">
        <v>16</v>
      </c>
      <c r="AU8" s="4">
        <f t="shared" si="26"/>
        <v>5520</v>
      </c>
      <c r="AV8" s="15">
        <v>-5</v>
      </c>
      <c r="AW8" s="2" t="str">
        <f t="shared" si="3"/>
        <v>Fail</v>
      </c>
      <c r="AX8" s="15">
        <v>-1.35</v>
      </c>
      <c r="AY8" s="2" t="str">
        <f t="shared" si="4"/>
        <v>Fail</v>
      </c>
      <c r="AZ8" s="1">
        <v>32</v>
      </c>
      <c r="BA8" s="4">
        <f t="shared" si="27"/>
        <v>5540</v>
      </c>
      <c r="BB8" s="15">
        <v>-5</v>
      </c>
      <c r="BC8" s="2" t="str">
        <f t="shared" si="5"/>
        <v>Fail</v>
      </c>
      <c r="BD8" s="15">
        <v>-1.35</v>
      </c>
      <c r="BE8" s="2" t="str">
        <f t="shared" si="6"/>
        <v>Fail</v>
      </c>
    </row>
    <row r="9" spans="1:57" ht="13.5" customHeight="1" x14ac:dyDescent="0.2">
      <c r="A9" s="44"/>
      <c r="B9" s="4">
        <v>5600</v>
      </c>
      <c r="C9" s="28">
        <v>23</v>
      </c>
      <c r="D9" s="15">
        <v>24.47</v>
      </c>
      <c r="E9" s="2">
        <f t="shared" ref="E9:E10" si="32">D9-C9</f>
        <v>1.4699999999999989</v>
      </c>
      <c r="F9" s="2" t="str">
        <f t="shared" ref="F9:F10" si="33">IF(ABS(E9)&lt;=1.5,"Pass","Fail")</f>
        <v>Pass</v>
      </c>
      <c r="G9" s="15">
        <v>25</v>
      </c>
      <c r="H9" s="2">
        <f t="shared" ref="H9:H10" si="34">G9-C9</f>
        <v>2</v>
      </c>
      <c r="I9" s="2" t="str">
        <f t="shared" ref="I9:I10" si="35">IF(ABS(H9)&lt;=1.5,"Pass","Fail")</f>
        <v>Fail</v>
      </c>
      <c r="J9" s="1">
        <v>-5</v>
      </c>
      <c r="K9" s="15">
        <v>-15.57</v>
      </c>
      <c r="L9" s="2">
        <f t="shared" ref="L9:L10" si="36">K9-J9</f>
        <v>-10.57</v>
      </c>
      <c r="M9" s="2" t="str">
        <f t="shared" ref="M9:M10" si="37">IF((L9)&lt;=-2,"Pass","Fail")</f>
        <v>Pass</v>
      </c>
      <c r="N9" s="15">
        <v>-15.56</v>
      </c>
      <c r="O9" s="2">
        <f t="shared" ref="O9:O10" si="38">N9-J9</f>
        <v>-10.56</v>
      </c>
      <c r="P9" s="2" t="str">
        <f t="shared" ref="P9:P10" si="39">IF((O9)&lt;=-2,"Pass","Fail")</f>
        <v>Pass</v>
      </c>
      <c r="Q9" s="1" t="s">
        <v>7</v>
      </c>
      <c r="R9" s="16">
        <v>-1.68</v>
      </c>
      <c r="S9" s="2" t="str">
        <f t="shared" ref="S9:S10" si="40">IF(ABS(R9)&lt;=10,"Pass","Fail")</f>
        <v>Pass</v>
      </c>
      <c r="T9" s="16">
        <v>-1.2</v>
      </c>
      <c r="U9" s="2" t="str">
        <f t="shared" ref="U9:U10" si="41">IF(ABS(T9)&lt;=10,"Pass","Fail")</f>
        <v>Pass</v>
      </c>
      <c r="V9" s="28">
        <v>-3</v>
      </c>
      <c r="W9" s="16">
        <v>-1.68</v>
      </c>
      <c r="X9" s="2" t="str">
        <f t="shared" ref="X9:X10" si="42">IF((W9)&lt;=(V9),"Pass","Fail")</f>
        <v>Fail</v>
      </c>
      <c r="Y9" s="16">
        <v>-1.2</v>
      </c>
      <c r="Z9" s="2" t="str">
        <f t="shared" ref="Z9:Z10" si="43">IF((Y9)&lt;=(V9),"Pass","Fail")</f>
        <v>Fail</v>
      </c>
      <c r="AA9" s="1">
        <v>-15</v>
      </c>
      <c r="AB9" s="15">
        <v>18</v>
      </c>
      <c r="AC9" s="2" t="str">
        <f t="shared" ref="AC9:AC10" si="44">IF((AB9)&lt;=(AA9),"Pass","Fail")</f>
        <v>Fail</v>
      </c>
      <c r="AD9" s="15">
        <v>-34.5</v>
      </c>
      <c r="AE9" s="2" t="str">
        <f t="shared" ref="AE9:AE10" si="45">IF((AD9)&lt;=(AA9),"Pass","Fail")</f>
        <v>Pass</v>
      </c>
      <c r="AF9" s="1">
        <v>-88</v>
      </c>
      <c r="AG9" s="15">
        <v>-100</v>
      </c>
      <c r="AH9" s="2">
        <f t="shared" ref="AH9:AH10" si="46">AG9-AF9</f>
        <v>-12</v>
      </c>
      <c r="AI9" s="2" t="str">
        <f t="shared" ref="AI9:AI10" si="47">IF((AH9)&lt;=0,"Pass","Fail")</f>
        <v>Pass</v>
      </c>
      <c r="AJ9" s="15">
        <v>-94</v>
      </c>
      <c r="AK9" s="2">
        <v>-67</v>
      </c>
      <c r="AL9" s="2" t="str">
        <f t="shared" ref="AL9:AL10" si="48">IF((AK9)&lt;=0,"Pass","Fail")</f>
        <v>Pass</v>
      </c>
      <c r="AM9" s="1">
        <v>-30</v>
      </c>
      <c r="AN9" s="15">
        <v>-100</v>
      </c>
      <c r="AO9" s="2">
        <f t="shared" ref="AO9:AO10" si="49">AN9-AM9</f>
        <v>-70</v>
      </c>
      <c r="AP9" s="2" t="str">
        <f t="shared" ref="AP9:AP10" si="50">IF((AO9)&gt;=0,"Pass","Fail")</f>
        <v>Fail</v>
      </c>
      <c r="AQ9" s="15">
        <v>-94</v>
      </c>
      <c r="AR9" s="2">
        <f t="shared" ref="AR9:AR10" si="51">AQ9-AM9</f>
        <v>-64</v>
      </c>
      <c r="AS9" s="2" t="str">
        <f t="shared" ref="AS9:AS10" si="52">IF((AR9)&gt;=0,"Pass","Fail")</f>
        <v>Fail</v>
      </c>
      <c r="AT9" s="1">
        <v>16</v>
      </c>
      <c r="AU9" s="4">
        <f t="shared" si="26"/>
        <v>5620</v>
      </c>
      <c r="AV9" s="15">
        <v>-1.68</v>
      </c>
      <c r="AW9" s="2" t="str">
        <f t="shared" si="3"/>
        <v>Fail</v>
      </c>
      <c r="AX9" s="15">
        <v>-1.2</v>
      </c>
      <c r="AY9" s="2" t="str">
        <f t="shared" si="4"/>
        <v>Fail</v>
      </c>
      <c r="AZ9" s="1">
        <v>32</v>
      </c>
      <c r="BA9" s="4">
        <f t="shared" si="27"/>
        <v>5640</v>
      </c>
      <c r="BB9" s="15">
        <v>39</v>
      </c>
      <c r="BC9" s="2" t="str">
        <f t="shared" si="5"/>
        <v>Pass</v>
      </c>
      <c r="BD9" s="15">
        <v>-1.1200000000000001</v>
      </c>
      <c r="BE9" s="2" t="str">
        <f t="shared" si="6"/>
        <v>Fail</v>
      </c>
    </row>
    <row r="10" spans="1:57" ht="13.5" customHeight="1" x14ac:dyDescent="0.2">
      <c r="A10" s="44"/>
      <c r="B10" s="4">
        <v>5745</v>
      </c>
      <c r="C10" s="28">
        <v>23</v>
      </c>
      <c r="D10" s="15">
        <v>21.5</v>
      </c>
      <c r="E10" s="2">
        <f t="shared" si="32"/>
        <v>-1.5</v>
      </c>
      <c r="F10" s="2" t="str">
        <f t="shared" si="33"/>
        <v>Pass</v>
      </c>
      <c r="G10" s="15">
        <v>23.39</v>
      </c>
      <c r="H10" s="2">
        <f t="shared" si="34"/>
        <v>0.39000000000000057</v>
      </c>
      <c r="I10" s="2" t="str">
        <f t="shared" si="35"/>
        <v>Pass</v>
      </c>
      <c r="J10" s="1">
        <v>-5</v>
      </c>
      <c r="K10" s="15">
        <v>-15.49</v>
      </c>
      <c r="L10" s="2">
        <f t="shared" si="36"/>
        <v>-10.49</v>
      </c>
      <c r="M10" s="2" t="str">
        <f t="shared" si="37"/>
        <v>Pass</v>
      </c>
      <c r="N10" s="15">
        <v>-15.56</v>
      </c>
      <c r="O10" s="2">
        <f t="shared" si="38"/>
        <v>-10.56</v>
      </c>
      <c r="P10" s="2" t="str">
        <f t="shared" si="39"/>
        <v>Pass</v>
      </c>
      <c r="Q10" s="1" t="s">
        <v>7</v>
      </c>
      <c r="R10" s="16">
        <v>-1.61</v>
      </c>
      <c r="S10" s="2" t="str">
        <f t="shared" si="40"/>
        <v>Pass</v>
      </c>
      <c r="T10" s="16">
        <v>-1.1200000000000001</v>
      </c>
      <c r="U10" s="2" t="str">
        <f t="shared" si="41"/>
        <v>Pass</v>
      </c>
      <c r="V10" s="28">
        <v>-3</v>
      </c>
      <c r="W10" s="16">
        <v>-1.61</v>
      </c>
      <c r="X10" s="2" t="str">
        <f t="shared" si="42"/>
        <v>Fail</v>
      </c>
      <c r="Y10" s="16">
        <v>-1.1200000000000001</v>
      </c>
      <c r="Z10" s="2" t="str">
        <f t="shared" si="43"/>
        <v>Fail</v>
      </c>
      <c r="AA10" s="1">
        <v>-15</v>
      </c>
      <c r="AB10" s="15">
        <v>-52.91</v>
      </c>
      <c r="AC10" s="2" t="str">
        <f t="shared" si="44"/>
        <v>Pass</v>
      </c>
      <c r="AD10" s="15">
        <v>-43.21</v>
      </c>
      <c r="AE10" s="2" t="str">
        <f t="shared" si="45"/>
        <v>Pass</v>
      </c>
      <c r="AF10" s="1">
        <v>-88</v>
      </c>
      <c r="AG10" s="15">
        <v>-100</v>
      </c>
      <c r="AH10" s="2">
        <f t="shared" si="46"/>
        <v>-12</v>
      </c>
      <c r="AI10" s="2" t="str">
        <f t="shared" si="47"/>
        <v>Pass</v>
      </c>
      <c r="AJ10" s="15">
        <v>23.39</v>
      </c>
      <c r="AK10" s="2">
        <f t="shared" ref="AK10" si="53">AJ10-AF10</f>
        <v>111.39</v>
      </c>
      <c r="AL10" s="2" t="str">
        <f t="shared" si="48"/>
        <v>Fail</v>
      </c>
      <c r="AM10" s="1">
        <v>-30</v>
      </c>
      <c r="AN10" s="15">
        <v>-100</v>
      </c>
      <c r="AO10" s="2">
        <f t="shared" si="49"/>
        <v>-70</v>
      </c>
      <c r="AP10" s="2" t="str">
        <f t="shared" si="50"/>
        <v>Fail</v>
      </c>
      <c r="AQ10" s="15">
        <v>23.39</v>
      </c>
      <c r="AR10" s="2">
        <f t="shared" si="51"/>
        <v>53.39</v>
      </c>
      <c r="AS10" s="2" t="str">
        <f t="shared" si="52"/>
        <v>Pass</v>
      </c>
      <c r="AT10" s="1">
        <v>16</v>
      </c>
      <c r="AU10" s="4">
        <f t="shared" si="26"/>
        <v>5765</v>
      </c>
      <c r="AV10" s="15">
        <v>23</v>
      </c>
      <c r="AW10" s="2" t="str">
        <f t="shared" si="3"/>
        <v>Pass</v>
      </c>
      <c r="AX10" s="15">
        <v>39</v>
      </c>
      <c r="AY10" s="2" t="str">
        <f t="shared" si="4"/>
        <v>Pass</v>
      </c>
      <c r="AZ10" s="1">
        <v>32</v>
      </c>
      <c r="BA10" s="4">
        <f t="shared" si="27"/>
        <v>5785</v>
      </c>
      <c r="BB10" s="15">
        <v>39</v>
      </c>
      <c r="BC10" s="2" t="str">
        <f t="shared" si="5"/>
        <v>Pass</v>
      </c>
      <c r="BD10" s="15">
        <v>33</v>
      </c>
      <c r="BE10" s="2" t="str">
        <f t="shared" si="6"/>
        <v>Pass</v>
      </c>
    </row>
    <row r="11" spans="1:57" ht="13.5" customHeight="1" x14ac:dyDescent="0.2">
      <c r="A11" s="44"/>
      <c r="B11" s="4">
        <v>5785</v>
      </c>
      <c r="C11" s="28">
        <v>23</v>
      </c>
      <c r="D11" s="15">
        <v>24.47</v>
      </c>
      <c r="E11" s="2">
        <f t="shared" ref="E11:E12" si="54">D11-C11</f>
        <v>1.4699999999999989</v>
      </c>
      <c r="F11" s="2" t="str">
        <f t="shared" ref="F11:F12" si="55">IF(ABS(E11)&lt;=1.5,"Pass","Fail")</f>
        <v>Pass</v>
      </c>
      <c r="G11" s="15">
        <v>25</v>
      </c>
      <c r="H11" s="2">
        <f t="shared" si="29"/>
        <v>2</v>
      </c>
      <c r="I11" s="2" t="str">
        <f t="shared" ref="I11:I12" si="56">IF(ABS(H11)&lt;=1.5,"Pass","Fail")</f>
        <v>Fail</v>
      </c>
      <c r="J11" s="1">
        <v>-5</v>
      </c>
      <c r="K11" s="15">
        <v>-15.57</v>
      </c>
      <c r="L11" s="2">
        <f t="shared" ref="L11:L12" si="57">K11-J11</f>
        <v>-10.57</v>
      </c>
      <c r="M11" s="2" t="str">
        <f t="shared" ref="M11:M12" si="58">IF((L11)&lt;=-2,"Pass","Fail")</f>
        <v>Pass</v>
      </c>
      <c r="N11" s="15">
        <v>-15.56</v>
      </c>
      <c r="O11" s="2">
        <f t="shared" ref="O11:O12" si="59">N11-J11</f>
        <v>-10.56</v>
      </c>
      <c r="P11" s="2" t="str">
        <f t="shared" ref="P11:P12" si="60">IF((O11)&lt;=-2,"Pass","Fail")</f>
        <v>Pass</v>
      </c>
      <c r="Q11" s="1" t="s">
        <v>7</v>
      </c>
      <c r="R11" s="16">
        <v>-1.68</v>
      </c>
      <c r="S11" s="2" t="str">
        <f t="shared" ref="S11:U12" si="61">IF(ABS(R11)&lt;=10,"Pass","Fail")</f>
        <v>Pass</v>
      </c>
      <c r="T11" s="16">
        <v>-1.2</v>
      </c>
      <c r="U11" s="2" t="str">
        <f t="shared" si="61"/>
        <v>Pass</v>
      </c>
      <c r="V11" s="28">
        <v>-3</v>
      </c>
      <c r="W11" s="16">
        <v>-1.68</v>
      </c>
      <c r="X11" s="2" t="str">
        <f t="shared" ref="X11:X12" si="62">IF((W11)&lt;=(V11),"Pass","Fail")</f>
        <v>Fail</v>
      </c>
      <c r="Y11" s="16">
        <v>-1.2</v>
      </c>
      <c r="Z11" s="2" t="str">
        <f t="shared" ref="Z11:Z12" si="63">IF((Y11)&lt;=(V11),"Pass","Fail")</f>
        <v>Fail</v>
      </c>
      <c r="AA11" s="1">
        <v>-15</v>
      </c>
      <c r="AB11" s="15">
        <v>18</v>
      </c>
      <c r="AC11" s="2" t="str">
        <f t="shared" ref="AC11:AC12" si="64">IF((AB11)&lt;=(AA11),"Pass","Fail")</f>
        <v>Fail</v>
      </c>
      <c r="AD11" s="15">
        <v>-34.5</v>
      </c>
      <c r="AE11" s="2" t="str">
        <f t="shared" ref="AE11:AE12" si="65">IF((AD11)&lt;=(AA11),"Pass","Fail")</f>
        <v>Pass</v>
      </c>
      <c r="AF11" s="1">
        <v>-88</v>
      </c>
      <c r="AG11" s="15">
        <v>-100</v>
      </c>
      <c r="AH11" s="2">
        <f t="shared" ref="AH11:AH12" si="66">AG11-AF11</f>
        <v>-12</v>
      </c>
      <c r="AI11" s="2" t="str">
        <f t="shared" ref="AI11:AI12" si="67">IF((AH11)&lt;=0,"Pass","Fail")</f>
        <v>Pass</v>
      </c>
      <c r="AJ11" s="15">
        <v>-94</v>
      </c>
      <c r="AK11" s="2">
        <v>-67</v>
      </c>
      <c r="AL11" s="2" t="str">
        <f t="shared" ref="AL11:AL12" si="68">IF((AK11)&lt;=0,"Pass","Fail")</f>
        <v>Pass</v>
      </c>
      <c r="AM11" s="1">
        <v>-30</v>
      </c>
      <c r="AN11" s="15">
        <v>-100</v>
      </c>
      <c r="AO11" s="2">
        <f t="shared" ref="AO11:AO12" si="69">AN11-AM11</f>
        <v>-70</v>
      </c>
      <c r="AP11" s="2" t="str">
        <f t="shared" ref="AP11:AP12" si="70">IF((AO11)&gt;=0,"Pass","Fail")</f>
        <v>Fail</v>
      </c>
      <c r="AQ11" s="15">
        <v>-94</v>
      </c>
      <c r="AR11" s="2">
        <f t="shared" si="31"/>
        <v>-64</v>
      </c>
      <c r="AS11" s="2" t="str">
        <f t="shared" ref="AS11:AS12" si="71">IF((AR11)&gt;=0,"Pass","Fail")</f>
        <v>Fail</v>
      </c>
      <c r="AT11" s="1">
        <v>16</v>
      </c>
      <c r="AU11" s="4">
        <f t="shared" si="26"/>
        <v>5805</v>
      </c>
      <c r="AV11" s="15">
        <v>-1.68</v>
      </c>
      <c r="AW11" s="2" t="str">
        <f t="shared" si="3"/>
        <v>Fail</v>
      </c>
      <c r="AX11" s="15">
        <v>-1.2</v>
      </c>
      <c r="AY11" s="2" t="str">
        <f t="shared" si="4"/>
        <v>Fail</v>
      </c>
      <c r="AZ11" s="1">
        <v>32</v>
      </c>
      <c r="BA11" s="4">
        <f t="shared" si="27"/>
        <v>5825</v>
      </c>
      <c r="BB11" s="15">
        <v>39</v>
      </c>
      <c r="BC11" s="2" t="str">
        <f t="shared" si="5"/>
        <v>Pass</v>
      </c>
      <c r="BD11" s="15">
        <v>32</v>
      </c>
      <c r="BE11" s="2" t="str">
        <f t="shared" si="6"/>
        <v>Pass</v>
      </c>
    </row>
    <row r="12" spans="1:57" ht="13.5" customHeight="1" x14ac:dyDescent="0.2">
      <c r="A12" s="44"/>
      <c r="B12" s="4">
        <v>5825</v>
      </c>
      <c r="C12" s="28">
        <v>23</v>
      </c>
      <c r="D12" s="15">
        <v>21.5</v>
      </c>
      <c r="E12" s="2">
        <f t="shared" si="54"/>
        <v>-1.5</v>
      </c>
      <c r="F12" s="2" t="str">
        <f t="shared" si="55"/>
        <v>Pass</v>
      </c>
      <c r="G12" s="15">
        <v>23.39</v>
      </c>
      <c r="H12" s="2">
        <f t="shared" si="29"/>
        <v>0.39000000000000057</v>
      </c>
      <c r="I12" s="2" t="str">
        <f t="shared" si="56"/>
        <v>Pass</v>
      </c>
      <c r="J12" s="1">
        <v>-5</v>
      </c>
      <c r="K12" s="15">
        <v>-15.49</v>
      </c>
      <c r="L12" s="2">
        <f t="shared" si="57"/>
        <v>-10.49</v>
      </c>
      <c r="M12" s="2" t="str">
        <f t="shared" si="58"/>
        <v>Pass</v>
      </c>
      <c r="N12" s="15">
        <v>-15.56</v>
      </c>
      <c r="O12" s="2">
        <f t="shared" si="59"/>
        <v>-10.56</v>
      </c>
      <c r="P12" s="2" t="str">
        <f t="shared" si="60"/>
        <v>Pass</v>
      </c>
      <c r="Q12" s="1" t="s">
        <v>7</v>
      </c>
      <c r="R12" s="16">
        <v>-1.61</v>
      </c>
      <c r="S12" s="2" t="str">
        <f t="shared" si="61"/>
        <v>Pass</v>
      </c>
      <c r="T12" s="16">
        <v>-1.1200000000000001</v>
      </c>
      <c r="U12" s="2" t="str">
        <f t="shared" si="61"/>
        <v>Pass</v>
      </c>
      <c r="V12" s="28">
        <v>-3</v>
      </c>
      <c r="W12" s="16">
        <v>-1.61</v>
      </c>
      <c r="X12" s="2" t="str">
        <f t="shared" si="62"/>
        <v>Fail</v>
      </c>
      <c r="Y12" s="16">
        <v>-1.1200000000000001</v>
      </c>
      <c r="Z12" s="2" t="str">
        <f t="shared" si="63"/>
        <v>Fail</v>
      </c>
      <c r="AA12" s="1">
        <v>-15</v>
      </c>
      <c r="AB12" s="15">
        <v>-52.91</v>
      </c>
      <c r="AC12" s="2" t="str">
        <f t="shared" si="64"/>
        <v>Pass</v>
      </c>
      <c r="AD12" s="15">
        <v>-43.21</v>
      </c>
      <c r="AE12" s="2" t="str">
        <f t="shared" si="65"/>
        <v>Pass</v>
      </c>
      <c r="AF12" s="1">
        <v>-88</v>
      </c>
      <c r="AG12" s="15">
        <v>-100</v>
      </c>
      <c r="AH12" s="2">
        <f t="shared" si="66"/>
        <v>-12</v>
      </c>
      <c r="AI12" s="2" t="str">
        <f t="shared" si="67"/>
        <v>Pass</v>
      </c>
      <c r="AJ12" s="15">
        <v>23.39</v>
      </c>
      <c r="AK12" s="2">
        <f t="shared" si="30"/>
        <v>111.39</v>
      </c>
      <c r="AL12" s="2" t="str">
        <f t="shared" si="68"/>
        <v>Fail</v>
      </c>
      <c r="AM12" s="1">
        <v>-30</v>
      </c>
      <c r="AN12" s="15">
        <v>-100</v>
      </c>
      <c r="AO12" s="2">
        <f t="shared" si="69"/>
        <v>-70</v>
      </c>
      <c r="AP12" s="2" t="str">
        <f t="shared" si="70"/>
        <v>Fail</v>
      </c>
      <c r="AQ12" s="15">
        <v>23.39</v>
      </c>
      <c r="AR12" s="2">
        <f t="shared" si="31"/>
        <v>53.39</v>
      </c>
      <c r="AS12" s="2" t="str">
        <f t="shared" si="71"/>
        <v>Pass</v>
      </c>
      <c r="AT12" s="1">
        <v>16</v>
      </c>
      <c r="AU12" s="4">
        <f>B12-20</f>
        <v>5805</v>
      </c>
      <c r="AV12" s="15">
        <v>-1.61</v>
      </c>
      <c r="AW12" s="2" t="str">
        <f t="shared" si="3"/>
        <v>Fail</v>
      </c>
      <c r="AX12" s="15">
        <v>39</v>
      </c>
      <c r="AY12" s="2" t="str">
        <f t="shared" si="4"/>
        <v>Pass</v>
      </c>
      <c r="AZ12" s="1">
        <v>32</v>
      </c>
      <c r="BA12" s="4">
        <f>B12-40</f>
        <v>5785</v>
      </c>
      <c r="BB12" s="15">
        <v>39</v>
      </c>
      <c r="BC12" s="2" t="str">
        <f t="shared" si="5"/>
        <v>Pass</v>
      </c>
      <c r="BD12" s="15">
        <v>31</v>
      </c>
      <c r="BE12" s="2" t="str">
        <f t="shared" si="6"/>
        <v>Fail</v>
      </c>
    </row>
    <row r="13" spans="1:57" x14ac:dyDescent="0.2">
      <c r="A13" s="44">
        <v>54</v>
      </c>
      <c r="B13" s="4">
        <v>5180</v>
      </c>
      <c r="C13" s="28">
        <v>23</v>
      </c>
      <c r="D13" s="15">
        <v>25</v>
      </c>
      <c r="E13" s="2">
        <f>D13-C13</f>
        <v>2</v>
      </c>
      <c r="F13" s="2" t="str">
        <f>IF(ABS(E13)&lt;=1.5,"Pass","Fail")</f>
        <v>Fail</v>
      </c>
      <c r="G13" s="15">
        <v>23</v>
      </c>
      <c r="H13" s="2">
        <f t="shared" si="29"/>
        <v>0</v>
      </c>
      <c r="I13" s="2" t="str">
        <f>IF(ABS(H13)&lt;=1.5,"Pass","Fail")</f>
        <v>Pass</v>
      </c>
      <c r="J13" s="1">
        <v>-25</v>
      </c>
      <c r="K13" s="15">
        <v>-15.29</v>
      </c>
      <c r="L13" s="2">
        <f>K13-J13</f>
        <v>9.7100000000000009</v>
      </c>
      <c r="M13" s="2" t="str">
        <f>IF((L13)&lt;=-2,"Pass","Fail")</f>
        <v>Fail</v>
      </c>
      <c r="N13" s="15">
        <v>-15.19</v>
      </c>
      <c r="O13" s="2">
        <f>N13-J13</f>
        <v>9.81</v>
      </c>
      <c r="P13" s="2" t="str">
        <f>IF((O13)&lt;=-2,"Pass","Fail")</f>
        <v>Fail</v>
      </c>
      <c r="Q13" s="1" t="s">
        <v>7</v>
      </c>
      <c r="R13" s="16">
        <v>-1.86</v>
      </c>
      <c r="S13" s="2" t="str">
        <f>IF(ABS(R13)&lt;=10,"Pass","Fail")</f>
        <v>Pass</v>
      </c>
      <c r="T13" s="16">
        <v>-1.35</v>
      </c>
      <c r="U13" s="2" t="str">
        <f>IF(ABS(T13)&lt;=10,"Pass","Fail")</f>
        <v>Pass</v>
      </c>
      <c r="V13" s="28">
        <v>-3</v>
      </c>
      <c r="W13" s="16">
        <v>-5</v>
      </c>
      <c r="X13" s="2" t="str">
        <f>IF((W13)&lt;=(V13),"Pass","Fail")</f>
        <v>Pass</v>
      </c>
      <c r="Y13" s="16">
        <v>-1.35</v>
      </c>
      <c r="Z13" s="2" t="str">
        <f>IF((Y13)&lt;=(V13),"Pass","Fail")</f>
        <v>Fail</v>
      </c>
      <c r="AA13" s="1">
        <v>-15</v>
      </c>
      <c r="AB13" s="15">
        <v>-55.86</v>
      </c>
      <c r="AC13" s="2" t="str">
        <f>IF((AB13)&lt;=(AA13),"Pass","Fail")</f>
        <v>Pass</v>
      </c>
      <c r="AD13" s="15">
        <v>-42.98</v>
      </c>
      <c r="AE13" s="2" t="str">
        <f>IF((AD13)&lt;=(AA13),"Pass","Fail")</f>
        <v>Pass</v>
      </c>
      <c r="AF13" s="1">
        <v>-74</v>
      </c>
      <c r="AG13" s="15">
        <v>-100</v>
      </c>
      <c r="AH13" s="2">
        <f>AG13-AF13</f>
        <v>-26</v>
      </c>
      <c r="AI13" s="2" t="str">
        <f>IF((AH13)&lt;=0,"Pass","Fail")</f>
        <v>Pass</v>
      </c>
      <c r="AJ13" s="15">
        <v>-90</v>
      </c>
      <c r="AK13" s="2">
        <f t="shared" si="30"/>
        <v>-16</v>
      </c>
      <c r="AL13" s="2" t="str">
        <f>IF((AK13)&lt;=0,"Pass","Fail")</f>
        <v>Pass</v>
      </c>
      <c r="AM13" s="1">
        <v>-30</v>
      </c>
      <c r="AN13" s="15">
        <v>-5</v>
      </c>
      <c r="AO13" s="2">
        <f>AN13-AM13</f>
        <v>25</v>
      </c>
      <c r="AP13" s="2" t="str">
        <f>IF((AO13)&gt;=0,"Pass","Fail")</f>
        <v>Pass</v>
      </c>
      <c r="AQ13" s="15">
        <v>-99</v>
      </c>
      <c r="AR13" s="2">
        <f t="shared" si="31"/>
        <v>-69</v>
      </c>
      <c r="AS13" s="2" t="str">
        <f>IF((AR13)&gt;=0,"Pass","Fail")</f>
        <v>Fail</v>
      </c>
      <c r="AT13" s="1">
        <v>-1</v>
      </c>
      <c r="AU13" s="4">
        <f>B13+20</f>
        <v>5200</v>
      </c>
      <c r="AV13" s="15">
        <v>-5</v>
      </c>
      <c r="AW13" s="2" t="str">
        <f t="shared" si="3"/>
        <v>Fail</v>
      </c>
      <c r="AX13" s="15">
        <v>-1.35</v>
      </c>
      <c r="AY13" s="2" t="str">
        <f t="shared" si="4"/>
        <v>Fail</v>
      </c>
      <c r="AZ13" s="1">
        <v>15</v>
      </c>
      <c r="BA13" s="4">
        <f>B13+40</f>
        <v>5220</v>
      </c>
      <c r="BB13" s="15">
        <v>39</v>
      </c>
      <c r="BC13" s="2" t="str">
        <f t="shared" si="5"/>
        <v>Pass</v>
      </c>
      <c r="BD13" s="15">
        <v>-1.1200000000000001</v>
      </c>
      <c r="BE13" s="2" t="str">
        <f t="shared" si="6"/>
        <v>Fail</v>
      </c>
    </row>
    <row r="14" spans="1:57" ht="13.5" customHeight="1" x14ac:dyDescent="0.2">
      <c r="A14" s="44"/>
      <c r="B14" s="4">
        <v>5260</v>
      </c>
      <c r="C14" s="28">
        <v>23</v>
      </c>
      <c r="D14" s="15">
        <v>24.47</v>
      </c>
      <c r="E14" s="2">
        <f t="shared" ref="E14:E15" si="72">D14-C14</f>
        <v>1.4699999999999989</v>
      </c>
      <c r="F14" s="2" t="str">
        <f t="shared" ref="F14:F15" si="73">IF(ABS(E14)&lt;=1.5,"Pass","Fail")</f>
        <v>Pass</v>
      </c>
      <c r="G14" s="15">
        <v>25</v>
      </c>
      <c r="H14" s="2">
        <f t="shared" si="29"/>
        <v>2</v>
      </c>
      <c r="I14" s="2" t="str">
        <f t="shared" ref="I14:I15" si="74">IF(ABS(H14)&lt;=1.5,"Pass","Fail")</f>
        <v>Fail</v>
      </c>
      <c r="J14" s="1">
        <v>-25</v>
      </c>
      <c r="K14" s="15">
        <v>-15.57</v>
      </c>
      <c r="L14" s="2">
        <f t="shared" ref="L14:L15" si="75">K14-J14</f>
        <v>9.43</v>
      </c>
      <c r="M14" s="2" t="str">
        <f t="shared" ref="M14:M15" si="76">IF((L14)&lt;=-2,"Pass","Fail")</f>
        <v>Fail</v>
      </c>
      <c r="N14" s="15">
        <v>-15.56</v>
      </c>
      <c r="O14" s="2">
        <f t="shared" ref="O14:O15" si="77">N14-J14</f>
        <v>9.44</v>
      </c>
      <c r="P14" s="2" t="str">
        <f t="shared" ref="P14:P15" si="78">IF((O14)&lt;=-2,"Pass","Fail")</f>
        <v>Fail</v>
      </c>
      <c r="Q14" s="1" t="s">
        <v>7</v>
      </c>
      <c r="R14" s="16">
        <v>-1.68</v>
      </c>
      <c r="S14" s="2" t="str">
        <f t="shared" ref="S14:S15" si="79">IF(ABS(R14)&lt;=10,"Pass","Fail")</f>
        <v>Pass</v>
      </c>
      <c r="T14" s="16">
        <v>-1.2</v>
      </c>
      <c r="U14" s="2" t="str">
        <f t="shared" ref="U14:U15" si="80">IF(ABS(T14)&lt;=10,"Pass","Fail")</f>
        <v>Pass</v>
      </c>
      <c r="V14" s="28">
        <v>-3</v>
      </c>
      <c r="W14" s="16">
        <v>-1.68</v>
      </c>
      <c r="X14" s="2" t="str">
        <f t="shared" ref="X14:X15" si="81">IF((W14)&lt;=(V14),"Pass","Fail")</f>
        <v>Fail</v>
      </c>
      <c r="Y14" s="16">
        <v>-1.2</v>
      </c>
      <c r="Z14" s="2" t="str">
        <f t="shared" ref="Z14:Z15" si="82">IF((Y14)&lt;=(V14),"Pass","Fail")</f>
        <v>Fail</v>
      </c>
      <c r="AA14" s="1">
        <v>-15</v>
      </c>
      <c r="AB14" s="15">
        <v>18</v>
      </c>
      <c r="AC14" s="2" t="str">
        <f t="shared" ref="AC14:AC15" si="83">IF((AB14)&lt;=(AA14),"Pass","Fail")</f>
        <v>Fail</v>
      </c>
      <c r="AD14" s="15">
        <v>-34.5</v>
      </c>
      <c r="AE14" s="2" t="str">
        <f t="shared" ref="AE14:AE15" si="84">IF((AD14)&lt;=(AA14),"Pass","Fail")</f>
        <v>Pass</v>
      </c>
      <c r="AF14" s="1">
        <v>-74</v>
      </c>
      <c r="AG14" s="15">
        <v>-100</v>
      </c>
      <c r="AH14" s="2">
        <f t="shared" ref="AH14:AH15" si="85">AG14-AF14</f>
        <v>-26</v>
      </c>
      <c r="AI14" s="2" t="str">
        <f t="shared" ref="AI14:AI15" si="86">IF((AH14)&lt;=0,"Pass","Fail")</f>
        <v>Pass</v>
      </c>
      <c r="AJ14" s="15">
        <v>-94</v>
      </c>
      <c r="AK14" s="2">
        <v>-67</v>
      </c>
      <c r="AL14" s="2" t="str">
        <f t="shared" ref="AL14:AL15" si="87">IF((AK14)&lt;=0,"Pass","Fail")</f>
        <v>Pass</v>
      </c>
      <c r="AM14" s="1">
        <v>-30</v>
      </c>
      <c r="AN14" s="15">
        <v>-100</v>
      </c>
      <c r="AO14" s="2">
        <f t="shared" ref="AO14:AO15" si="88">AN14-AM14</f>
        <v>-70</v>
      </c>
      <c r="AP14" s="2" t="str">
        <f t="shared" ref="AP14:AP15" si="89">IF((AO14)&gt;=0,"Pass","Fail")</f>
        <v>Fail</v>
      </c>
      <c r="AQ14" s="15">
        <v>-94</v>
      </c>
      <c r="AR14" s="2">
        <f t="shared" si="31"/>
        <v>-64</v>
      </c>
      <c r="AS14" s="2" t="str">
        <f t="shared" ref="AS14:AS15" si="90">IF((AR14)&gt;=0,"Pass","Fail")</f>
        <v>Fail</v>
      </c>
      <c r="AT14" s="1">
        <v>-1</v>
      </c>
      <c r="AU14" s="4">
        <f t="shared" si="26"/>
        <v>5280</v>
      </c>
      <c r="AV14" s="15">
        <v>-1.68</v>
      </c>
      <c r="AW14" s="2" t="str">
        <f t="shared" si="3"/>
        <v>Fail</v>
      </c>
      <c r="AX14" s="15">
        <v>-1.2</v>
      </c>
      <c r="AY14" s="2" t="str">
        <f t="shared" si="4"/>
        <v>Fail</v>
      </c>
      <c r="AZ14" s="1">
        <v>15</v>
      </c>
      <c r="BA14" s="4">
        <f t="shared" si="27"/>
        <v>5300</v>
      </c>
      <c r="BB14" s="15">
        <v>39</v>
      </c>
      <c r="BC14" s="2" t="str">
        <f t="shared" si="5"/>
        <v>Pass</v>
      </c>
      <c r="BD14" s="15">
        <v>-1.1200000000000001</v>
      </c>
      <c r="BE14" s="2" t="str">
        <f t="shared" si="6"/>
        <v>Fail</v>
      </c>
    </row>
    <row r="15" spans="1:57" ht="13.5" customHeight="1" x14ac:dyDescent="0.2">
      <c r="A15" s="44"/>
      <c r="B15" s="4">
        <v>5320</v>
      </c>
      <c r="C15" s="28">
        <v>23</v>
      </c>
      <c r="D15" s="15">
        <v>21.5</v>
      </c>
      <c r="E15" s="2">
        <f t="shared" si="72"/>
        <v>-1.5</v>
      </c>
      <c r="F15" s="2" t="str">
        <f t="shared" si="73"/>
        <v>Pass</v>
      </c>
      <c r="G15" s="15">
        <v>23.39</v>
      </c>
      <c r="H15" s="2">
        <f t="shared" si="29"/>
        <v>0.39000000000000057</v>
      </c>
      <c r="I15" s="2" t="str">
        <f t="shared" si="74"/>
        <v>Pass</v>
      </c>
      <c r="J15" s="1">
        <v>-25</v>
      </c>
      <c r="K15" s="15">
        <v>-15.49</v>
      </c>
      <c r="L15" s="2">
        <f t="shared" si="75"/>
        <v>9.51</v>
      </c>
      <c r="M15" s="2" t="str">
        <f t="shared" si="76"/>
        <v>Fail</v>
      </c>
      <c r="N15" s="15">
        <v>-15.56</v>
      </c>
      <c r="O15" s="2">
        <f t="shared" si="77"/>
        <v>9.44</v>
      </c>
      <c r="P15" s="2" t="str">
        <f t="shared" si="78"/>
        <v>Fail</v>
      </c>
      <c r="Q15" s="1" t="s">
        <v>7</v>
      </c>
      <c r="R15" s="16">
        <v>-1.61</v>
      </c>
      <c r="S15" s="2" t="str">
        <f t="shared" si="79"/>
        <v>Pass</v>
      </c>
      <c r="T15" s="16">
        <v>-1.1200000000000001</v>
      </c>
      <c r="U15" s="2" t="str">
        <f t="shared" si="80"/>
        <v>Pass</v>
      </c>
      <c r="V15" s="28">
        <v>-3</v>
      </c>
      <c r="W15" s="16">
        <v>-1.61</v>
      </c>
      <c r="X15" s="2" t="str">
        <f t="shared" si="81"/>
        <v>Fail</v>
      </c>
      <c r="Y15" s="16">
        <v>-1.1200000000000001</v>
      </c>
      <c r="Z15" s="2" t="str">
        <f t="shared" si="82"/>
        <v>Fail</v>
      </c>
      <c r="AA15" s="1">
        <v>-15</v>
      </c>
      <c r="AB15" s="15">
        <v>-52.91</v>
      </c>
      <c r="AC15" s="2" t="str">
        <f t="shared" si="83"/>
        <v>Pass</v>
      </c>
      <c r="AD15" s="15">
        <v>-43.21</v>
      </c>
      <c r="AE15" s="2" t="str">
        <f t="shared" si="84"/>
        <v>Pass</v>
      </c>
      <c r="AF15" s="1">
        <v>-74</v>
      </c>
      <c r="AG15" s="15">
        <v>-100</v>
      </c>
      <c r="AH15" s="2">
        <f t="shared" si="85"/>
        <v>-26</v>
      </c>
      <c r="AI15" s="2" t="str">
        <f t="shared" si="86"/>
        <v>Pass</v>
      </c>
      <c r="AJ15" s="15">
        <v>23.39</v>
      </c>
      <c r="AK15" s="2">
        <f t="shared" ref="AK15:AK16" si="91">AJ15-AF15</f>
        <v>97.39</v>
      </c>
      <c r="AL15" s="2" t="str">
        <f t="shared" si="87"/>
        <v>Fail</v>
      </c>
      <c r="AM15" s="1">
        <v>-30</v>
      </c>
      <c r="AN15" s="15">
        <v>-100</v>
      </c>
      <c r="AO15" s="2">
        <f t="shared" si="88"/>
        <v>-70</v>
      </c>
      <c r="AP15" s="2" t="str">
        <f t="shared" si="89"/>
        <v>Fail</v>
      </c>
      <c r="AQ15" s="15">
        <v>23.39</v>
      </c>
      <c r="AR15" s="2">
        <f t="shared" si="31"/>
        <v>53.39</v>
      </c>
      <c r="AS15" s="2" t="str">
        <f t="shared" si="90"/>
        <v>Pass</v>
      </c>
      <c r="AT15" s="1">
        <v>-1</v>
      </c>
      <c r="AU15" s="4">
        <f>B15-20</f>
        <v>5300</v>
      </c>
      <c r="AV15" s="15">
        <v>-1.61</v>
      </c>
      <c r="AW15" s="2" t="str">
        <f t="shared" si="3"/>
        <v>Fail</v>
      </c>
      <c r="AX15" s="15">
        <v>39</v>
      </c>
      <c r="AY15" s="2" t="str">
        <f t="shared" si="4"/>
        <v>Pass</v>
      </c>
      <c r="AZ15" s="1">
        <v>15</v>
      </c>
      <c r="BA15" s="4">
        <f>B15-40</f>
        <v>5280</v>
      </c>
      <c r="BB15" s="15">
        <v>39</v>
      </c>
      <c r="BC15" s="2" t="str">
        <f t="shared" si="5"/>
        <v>Pass</v>
      </c>
      <c r="BD15" s="15">
        <v>-1.1200000000000001</v>
      </c>
      <c r="BE15" s="2" t="str">
        <f t="shared" si="6"/>
        <v>Fail</v>
      </c>
    </row>
    <row r="16" spans="1:57" x14ac:dyDescent="0.2">
      <c r="A16" s="44"/>
      <c r="B16" s="4">
        <v>5500</v>
      </c>
      <c r="C16" s="28">
        <v>23</v>
      </c>
      <c r="D16" s="15">
        <v>25</v>
      </c>
      <c r="E16" s="2">
        <f>D16-C16</f>
        <v>2</v>
      </c>
      <c r="F16" s="2" t="str">
        <f>IF(ABS(E16)&lt;=1.5,"Pass","Fail")</f>
        <v>Fail</v>
      </c>
      <c r="G16" s="15">
        <v>23</v>
      </c>
      <c r="H16" s="2">
        <f t="shared" ref="H16:H23" si="92">G16-C16</f>
        <v>0</v>
      </c>
      <c r="I16" s="2" t="str">
        <f>IF(ABS(H16)&lt;=1.5,"Pass","Fail")</f>
        <v>Pass</v>
      </c>
      <c r="J16" s="1">
        <v>-25</v>
      </c>
      <c r="K16" s="15">
        <v>-15.29</v>
      </c>
      <c r="L16" s="2">
        <f>K16-J16</f>
        <v>9.7100000000000009</v>
      </c>
      <c r="M16" s="2" t="str">
        <f>IF((L16)&lt;=-2,"Pass","Fail")</f>
        <v>Fail</v>
      </c>
      <c r="N16" s="15">
        <v>-15.19</v>
      </c>
      <c r="O16" s="2">
        <f>N16-J16</f>
        <v>9.81</v>
      </c>
      <c r="P16" s="2" t="str">
        <f>IF((O16)&lt;=-2,"Pass","Fail")</f>
        <v>Fail</v>
      </c>
      <c r="Q16" s="1" t="s">
        <v>7</v>
      </c>
      <c r="R16" s="16">
        <v>-1.86</v>
      </c>
      <c r="S16" s="2" t="str">
        <f>IF(ABS(R16)&lt;=10,"Pass","Fail")</f>
        <v>Pass</v>
      </c>
      <c r="T16" s="16">
        <v>-1.35</v>
      </c>
      <c r="U16" s="2" t="str">
        <f>IF(ABS(T16)&lt;=10,"Pass","Fail")</f>
        <v>Pass</v>
      </c>
      <c r="V16" s="28">
        <v>-3</v>
      </c>
      <c r="W16" s="16">
        <v>-5</v>
      </c>
      <c r="X16" s="2" t="str">
        <f>IF((W16)&lt;=(V16),"Pass","Fail")</f>
        <v>Pass</v>
      </c>
      <c r="Y16" s="16">
        <v>-1.35</v>
      </c>
      <c r="Z16" s="2" t="str">
        <f>IF((Y16)&lt;=(V16),"Pass","Fail")</f>
        <v>Fail</v>
      </c>
      <c r="AA16" s="1">
        <v>-15</v>
      </c>
      <c r="AB16" s="15">
        <v>-55.86</v>
      </c>
      <c r="AC16" s="2" t="str">
        <f>IF((AB16)&lt;=(AA16),"Pass","Fail")</f>
        <v>Pass</v>
      </c>
      <c r="AD16" s="15">
        <v>-42.98</v>
      </c>
      <c r="AE16" s="2" t="str">
        <f>IF((AD16)&lt;=(AA16),"Pass","Fail")</f>
        <v>Pass</v>
      </c>
      <c r="AF16" s="1">
        <v>-74</v>
      </c>
      <c r="AG16" s="15">
        <v>-100</v>
      </c>
      <c r="AH16" s="2">
        <f>AG16-AF16</f>
        <v>-26</v>
      </c>
      <c r="AI16" s="2" t="str">
        <f>IF((AH16)&lt;=0,"Pass","Fail")</f>
        <v>Pass</v>
      </c>
      <c r="AJ16" s="15">
        <v>-90</v>
      </c>
      <c r="AK16" s="2">
        <f t="shared" si="91"/>
        <v>-16</v>
      </c>
      <c r="AL16" s="2" t="str">
        <f>IF((AK16)&lt;=0,"Pass","Fail")</f>
        <v>Pass</v>
      </c>
      <c r="AM16" s="1">
        <v>-30</v>
      </c>
      <c r="AN16" s="15">
        <v>-5</v>
      </c>
      <c r="AO16" s="2">
        <f>AN16-AM16</f>
        <v>25</v>
      </c>
      <c r="AP16" s="2" t="str">
        <f>IF((AO16)&gt;=0,"Pass","Fail")</f>
        <v>Pass</v>
      </c>
      <c r="AQ16" s="15">
        <v>-99</v>
      </c>
      <c r="AR16" s="2">
        <f t="shared" ref="AR16:AR23" si="93">AQ16-AM16</f>
        <v>-69</v>
      </c>
      <c r="AS16" s="2" t="str">
        <f>IF((AR16)&gt;=0,"Pass","Fail")</f>
        <v>Fail</v>
      </c>
      <c r="AT16" s="1">
        <v>-1</v>
      </c>
      <c r="AU16" s="4">
        <f t="shared" si="26"/>
        <v>5520</v>
      </c>
      <c r="AV16" s="15">
        <v>-5</v>
      </c>
      <c r="AW16" s="2" t="str">
        <f t="shared" si="3"/>
        <v>Fail</v>
      </c>
      <c r="AX16" s="15">
        <v>-1.35</v>
      </c>
      <c r="AY16" s="2" t="str">
        <f t="shared" si="4"/>
        <v>Fail</v>
      </c>
      <c r="AZ16" s="1">
        <v>15</v>
      </c>
      <c r="BA16" s="4">
        <f t="shared" si="27"/>
        <v>5540</v>
      </c>
      <c r="BB16" s="15">
        <v>39</v>
      </c>
      <c r="BC16" s="2" t="str">
        <f t="shared" si="5"/>
        <v>Pass</v>
      </c>
      <c r="BD16" s="15">
        <v>-1.1200000000000001</v>
      </c>
      <c r="BE16" s="2" t="str">
        <f t="shared" si="6"/>
        <v>Fail</v>
      </c>
    </row>
    <row r="17" spans="1:57" ht="13.5" customHeight="1" x14ac:dyDescent="0.2">
      <c r="A17" s="44"/>
      <c r="B17" s="4">
        <v>5600</v>
      </c>
      <c r="C17" s="28">
        <v>23</v>
      </c>
      <c r="D17" s="15">
        <v>24.47</v>
      </c>
      <c r="E17" s="2">
        <f t="shared" ref="E17:E20" si="94">D17-C17</f>
        <v>1.4699999999999989</v>
      </c>
      <c r="F17" s="2" t="str">
        <f t="shared" ref="F17:F20" si="95">IF(ABS(E17)&lt;=1.5,"Pass","Fail")</f>
        <v>Pass</v>
      </c>
      <c r="G17" s="15">
        <v>25</v>
      </c>
      <c r="H17" s="2">
        <f t="shared" si="92"/>
        <v>2</v>
      </c>
      <c r="I17" s="2" t="str">
        <f t="shared" ref="I17:I20" si="96">IF(ABS(H17)&lt;=1.5,"Pass","Fail")</f>
        <v>Fail</v>
      </c>
      <c r="J17" s="1">
        <v>-25</v>
      </c>
      <c r="K17" s="15">
        <v>-15.57</v>
      </c>
      <c r="L17" s="2">
        <f t="shared" ref="L17:L20" si="97">K17-J17</f>
        <v>9.43</v>
      </c>
      <c r="M17" s="2" t="str">
        <f t="shared" ref="M17:M20" si="98">IF((L17)&lt;=-2,"Pass","Fail")</f>
        <v>Fail</v>
      </c>
      <c r="N17" s="15">
        <v>-15.56</v>
      </c>
      <c r="O17" s="2">
        <f t="shared" ref="O17:O20" si="99">N17-J17</f>
        <v>9.44</v>
      </c>
      <c r="P17" s="2" t="str">
        <f t="shared" ref="P17:P20" si="100">IF((O17)&lt;=-2,"Pass","Fail")</f>
        <v>Fail</v>
      </c>
      <c r="Q17" s="1" t="s">
        <v>7</v>
      </c>
      <c r="R17" s="16">
        <v>-1.68</v>
      </c>
      <c r="S17" s="2" t="str">
        <f t="shared" ref="S17:S20" si="101">IF(ABS(R17)&lt;=10,"Pass","Fail")</f>
        <v>Pass</v>
      </c>
      <c r="T17" s="16">
        <v>-1.2</v>
      </c>
      <c r="U17" s="2" t="str">
        <f t="shared" ref="U17:U20" si="102">IF(ABS(T17)&lt;=10,"Pass","Fail")</f>
        <v>Pass</v>
      </c>
      <c r="V17" s="28">
        <v>-3</v>
      </c>
      <c r="W17" s="16">
        <v>-1.68</v>
      </c>
      <c r="X17" s="2" t="str">
        <f t="shared" ref="X17:X20" si="103">IF((W17)&lt;=(V17),"Pass","Fail")</f>
        <v>Fail</v>
      </c>
      <c r="Y17" s="16">
        <v>-1.2</v>
      </c>
      <c r="Z17" s="2" t="str">
        <f t="shared" ref="Z17:Z20" si="104">IF((Y17)&lt;=(V17),"Pass","Fail")</f>
        <v>Fail</v>
      </c>
      <c r="AA17" s="1">
        <v>-15</v>
      </c>
      <c r="AB17" s="15">
        <v>18</v>
      </c>
      <c r="AC17" s="2" t="str">
        <f t="shared" ref="AC17:AC20" si="105">IF((AB17)&lt;=(AA17),"Pass","Fail")</f>
        <v>Fail</v>
      </c>
      <c r="AD17" s="15">
        <v>-34.5</v>
      </c>
      <c r="AE17" s="2" t="str">
        <f t="shared" ref="AE17:AE20" si="106">IF((AD17)&lt;=(AA17),"Pass","Fail")</f>
        <v>Pass</v>
      </c>
      <c r="AF17" s="1">
        <v>-74</v>
      </c>
      <c r="AG17" s="15">
        <v>-100</v>
      </c>
      <c r="AH17" s="2">
        <f t="shared" ref="AH17:AH20" si="107">AG17-AF17</f>
        <v>-26</v>
      </c>
      <c r="AI17" s="2" t="str">
        <f t="shared" ref="AI17:AI20" si="108">IF((AH17)&lt;=0,"Pass","Fail")</f>
        <v>Pass</v>
      </c>
      <c r="AJ17" s="15">
        <v>-94</v>
      </c>
      <c r="AK17" s="2">
        <v>-67</v>
      </c>
      <c r="AL17" s="2" t="str">
        <f t="shared" ref="AL17:AL20" si="109">IF((AK17)&lt;=0,"Pass","Fail")</f>
        <v>Pass</v>
      </c>
      <c r="AM17" s="1">
        <v>-30</v>
      </c>
      <c r="AN17" s="15">
        <v>-100</v>
      </c>
      <c r="AO17" s="2">
        <f t="shared" ref="AO17:AO20" si="110">AN17-AM17</f>
        <v>-70</v>
      </c>
      <c r="AP17" s="2" t="str">
        <f t="shared" ref="AP17:AP20" si="111">IF((AO17)&gt;=0,"Pass","Fail")</f>
        <v>Fail</v>
      </c>
      <c r="AQ17" s="15">
        <v>-94</v>
      </c>
      <c r="AR17" s="2">
        <f t="shared" si="93"/>
        <v>-64</v>
      </c>
      <c r="AS17" s="2" t="str">
        <f t="shared" ref="AS17:AS20" si="112">IF((AR17)&gt;=0,"Pass","Fail")</f>
        <v>Fail</v>
      </c>
      <c r="AT17" s="1">
        <v>-1</v>
      </c>
      <c r="AU17" s="4">
        <f t="shared" si="26"/>
        <v>5620</v>
      </c>
      <c r="AV17" s="15">
        <v>32</v>
      </c>
      <c r="AW17" s="2" t="str">
        <f t="shared" si="3"/>
        <v>Pass</v>
      </c>
      <c r="AX17" s="15">
        <v>-1.2</v>
      </c>
      <c r="AY17" s="2" t="str">
        <f t="shared" si="4"/>
        <v>Fail</v>
      </c>
      <c r="AZ17" s="1">
        <v>15</v>
      </c>
      <c r="BA17" s="4">
        <f t="shared" si="27"/>
        <v>5640</v>
      </c>
      <c r="BB17" s="15">
        <v>39</v>
      </c>
      <c r="BC17" s="2" t="str">
        <f t="shared" si="5"/>
        <v>Pass</v>
      </c>
      <c r="BD17" s="15">
        <v>-1.1200000000000001</v>
      </c>
      <c r="BE17" s="2" t="str">
        <f t="shared" si="6"/>
        <v>Fail</v>
      </c>
    </row>
    <row r="18" spans="1:57" ht="13.5" customHeight="1" x14ac:dyDescent="0.2">
      <c r="A18" s="44"/>
      <c r="B18" s="4">
        <v>5745</v>
      </c>
      <c r="C18" s="28">
        <v>23</v>
      </c>
      <c r="D18" s="15">
        <v>21.5</v>
      </c>
      <c r="E18" s="2">
        <f t="shared" si="94"/>
        <v>-1.5</v>
      </c>
      <c r="F18" s="2" t="str">
        <f t="shared" si="95"/>
        <v>Pass</v>
      </c>
      <c r="G18" s="15">
        <v>23.39</v>
      </c>
      <c r="H18" s="2">
        <f t="shared" si="92"/>
        <v>0.39000000000000057</v>
      </c>
      <c r="I18" s="2" t="str">
        <f t="shared" si="96"/>
        <v>Pass</v>
      </c>
      <c r="J18" s="1">
        <v>-25</v>
      </c>
      <c r="K18" s="15">
        <v>-15.49</v>
      </c>
      <c r="L18" s="2">
        <f t="shared" si="97"/>
        <v>9.51</v>
      </c>
      <c r="M18" s="2" t="str">
        <f t="shared" si="98"/>
        <v>Fail</v>
      </c>
      <c r="N18" s="15">
        <v>-15.56</v>
      </c>
      <c r="O18" s="2">
        <f t="shared" si="99"/>
        <v>9.44</v>
      </c>
      <c r="P18" s="2" t="str">
        <f t="shared" si="100"/>
        <v>Fail</v>
      </c>
      <c r="Q18" s="1" t="s">
        <v>7</v>
      </c>
      <c r="R18" s="16">
        <v>-1.61</v>
      </c>
      <c r="S18" s="2" t="str">
        <f t="shared" si="101"/>
        <v>Pass</v>
      </c>
      <c r="T18" s="16">
        <v>-1.1200000000000001</v>
      </c>
      <c r="U18" s="2" t="str">
        <f t="shared" si="102"/>
        <v>Pass</v>
      </c>
      <c r="V18" s="28">
        <v>-3</v>
      </c>
      <c r="W18" s="16">
        <v>-1.61</v>
      </c>
      <c r="X18" s="2" t="str">
        <f t="shared" si="103"/>
        <v>Fail</v>
      </c>
      <c r="Y18" s="16">
        <v>-1.1200000000000001</v>
      </c>
      <c r="Z18" s="2" t="str">
        <f t="shared" si="104"/>
        <v>Fail</v>
      </c>
      <c r="AA18" s="1">
        <v>-15</v>
      </c>
      <c r="AB18" s="15">
        <v>-52.91</v>
      </c>
      <c r="AC18" s="2" t="str">
        <f t="shared" si="105"/>
        <v>Pass</v>
      </c>
      <c r="AD18" s="15">
        <v>-43.21</v>
      </c>
      <c r="AE18" s="2" t="str">
        <f t="shared" si="106"/>
        <v>Pass</v>
      </c>
      <c r="AF18" s="1">
        <v>-74</v>
      </c>
      <c r="AG18" s="15">
        <v>-100</v>
      </c>
      <c r="AH18" s="2">
        <f t="shared" si="107"/>
        <v>-26</v>
      </c>
      <c r="AI18" s="2" t="str">
        <f t="shared" si="108"/>
        <v>Pass</v>
      </c>
      <c r="AJ18" s="15">
        <v>23.39</v>
      </c>
      <c r="AK18" s="2">
        <f t="shared" ref="AK18" si="113">AJ18-AF18</f>
        <v>97.39</v>
      </c>
      <c r="AL18" s="2" t="str">
        <f t="shared" si="109"/>
        <v>Fail</v>
      </c>
      <c r="AM18" s="1">
        <v>-30</v>
      </c>
      <c r="AN18" s="15">
        <v>-100</v>
      </c>
      <c r="AO18" s="2">
        <f t="shared" si="110"/>
        <v>-70</v>
      </c>
      <c r="AP18" s="2" t="str">
        <f t="shared" si="111"/>
        <v>Fail</v>
      </c>
      <c r="AQ18" s="15">
        <v>23.39</v>
      </c>
      <c r="AR18" s="2">
        <f t="shared" si="93"/>
        <v>53.39</v>
      </c>
      <c r="AS18" s="2" t="str">
        <f t="shared" si="112"/>
        <v>Pass</v>
      </c>
      <c r="AT18" s="1">
        <v>-1</v>
      </c>
      <c r="AU18" s="4">
        <f t="shared" si="26"/>
        <v>5765</v>
      </c>
      <c r="AV18" s="15">
        <v>-1.61</v>
      </c>
      <c r="AW18" s="2" t="str">
        <f t="shared" si="3"/>
        <v>Fail</v>
      </c>
      <c r="AX18" s="15">
        <v>39</v>
      </c>
      <c r="AY18" s="2" t="str">
        <f t="shared" si="4"/>
        <v>Pass</v>
      </c>
      <c r="AZ18" s="1">
        <v>15</v>
      </c>
      <c r="BA18" s="4">
        <f t="shared" si="27"/>
        <v>5785</v>
      </c>
      <c r="BB18" s="15">
        <v>39</v>
      </c>
      <c r="BC18" s="2" t="str">
        <f t="shared" si="5"/>
        <v>Pass</v>
      </c>
      <c r="BD18" s="15">
        <v>-1.1200000000000001</v>
      </c>
      <c r="BE18" s="2" t="str">
        <f t="shared" si="6"/>
        <v>Fail</v>
      </c>
    </row>
    <row r="19" spans="1:57" ht="13.5" customHeight="1" x14ac:dyDescent="0.2">
      <c r="A19" s="44"/>
      <c r="B19" s="4">
        <v>5785</v>
      </c>
      <c r="C19" s="28">
        <v>23</v>
      </c>
      <c r="D19" s="15">
        <v>24.47</v>
      </c>
      <c r="E19" s="2">
        <f t="shared" si="94"/>
        <v>1.4699999999999989</v>
      </c>
      <c r="F19" s="2" t="str">
        <f t="shared" si="95"/>
        <v>Pass</v>
      </c>
      <c r="G19" s="15">
        <v>25</v>
      </c>
      <c r="H19" s="2">
        <f t="shared" si="92"/>
        <v>2</v>
      </c>
      <c r="I19" s="2" t="str">
        <f t="shared" si="96"/>
        <v>Fail</v>
      </c>
      <c r="J19" s="1">
        <v>-25</v>
      </c>
      <c r="K19" s="15">
        <v>-15.57</v>
      </c>
      <c r="L19" s="2">
        <f t="shared" si="97"/>
        <v>9.43</v>
      </c>
      <c r="M19" s="2" t="str">
        <f t="shared" si="98"/>
        <v>Fail</v>
      </c>
      <c r="N19" s="15">
        <v>-15.56</v>
      </c>
      <c r="O19" s="2">
        <f t="shared" si="99"/>
        <v>9.44</v>
      </c>
      <c r="P19" s="2" t="str">
        <f t="shared" si="100"/>
        <v>Fail</v>
      </c>
      <c r="Q19" s="1" t="s">
        <v>7</v>
      </c>
      <c r="R19" s="16">
        <v>-1.68</v>
      </c>
      <c r="S19" s="2" t="str">
        <f t="shared" si="101"/>
        <v>Pass</v>
      </c>
      <c r="T19" s="16">
        <v>-1.2</v>
      </c>
      <c r="U19" s="2" t="str">
        <f t="shared" si="102"/>
        <v>Pass</v>
      </c>
      <c r="V19" s="28">
        <v>-3</v>
      </c>
      <c r="W19" s="16">
        <v>-1.68</v>
      </c>
      <c r="X19" s="2" t="str">
        <f t="shared" si="103"/>
        <v>Fail</v>
      </c>
      <c r="Y19" s="16">
        <v>-1.2</v>
      </c>
      <c r="Z19" s="2" t="str">
        <f t="shared" si="104"/>
        <v>Fail</v>
      </c>
      <c r="AA19" s="1">
        <v>-15</v>
      </c>
      <c r="AB19" s="15">
        <v>18</v>
      </c>
      <c r="AC19" s="2" t="str">
        <f t="shared" si="105"/>
        <v>Fail</v>
      </c>
      <c r="AD19" s="15">
        <v>-34.5</v>
      </c>
      <c r="AE19" s="2" t="str">
        <f t="shared" si="106"/>
        <v>Pass</v>
      </c>
      <c r="AF19" s="1">
        <v>-74</v>
      </c>
      <c r="AG19" s="15">
        <v>-100</v>
      </c>
      <c r="AH19" s="2">
        <f t="shared" si="107"/>
        <v>-26</v>
      </c>
      <c r="AI19" s="2" t="str">
        <f t="shared" si="108"/>
        <v>Pass</v>
      </c>
      <c r="AJ19" s="15">
        <v>-94</v>
      </c>
      <c r="AK19" s="2">
        <v>-67</v>
      </c>
      <c r="AL19" s="2" t="str">
        <f t="shared" si="109"/>
        <v>Pass</v>
      </c>
      <c r="AM19" s="1">
        <v>-30</v>
      </c>
      <c r="AN19" s="15">
        <v>-100</v>
      </c>
      <c r="AO19" s="2">
        <f t="shared" si="110"/>
        <v>-70</v>
      </c>
      <c r="AP19" s="2" t="str">
        <f t="shared" si="111"/>
        <v>Fail</v>
      </c>
      <c r="AQ19" s="15">
        <v>-94</v>
      </c>
      <c r="AR19" s="2">
        <f t="shared" si="93"/>
        <v>-64</v>
      </c>
      <c r="AS19" s="2" t="str">
        <f t="shared" si="112"/>
        <v>Fail</v>
      </c>
      <c r="AT19" s="1">
        <v>-1</v>
      </c>
      <c r="AU19" s="4">
        <f t="shared" si="26"/>
        <v>5805</v>
      </c>
      <c r="AV19" s="15">
        <v>-1.68</v>
      </c>
      <c r="AW19" s="2" t="str">
        <f t="shared" si="3"/>
        <v>Fail</v>
      </c>
      <c r="AX19" s="15">
        <v>-1.2</v>
      </c>
      <c r="AY19" s="2" t="str">
        <f t="shared" si="4"/>
        <v>Fail</v>
      </c>
      <c r="AZ19" s="1">
        <v>15</v>
      </c>
      <c r="BA19" s="4">
        <f t="shared" si="27"/>
        <v>5825</v>
      </c>
      <c r="BB19" s="15">
        <v>39</v>
      </c>
      <c r="BC19" s="2" t="str">
        <f t="shared" si="5"/>
        <v>Pass</v>
      </c>
      <c r="BD19" s="15">
        <v>-1.1200000000000001</v>
      </c>
      <c r="BE19" s="2" t="str">
        <f t="shared" si="6"/>
        <v>Fail</v>
      </c>
    </row>
    <row r="20" spans="1:57" ht="13.5" customHeight="1" x14ac:dyDescent="0.2">
      <c r="A20" s="44"/>
      <c r="B20" s="4">
        <v>5825</v>
      </c>
      <c r="C20" s="28">
        <v>23</v>
      </c>
      <c r="D20" s="15">
        <v>21.5</v>
      </c>
      <c r="E20" s="2">
        <f t="shared" si="94"/>
        <v>-1.5</v>
      </c>
      <c r="F20" s="2" t="str">
        <f t="shared" si="95"/>
        <v>Pass</v>
      </c>
      <c r="G20" s="15">
        <v>23.39</v>
      </c>
      <c r="H20" s="2">
        <f t="shared" si="92"/>
        <v>0.39000000000000057</v>
      </c>
      <c r="I20" s="2" t="str">
        <f t="shared" si="96"/>
        <v>Pass</v>
      </c>
      <c r="J20" s="1">
        <v>-25</v>
      </c>
      <c r="K20" s="15">
        <v>-15.49</v>
      </c>
      <c r="L20" s="2">
        <f t="shared" si="97"/>
        <v>9.51</v>
      </c>
      <c r="M20" s="2" t="str">
        <f t="shared" si="98"/>
        <v>Fail</v>
      </c>
      <c r="N20" s="15">
        <v>-15.56</v>
      </c>
      <c r="O20" s="2">
        <f t="shared" si="99"/>
        <v>9.44</v>
      </c>
      <c r="P20" s="2" t="str">
        <f t="shared" si="100"/>
        <v>Fail</v>
      </c>
      <c r="Q20" s="1" t="s">
        <v>7</v>
      </c>
      <c r="R20" s="16">
        <v>-1.61</v>
      </c>
      <c r="S20" s="2" t="str">
        <f t="shared" si="101"/>
        <v>Pass</v>
      </c>
      <c r="T20" s="16">
        <v>-1.1200000000000001</v>
      </c>
      <c r="U20" s="2" t="str">
        <f t="shared" si="102"/>
        <v>Pass</v>
      </c>
      <c r="V20" s="28">
        <v>-3</v>
      </c>
      <c r="W20" s="16">
        <v>-1.61</v>
      </c>
      <c r="X20" s="2" t="str">
        <f t="shared" si="103"/>
        <v>Fail</v>
      </c>
      <c r="Y20" s="16">
        <v>-1.1200000000000001</v>
      </c>
      <c r="Z20" s="2" t="str">
        <f t="shared" si="104"/>
        <v>Fail</v>
      </c>
      <c r="AA20" s="1">
        <v>-15</v>
      </c>
      <c r="AB20" s="15">
        <v>-52.91</v>
      </c>
      <c r="AC20" s="2" t="str">
        <f t="shared" si="105"/>
        <v>Pass</v>
      </c>
      <c r="AD20" s="15">
        <v>-43.21</v>
      </c>
      <c r="AE20" s="2" t="str">
        <f t="shared" si="106"/>
        <v>Pass</v>
      </c>
      <c r="AF20" s="1">
        <v>-74</v>
      </c>
      <c r="AG20" s="15">
        <v>-100</v>
      </c>
      <c r="AH20" s="2">
        <f t="shared" si="107"/>
        <v>-26</v>
      </c>
      <c r="AI20" s="2" t="str">
        <f t="shared" si="108"/>
        <v>Pass</v>
      </c>
      <c r="AJ20" s="15">
        <v>23.39</v>
      </c>
      <c r="AK20" s="2">
        <f t="shared" ref="AK20:AK21" si="114">AJ20-AF20</f>
        <v>97.39</v>
      </c>
      <c r="AL20" s="2" t="str">
        <f t="shared" si="109"/>
        <v>Fail</v>
      </c>
      <c r="AM20" s="1">
        <v>-30</v>
      </c>
      <c r="AN20" s="15">
        <v>-100</v>
      </c>
      <c r="AO20" s="2">
        <f t="shared" si="110"/>
        <v>-70</v>
      </c>
      <c r="AP20" s="2" t="str">
        <f t="shared" si="111"/>
        <v>Fail</v>
      </c>
      <c r="AQ20" s="15">
        <v>23.39</v>
      </c>
      <c r="AR20" s="2">
        <f t="shared" si="93"/>
        <v>53.39</v>
      </c>
      <c r="AS20" s="2" t="str">
        <f t="shared" si="112"/>
        <v>Pass</v>
      </c>
      <c r="AT20" s="1">
        <v>-1</v>
      </c>
      <c r="AU20" s="4">
        <f>B20-20</f>
        <v>5805</v>
      </c>
      <c r="AV20" s="15">
        <v>-1.61</v>
      </c>
      <c r="AW20" s="2" t="str">
        <f t="shared" si="3"/>
        <v>Fail</v>
      </c>
      <c r="AX20" s="15">
        <v>39</v>
      </c>
      <c r="AY20" s="2" t="str">
        <f t="shared" si="4"/>
        <v>Pass</v>
      </c>
      <c r="AZ20" s="1">
        <v>15</v>
      </c>
      <c r="BA20" s="4">
        <f>B20-40</f>
        <v>5785</v>
      </c>
      <c r="BB20" s="15">
        <v>39</v>
      </c>
      <c r="BC20" s="2" t="str">
        <f t="shared" si="5"/>
        <v>Pass</v>
      </c>
      <c r="BD20" s="15">
        <v>-1.1200000000000001</v>
      </c>
      <c r="BE20" s="2" t="str">
        <f t="shared" si="6"/>
        <v>Fail</v>
      </c>
    </row>
    <row r="21" spans="1:57" x14ac:dyDescent="0.2">
      <c r="A21" s="44" t="s">
        <v>3</v>
      </c>
      <c r="B21" s="4">
        <v>5180</v>
      </c>
      <c r="C21" s="28">
        <v>23</v>
      </c>
      <c r="D21" s="15">
        <v>25</v>
      </c>
      <c r="E21" s="2">
        <f>D21-C21</f>
        <v>2</v>
      </c>
      <c r="F21" s="2" t="str">
        <f>IF(ABS(E21)&lt;=1.5,"Pass","Fail")</f>
        <v>Fail</v>
      </c>
      <c r="G21" s="15">
        <v>23</v>
      </c>
      <c r="H21" s="2">
        <f t="shared" si="92"/>
        <v>0</v>
      </c>
      <c r="I21" s="2" t="str">
        <f>IF(ABS(H21)&lt;=1.5,"Pass","Fail")</f>
        <v>Pass</v>
      </c>
      <c r="J21" s="1">
        <v>-5</v>
      </c>
      <c r="K21" s="15">
        <v>-15.29</v>
      </c>
      <c r="L21" s="2">
        <f>K21-J21</f>
        <v>-10.29</v>
      </c>
      <c r="M21" s="2" t="str">
        <f>IF((L21)&lt;=-2,"Pass","Fail")</f>
        <v>Pass</v>
      </c>
      <c r="N21" s="15">
        <v>-15.19</v>
      </c>
      <c r="O21" s="2">
        <f>N21-J21</f>
        <v>-10.19</v>
      </c>
      <c r="P21" s="2" t="str">
        <f>IF((O21)&lt;=-2,"Pass","Fail")</f>
        <v>Pass</v>
      </c>
      <c r="Q21" s="1" t="s">
        <v>7</v>
      </c>
      <c r="R21" s="16">
        <v>-1.86</v>
      </c>
      <c r="S21" s="2" t="str">
        <f>IF(ABS(R21)&lt;=10,"Pass","Fail")</f>
        <v>Pass</v>
      </c>
      <c r="T21" s="16">
        <v>-1.35</v>
      </c>
      <c r="U21" s="2" t="str">
        <f>IF(ABS(T21)&lt;=10,"Pass","Fail")</f>
        <v>Pass</v>
      </c>
      <c r="V21" s="28">
        <v>-3</v>
      </c>
      <c r="W21" s="16">
        <v>-5</v>
      </c>
      <c r="X21" s="2" t="str">
        <f>IF((W21)&lt;=(V21),"Pass","Fail")</f>
        <v>Pass</v>
      </c>
      <c r="Y21" s="16">
        <v>-1.35</v>
      </c>
      <c r="Z21" s="2" t="str">
        <f>IF((Y21)&lt;=(V21),"Pass","Fail")</f>
        <v>Fail</v>
      </c>
      <c r="AA21" s="1">
        <v>-15</v>
      </c>
      <c r="AB21" s="15">
        <v>-55.86</v>
      </c>
      <c r="AC21" s="2" t="str">
        <f>IF((AB21)&lt;=(AA21),"Pass","Fail")</f>
        <v>Pass</v>
      </c>
      <c r="AD21" s="15">
        <v>-42.98</v>
      </c>
      <c r="AE21" s="2" t="str">
        <f>IF((AD21)&lt;=(AA21),"Pass","Fail")</f>
        <v>Pass</v>
      </c>
      <c r="AF21" s="1">
        <v>-88</v>
      </c>
      <c r="AG21" s="15">
        <v>-100</v>
      </c>
      <c r="AH21" s="2">
        <f>AG21-AF21</f>
        <v>-12</v>
      </c>
      <c r="AI21" s="2" t="str">
        <f>IF((AH21)&lt;=0,"Pass","Fail")</f>
        <v>Pass</v>
      </c>
      <c r="AJ21" s="15">
        <v>-90</v>
      </c>
      <c r="AK21" s="2">
        <f t="shared" si="114"/>
        <v>-2</v>
      </c>
      <c r="AL21" s="2" t="str">
        <f>IF((AK21)&lt;=0,"Pass","Fail")</f>
        <v>Pass</v>
      </c>
      <c r="AM21" s="1">
        <v>-30</v>
      </c>
      <c r="AN21" s="15">
        <v>-5</v>
      </c>
      <c r="AO21" s="2">
        <f>AN21-AM21</f>
        <v>25</v>
      </c>
      <c r="AP21" s="2" t="str">
        <f>IF((AO21)&gt;=0,"Pass","Fail")</f>
        <v>Pass</v>
      </c>
      <c r="AQ21" s="15">
        <v>-99</v>
      </c>
      <c r="AR21" s="2">
        <f t="shared" si="93"/>
        <v>-69</v>
      </c>
      <c r="AS21" s="2" t="str">
        <f>IF((AR21)&gt;=0,"Pass","Fail")</f>
        <v>Fail</v>
      </c>
      <c r="AT21" s="1">
        <v>16</v>
      </c>
      <c r="AU21" s="4">
        <f>B21+20</f>
        <v>5200</v>
      </c>
      <c r="AV21" s="15">
        <v>14</v>
      </c>
      <c r="AW21" s="2" t="str">
        <f t="shared" si="3"/>
        <v>Fail</v>
      </c>
      <c r="AX21" s="15">
        <v>-1.35</v>
      </c>
      <c r="AY21" s="2" t="str">
        <f t="shared" si="4"/>
        <v>Fail</v>
      </c>
      <c r="AZ21" s="1">
        <v>32</v>
      </c>
      <c r="BA21" s="4">
        <f>B21+40</f>
        <v>5220</v>
      </c>
      <c r="BB21" s="15">
        <v>39</v>
      </c>
      <c r="BC21" s="2" t="str">
        <f t="shared" si="5"/>
        <v>Pass</v>
      </c>
      <c r="BD21" s="15">
        <v>-1.1200000000000001</v>
      </c>
      <c r="BE21" s="2" t="str">
        <f t="shared" si="6"/>
        <v>Fail</v>
      </c>
    </row>
    <row r="22" spans="1:57" ht="13.5" customHeight="1" x14ac:dyDescent="0.2">
      <c r="A22" s="44"/>
      <c r="B22" s="4">
        <v>5260</v>
      </c>
      <c r="C22" s="28">
        <v>23</v>
      </c>
      <c r="D22" s="15">
        <v>24.47</v>
      </c>
      <c r="E22" s="2">
        <f t="shared" ref="E22:E23" si="115">D22-C22</f>
        <v>1.4699999999999989</v>
      </c>
      <c r="F22" s="2" t="str">
        <f t="shared" ref="F22:F23" si="116">IF(ABS(E22)&lt;=1.5,"Pass","Fail")</f>
        <v>Pass</v>
      </c>
      <c r="G22" s="15">
        <v>25</v>
      </c>
      <c r="H22" s="2">
        <f t="shared" si="92"/>
        <v>2</v>
      </c>
      <c r="I22" s="2" t="str">
        <f t="shared" ref="I22:I23" si="117">IF(ABS(H22)&lt;=1.5,"Pass","Fail")</f>
        <v>Fail</v>
      </c>
      <c r="J22" s="1">
        <v>-5</v>
      </c>
      <c r="K22" s="15">
        <v>-15.57</v>
      </c>
      <c r="L22" s="2">
        <f t="shared" ref="L22:L23" si="118">K22-J22</f>
        <v>-10.57</v>
      </c>
      <c r="M22" s="2" t="str">
        <f t="shared" ref="M22:M23" si="119">IF((L22)&lt;=-2,"Pass","Fail")</f>
        <v>Pass</v>
      </c>
      <c r="N22" s="15">
        <v>-15.56</v>
      </c>
      <c r="O22" s="2">
        <f t="shared" ref="O22:O23" si="120">N22-J22</f>
        <v>-10.56</v>
      </c>
      <c r="P22" s="2" t="str">
        <f t="shared" ref="P22:P23" si="121">IF((O22)&lt;=-2,"Pass","Fail")</f>
        <v>Pass</v>
      </c>
      <c r="Q22" s="1" t="s">
        <v>7</v>
      </c>
      <c r="R22" s="16">
        <v>-1.68</v>
      </c>
      <c r="S22" s="2" t="str">
        <f t="shared" ref="S22:S23" si="122">IF(ABS(R22)&lt;=10,"Pass","Fail")</f>
        <v>Pass</v>
      </c>
      <c r="T22" s="16">
        <v>-1.2</v>
      </c>
      <c r="U22" s="2" t="str">
        <f t="shared" ref="U22:U23" si="123">IF(ABS(T22)&lt;=10,"Pass","Fail")</f>
        <v>Pass</v>
      </c>
      <c r="V22" s="28">
        <v>-3</v>
      </c>
      <c r="W22" s="16">
        <v>-1.68</v>
      </c>
      <c r="X22" s="2" t="str">
        <f t="shared" ref="X22:X23" si="124">IF((W22)&lt;=(V22),"Pass","Fail")</f>
        <v>Fail</v>
      </c>
      <c r="Y22" s="16">
        <v>-1.2</v>
      </c>
      <c r="Z22" s="2" t="str">
        <f t="shared" ref="Z22:Z23" si="125">IF((Y22)&lt;=(V22),"Pass","Fail")</f>
        <v>Fail</v>
      </c>
      <c r="AA22" s="1">
        <v>-15</v>
      </c>
      <c r="AB22" s="15">
        <v>18</v>
      </c>
      <c r="AC22" s="2" t="str">
        <f t="shared" ref="AC22:AC23" si="126">IF((AB22)&lt;=(AA22),"Pass","Fail")</f>
        <v>Fail</v>
      </c>
      <c r="AD22" s="15">
        <v>-34.5</v>
      </c>
      <c r="AE22" s="2" t="str">
        <f t="shared" ref="AE22:AE23" si="127">IF((AD22)&lt;=(AA22),"Pass","Fail")</f>
        <v>Pass</v>
      </c>
      <c r="AF22" s="1">
        <v>-88</v>
      </c>
      <c r="AG22" s="15">
        <v>-100</v>
      </c>
      <c r="AH22" s="2">
        <f t="shared" ref="AH22:AH23" si="128">AG22-AF22</f>
        <v>-12</v>
      </c>
      <c r="AI22" s="2" t="str">
        <f t="shared" ref="AI22:AI23" si="129">IF((AH22)&lt;=0,"Pass","Fail")</f>
        <v>Pass</v>
      </c>
      <c r="AJ22" s="15">
        <v>-94</v>
      </c>
      <c r="AK22" s="2">
        <v>-67</v>
      </c>
      <c r="AL22" s="2" t="str">
        <f t="shared" ref="AL22:AL23" si="130">IF((AK22)&lt;=0,"Pass","Fail")</f>
        <v>Pass</v>
      </c>
      <c r="AM22" s="1">
        <v>-30</v>
      </c>
      <c r="AN22" s="15">
        <v>-100</v>
      </c>
      <c r="AO22" s="2">
        <f t="shared" ref="AO22:AO23" si="131">AN22-AM22</f>
        <v>-70</v>
      </c>
      <c r="AP22" s="2" t="str">
        <f t="shared" ref="AP22:AP23" si="132">IF((AO22)&gt;=0,"Pass","Fail")</f>
        <v>Fail</v>
      </c>
      <c r="AQ22" s="15">
        <v>-94</v>
      </c>
      <c r="AR22" s="2">
        <f t="shared" si="93"/>
        <v>-64</v>
      </c>
      <c r="AS22" s="2" t="str">
        <f t="shared" ref="AS22:AS23" si="133">IF((AR22)&gt;=0,"Pass","Fail")</f>
        <v>Fail</v>
      </c>
      <c r="AT22" s="1">
        <v>16</v>
      </c>
      <c r="AU22" s="4">
        <f t="shared" si="26"/>
        <v>5280</v>
      </c>
      <c r="AV22" s="15">
        <v>-1.68</v>
      </c>
      <c r="AW22" s="2" t="str">
        <f t="shared" si="3"/>
        <v>Fail</v>
      </c>
      <c r="AX22" s="15">
        <v>-1.2</v>
      </c>
      <c r="AY22" s="2" t="str">
        <f t="shared" si="4"/>
        <v>Fail</v>
      </c>
      <c r="AZ22" s="1">
        <v>32</v>
      </c>
      <c r="BA22" s="4">
        <f t="shared" si="27"/>
        <v>5300</v>
      </c>
      <c r="BB22" s="15">
        <v>39</v>
      </c>
      <c r="BC22" s="2" t="str">
        <f t="shared" si="5"/>
        <v>Pass</v>
      </c>
      <c r="BD22" s="15">
        <v>-1.1200000000000001</v>
      </c>
      <c r="BE22" s="2" t="str">
        <f t="shared" si="6"/>
        <v>Fail</v>
      </c>
    </row>
    <row r="23" spans="1:57" ht="13.5" customHeight="1" x14ac:dyDescent="0.2">
      <c r="A23" s="44"/>
      <c r="B23" s="4">
        <v>5320</v>
      </c>
      <c r="C23" s="28">
        <v>23</v>
      </c>
      <c r="D23" s="15">
        <v>21.5</v>
      </c>
      <c r="E23" s="2">
        <f t="shared" si="115"/>
        <v>-1.5</v>
      </c>
      <c r="F23" s="2" t="str">
        <f t="shared" si="116"/>
        <v>Pass</v>
      </c>
      <c r="G23" s="15">
        <v>23.39</v>
      </c>
      <c r="H23" s="2">
        <f t="shared" si="92"/>
        <v>0.39000000000000057</v>
      </c>
      <c r="I23" s="2" t="str">
        <f t="shared" si="117"/>
        <v>Pass</v>
      </c>
      <c r="J23" s="1">
        <v>-5</v>
      </c>
      <c r="K23" s="15">
        <v>-15.49</v>
      </c>
      <c r="L23" s="2">
        <f t="shared" si="118"/>
        <v>-10.49</v>
      </c>
      <c r="M23" s="2" t="str">
        <f t="shared" si="119"/>
        <v>Pass</v>
      </c>
      <c r="N23" s="15">
        <v>-15.56</v>
      </c>
      <c r="O23" s="2">
        <f t="shared" si="120"/>
        <v>-10.56</v>
      </c>
      <c r="P23" s="2" t="str">
        <f t="shared" si="121"/>
        <v>Pass</v>
      </c>
      <c r="Q23" s="1" t="s">
        <v>7</v>
      </c>
      <c r="R23" s="16">
        <v>-1.61</v>
      </c>
      <c r="S23" s="2" t="str">
        <f t="shared" si="122"/>
        <v>Pass</v>
      </c>
      <c r="T23" s="16">
        <v>-1.1200000000000001</v>
      </c>
      <c r="U23" s="2" t="str">
        <f t="shared" si="123"/>
        <v>Pass</v>
      </c>
      <c r="V23" s="28">
        <v>-3</v>
      </c>
      <c r="W23" s="16">
        <v>-1.61</v>
      </c>
      <c r="X23" s="2" t="str">
        <f t="shared" si="124"/>
        <v>Fail</v>
      </c>
      <c r="Y23" s="16">
        <v>-1.1200000000000001</v>
      </c>
      <c r="Z23" s="2" t="str">
        <f t="shared" si="125"/>
        <v>Fail</v>
      </c>
      <c r="AA23" s="1">
        <v>-15</v>
      </c>
      <c r="AB23" s="15">
        <v>-52.91</v>
      </c>
      <c r="AC23" s="2" t="str">
        <f t="shared" si="126"/>
        <v>Pass</v>
      </c>
      <c r="AD23" s="15">
        <v>-43.21</v>
      </c>
      <c r="AE23" s="2" t="str">
        <f t="shared" si="127"/>
        <v>Pass</v>
      </c>
      <c r="AF23" s="1">
        <v>-88</v>
      </c>
      <c r="AG23" s="15">
        <v>-100</v>
      </c>
      <c r="AH23" s="2">
        <f t="shared" si="128"/>
        <v>-12</v>
      </c>
      <c r="AI23" s="2" t="str">
        <f t="shared" si="129"/>
        <v>Pass</v>
      </c>
      <c r="AJ23" s="15">
        <v>23.39</v>
      </c>
      <c r="AK23" s="2">
        <f t="shared" ref="AK23:AK24" si="134">AJ23-AF23</f>
        <v>111.39</v>
      </c>
      <c r="AL23" s="2" t="str">
        <f t="shared" si="130"/>
        <v>Fail</v>
      </c>
      <c r="AM23" s="1">
        <v>-30</v>
      </c>
      <c r="AN23" s="15">
        <v>-100</v>
      </c>
      <c r="AO23" s="2">
        <f t="shared" si="131"/>
        <v>-70</v>
      </c>
      <c r="AP23" s="2" t="str">
        <f t="shared" si="132"/>
        <v>Fail</v>
      </c>
      <c r="AQ23" s="15">
        <v>23.39</v>
      </c>
      <c r="AR23" s="2">
        <f t="shared" si="93"/>
        <v>53.39</v>
      </c>
      <c r="AS23" s="2" t="str">
        <f t="shared" si="133"/>
        <v>Pass</v>
      </c>
      <c r="AT23" s="1">
        <v>16</v>
      </c>
      <c r="AU23" s="4">
        <f>B23-20</f>
        <v>5300</v>
      </c>
      <c r="AV23" s="15">
        <v>-1.61</v>
      </c>
      <c r="AW23" s="2" t="str">
        <f t="shared" si="3"/>
        <v>Fail</v>
      </c>
      <c r="AX23" s="15">
        <v>39</v>
      </c>
      <c r="AY23" s="2" t="str">
        <f t="shared" si="4"/>
        <v>Pass</v>
      </c>
      <c r="AZ23" s="1">
        <v>32</v>
      </c>
      <c r="BA23" s="4">
        <f>B23-40</f>
        <v>5280</v>
      </c>
      <c r="BB23" s="15">
        <v>39</v>
      </c>
      <c r="BC23" s="2" t="str">
        <f t="shared" si="5"/>
        <v>Pass</v>
      </c>
      <c r="BD23" s="15">
        <v>-1.1200000000000001</v>
      </c>
      <c r="BE23" s="2" t="str">
        <f t="shared" si="6"/>
        <v>Fail</v>
      </c>
    </row>
    <row r="24" spans="1:57" x14ac:dyDescent="0.2">
      <c r="A24" s="44"/>
      <c r="B24" s="4">
        <v>5500</v>
      </c>
      <c r="C24" s="28">
        <v>23</v>
      </c>
      <c r="D24" s="15">
        <v>25</v>
      </c>
      <c r="E24" s="2">
        <f>D24-C24</f>
        <v>2</v>
      </c>
      <c r="F24" s="2" t="str">
        <f>IF(ABS(E24)&lt;=1.5,"Pass","Fail")</f>
        <v>Fail</v>
      </c>
      <c r="G24" s="15">
        <v>23</v>
      </c>
      <c r="H24" s="2">
        <f t="shared" ref="H24:H31" si="135">G24-C24</f>
        <v>0</v>
      </c>
      <c r="I24" s="2" t="str">
        <f>IF(ABS(H24)&lt;=1.5,"Pass","Fail")</f>
        <v>Pass</v>
      </c>
      <c r="J24" s="1">
        <v>-5</v>
      </c>
      <c r="K24" s="15">
        <v>-15.29</v>
      </c>
      <c r="L24" s="2">
        <f>K24-J24</f>
        <v>-10.29</v>
      </c>
      <c r="M24" s="2" t="str">
        <f>IF((L24)&lt;=-2,"Pass","Fail")</f>
        <v>Pass</v>
      </c>
      <c r="N24" s="15">
        <v>-15.19</v>
      </c>
      <c r="O24" s="2">
        <f>N24-J24</f>
        <v>-10.19</v>
      </c>
      <c r="P24" s="2" t="str">
        <f>IF((O24)&lt;=-2,"Pass","Fail")</f>
        <v>Pass</v>
      </c>
      <c r="Q24" s="1" t="s">
        <v>7</v>
      </c>
      <c r="R24" s="16">
        <v>-1.86</v>
      </c>
      <c r="S24" s="2" t="str">
        <f>IF(ABS(R24)&lt;=10,"Pass","Fail")</f>
        <v>Pass</v>
      </c>
      <c r="T24" s="16">
        <v>-1.35</v>
      </c>
      <c r="U24" s="2" t="str">
        <f>IF(ABS(T24)&lt;=10,"Pass","Fail")</f>
        <v>Pass</v>
      </c>
      <c r="V24" s="28">
        <v>-3</v>
      </c>
      <c r="W24" s="16">
        <v>-5</v>
      </c>
      <c r="X24" s="2" t="str">
        <f>IF((W24)&lt;=(V24),"Pass","Fail")</f>
        <v>Pass</v>
      </c>
      <c r="Y24" s="16">
        <v>-1.35</v>
      </c>
      <c r="Z24" s="2" t="str">
        <f>IF((Y24)&lt;=(V24),"Pass","Fail")</f>
        <v>Fail</v>
      </c>
      <c r="AA24" s="1">
        <v>-15</v>
      </c>
      <c r="AB24" s="15">
        <v>-55.86</v>
      </c>
      <c r="AC24" s="2" t="str">
        <f>IF((AB24)&lt;=(AA24),"Pass","Fail")</f>
        <v>Pass</v>
      </c>
      <c r="AD24" s="15">
        <v>-42.98</v>
      </c>
      <c r="AE24" s="2" t="str">
        <f>IF((AD24)&lt;=(AA24),"Pass","Fail")</f>
        <v>Pass</v>
      </c>
      <c r="AF24" s="1">
        <v>-88</v>
      </c>
      <c r="AG24" s="15">
        <v>-100</v>
      </c>
      <c r="AH24" s="2">
        <f>AG24-AF24</f>
        <v>-12</v>
      </c>
      <c r="AI24" s="2" t="str">
        <f>IF((AH24)&lt;=0,"Pass","Fail")</f>
        <v>Pass</v>
      </c>
      <c r="AJ24" s="15">
        <v>-90</v>
      </c>
      <c r="AK24" s="2">
        <f t="shared" si="134"/>
        <v>-2</v>
      </c>
      <c r="AL24" s="2" t="str">
        <f>IF((AK24)&lt;=0,"Pass","Fail")</f>
        <v>Pass</v>
      </c>
      <c r="AM24" s="1">
        <v>-30</v>
      </c>
      <c r="AN24" s="15">
        <v>-5</v>
      </c>
      <c r="AO24" s="2">
        <f>AN24-AM24</f>
        <v>25</v>
      </c>
      <c r="AP24" s="2" t="str">
        <f>IF((AO24)&gt;=0,"Pass","Fail")</f>
        <v>Pass</v>
      </c>
      <c r="AQ24" s="15">
        <v>-99</v>
      </c>
      <c r="AR24" s="2">
        <f t="shared" ref="AR24:AR31" si="136">AQ24-AM24</f>
        <v>-69</v>
      </c>
      <c r="AS24" s="2" t="str">
        <f>IF((AR24)&gt;=0,"Pass","Fail")</f>
        <v>Fail</v>
      </c>
      <c r="AT24" s="1">
        <v>16</v>
      </c>
      <c r="AU24" s="4">
        <f t="shared" si="26"/>
        <v>5520</v>
      </c>
      <c r="AV24" s="15">
        <v>-5</v>
      </c>
      <c r="AW24" s="2" t="str">
        <f t="shared" si="3"/>
        <v>Fail</v>
      </c>
      <c r="AX24" s="15">
        <v>-1.35</v>
      </c>
      <c r="AY24" s="2" t="str">
        <f t="shared" si="4"/>
        <v>Fail</v>
      </c>
      <c r="AZ24" s="1">
        <v>32</v>
      </c>
      <c r="BA24" s="4">
        <f t="shared" si="27"/>
        <v>5540</v>
      </c>
      <c r="BB24" s="15">
        <v>39</v>
      </c>
      <c r="BC24" s="2" t="str">
        <f t="shared" si="5"/>
        <v>Pass</v>
      </c>
      <c r="BD24" s="15">
        <v>-1.1200000000000001</v>
      </c>
      <c r="BE24" s="2" t="str">
        <f t="shared" si="6"/>
        <v>Fail</v>
      </c>
    </row>
    <row r="25" spans="1:57" ht="13.5" customHeight="1" x14ac:dyDescent="0.2">
      <c r="A25" s="44"/>
      <c r="B25" s="4">
        <v>5600</v>
      </c>
      <c r="C25" s="28">
        <v>23</v>
      </c>
      <c r="D25" s="15">
        <v>24.47</v>
      </c>
      <c r="E25" s="2">
        <f t="shared" ref="E25:E28" si="137">D25-C25</f>
        <v>1.4699999999999989</v>
      </c>
      <c r="F25" s="2" t="str">
        <f t="shared" ref="F25:F28" si="138">IF(ABS(E25)&lt;=1.5,"Pass","Fail")</f>
        <v>Pass</v>
      </c>
      <c r="G25" s="15">
        <v>25</v>
      </c>
      <c r="H25" s="2">
        <f t="shared" si="135"/>
        <v>2</v>
      </c>
      <c r="I25" s="2" t="str">
        <f t="shared" ref="I25:I28" si="139">IF(ABS(H25)&lt;=1.5,"Pass","Fail")</f>
        <v>Fail</v>
      </c>
      <c r="J25" s="1">
        <v>-5</v>
      </c>
      <c r="K25" s="15">
        <v>-15.57</v>
      </c>
      <c r="L25" s="2">
        <f t="shared" ref="L25:L28" si="140">K25-J25</f>
        <v>-10.57</v>
      </c>
      <c r="M25" s="2" t="str">
        <f t="shared" ref="M25:M28" si="141">IF((L25)&lt;=-2,"Pass","Fail")</f>
        <v>Pass</v>
      </c>
      <c r="N25" s="15">
        <v>-15.56</v>
      </c>
      <c r="O25" s="2">
        <f t="shared" ref="O25:O28" si="142">N25-J25</f>
        <v>-10.56</v>
      </c>
      <c r="P25" s="2" t="str">
        <f t="shared" ref="P25:P28" si="143">IF((O25)&lt;=-2,"Pass","Fail")</f>
        <v>Pass</v>
      </c>
      <c r="Q25" s="1" t="s">
        <v>7</v>
      </c>
      <c r="R25" s="16">
        <v>-1.68</v>
      </c>
      <c r="S25" s="2" t="str">
        <f t="shared" ref="S25:S28" si="144">IF(ABS(R25)&lt;=10,"Pass","Fail")</f>
        <v>Pass</v>
      </c>
      <c r="T25" s="16">
        <v>-1.2</v>
      </c>
      <c r="U25" s="2" t="str">
        <f t="shared" ref="U25:U28" si="145">IF(ABS(T25)&lt;=10,"Pass","Fail")</f>
        <v>Pass</v>
      </c>
      <c r="V25" s="28">
        <v>-3</v>
      </c>
      <c r="W25" s="16">
        <v>-1.68</v>
      </c>
      <c r="X25" s="2" t="str">
        <f t="shared" ref="X25:X28" si="146">IF((W25)&lt;=(V25),"Pass","Fail")</f>
        <v>Fail</v>
      </c>
      <c r="Y25" s="16">
        <v>-1.2</v>
      </c>
      <c r="Z25" s="2" t="str">
        <f t="shared" ref="Z25:Z28" si="147">IF((Y25)&lt;=(V25),"Pass","Fail")</f>
        <v>Fail</v>
      </c>
      <c r="AA25" s="1">
        <v>-15</v>
      </c>
      <c r="AB25" s="15">
        <v>18</v>
      </c>
      <c r="AC25" s="2" t="str">
        <f t="shared" ref="AC25:AC28" si="148">IF((AB25)&lt;=(AA25),"Pass","Fail")</f>
        <v>Fail</v>
      </c>
      <c r="AD25" s="15">
        <v>-34.5</v>
      </c>
      <c r="AE25" s="2" t="str">
        <f t="shared" ref="AE25:AE28" si="149">IF((AD25)&lt;=(AA25),"Pass","Fail")</f>
        <v>Pass</v>
      </c>
      <c r="AF25" s="1">
        <v>-88</v>
      </c>
      <c r="AG25" s="15">
        <v>-100</v>
      </c>
      <c r="AH25" s="2">
        <f t="shared" ref="AH25:AH28" si="150">AG25-AF25</f>
        <v>-12</v>
      </c>
      <c r="AI25" s="2" t="str">
        <f t="shared" ref="AI25:AI28" si="151">IF((AH25)&lt;=0,"Pass","Fail")</f>
        <v>Pass</v>
      </c>
      <c r="AJ25" s="15">
        <v>-94</v>
      </c>
      <c r="AK25" s="2">
        <v>-67</v>
      </c>
      <c r="AL25" s="2" t="str">
        <f t="shared" ref="AL25:AL28" si="152">IF((AK25)&lt;=0,"Pass","Fail")</f>
        <v>Pass</v>
      </c>
      <c r="AM25" s="1">
        <v>-30</v>
      </c>
      <c r="AN25" s="15">
        <v>-100</v>
      </c>
      <c r="AO25" s="2">
        <f t="shared" ref="AO25:AO28" si="153">AN25-AM25</f>
        <v>-70</v>
      </c>
      <c r="AP25" s="2" t="str">
        <f t="shared" ref="AP25:AP28" si="154">IF((AO25)&gt;=0,"Pass","Fail")</f>
        <v>Fail</v>
      </c>
      <c r="AQ25" s="15">
        <v>-94</v>
      </c>
      <c r="AR25" s="2">
        <f t="shared" si="136"/>
        <v>-64</v>
      </c>
      <c r="AS25" s="2" t="str">
        <f t="shared" ref="AS25:AS28" si="155">IF((AR25)&gt;=0,"Pass","Fail")</f>
        <v>Fail</v>
      </c>
      <c r="AT25" s="1">
        <v>16</v>
      </c>
      <c r="AU25" s="4">
        <f t="shared" si="26"/>
        <v>5620</v>
      </c>
      <c r="AV25" s="15">
        <v>-1.68</v>
      </c>
      <c r="AW25" s="2" t="str">
        <f t="shared" si="3"/>
        <v>Fail</v>
      </c>
      <c r="AX25" s="15">
        <v>-1.2</v>
      </c>
      <c r="AY25" s="2" t="str">
        <f t="shared" si="4"/>
        <v>Fail</v>
      </c>
      <c r="AZ25" s="1">
        <v>32</v>
      </c>
      <c r="BA25" s="4">
        <f t="shared" si="27"/>
        <v>5640</v>
      </c>
      <c r="BB25" s="15">
        <v>39</v>
      </c>
      <c r="BC25" s="2" t="str">
        <f t="shared" si="5"/>
        <v>Pass</v>
      </c>
      <c r="BD25" s="15">
        <v>-1.1200000000000001</v>
      </c>
      <c r="BE25" s="2" t="str">
        <f t="shared" si="6"/>
        <v>Fail</v>
      </c>
    </row>
    <row r="26" spans="1:57" ht="13.5" customHeight="1" x14ac:dyDescent="0.2">
      <c r="A26" s="44"/>
      <c r="B26" s="4">
        <v>5745</v>
      </c>
      <c r="C26" s="28">
        <v>23</v>
      </c>
      <c r="D26" s="15">
        <v>21.5</v>
      </c>
      <c r="E26" s="2">
        <f t="shared" si="137"/>
        <v>-1.5</v>
      </c>
      <c r="F26" s="2" t="str">
        <f t="shared" si="138"/>
        <v>Pass</v>
      </c>
      <c r="G26" s="15">
        <v>23.39</v>
      </c>
      <c r="H26" s="2">
        <f t="shared" si="135"/>
        <v>0.39000000000000057</v>
      </c>
      <c r="I26" s="2" t="str">
        <f t="shared" si="139"/>
        <v>Pass</v>
      </c>
      <c r="J26" s="1">
        <v>-5</v>
      </c>
      <c r="K26" s="15">
        <v>-15.49</v>
      </c>
      <c r="L26" s="2">
        <f t="shared" si="140"/>
        <v>-10.49</v>
      </c>
      <c r="M26" s="2" t="str">
        <f t="shared" si="141"/>
        <v>Pass</v>
      </c>
      <c r="N26" s="15">
        <v>-15.56</v>
      </c>
      <c r="O26" s="2">
        <f t="shared" si="142"/>
        <v>-10.56</v>
      </c>
      <c r="P26" s="2" t="str">
        <f t="shared" si="143"/>
        <v>Pass</v>
      </c>
      <c r="Q26" s="1" t="s">
        <v>7</v>
      </c>
      <c r="R26" s="16">
        <v>-1.61</v>
      </c>
      <c r="S26" s="2" t="str">
        <f t="shared" si="144"/>
        <v>Pass</v>
      </c>
      <c r="T26" s="16">
        <v>-1.1200000000000001</v>
      </c>
      <c r="U26" s="2" t="str">
        <f t="shared" si="145"/>
        <v>Pass</v>
      </c>
      <c r="V26" s="28">
        <v>-3</v>
      </c>
      <c r="W26" s="16">
        <v>-1.61</v>
      </c>
      <c r="X26" s="2" t="str">
        <f t="shared" si="146"/>
        <v>Fail</v>
      </c>
      <c r="Y26" s="16">
        <v>-1.1200000000000001</v>
      </c>
      <c r="Z26" s="2" t="str">
        <f t="shared" si="147"/>
        <v>Fail</v>
      </c>
      <c r="AA26" s="1">
        <v>-15</v>
      </c>
      <c r="AB26" s="15">
        <v>-52.91</v>
      </c>
      <c r="AC26" s="2" t="str">
        <f t="shared" si="148"/>
        <v>Pass</v>
      </c>
      <c r="AD26" s="15">
        <v>-43.21</v>
      </c>
      <c r="AE26" s="2" t="str">
        <f t="shared" si="149"/>
        <v>Pass</v>
      </c>
      <c r="AF26" s="1">
        <v>-88</v>
      </c>
      <c r="AG26" s="15">
        <v>-100</v>
      </c>
      <c r="AH26" s="2">
        <f t="shared" si="150"/>
        <v>-12</v>
      </c>
      <c r="AI26" s="2" t="str">
        <f t="shared" si="151"/>
        <v>Pass</v>
      </c>
      <c r="AJ26" s="15">
        <v>23.39</v>
      </c>
      <c r="AK26" s="2">
        <f t="shared" ref="AK26" si="156">AJ26-AF26</f>
        <v>111.39</v>
      </c>
      <c r="AL26" s="2" t="str">
        <f t="shared" si="152"/>
        <v>Fail</v>
      </c>
      <c r="AM26" s="1">
        <v>-30</v>
      </c>
      <c r="AN26" s="15">
        <v>-100</v>
      </c>
      <c r="AO26" s="2">
        <f t="shared" si="153"/>
        <v>-70</v>
      </c>
      <c r="AP26" s="2" t="str">
        <f t="shared" si="154"/>
        <v>Fail</v>
      </c>
      <c r="AQ26" s="15">
        <v>23.39</v>
      </c>
      <c r="AR26" s="2">
        <f t="shared" si="136"/>
        <v>53.39</v>
      </c>
      <c r="AS26" s="2" t="str">
        <f t="shared" si="155"/>
        <v>Pass</v>
      </c>
      <c r="AT26" s="1">
        <v>16</v>
      </c>
      <c r="AU26" s="4">
        <f t="shared" si="26"/>
        <v>5765</v>
      </c>
      <c r="AV26" s="15">
        <v>-1.61</v>
      </c>
      <c r="AW26" s="2" t="str">
        <f t="shared" si="3"/>
        <v>Fail</v>
      </c>
      <c r="AX26" s="15">
        <v>39</v>
      </c>
      <c r="AY26" s="2" t="str">
        <f t="shared" si="4"/>
        <v>Pass</v>
      </c>
      <c r="AZ26" s="1">
        <v>32</v>
      </c>
      <c r="BA26" s="4">
        <f t="shared" si="27"/>
        <v>5785</v>
      </c>
      <c r="BB26" s="15">
        <v>39</v>
      </c>
      <c r="BC26" s="2" t="str">
        <f t="shared" si="5"/>
        <v>Pass</v>
      </c>
      <c r="BD26" s="15">
        <v>-1.1200000000000001</v>
      </c>
      <c r="BE26" s="2" t="str">
        <f t="shared" si="6"/>
        <v>Fail</v>
      </c>
    </row>
    <row r="27" spans="1:57" ht="13.5" customHeight="1" x14ac:dyDescent="0.2">
      <c r="A27" s="44"/>
      <c r="B27" s="4">
        <v>5785</v>
      </c>
      <c r="C27" s="28">
        <v>23</v>
      </c>
      <c r="D27" s="15">
        <v>24.47</v>
      </c>
      <c r="E27" s="2">
        <f t="shared" si="137"/>
        <v>1.4699999999999989</v>
      </c>
      <c r="F27" s="2" t="str">
        <f t="shared" si="138"/>
        <v>Pass</v>
      </c>
      <c r="G27" s="15">
        <v>25</v>
      </c>
      <c r="H27" s="2">
        <f t="shared" si="135"/>
        <v>2</v>
      </c>
      <c r="I27" s="2" t="str">
        <f t="shared" si="139"/>
        <v>Fail</v>
      </c>
      <c r="J27" s="1">
        <v>-5</v>
      </c>
      <c r="K27" s="15">
        <v>-15.57</v>
      </c>
      <c r="L27" s="2">
        <f t="shared" si="140"/>
        <v>-10.57</v>
      </c>
      <c r="M27" s="2" t="str">
        <f t="shared" si="141"/>
        <v>Pass</v>
      </c>
      <c r="N27" s="15">
        <v>-15.56</v>
      </c>
      <c r="O27" s="2">
        <f t="shared" si="142"/>
        <v>-10.56</v>
      </c>
      <c r="P27" s="2" t="str">
        <f t="shared" si="143"/>
        <v>Pass</v>
      </c>
      <c r="Q27" s="1" t="s">
        <v>7</v>
      </c>
      <c r="R27" s="16">
        <v>-1.68</v>
      </c>
      <c r="S27" s="2" t="str">
        <f t="shared" si="144"/>
        <v>Pass</v>
      </c>
      <c r="T27" s="16">
        <v>-1.2</v>
      </c>
      <c r="U27" s="2" t="str">
        <f t="shared" si="145"/>
        <v>Pass</v>
      </c>
      <c r="V27" s="28">
        <v>-3</v>
      </c>
      <c r="W27" s="16">
        <v>-1.68</v>
      </c>
      <c r="X27" s="2" t="str">
        <f t="shared" si="146"/>
        <v>Fail</v>
      </c>
      <c r="Y27" s="16">
        <v>-1.2</v>
      </c>
      <c r="Z27" s="2" t="str">
        <f t="shared" si="147"/>
        <v>Fail</v>
      </c>
      <c r="AA27" s="1">
        <v>-15</v>
      </c>
      <c r="AB27" s="15">
        <v>18</v>
      </c>
      <c r="AC27" s="2" t="str">
        <f t="shared" si="148"/>
        <v>Fail</v>
      </c>
      <c r="AD27" s="15">
        <v>-34.5</v>
      </c>
      <c r="AE27" s="2" t="str">
        <f t="shared" si="149"/>
        <v>Pass</v>
      </c>
      <c r="AF27" s="1">
        <v>-88</v>
      </c>
      <c r="AG27" s="15">
        <v>-100</v>
      </c>
      <c r="AH27" s="2">
        <f t="shared" si="150"/>
        <v>-12</v>
      </c>
      <c r="AI27" s="2" t="str">
        <f t="shared" si="151"/>
        <v>Pass</v>
      </c>
      <c r="AJ27" s="15">
        <v>-94</v>
      </c>
      <c r="AK27" s="2">
        <v>-67</v>
      </c>
      <c r="AL27" s="2" t="str">
        <f t="shared" si="152"/>
        <v>Pass</v>
      </c>
      <c r="AM27" s="1">
        <v>-30</v>
      </c>
      <c r="AN27" s="15">
        <v>-100</v>
      </c>
      <c r="AO27" s="2">
        <f t="shared" si="153"/>
        <v>-70</v>
      </c>
      <c r="AP27" s="2" t="str">
        <f t="shared" si="154"/>
        <v>Fail</v>
      </c>
      <c r="AQ27" s="15">
        <v>-94</v>
      </c>
      <c r="AR27" s="2">
        <f t="shared" si="136"/>
        <v>-64</v>
      </c>
      <c r="AS27" s="2" t="str">
        <f t="shared" si="155"/>
        <v>Fail</v>
      </c>
      <c r="AT27" s="1">
        <v>16</v>
      </c>
      <c r="AU27" s="4">
        <f t="shared" si="26"/>
        <v>5805</v>
      </c>
      <c r="AV27" s="15">
        <v>-1.68</v>
      </c>
      <c r="AW27" s="2" t="str">
        <f t="shared" si="3"/>
        <v>Fail</v>
      </c>
      <c r="AX27" s="15">
        <v>-1.2</v>
      </c>
      <c r="AY27" s="2" t="str">
        <f t="shared" si="4"/>
        <v>Fail</v>
      </c>
      <c r="AZ27" s="1">
        <v>32</v>
      </c>
      <c r="BA27" s="4">
        <f t="shared" si="27"/>
        <v>5825</v>
      </c>
      <c r="BB27" s="15">
        <v>39</v>
      </c>
      <c r="BC27" s="2" t="str">
        <f t="shared" si="5"/>
        <v>Pass</v>
      </c>
      <c r="BD27" s="15">
        <v>-1.1200000000000001</v>
      </c>
      <c r="BE27" s="2" t="str">
        <f t="shared" si="6"/>
        <v>Fail</v>
      </c>
    </row>
    <row r="28" spans="1:57" ht="13.5" customHeight="1" x14ac:dyDescent="0.2">
      <c r="A28" s="45"/>
      <c r="B28" s="4">
        <v>5825</v>
      </c>
      <c r="C28" s="28">
        <v>23</v>
      </c>
      <c r="D28" s="15">
        <v>21.5</v>
      </c>
      <c r="E28" s="2">
        <f t="shared" si="137"/>
        <v>-1.5</v>
      </c>
      <c r="F28" s="2" t="str">
        <f t="shared" si="138"/>
        <v>Pass</v>
      </c>
      <c r="G28" s="15">
        <v>23.39</v>
      </c>
      <c r="H28" s="2">
        <f t="shared" si="135"/>
        <v>0.39000000000000057</v>
      </c>
      <c r="I28" s="2" t="str">
        <f t="shared" si="139"/>
        <v>Pass</v>
      </c>
      <c r="J28" s="1">
        <v>-5</v>
      </c>
      <c r="K28" s="15">
        <v>-15.49</v>
      </c>
      <c r="L28" s="2">
        <f t="shared" si="140"/>
        <v>-10.49</v>
      </c>
      <c r="M28" s="2" t="str">
        <f t="shared" si="141"/>
        <v>Pass</v>
      </c>
      <c r="N28" s="15">
        <v>-15.56</v>
      </c>
      <c r="O28" s="2">
        <f t="shared" si="142"/>
        <v>-10.56</v>
      </c>
      <c r="P28" s="2" t="str">
        <f t="shared" si="143"/>
        <v>Pass</v>
      </c>
      <c r="Q28" s="1" t="s">
        <v>7</v>
      </c>
      <c r="R28" s="16">
        <v>-1.61</v>
      </c>
      <c r="S28" s="2" t="str">
        <f t="shared" si="144"/>
        <v>Pass</v>
      </c>
      <c r="T28" s="16">
        <v>-1.1200000000000001</v>
      </c>
      <c r="U28" s="2" t="str">
        <f t="shared" si="145"/>
        <v>Pass</v>
      </c>
      <c r="V28" s="28">
        <v>-3</v>
      </c>
      <c r="W28" s="16">
        <v>-1.61</v>
      </c>
      <c r="X28" s="2" t="str">
        <f t="shared" si="146"/>
        <v>Fail</v>
      </c>
      <c r="Y28" s="16">
        <v>-1.1200000000000001</v>
      </c>
      <c r="Z28" s="2" t="str">
        <f t="shared" si="147"/>
        <v>Fail</v>
      </c>
      <c r="AA28" s="1">
        <v>-15</v>
      </c>
      <c r="AB28" s="15">
        <v>-52.91</v>
      </c>
      <c r="AC28" s="2" t="str">
        <f t="shared" si="148"/>
        <v>Pass</v>
      </c>
      <c r="AD28" s="15">
        <v>-43.21</v>
      </c>
      <c r="AE28" s="2" t="str">
        <f t="shared" si="149"/>
        <v>Pass</v>
      </c>
      <c r="AF28" s="1">
        <v>-88</v>
      </c>
      <c r="AG28" s="15">
        <v>-100</v>
      </c>
      <c r="AH28" s="2">
        <f t="shared" si="150"/>
        <v>-12</v>
      </c>
      <c r="AI28" s="2" t="str">
        <f t="shared" si="151"/>
        <v>Pass</v>
      </c>
      <c r="AJ28" s="15">
        <v>23.39</v>
      </c>
      <c r="AK28" s="2">
        <f t="shared" ref="AK28:AK29" si="157">AJ28-AF28</f>
        <v>111.39</v>
      </c>
      <c r="AL28" s="2" t="str">
        <f t="shared" si="152"/>
        <v>Fail</v>
      </c>
      <c r="AM28" s="1">
        <v>-30</v>
      </c>
      <c r="AN28" s="15">
        <v>-100</v>
      </c>
      <c r="AO28" s="2">
        <f t="shared" si="153"/>
        <v>-70</v>
      </c>
      <c r="AP28" s="2" t="str">
        <f t="shared" si="154"/>
        <v>Fail</v>
      </c>
      <c r="AQ28" s="15">
        <v>23.39</v>
      </c>
      <c r="AR28" s="2">
        <f t="shared" si="136"/>
        <v>53.39</v>
      </c>
      <c r="AS28" s="2" t="str">
        <f t="shared" si="155"/>
        <v>Pass</v>
      </c>
      <c r="AT28" s="1">
        <v>16</v>
      </c>
      <c r="AU28" s="4">
        <f>B28-20</f>
        <v>5805</v>
      </c>
      <c r="AV28" s="15">
        <v>-1.61</v>
      </c>
      <c r="AW28" s="2" t="str">
        <f t="shared" si="3"/>
        <v>Fail</v>
      </c>
      <c r="AX28" s="15">
        <v>39</v>
      </c>
      <c r="AY28" s="2" t="str">
        <f t="shared" si="4"/>
        <v>Pass</v>
      </c>
      <c r="AZ28" s="1">
        <v>32</v>
      </c>
      <c r="BA28" s="4">
        <f>B28-40</f>
        <v>5785</v>
      </c>
      <c r="BB28" s="15">
        <v>39</v>
      </c>
      <c r="BC28" s="2" t="str">
        <f t="shared" si="5"/>
        <v>Pass</v>
      </c>
      <c r="BD28" s="15">
        <v>-1.1200000000000001</v>
      </c>
      <c r="BE28" s="2" t="str">
        <f t="shared" si="6"/>
        <v>Fail</v>
      </c>
    </row>
    <row r="29" spans="1:57" x14ac:dyDescent="0.2">
      <c r="A29" s="44" t="s">
        <v>4</v>
      </c>
      <c r="B29" s="4">
        <v>5180</v>
      </c>
      <c r="C29" s="28">
        <v>23</v>
      </c>
      <c r="D29" s="15">
        <v>25</v>
      </c>
      <c r="E29" s="2">
        <f>D29-C29</f>
        <v>2</v>
      </c>
      <c r="F29" s="2" t="str">
        <f>IF(ABS(E29)&lt;=1.5,"Pass","Fail")</f>
        <v>Fail</v>
      </c>
      <c r="G29" s="15">
        <v>23</v>
      </c>
      <c r="H29" s="2">
        <f t="shared" si="135"/>
        <v>0</v>
      </c>
      <c r="I29" s="2" t="str">
        <f>IF(ABS(H29)&lt;=1.5,"Pass","Fail")</f>
        <v>Pass</v>
      </c>
      <c r="J29" s="1">
        <v>-27</v>
      </c>
      <c r="K29" s="15">
        <v>-15.29</v>
      </c>
      <c r="L29" s="2">
        <f>K29-J29</f>
        <v>11.71</v>
      </c>
      <c r="M29" s="2" t="str">
        <f>IF((L29)&lt;=-2,"Pass","Fail")</f>
        <v>Fail</v>
      </c>
      <c r="N29" s="15">
        <v>-15.19</v>
      </c>
      <c r="O29" s="2">
        <f>N29-J29</f>
        <v>11.81</v>
      </c>
      <c r="P29" s="2" t="str">
        <f>IF((O29)&lt;=-2,"Pass","Fail")</f>
        <v>Fail</v>
      </c>
      <c r="Q29" s="1" t="s">
        <v>7</v>
      </c>
      <c r="R29" s="16">
        <v>-1.86</v>
      </c>
      <c r="S29" s="2" t="str">
        <f>IF(ABS(R29)&lt;=10,"Pass","Fail")</f>
        <v>Pass</v>
      </c>
      <c r="T29" s="16">
        <v>-1.35</v>
      </c>
      <c r="U29" s="2" t="str">
        <f>IF(ABS(T29)&lt;=10,"Pass","Fail")</f>
        <v>Pass</v>
      </c>
      <c r="V29" s="28">
        <v>-3</v>
      </c>
      <c r="W29" s="16">
        <v>-5</v>
      </c>
      <c r="X29" s="2" t="str">
        <f>IF((W29)&lt;=(V29),"Pass","Fail")</f>
        <v>Pass</v>
      </c>
      <c r="Y29" s="16">
        <v>-1.35</v>
      </c>
      <c r="Z29" s="2" t="str">
        <f>IF((Y29)&lt;=(V29),"Pass","Fail")</f>
        <v>Fail</v>
      </c>
      <c r="AA29" s="1">
        <v>-15</v>
      </c>
      <c r="AB29" s="15">
        <v>-55.86</v>
      </c>
      <c r="AC29" s="2" t="str">
        <f>IF((AB29)&lt;=(AA29),"Pass","Fail")</f>
        <v>Pass</v>
      </c>
      <c r="AD29" s="15">
        <v>-42.98</v>
      </c>
      <c r="AE29" s="2" t="str">
        <f>IF((AD29)&lt;=(AA29),"Pass","Fail")</f>
        <v>Pass</v>
      </c>
      <c r="AF29" s="1">
        <v>-71</v>
      </c>
      <c r="AG29" s="15">
        <v>-100</v>
      </c>
      <c r="AH29" s="2">
        <f>AG29-AF29</f>
        <v>-29</v>
      </c>
      <c r="AI29" s="2" t="str">
        <f>IF((AH29)&lt;=0,"Pass","Fail")</f>
        <v>Pass</v>
      </c>
      <c r="AJ29" s="15">
        <v>-90</v>
      </c>
      <c r="AK29" s="2">
        <f t="shared" si="157"/>
        <v>-19</v>
      </c>
      <c r="AL29" s="2" t="str">
        <f>IF((AK29)&lt;=0,"Pass","Fail")</f>
        <v>Pass</v>
      </c>
      <c r="AM29" s="1">
        <v>-30</v>
      </c>
      <c r="AN29" s="15">
        <v>-5</v>
      </c>
      <c r="AO29" s="2">
        <f>AN29-AM29</f>
        <v>25</v>
      </c>
      <c r="AP29" s="2" t="str">
        <f>IF((AO29)&gt;=0,"Pass","Fail")</f>
        <v>Pass</v>
      </c>
      <c r="AQ29" s="15">
        <v>-99</v>
      </c>
      <c r="AR29" s="2">
        <f t="shared" si="136"/>
        <v>-69</v>
      </c>
      <c r="AS29" s="2" t="str">
        <f>IF((AR29)&gt;=0,"Pass","Fail")</f>
        <v>Fail</v>
      </c>
      <c r="AT29" s="1">
        <v>-2</v>
      </c>
      <c r="AU29" s="4">
        <f>B29+20</f>
        <v>5200</v>
      </c>
      <c r="AV29" s="15">
        <v>-5</v>
      </c>
      <c r="AW29" s="2" t="str">
        <f t="shared" si="3"/>
        <v>Fail</v>
      </c>
      <c r="AX29" s="15">
        <v>-1.35</v>
      </c>
      <c r="AY29" s="2" t="str">
        <f t="shared" si="4"/>
        <v>Pass</v>
      </c>
      <c r="AZ29" s="1">
        <v>14</v>
      </c>
      <c r="BA29" s="4">
        <f>B29+40</f>
        <v>5220</v>
      </c>
      <c r="BB29" s="15">
        <v>39</v>
      </c>
      <c r="BC29" s="2" t="str">
        <f t="shared" si="5"/>
        <v>Pass</v>
      </c>
      <c r="BD29" s="15">
        <v>-1.1200000000000001</v>
      </c>
      <c r="BE29" s="2" t="str">
        <f t="shared" si="6"/>
        <v>Fail</v>
      </c>
    </row>
    <row r="30" spans="1:57" ht="13.5" customHeight="1" x14ac:dyDescent="0.2">
      <c r="A30" s="44"/>
      <c r="B30" s="4">
        <v>5260</v>
      </c>
      <c r="C30" s="28">
        <v>23</v>
      </c>
      <c r="D30" s="15">
        <v>24.47</v>
      </c>
      <c r="E30" s="2">
        <f t="shared" ref="E30:E31" si="158">D30-C30</f>
        <v>1.4699999999999989</v>
      </c>
      <c r="F30" s="2" t="str">
        <f t="shared" ref="F30:F31" si="159">IF(ABS(E30)&lt;=1.5,"Pass","Fail")</f>
        <v>Pass</v>
      </c>
      <c r="G30" s="15">
        <v>25</v>
      </c>
      <c r="H30" s="2">
        <f t="shared" si="135"/>
        <v>2</v>
      </c>
      <c r="I30" s="2" t="str">
        <f t="shared" ref="I30:I31" si="160">IF(ABS(H30)&lt;=1.5,"Pass","Fail")</f>
        <v>Fail</v>
      </c>
      <c r="J30" s="1">
        <v>-27</v>
      </c>
      <c r="K30" s="15">
        <v>-15.57</v>
      </c>
      <c r="L30" s="2">
        <f t="shared" ref="L30:L31" si="161">K30-J30</f>
        <v>11.43</v>
      </c>
      <c r="M30" s="2" t="str">
        <f t="shared" ref="M30:M31" si="162">IF((L30)&lt;=-2,"Pass","Fail")</f>
        <v>Fail</v>
      </c>
      <c r="N30" s="15">
        <v>-15.56</v>
      </c>
      <c r="O30" s="2">
        <f t="shared" ref="O30:O31" si="163">N30-J30</f>
        <v>11.44</v>
      </c>
      <c r="P30" s="2" t="str">
        <f t="shared" ref="P30:P31" si="164">IF((O30)&lt;=-2,"Pass","Fail")</f>
        <v>Fail</v>
      </c>
      <c r="Q30" s="1" t="s">
        <v>7</v>
      </c>
      <c r="R30" s="16">
        <v>-1.68</v>
      </c>
      <c r="S30" s="2" t="str">
        <f t="shared" ref="S30:S31" si="165">IF(ABS(R30)&lt;=10,"Pass","Fail")</f>
        <v>Pass</v>
      </c>
      <c r="T30" s="16">
        <v>-1.2</v>
      </c>
      <c r="U30" s="2" t="str">
        <f t="shared" ref="U30:U31" si="166">IF(ABS(T30)&lt;=10,"Pass","Fail")</f>
        <v>Pass</v>
      </c>
      <c r="V30" s="28">
        <v>-3</v>
      </c>
      <c r="W30" s="16">
        <v>-1.68</v>
      </c>
      <c r="X30" s="2" t="str">
        <f t="shared" ref="X30:X31" si="167">IF((W30)&lt;=(V30),"Pass","Fail")</f>
        <v>Fail</v>
      </c>
      <c r="Y30" s="16">
        <v>-1.2</v>
      </c>
      <c r="Z30" s="2" t="str">
        <f t="shared" ref="Z30:Z31" si="168">IF((Y30)&lt;=(V30),"Pass","Fail")</f>
        <v>Fail</v>
      </c>
      <c r="AA30" s="1">
        <v>-15</v>
      </c>
      <c r="AB30" s="15">
        <v>18</v>
      </c>
      <c r="AC30" s="2" t="str">
        <f t="shared" ref="AC30:AC31" si="169">IF((AB30)&lt;=(AA30),"Pass","Fail")</f>
        <v>Fail</v>
      </c>
      <c r="AD30" s="15">
        <v>-34.5</v>
      </c>
      <c r="AE30" s="2" t="str">
        <f t="shared" ref="AE30:AE31" si="170">IF((AD30)&lt;=(AA30),"Pass","Fail")</f>
        <v>Pass</v>
      </c>
      <c r="AF30" s="1">
        <v>-71</v>
      </c>
      <c r="AG30" s="15">
        <v>-100</v>
      </c>
      <c r="AH30" s="2">
        <f t="shared" ref="AH30:AH31" si="171">AG30-AF30</f>
        <v>-29</v>
      </c>
      <c r="AI30" s="2" t="str">
        <f t="shared" ref="AI30:AI31" si="172">IF((AH30)&lt;=0,"Pass","Fail")</f>
        <v>Pass</v>
      </c>
      <c r="AJ30" s="15">
        <v>-94</v>
      </c>
      <c r="AK30" s="2">
        <v>-67</v>
      </c>
      <c r="AL30" s="2" t="str">
        <f t="shared" ref="AL30:AL31" si="173">IF((AK30)&lt;=0,"Pass","Fail")</f>
        <v>Pass</v>
      </c>
      <c r="AM30" s="1">
        <v>-30</v>
      </c>
      <c r="AN30" s="15">
        <v>-100</v>
      </c>
      <c r="AO30" s="2">
        <f t="shared" ref="AO30:AO31" si="174">AN30-AM30</f>
        <v>-70</v>
      </c>
      <c r="AP30" s="2" t="str">
        <f t="shared" ref="AP30:AP31" si="175">IF((AO30)&gt;=0,"Pass","Fail")</f>
        <v>Fail</v>
      </c>
      <c r="AQ30" s="15">
        <v>-94</v>
      </c>
      <c r="AR30" s="2">
        <f t="shared" si="136"/>
        <v>-64</v>
      </c>
      <c r="AS30" s="2" t="str">
        <f t="shared" ref="AS30:AS31" si="176">IF((AR30)&gt;=0,"Pass","Fail")</f>
        <v>Fail</v>
      </c>
      <c r="AT30" s="1">
        <v>-2</v>
      </c>
      <c r="AU30" s="4">
        <f t="shared" si="26"/>
        <v>5280</v>
      </c>
      <c r="AV30" s="15">
        <v>-1.68</v>
      </c>
      <c r="AW30" s="2" t="str">
        <f t="shared" si="3"/>
        <v>Pass</v>
      </c>
      <c r="AX30" s="15">
        <v>-1.2</v>
      </c>
      <c r="AY30" s="2" t="str">
        <f t="shared" si="4"/>
        <v>Pass</v>
      </c>
      <c r="AZ30" s="1">
        <v>14</v>
      </c>
      <c r="BA30" s="4">
        <f t="shared" si="27"/>
        <v>5300</v>
      </c>
      <c r="BB30" s="15">
        <v>39</v>
      </c>
      <c r="BC30" s="2" t="str">
        <f t="shared" si="5"/>
        <v>Pass</v>
      </c>
      <c r="BD30" s="15">
        <v>-1.1200000000000001</v>
      </c>
      <c r="BE30" s="2" t="str">
        <f t="shared" si="6"/>
        <v>Fail</v>
      </c>
    </row>
    <row r="31" spans="1:57" ht="13.5" customHeight="1" x14ac:dyDescent="0.2">
      <c r="A31" s="44"/>
      <c r="B31" s="4">
        <v>5320</v>
      </c>
      <c r="C31" s="28">
        <v>23</v>
      </c>
      <c r="D31" s="15">
        <v>21.5</v>
      </c>
      <c r="E31" s="2">
        <f t="shared" si="158"/>
        <v>-1.5</v>
      </c>
      <c r="F31" s="2" t="str">
        <f t="shared" si="159"/>
        <v>Pass</v>
      </c>
      <c r="G31" s="15">
        <v>23.39</v>
      </c>
      <c r="H31" s="2">
        <f t="shared" si="135"/>
        <v>0.39000000000000057</v>
      </c>
      <c r="I31" s="2" t="str">
        <f t="shared" si="160"/>
        <v>Pass</v>
      </c>
      <c r="J31" s="1">
        <v>-27</v>
      </c>
      <c r="K31" s="15">
        <v>-15.49</v>
      </c>
      <c r="L31" s="2">
        <f t="shared" si="161"/>
        <v>11.51</v>
      </c>
      <c r="M31" s="2" t="str">
        <f t="shared" si="162"/>
        <v>Fail</v>
      </c>
      <c r="N31" s="15">
        <v>-15.56</v>
      </c>
      <c r="O31" s="2">
        <f t="shared" si="163"/>
        <v>11.44</v>
      </c>
      <c r="P31" s="2" t="str">
        <f t="shared" si="164"/>
        <v>Fail</v>
      </c>
      <c r="Q31" s="1" t="s">
        <v>7</v>
      </c>
      <c r="R31" s="16">
        <v>-1.61</v>
      </c>
      <c r="S31" s="2" t="str">
        <f t="shared" si="165"/>
        <v>Pass</v>
      </c>
      <c r="T31" s="16">
        <v>-1.1200000000000001</v>
      </c>
      <c r="U31" s="2" t="str">
        <f t="shared" si="166"/>
        <v>Pass</v>
      </c>
      <c r="V31" s="28">
        <v>-3</v>
      </c>
      <c r="W31" s="16">
        <v>-1.61</v>
      </c>
      <c r="X31" s="2" t="str">
        <f t="shared" si="167"/>
        <v>Fail</v>
      </c>
      <c r="Y31" s="16">
        <v>-1.1200000000000001</v>
      </c>
      <c r="Z31" s="2" t="str">
        <f t="shared" si="168"/>
        <v>Fail</v>
      </c>
      <c r="AA31" s="1">
        <v>-15</v>
      </c>
      <c r="AB31" s="15">
        <v>-52.91</v>
      </c>
      <c r="AC31" s="2" t="str">
        <f t="shared" si="169"/>
        <v>Pass</v>
      </c>
      <c r="AD31" s="15">
        <v>-43.21</v>
      </c>
      <c r="AE31" s="2" t="str">
        <f t="shared" si="170"/>
        <v>Pass</v>
      </c>
      <c r="AF31" s="1">
        <v>-71</v>
      </c>
      <c r="AG31" s="15">
        <v>-100</v>
      </c>
      <c r="AH31" s="2">
        <f t="shared" si="171"/>
        <v>-29</v>
      </c>
      <c r="AI31" s="2" t="str">
        <f t="shared" si="172"/>
        <v>Pass</v>
      </c>
      <c r="AJ31" s="15">
        <v>23.39</v>
      </c>
      <c r="AK31" s="2">
        <f t="shared" ref="AK31:AK32" si="177">AJ31-AF31</f>
        <v>94.39</v>
      </c>
      <c r="AL31" s="2" t="str">
        <f t="shared" si="173"/>
        <v>Fail</v>
      </c>
      <c r="AM31" s="1">
        <v>-30</v>
      </c>
      <c r="AN31" s="15">
        <v>-100</v>
      </c>
      <c r="AO31" s="2">
        <f t="shared" si="174"/>
        <v>-70</v>
      </c>
      <c r="AP31" s="2" t="str">
        <f t="shared" si="175"/>
        <v>Fail</v>
      </c>
      <c r="AQ31" s="15">
        <v>23.39</v>
      </c>
      <c r="AR31" s="2">
        <f t="shared" si="136"/>
        <v>53.39</v>
      </c>
      <c r="AS31" s="2" t="str">
        <f t="shared" si="176"/>
        <v>Pass</v>
      </c>
      <c r="AT31" s="1">
        <v>-2</v>
      </c>
      <c r="AU31" s="4">
        <f>B31-20</f>
        <v>5300</v>
      </c>
      <c r="AV31" s="15">
        <v>-1.61</v>
      </c>
      <c r="AW31" s="2" t="str">
        <f t="shared" si="3"/>
        <v>Pass</v>
      </c>
      <c r="AX31" s="15">
        <v>39</v>
      </c>
      <c r="AY31" s="2" t="str">
        <f t="shared" si="4"/>
        <v>Pass</v>
      </c>
      <c r="AZ31" s="1">
        <v>14</v>
      </c>
      <c r="BA31" s="4">
        <f>B31-40</f>
        <v>5280</v>
      </c>
      <c r="BB31" s="15">
        <v>39</v>
      </c>
      <c r="BC31" s="2" t="str">
        <f t="shared" si="5"/>
        <v>Pass</v>
      </c>
      <c r="BD31" s="15">
        <v>-1.1200000000000001</v>
      </c>
      <c r="BE31" s="2" t="str">
        <f t="shared" si="6"/>
        <v>Fail</v>
      </c>
    </row>
    <row r="32" spans="1:57" x14ac:dyDescent="0.2">
      <c r="A32" s="44"/>
      <c r="B32" s="4">
        <v>5500</v>
      </c>
      <c r="C32" s="28">
        <v>23</v>
      </c>
      <c r="D32" s="15">
        <v>25</v>
      </c>
      <c r="E32" s="2">
        <f>D32-C32</f>
        <v>2</v>
      </c>
      <c r="F32" s="2" t="str">
        <f>IF(ABS(E32)&lt;=1.5,"Pass","Fail")</f>
        <v>Fail</v>
      </c>
      <c r="G32" s="15">
        <v>23</v>
      </c>
      <c r="H32" s="2">
        <f t="shared" ref="H32:H39" si="178">G32-C32</f>
        <v>0</v>
      </c>
      <c r="I32" s="2" t="str">
        <f>IF(ABS(H32)&lt;=1.5,"Pass","Fail")</f>
        <v>Pass</v>
      </c>
      <c r="J32" s="1">
        <v>-27</v>
      </c>
      <c r="K32" s="15">
        <v>-15.29</v>
      </c>
      <c r="L32" s="2">
        <f>K32-J32</f>
        <v>11.71</v>
      </c>
      <c r="M32" s="2" t="str">
        <f>IF((L32)&lt;=-2,"Pass","Fail")</f>
        <v>Fail</v>
      </c>
      <c r="N32" s="15">
        <v>-15.19</v>
      </c>
      <c r="O32" s="2">
        <f>N32-J32</f>
        <v>11.81</v>
      </c>
      <c r="P32" s="2" t="str">
        <f>IF((O32)&lt;=-2,"Pass","Fail")</f>
        <v>Fail</v>
      </c>
      <c r="Q32" s="1" t="s">
        <v>7</v>
      </c>
      <c r="R32" s="16">
        <v>-1.86</v>
      </c>
      <c r="S32" s="2" t="str">
        <f>IF(ABS(R32)&lt;=10,"Pass","Fail")</f>
        <v>Pass</v>
      </c>
      <c r="T32" s="16">
        <v>-1.35</v>
      </c>
      <c r="U32" s="2" t="str">
        <f>IF(ABS(T32)&lt;=10,"Pass","Fail")</f>
        <v>Pass</v>
      </c>
      <c r="V32" s="28">
        <v>-3</v>
      </c>
      <c r="W32" s="16">
        <v>-5</v>
      </c>
      <c r="X32" s="2" t="str">
        <f>IF((W32)&lt;=(V32),"Pass","Fail")</f>
        <v>Pass</v>
      </c>
      <c r="Y32" s="16">
        <v>-1.35</v>
      </c>
      <c r="Z32" s="2" t="str">
        <f>IF((Y32)&lt;=(V32),"Pass","Fail")</f>
        <v>Fail</v>
      </c>
      <c r="AA32" s="1">
        <v>-15</v>
      </c>
      <c r="AB32" s="15">
        <v>-55.86</v>
      </c>
      <c r="AC32" s="2" t="str">
        <f>IF((AB32)&lt;=(AA32),"Pass","Fail")</f>
        <v>Pass</v>
      </c>
      <c r="AD32" s="15">
        <v>-42.98</v>
      </c>
      <c r="AE32" s="2" t="str">
        <f>IF((AD32)&lt;=(AA32),"Pass","Fail")</f>
        <v>Pass</v>
      </c>
      <c r="AF32" s="1">
        <v>-71</v>
      </c>
      <c r="AG32" s="15">
        <v>-100</v>
      </c>
      <c r="AH32" s="2">
        <f>AG32-AF32</f>
        <v>-29</v>
      </c>
      <c r="AI32" s="2" t="str">
        <f>IF((AH32)&lt;=0,"Pass","Fail")</f>
        <v>Pass</v>
      </c>
      <c r="AJ32" s="15">
        <v>-90</v>
      </c>
      <c r="AK32" s="2">
        <f t="shared" si="177"/>
        <v>-19</v>
      </c>
      <c r="AL32" s="2" t="str">
        <f>IF((AK32)&lt;=0,"Pass","Fail")</f>
        <v>Pass</v>
      </c>
      <c r="AM32" s="1">
        <v>-30</v>
      </c>
      <c r="AN32" s="15">
        <v>-5</v>
      </c>
      <c r="AO32" s="2">
        <f>AN32-AM32</f>
        <v>25</v>
      </c>
      <c r="AP32" s="2" t="str">
        <f>IF((AO32)&gt;=0,"Pass","Fail")</f>
        <v>Pass</v>
      </c>
      <c r="AQ32" s="15">
        <v>-99</v>
      </c>
      <c r="AR32" s="2">
        <f t="shared" ref="AR32:AR39" si="179">AQ32-AM32</f>
        <v>-69</v>
      </c>
      <c r="AS32" s="2" t="str">
        <f>IF((AR32)&gt;=0,"Pass","Fail")</f>
        <v>Fail</v>
      </c>
      <c r="AT32" s="1">
        <v>-2</v>
      </c>
      <c r="AU32" s="4">
        <f t="shared" si="26"/>
        <v>5520</v>
      </c>
      <c r="AV32" s="15">
        <v>-5</v>
      </c>
      <c r="AW32" s="2" t="str">
        <f t="shared" si="3"/>
        <v>Fail</v>
      </c>
      <c r="AX32" s="15">
        <v>-1.35</v>
      </c>
      <c r="AY32" s="2" t="str">
        <f t="shared" si="4"/>
        <v>Pass</v>
      </c>
      <c r="AZ32" s="1">
        <v>14</v>
      </c>
      <c r="BA32" s="4">
        <f t="shared" si="27"/>
        <v>5540</v>
      </c>
      <c r="BB32" s="15">
        <v>39</v>
      </c>
      <c r="BC32" s="2" t="str">
        <f t="shared" si="5"/>
        <v>Pass</v>
      </c>
      <c r="BD32" s="15">
        <v>-1.1200000000000001</v>
      </c>
      <c r="BE32" s="2" t="str">
        <f t="shared" si="6"/>
        <v>Fail</v>
      </c>
    </row>
    <row r="33" spans="1:57" ht="13.5" customHeight="1" x14ac:dyDescent="0.2">
      <c r="A33" s="44"/>
      <c r="B33" s="4">
        <v>5600</v>
      </c>
      <c r="C33" s="28">
        <v>23</v>
      </c>
      <c r="D33" s="15">
        <v>24.47</v>
      </c>
      <c r="E33" s="2">
        <f t="shared" ref="E33:E36" si="180">D33-C33</f>
        <v>1.4699999999999989</v>
      </c>
      <c r="F33" s="2" t="str">
        <f t="shared" ref="F33:F36" si="181">IF(ABS(E33)&lt;=1.5,"Pass","Fail")</f>
        <v>Pass</v>
      </c>
      <c r="G33" s="15">
        <v>25</v>
      </c>
      <c r="H33" s="2">
        <f t="shared" si="178"/>
        <v>2</v>
      </c>
      <c r="I33" s="2" t="str">
        <f t="shared" ref="I33:I36" si="182">IF(ABS(H33)&lt;=1.5,"Pass","Fail")</f>
        <v>Fail</v>
      </c>
      <c r="J33" s="1">
        <v>-27</v>
      </c>
      <c r="K33" s="15">
        <v>-15.57</v>
      </c>
      <c r="L33" s="2">
        <f t="shared" ref="L33:L36" si="183">K33-J33</f>
        <v>11.43</v>
      </c>
      <c r="M33" s="2" t="str">
        <f t="shared" ref="M33:M36" si="184">IF((L33)&lt;=-2,"Pass","Fail")</f>
        <v>Fail</v>
      </c>
      <c r="N33" s="15">
        <v>-15.56</v>
      </c>
      <c r="O33" s="2">
        <f t="shared" ref="O33:O36" si="185">N33-J33</f>
        <v>11.44</v>
      </c>
      <c r="P33" s="2" t="str">
        <f t="shared" ref="P33:P36" si="186">IF((O33)&lt;=-2,"Pass","Fail")</f>
        <v>Fail</v>
      </c>
      <c r="Q33" s="1" t="s">
        <v>7</v>
      </c>
      <c r="R33" s="16">
        <v>-1.68</v>
      </c>
      <c r="S33" s="2" t="str">
        <f t="shared" ref="S33:S36" si="187">IF(ABS(R33)&lt;=10,"Pass","Fail")</f>
        <v>Pass</v>
      </c>
      <c r="T33" s="16">
        <v>-1.2</v>
      </c>
      <c r="U33" s="2" t="str">
        <f t="shared" ref="U33:U36" si="188">IF(ABS(T33)&lt;=10,"Pass","Fail")</f>
        <v>Pass</v>
      </c>
      <c r="V33" s="28">
        <v>-3</v>
      </c>
      <c r="W33" s="16">
        <v>-1.68</v>
      </c>
      <c r="X33" s="2" t="str">
        <f t="shared" ref="X33:X36" si="189">IF((W33)&lt;=(V33),"Pass","Fail")</f>
        <v>Fail</v>
      </c>
      <c r="Y33" s="16">
        <v>-1.2</v>
      </c>
      <c r="Z33" s="2" t="str">
        <f t="shared" ref="Z33:Z36" si="190">IF((Y33)&lt;=(V33),"Pass","Fail")</f>
        <v>Fail</v>
      </c>
      <c r="AA33" s="1">
        <v>-15</v>
      </c>
      <c r="AB33" s="15">
        <v>18</v>
      </c>
      <c r="AC33" s="2" t="str">
        <f t="shared" ref="AC33:AC36" si="191">IF((AB33)&lt;=(AA33),"Pass","Fail")</f>
        <v>Fail</v>
      </c>
      <c r="AD33" s="15">
        <v>-34.5</v>
      </c>
      <c r="AE33" s="2" t="str">
        <f t="shared" ref="AE33:AE36" si="192">IF((AD33)&lt;=(AA33),"Pass","Fail")</f>
        <v>Pass</v>
      </c>
      <c r="AF33" s="1">
        <v>-71</v>
      </c>
      <c r="AG33" s="15">
        <v>-100</v>
      </c>
      <c r="AH33" s="2">
        <f t="shared" ref="AH33:AH36" si="193">AG33-AF33</f>
        <v>-29</v>
      </c>
      <c r="AI33" s="2" t="str">
        <f t="shared" ref="AI33:AI36" si="194">IF((AH33)&lt;=0,"Pass","Fail")</f>
        <v>Pass</v>
      </c>
      <c r="AJ33" s="15">
        <v>-94</v>
      </c>
      <c r="AK33" s="2">
        <v>-67</v>
      </c>
      <c r="AL33" s="2" t="str">
        <f t="shared" ref="AL33:AL36" si="195">IF((AK33)&lt;=0,"Pass","Fail")</f>
        <v>Pass</v>
      </c>
      <c r="AM33" s="1">
        <v>-30</v>
      </c>
      <c r="AN33" s="15">
        <v>-100</v>
      </c>
      <c r="AO33" s="2">
        <f t="shared" ref="AO33:AO36" si="196">AN33-AM33</f>
        <v>-70</v>
      </c>
      <c r="AP33" s="2" t="str">
        <f t="shared" ref="AP33:AP36" si="197">IF((AO33)&gt;=0,"Pass","Fail")</f>
        <v>Fail</v>
      </c>
      <c r="AQ33" s="15">
        <v>-94</v>
      </c>
      <c r="AR33" s="2">
        <f t="shared" si="179"/>
        <v>-64</v>
      </c>
      <c r="AS33" s="2" t="str">
        <f t="shared" ref="AS33:AS36" si="198">IF((AR33)&gt;=0,"Pass","Fail")</f>
        <v>Fail</v>
      </c>
      <c r="AT33" s="1">
        <v>-2</v>
      </c>
      <c r="AU33" s="4">
        <f t="shared" si="26"/>
        <v>5620</v>
      </c>
      <c r="AV33" s="15">
        <v>-1.68</v>
      </c>
      <c r="AW33" s="2" t="str">
        <f t="shared" si="3"/>
        <v>Pass</v>
      </c>
      <c r="AX33" s="15">
        <v>-1.2</v>
      </c>
      <c r="AY33" s="2" t="str">
        <f t="shared" si="4"/>
        <v>Pass</v>
      </c>
      <c r="AZ33" s="1">
        <v>14</v>
      </c>
      <c r="BA33" s="4">
        <f t="shared" si="27"/>
        <v>5640</v>
      </c>
      <c r="BB33" s="15">
        <v>39</v>
      </c>
      <c r="BC33" s="2" t="str">
        <f t="shared" si="5"/>
        <v>Pass</v>
      </c>
      <c r="BD33" s="15">
        <v>-1.1200000000000001</v>
      </c>
      <c r="BE33" s="2" t="str">
        <f t="shared" si="6"/>
        <v>Fail</v>
      </c>
    </row>
    <row r="34" spans="1:57" ht="13.5" customHeight="1" x14ac:dyDescent="0.2">
      <c r="A34" s="44"/>
      <c r="B34" s="4">
        <v>5745</v>
      </c>
      <c r="C34" s="28">
        <v>23</v>
      </c>
      <c r="D34" s="15">
        <v>21.5</v>
      </c>
      <c r="E34" s="2">
        <f t="shared" si="180"/>
        <v>-1.5</v>
      </c>
      <c r="F34" s="2" t="str">
        <f t="shared" si="181"/>
        <v>Pass</v>
      </c>
      <c r="G34" s="15">
        <v>23.39</v>
      </c>
      <c r="H34" s="2">
        <f t="shared" si="178"/>
        <v>0.39000000000000057</v>
      </c>
      <c r="I34" s="2" t="str">
        <f t="shared" si="182"/>
        <v>Pass</v>
      </c>
      <c r="J34" s="1">
        <v>-27</v>
      </c>
      <c r="K34" s="15">
        <v>-15.49</v>
      </c>
      <c r="L34" s="2">
        <f t="shared" si="183"/>
        <v>11.51</v>
      </c>
      <c r="M34" s="2" t="str">
        <f t="shared" si="184"/>
        <v>Fail</v>
      </c>
      <c r="N34" s="15">
        <v>-15.56</v>
      </c>
      <c r="O34" s="2">
        <f t="shared" si="185"/>
        <v>11.44</v>
      </c>
      <c r="P34" s="2" t="str">
        <f t="shared" si="186"/>
        <v>Fail</v>
      </c>
      <c r="Q34" s="1" t="s">
        <v>7</v>
      </c>
      <c r="R34" s="16">
        <v>-1.61</v>
      </c>
      <c r="S34" s="2" t="str">
        <f t="shared" si="187"/>
        <v>Pass</v>
      </c>
      <c r="T34" s="16">
        <v>-1.1200000000000001</v>
      </c>
      <c r="U34" s="2" t="str">
        <f t="shared" si="188"/>
        <v>Pass</v>
      </c>
      <c r="V34" s="28">
        <v>-3</v>
      </c>
      <c r="W34" s="16">
        <v>-1.61</v>
      </c>
      <c r="X34" s="2" t="str">
        <f t="shared" si="189"/>
        <v>Fail</v>
      </c>
      <c r="Y34" s="16">
        <v>-1.1200000000000001</v>
      </c>
      <c r="Z34" s="2" t="str">
        <f t="shared" si="190"/>
        <v>Fail</v>
      </c>
      <c r="AA34" s="1">
        <v>-15</v>
      </c>
      <c r="AB34" s="15">
        <v>-52.91</v>
      </c>
      <c r="AC34" s="2" t="str">
        <f t="shared" si="191"/>
        <v>Pass</v>
      </c>
      <c r="AD34" s="15">
        <v>-43.21</v>
      </c>
      <c r="AE34" s="2" t="str">
        <f t="shared" si="192"/>
        <v>Pass</v>
      </c>
      <c r="AF34" s="1">
        <v>-71</v>
      </c>
      <c r="AG34" s="15">
        <v>-100</v>
      </c>
      <c r="AH34" s="2">
        <f t="shared" si="193"/>
        <v>-29</v>
      </c>
      <c r="AI34" s="2" t="str">
        <f t="shared" si="194"/>
        <v>Pass</v>
      </c>
      <c r="AJ34" s="15">
        <v>23.39</v>
      </c>
      <c r="AK34" s="2">
        <f t="shared" ref="AK34" si="199">AJ34-AF34</f>
        <v>94.39</v>
      </c>
      <c r="AL34" s="2" t="str">
        <f t="shared" si="195"/>
        <v>Fail</v>
      </c>
      <c r="AM34" s="1">
        <v>-30</v>
      </c>
      <c r="AN34" s="15">
        <v>-100</v>
      </c>
      <c r="AO34" s="2">
        <f t="shared" si="196"/>
        <v>-70</v>
      </c>
      <c r="AP34" s="2" t="str">
        <f t="shared" si="197"/>
        <v>Fail</v>
      </c>
      <c r="AQ34" s="15">
        <v>23.39</v>
      </c>
      <c r="AR34" s="2">
        <f t="shared" si="179"/>
        <v>53.39</v>
      </c>
      <c r="AS34" s="2" t="str">
        <f t="shared" si="198"/>
        <v>Pass</v>
      </c>
      <c r="AT34" s="1">
        <v>-2</v>
      </c>
      <c r="AU34" s="4">
        <f t="shared" si="26"/>
        <v>5765</v>
      </c>
      <c r="AV34" s="15">
        <v>-1.61</v>
      </c>
      <c r="AW34" s="2" t="str">
        <f t="shared" si="3"/>
        <v>Pass</v>
      </c>
      <c r="AX34" s="15">
        <v>39</v>
      </c>
      <c r="AY34" s="2" t="str">
        <f t="shared" si="4"/>
        <v>Pass</v>
      </c>
      <c r="AZ34" s="1">
        <v>14</v>
      </c>
      <c r="BA34" s="4">
        <f t="shared" si="27"/>
        <v>5785</v>
      </c>
      <c r="BB34" s="15">
        <v>39</v>
      </c>
      <c r="BC34" s="2" t="str">
        <f t="shared" si="5"/>
        <v>Pass</v>
      </c>
      <c r="BD34" s="15">
        <v>-1.1200000000000001</v>
      </c>
      <c r="BE34" s="2" t="str">
        <f t="shared" si="6"/>
        <v>Fail</v>
      </c>
    </row>
    <row r="35" spans="1:57" ht="13.5" customHeight="1" x14ac:dyDescent="0.2">
      <c r="A35" s="44"/>
      <c r="B35" s="4">
        <v>5785</v>
      </c>
      <c r="C35" s="28">
        <v>23</v>
      </c>
      <c r="D35" s="15">
        <v>24.47</v>
      </c>
      <c r="E35" s="2">
        <f t="shared" si="180"/>
        <v>1.4699999999999989</v>
      </c>
      <c r="F35" s="2" t="str">
        <f t="shared" si="181"/>
        <v>Pass</v>
      </c>
      <c r="G35" s="15">
        <v>25</v>
      </c>
      <c r="H35" s="2">
        <f t="shared" si="178"/>
        <v>2</v>
      </c>
      <c r="I35" s="2" t="str">
        <f t="shared" si="182"/>
        <v>Fail</v>
      </c>
      <c r="J35" s="1">
        <v>-27</v>
      </c>
      <c r="K35" s="15">
        <v>-15.57</v>
      </c>
      <c r="L35" s="2">
        <f t="shared" si="183"/>
        <v>11.43</v>
      </c>
      <c r="M35" s="2" t="str">
        <f t="shared" si="184"/>
        <v>Fail</v>
      </c>
      <c r="N35" s="15">
        <v>-15.56</v>
      </c>
      <c r="O35" s="2">
        <f t="shared" si="185"/>
        <v>11.44</v>
      </c>
      <c r="P35" s="2" t="str">
        <f t="shared" si="186"/>
        <v>Fail</v>
      </c>
      <c r="Q35" s="1" t="s">
        <v>7</v>
      </c>
      <c r="R35" s="16">
        <v>-1.68</v>
      </c>
      <c r="S35" s="2" t="str">
        <f t="shared" si="187"/>
        <v>Pass</v>
      </c>
      <c r="T35" s="16">
        <v>-1.2</v>
      </c>
      <c r="U35" s="2" t="str">
        <f t="shared" si="188"/>
        <v>Pass</v>
      </c>
      <c r="V35" s="28">
        <v>-3</v>
      </c>
      <c r="W35" s="16">
        <v>-1.68</v>
      </c>
      <c r="X35" s="2" t="str">
        <f t="shared" si="189"/>
        <v>Fail</v>
      </c>
      <c r="Y35" s="16">
        <v>-1.2</v>
      </c>
      <c r="Z35" s="2" t="str">
        <f t="shared" si="190"/>
        <v>Fail</v>
      </c>
      <c r="AA35" s="1">
        <v>-15</v>
      </c>
      <c r="AB35" s="15">
        <v>18</v>
      </c>
      <c r="AC35" s="2" t="str">
        <f t="shared" si="191"/>
        <v>Fail</v>
      </c>
      <c r="AD35" s="15">
        <v>-34.5</v>
      </c>
      <c r="AE35" s="2" t="str">
        <f t="shared" si="192"/>
        <v>Pass</v>
      </c>
      <c r="AF35" s="1">
        <v>-71</v>
      </c>
      <c r="AG35" s="15">
        <v>-100</v>
      </c>
      <c r="AH35" s="2">
        <f t="shared" si="193"/>
        <v>-29</v>
      </c>
      <c r="AI35" s="2" t="str">
        <f t="shared" si="194"/>
        <v>Pass</v>
      </c>
      <c r="AJ35" s="15">
        <v>-94</v>
      </c>
      <c r="AK35" s="2">
        <v>-67</v>
      </c>
      <c r="AL35" s="2" t="str">
        <f t="shared" si="195"/>
        <v>Pass</v>
      </c>
      <c r="AM35" s="1">
        <v>-30</v>
      </c>
      <c r="AN35" s="15">
        <v>-100</v>
      </c>
      <c r="AO35" s="2">
        <f t="shared" si="196"/>
        <v>-70</v>
      </c>
      <c r="AP35" s="2" t="str">
        <f t="shared" si="197"/>
        <v>Fail</v>
      </c>
      <c r="AQ35" s="15">
        <v>-94</v>
      </c>
      <c r="AR35" s="2">
        <f t="shared" si="179"/>
        <v>-64</v>
      </c>
      <c r="AS35" s="2" t="str">
        <f t="shared" si="198"/>
        <v>Fail</v>
      </c>
      <c r="AT35" s="1">
        <v>-2</v>
      </c>
      <c r="AU35" s="4">
        <f t="shared" si="26"/>
        <v>5805</v>
      </c>
      <c r="AV35" s="15">
        <v>-1.68</v>
      </c>
      <c r="AW35" s="2" t="str">
        <f t="shared" si="3"/>
        <v>Pass</v>
      </c>
      <c r="AX35" s="15">
        <v>-1.2</v>
      </c>
      <c r="AY35" s="2" t="str">
        <f t="shared" si="4"/>
        <v>Pass</v>
      </c>
      <c r="AZ35" s="1">
        <v>14</v>
      </c>
      <c r="BA35" s="4">
        <f t="shared" si="27"/>
        <v>5825</v>
      </c>
      <c r="BB35" s="15">
        <v>39</v>
      </c>
      <c r="BC35" s="2" t="str">
        <f t="shared" si="5"/>
        <v>Pass</v>
      </c>
      <c r="BD35" s="15">
        <v>-1.1200000000000001</v>
      </c>
      <c r="BE35" s="2" t="str">
        <f t="shared" si="6"/>
        <v>Fail</v>
      </c>
    </row>
    <row r="36" spans="1:57" ht="13.5" customHeight="1" x14ac:dyDescent="0.2">
      <c r="A36" s="44"/>
      <c r="B36" s="4">
        <v>5825</v>
      </c>
      <c r="C36" s="28">
        <v>23</v>
      </c>
      <c r="D36" s="15">
        <v>21.5</v>
      </c>
      <c r="E36" s="2">
        <f t="shared" si="180"/>
        <v>-1.5</v>
      </c>
      <c r="F36" s="2" t="str">
        <f t="shared" si="181"/>
        <v>Pass</v>
      </c>
      <c r="G36" s="15">
        <v>23.39</v>
      </c>
      <c r="H36" s="2">
        <f t="shared" si="178"/>
        <v>0.39000000000000057</v>
      </c>
      <c r="I36" s="2" t="str">
        <f t="shared" si="182"/>
        <v>Pass</v>
      </c>
      <c r="J36" s="1">
        <v>-27</v>
      </c>
      <c r="K36" s="15">
        <v>-15.49</v>
      </c>
      <c r="L36" s="2">
        <f t="shared" si="183"/>
        <v>11.51</v>
      </c>
      <c r="M36" s="2" t="str">
        <f t="shared" si="184"/>
        <v>Fail</v>
      </c>
      <c r="N36" s="15">
        <v>-15.56</v>
      </c>
      <c r="O36" s="2">
        <f t="shared" si="185"/>
        <v>11.44</v>
      </c>
      <c r="P36" s="2" t="str">
        <f t="shared" si="186"/>
        <v>Fail</v>
      </c>
      <c r="Q36" s="1" t="s">
        <v>7</v>
      </c>
      <c r="R36" s="16">
        <v>-1.61</v>
      </c>
      <c r="S36" s="2" t="str">
        <f t="shared" si="187"/>
        <v>Pass</v>
      </c>
      <c r="T36" s="16">
        <v>-1.1200000000000001</v>
      </c>
      <c r="U36" s="2" t="str">
        <f t="shared" si="188"/>
        <v>Pass</v>
      </c>
      <c r="V36" s="28">
        <v>-3</v>
      </c>
      <c r="W36" s="16">
        <v>-1.61</v>
      </c>
      <c r="X36" s="2" t="str">
        <f t="shared" si="189"/>
        <v>Fail</v>
      </c>
      <c r="Y36" s="16">
        <v>-1.1200000000000001</v>
      </c>
      <c r="Z36" s="2" t="str">
        <f t="shared" si="190"/>
        <v>Fail</v>
      </c>
      <c r="AA36" s="1">
        <v>-15</v>
      </c>
      <c r="AB36" s="15">
        <v>-52.91</v>
      </c>
      <c r="AC36" s="2" t="str">
        <f t="shared" si="191"/>
        <v>Pass</v>
      </c>
      <c r="AD36" s="15">
        <v>-43.21</v>
      </c>
      <c r="AE36" s="2" t="str">
        <f t="shared" si="192"/>
        <v>Pass</v>
      </c>
      <c r="AF36" s="1">
        <v>-71</v>
      </c>
      <c r="AG36" s="15">
        <v>-100</v>
      </c>
      <c r="AH36" s="2">
        <f t="shared" si="193"/>
        <v>-29</v>
      </c>
      <c r="AI36" s="2" t="str">
        <f t="shared" si="194"/>
        <v>Pass</v>
      </c>
      <c r="AJ36" s="15">
        <v>23.39</v>
      </c>
      <c r="AK36" s="2">
        <f t="shared" ref="AK36:AK37" si="200">AJ36-AF36</f>
        <v>94.39</v>
      </c>
      <c r="AL36" s="2" t="str">
        <f t="shared" si="195"/>
        <v>Fail</v>
      </c>
      <c r="AM36" s="1">
        <v>-30</v>
      </c>
      <c r="AN36" s="15">
        <v>-100</v>
      </c>
      <c r="AO36" s="2">
        <f t="shared" si="196"/>
        <v>-70</v>
      </c>
      <c r="AP36" s="2" t="str">
        <f t="shared" si="197"/>
        <v>Fail</v>
      </c>
      <c r="AQ36" s="15">
        <v>23.39</v>
      </c>
      <c r="AR36" s="2">
        <f t="shared" si="179"/>
        <v>53.39</v>
      </c>
      <c r="AS36" s="2" t="str">
        <f t="shared" si="198"/>
        <v>Pass</v>
      </c>
      <c r="AT36" s="1">
        <v>-2</v>
      </c>
      <c r="AU36" s="4">
        <f>B36-20</f>
        <v>5805</v>
      </c>
      <c r="AV36" s="15">
        <v>-1.61</v>
      </c>
      <c r="AW36" s="2" t="str">
        <f t="shared" si="3"/>
        <v>Pass</v>
      </c>
      <c r="AX36" s="15">
        <v>39</v>
      </c>
      <c r="AY36" s="2" t="str">
        <f t="shared" si="4"/>
        <v>Pass</v>
      </c>
      <c r="AZ36" s="1">
        <v>14</v>
      </c>
      <c r="BA36" s="4">
        <f>B36-40</f>
        <v>5785</v>
      </c>
      <c r="BB36" s="15">
        <v>39</v>
      </c>
      <c r="BC36" s="2" t="str">
        <f t="shared" si="5"/>
        <v>Pass</v>
      </c>
      <c r="BD36" s="15">
        <v>-1.1200000000000001</v>
      </c>
      <c r="BE36" s="2" t="str">
        <f t="shared" si="6"/>
        <v>Fail</v>
      </c>
    </row>
    <row r="37" spans="1:57" x14ac:dyDescent="0.2">
      <c r="A37" s="44" t="s">
        <v>5</v>
      </c>
      <c r="B37" s="4">
        <v>5190</v>
      </c>
      <c r="C37" s="28">
        <v>23</v>
      </c>
      <c r="D37" s="15">
        <v>25</v>
      </c>
      <c r="E37" s="2">
        <f>D37-C37</f>
        <v>2</v>
      </c>
      <c r="F37" s="2" t="str">
        <f>IF(ABS(E37)&lt;=1.5,"Pass","Fail")</f>
        <v>Fail</v>
      </c>
      <c r="G37" s="15">
        <v>23</v>
      </c>
      <c r="H37" s="2">
        <f t="shared" si="178"/>
        <v>0</v>
      </c>
      <c r="I37" s="2" t="str">
        <f>IF(ABS(H37)&lt;=1.5,"Pass","Fail")</f>
        <v>Pass</v>
      </c>
      <c r="J37" s="1">
        <v>-5</v>
      </c>
      <c r="K37" s="15">
        <v>-15.29</v>
      </c>
      <c r="L37" s="2">
        <f>K37-J37</f>
        <v>-10.29</v>
      </c>
      <c r="M37" s="2" t="str">
        <f>IF((L37)&lt;=-2,"Pass","Fail")</f>
        <v>Pass</v>
      </c>
      <c r="N37" s="15">
        <v>-15.19</v>
      </c>
      <c r="O37" s="2">
        <f>N37-J37</f>
        <v>-10.19</v>
      </c>
      <c r="P37" s="2" t="str">
        <f>IF((O37)&lt;=-2,"Pass","Fail")</f>
        <v>Pass</v>
      </c>
      <c r="Q37" s="1" t="s">
        <v>7</v>
      </c>
      <c r="R37" s="16">
        <v>-1.86</v>
      </c>
      <c r="S37" s="2" t="str">
        <f>IF(ABS(R37)&lt;=10,"Pass","Fail")</f>
        <v>Pass</v>
      </c>
      <c r="T37" s="16">
        <v>-1.35</v>
      </c>
      <c r="U37" s="2" t="str">
        <f>IF(ABS(T37)&lt;=10,"Pass","Fail")</f>
        <v>Pass</v>
      </c>
      <c r="V37" s="28">
        <v>-3</v>
      </c>
      <c r="W37" s="16">
        <v>-5</v>
      </c>
      <c r="X37" s="2" t="str">
        <f>IF((W37)&lt;=(V37),"Pass","Fail")</f>
        <v>Pass</v>
      </c>
      <c r="Y37" s="16">
        <v>-1.35</v>
      </c>
      <c r="Z37" s="2" t="str">
        <f>IF((Y37)&lt;=(V37),"Pass","Fail")</f>
        <v>Fail</v>
      </c>
      <c r="AA37" s="1">
        <v>-20</v>
      </c>
      <c r="AB37" s="15">
        <v>-55.86</v>
      </c>
      <c r="AC37" s="2" t="str">
        <f>IF((AB37)&lt;=(AA37),"Pass","Fail")</f>
        <v>Pass</v>
      </c>
      <c r="AD37" s="15">
        <v>-42.98</v>
      </c>
      <c r="AE37" s="2" t="str">
        <f>IF((AD37)&lt;=(AA37),"Pass","Fail")</f>
        <v>Pass</v>
      </c>
      <c r="AF37" s="1">
        <v>-85</v>
      </c>
      <c r="AG37" s="15">
        <v>-100</v>
      </c>
      <c r="AH37" s="2">
        <f>AG37-AF37</f>
        <v>-15</v>
      </c>
      <c r="AI37" s="2" t="str">
        <f>IF((AH37)&lt;=0,"Pass","Fail")</f>
        <v>Pass</v>
      </c>
      <c r="AJ37" s="15">
        <v>-90</v>
      </c>
      <c r="AK37" s="2">
        <f t="shared" si="200"/>
        <v>-5</v>
      </c>
      <c r="AL37" s="2" t="str">
        <f>IF((AK37)&lt;=0,"Pass","Fail")</f>
        <v>Pass</v>
      </c>
      <c r="AM37" s="1">
        <v>-30</v>
      </c>
      <c r="AN37" s="15">
        <v>-5</v>
      </c>
      <c r="AO37" s="2">
        <f>AN37-AM37</f>
        <v>25</v>
      </c>
      <c r="AP37" s="2" t="str">
        <f>IF((AO37)&gt;=0,"Pass","Fail")</f>
        <v>Pass</v>
      </c>
      <c r="AQ37" s="15">
        <v>-99</v>
      </c>
      <c r="AR37" s="2">
        <f t="shared" si="179"/>
        <v>-69</v>
      </c>
      <c r="AS37" s="2" t="str">
        <f>IF((AR37)&gt;=0,"Pass","Fail")</f>
        <v>Fail</v>
      </c>
      <c r="AT37" s="1">
        <v>16</v>
      </c>
      <c r="AU37" s="4">
        <f>B37+40</f>
        <v>5230</v>
      </c>
      <c r="AV37" s="15">
        <v>-5</v>
      </c>
      <c r="AW37" s="2" t="str">
        <f t="shared" ref="AW37:AW68" si="201">IF((AV37)&gt;=(AT37),"Pass","Fail")</f>
        <v>Fail</v>
      </c>
      <c r="AX37" s="15">
        <v>-1.35</v>
      </c>
      <c r="AY37" s="2" t="str">
        <f t="shared" ref="AY37:AY68" si="202">IF((AX37)&gt;=(AT37),"Pass","Fail")</f>
        <v>Fail</v>
      </c>
      <c r="AZ37" s="1">
        <v>32</v>
      </c>
      <c r="BA37" s="4">
        <f>B37+80</f>
        <v>5270</v>
      </c>
      <c r="BB37" s="15">
        <v>39</v>
      </c>
      <c r="BC37" s="2" t="str">
        <f t="shared" ref="BC37:BC68" si="203">IF((BB37)&gt;=(AZ37),"Pass","Fail")</f>
        <v>Pass</v>
      </c>
      <c r="BD37" s="15">
        <v>-1.1200000000000001</v>
      </c>
      <c r="BE37" s="2" t="str">
        <f t="shared" ref="BE37:BE68" si="204">IF((BD37)&gt;=(AZ37),"Pass","Fail")</f>
        <v>Fail</v>
      </c>
    </row>
    <row r="38" spans="1:57" ht="13.5" customHeight="1" x14ac:dyDescent="0.2">
      <c r="A38" s="44"/>
      <c r="B38" s="4">
        <v>5270</v>
      </c>
      <c r="C38" s="28">
        <v>23</v>
      </c>
      <c r="D38" s="15">
        <v>24.47</v>
      </c>
      <c r="E38" s="2">
        <f t="shared" ref="E38:E39" si="205">D38-C38</f>
        <v>1.4699999999999989</v>
      </c>
      <c r="F38" s="2" t="str">
        <f t="shared" ref="F38:F39" si="206">IF(ABS(E38)&lt;=1.5,"Pass","Fail")</f>
        <v>Pass</v>
      </c>
      <c r="G38" s="15">
        <v>25</v>
      </c>
      <c r="H38" s="2">
        <f t="shared" si="178"/>
        <v>2</v>
      </c>
      <c r="I38" s="2" t="str">
        <f t="shared" ref="I38:I39" si="207">IF(ABS(H38)&lt;=1.5,"Pass","Fail")</f>
        <v>Fail</v>
      </c>
      <c r="J38" s="1">
        <v>-5</v>
      </c>
      <c r="K38" s="15">
        <v>-15.57</v>
      </c>
      <c r="L38" s="2">
        <f t="shared" ref="L38:L39" si="208">K38-J38</f>
        <v>-10.57</v>
      </c>
      <c r="M38" s="2" t="str">
        <f t="shared" ref="M38:M39" si="209">IF((L38)&lt;=-2,"Pass","Fail")</f>
        <v>Pass</v>
      </c>
      <c r="N38" s="15">
        <v>-15.56</v>
      </c>
      <c r="O38" s="2">
        <f t="shared" ref="O38:O39" si="210">N38-J38</f>
        <v>-10.56</v>
      </c>
      <c r="P38" s="2" t="str">
        <f t="shared" ref="P38:P39" si="211">IF((O38)&lt;=-2,"Pass","Fail")</f>
        <v>Pass</v>
      </c>
      <c r="Q38" s="1" t="s">
        <v>7</v>
      </c>
      <c r="R38" s="16">
        <v>-1.68</v>
      </c>
      <c r="S38" s="2" t="str">
        <f t="shared" ref="S38:S39" si="212">IF(ABS(R38)&lt;=10,"Pass","Fail")</f>
        <v>Pass</v>
      </c>
      <c r="T38" s="16">
        <v>-1.2</v>
      </c>
      <c r="U38" s="2" t="str">
        <f t="shared" ref="U38:U39" si="213">IF(ABS(T38)&lt;=10,"Pass","Fail")</f>
        <v>Pass</v>
      </c>
      <c r="V38" s="28">
        <v>-3</v>
      </c>
      <c r="W38" s="16">
        <v>-1.68</v>
      </c>
      <c r="X38" s="2" t="str">
        <f t="shared" ref="X38:X39" si="214">IF((W38)&lt;=(V38),"Pass","Fail")</f>
        <v>Fail</v>
      </c>
      <c r="Y38" s="16">
        <v>-1.2</v>
      </c>
      <c r="Z38" s="2" t="str">
        <f t="shared" ref="Z38:Z39" si="215">IF((Y38)&lt;=(V38),"Pass","Fail")</f>
        <v>Fail</v>
      </c>
      <c r="AA38" s="1">
        <v>-20</v>
      </c>
      <c r="AB38" s="15">
        <v>18</v>
      </c>
      <c r="AC38" s="2" t="str">
        <f t="shared" ref="AC38:AC39" si="216">IF((AB38)&lt;=(AA38),"Pass","Fail")</f>
        <v>Fail</v>
      </c>
      <c r="AD38" s="15">
        <v>-34.5</v>
      </c>
      <c r="AE38" s="2" t="str">
        <f t="shared" ref="AE38:AE39" si="217">IF((AD38)&lt;=(AA38),"Pass","Fail")</f>
        <v>Pass</v>
      </c>
      <c r="AF38" s="1">
        <v>-85</v>
      </c>
      <c r="AG38" s="15">
        <v>-100</v>
      </c>
      <c r="AH38" s="2">
        <f t="shared" ref="AH38:AH39" si="218">AG38-AF38</f>
        <v>-15</v>
      </c>
      <c r="AI38" s="2" t="str">
        <f t="shared" ref="AI38:AI39" si="219">IF((AH38)&lt;=0,"Pass","Fail")</f>
        <v>Pass</v>
      </c>
      <c r="AJ38" s="15">
        <v>-94</v>
      </c>
      <c r="AK38" s="2">
        <v>-67</v>
      </c>
      <c r="AL38" s="2" t="str">
        <f t="shared" ref="AL38:AL39" si="220">IF((AK38)&lt;=0,"Pass","Fail")</f>
        <v>Pass</v>
      </c>
      <c r="AM38" s="1">
        <v>-30</v>
      </c>
      <c r="AN38" s="15">
        <v>-100</v>
      </c>
      <c r="AO38" s="2">
        <f t="shared" ref="AO38:AO39" si="221">AN38-AM38</f>
        <v>-70</v>
      </c>
      <c r="AP38" s="2" t="str">
        <f t="shared" ref="AP38:AP39" si="222">IF((AO38)&gt;=0,"Pass","Fail")</f>
        <v>Fail</v>
      </c>
      <c r="AQ38" s="15">
        <v>-94</v>
      </c>
      <c r="AR38" s="2">
        <f t="shared" si="179"/>
        <v>-64</v>
      </c>
      <c r="AS38" s="2" t="str">
        <f t="shared" ref="AS38:AS39" si="223">IF((AR38)&gt;=0,"Pass","Fail")</f>
        <v>Fail</v>
      </c>
      <c r="AT38" s="1">
        <v>16</v>
      </c>
      <c r="AU38" s="4">
        <f t="shared" ref="AU38:AU83" si="224">B38+40</f>
        <v>5310</v>
      </c>
      <c r="AV38" s="15">
        <v>-1.68</v>
      </c>
      <c r="AW38" s="2" t="str">
        <f t="shared" si="201"/>
        <v>Fail</v>
      </c>
      <c r="AX38" s="15">
        <v>-1.2</v>
      </c>
      <c r="AY38" s="2" t="str">
        <f t="shared" si="202"/>
        <v>Fail</v>
      </c>
      <c r="AZ38" s="1">
        <v>32</v>
      </c>
      <c r="BA38" s="4">
        <f>B38-80</f>
        <v>5190</v>
      </c>
      <c r="BB38" s="15">
        <v>39</v>
      </c>
      <c r="BC38" s="2" t="str">
        <f t="shared" si="203"/>
        <v>Pass</v>
      </c>
      <c r="BD38" s="15">
        <v>-1.1200000000000001</v>
      </c>
      <c r="BE38" s="2" t="str">
        <f t="shared" si="204"/>
        <v>Fail</v>
      </c>
    </row>
    <row r="39" spans="1:57" ht="13.5" customHeight="1" x14ac:dyDescent="0.2">
      <c r="A39" s="44"/>
      <c r="B39" s="4">
        <v>5310</v>
      </c>
      <c r="C39" s="28">
        <v>23</v>
      </c>
      <c r="D39" s="15">
        <v>21.5</v>
      </c>
      <c r="E39" s="2">
        <f t="shared" si="205"/>
        <v>-1.5</v>
      </c>
      <c r="F39" s="2" t="str">
        <f t="shared" si="206"/>
        <v>Pass</v>
      </c>
      <c r="G39" s="15">
        <v>23.39</v>
      </c>
      <c r="H39" s="2">
        <f t="shared" si="178"/>
        <v>0.39000000000000057</v>
      </c>
      <c r="I39" s="2" t="str">
        <f t="shared" si="207"/>
        <v>Pass</v>
      </c>
      <c r="J39" s="1">
        <v>-5</v>
      </c>
      <c r="K39" s="15">
        <v>-15.49</v>
      </c>
      <c r="L39" s="2">
        <f t="shared" si="208"/>
        <v>-10.49</v>
      </c>
      <c r="M39" s="2" t="str">
        <f t="shared" si="209"/>
        <v>Pass</v>
      </c>
      <c r="N39" s="15">
        <v>-15.56</v>
      </c>
      <c r="O39" s="2">
        <f t="shared" si="210"/>
        <v>-10.56</v>
      </c>
      <c r="P39" s="2" t="str">
        <f t="shared" si="211"/>
        <v>Pass</v>
      </c>
      <c r="Q39" s="1" t="s">
        <v>7</v>
      </c>
      <c r="R39" s="16">
        <v>-1.61</v>
      </c>
      <c r="S39" s="2" t="str">
        <f t="shared" si="212"/>
        <v>Pass</v>
      </c>
      <c r="T39" s="16">
        <v>-1.1200000000000001</v>
      </c>
      <c r="U39" s="2" t="str">
        <f t="shared" si="213"/>
        <v>Pass</v>
      </c>
      <c r="V39" s="28">
        <v>-3</v>
      </c>
      <c r="W39" s="16">
        <v>-1.61</v>
      </c>
      <c r="X39" s="2" t="str">
        <f t="shared" si="214"/>
        <v>Fail</v>
      </c>
      <c r="Y39" s="16">
        <v>-1.1200000000000001</v>
      </c>
      <c r="Z39" s="2" t="str">
        <f t="shared" si="215"/>
        <v>Fail</v>
      </c>
      <c r="AA39" s="1">
        <v>-20</v>
      </c>
      <c r="AB39" s="15">
        <v>-52.91</v>
      </c>
      <c r="AC39" s="2" t="str">
        <f t="shared" si="216"/>
        <v>Pass</v>
      </c>
      <c r="AD39" s="15">
        <v>-43.21</v>
      </c>
      <c r="AE39" s="2" t="str">
        <f t="shared" si="217"/>
        <v>Pass</v>
      </c>
      <c r="AF39" s="1">
        <v>-85</v>
      </c>
      <c r="AG39" s="15">
        <v>-100</v>
      </c>
      <c r="AH39" s="2">
        <f t="shared" si="218"/>
        <v>-15</v>
      </c>
      <c r="AI39" s="2" t="str">
        <f t="shared" si="219"/>
        <v>Pass</v>
      </c>
      <c r="AJ39" s="15">
        <v>23.39</v>
      </c>
      <c r="AK39" s="2">
        <f t="shared" ref="AK39:AK40" si="225">AJ39-AF39</f>
        <v>108.39</v>
      </c>
      <c r="AL39" s="2" t="str">
        <f t="shared" si="220"/>
        <v>Fail</v>
      </c>
      <c r="AM39" s="1">
        <v>-30</v>
      </c>
      <c r="AN39" s="15">
        <v>-100</v>
      </c>
      <c r="AO39" s="2">
        <f t="shared" si="221"/>
        <v>-70</v>
      </c>
      <c r="AP39" s="2" t="str">
        <f t="shared" si="222"/>
        <v>Fail</v>
      </c>
      <c r="AQ39" s="15">
        <v>23.39</v>
      </c>
      <c r="AR39" s="2">
        <f t="shared" si="179"/>
        <v>53.39</v>
      </c>
      <c r="AS39" s="2" t="str">
        <f t="shared" si="223"/>
        <v>Pass</v>
      </c>
      <c r="AT39" s="1">
        <v>16</v>
      </c>
      <c r="AU39" s="4">
        <f>B39-40</f>
        <v>5270</v>
      </c>
      <c r="AV39" s="15">
        <v>-1.61</v>
      </c>
      <c r="AW39" s="2" t="str">
        <f t="shared" si="201"/>
        <v>Fail</v>
      </c>
      <c r="AX39" s="15">
        <v>39</v>
      </c>
      <c r="AY39" s="2" t="str">
        <f t="shared" si="202"/>
        <v>Pass</v>
      </c>
      <c r="AZ39" s="1">
        <v>32</v>
      </c>
      <c r="BA39" s="4">
        <f>B39-80</f>
        <v>5230</v>
      </c>
      <c r="BB39" s="15">
        <v>39</v>
      </c>
      <c r="BC39" s="2" t="str">
        <f t="shared" si="203"/>
        <v>Pass</v>
      </c>
      <c r="BD39" s="15">
        <v>-1.1200000000000001</v>
      </c>
      <c r="BE39" s="2" t="str">
        <f t="shared" si="204"/>
        <v>Fail</v>
      </c>
    </row>
    <row r="40" spans="1:57" x14ac:dyDescent="0.2">
      <c r="A40" s="44"/>
      <c r="B40" s="4">
        <v>5510</v>
      </c>
      <c r="C40" s="28">
        <v>23</v>
      </c>
      <c r="D40" s="15">
        <v>25</v>
      </c>
      <c r="E40" s="2">
        <f>D40-C40</f>
        <v>2</v>
      </c>
      <c r="F40" s="2" t="str">
        <f>IF(ABS(E40)&lt;=1.5,"Pass","Fail")</f>
        <v>Fail</v>
      </c>
      <c r="G40" s="15">
        <v>23</v>
      </c>
      <c r="H40" s="2">
        <f t="shared" ref="H40:H47" si="226">G40-C40</f>
        <v>0</v>
      </c>
      <c r="I40" s="2" t="str">
        <f>IF(ABS(H40)&lt;=1.5,"Pass","Fail")</f>
        <v>Pass</v>
      </c>
      <c r="J40" s="1">
        <v>-5</v>
      </c>
      <c r="K40" s="15">
        <v>-15.29</v>
      </c>
      <c r="L40" s="2">
        <f>K40-J40</f>
        <v>-10.29</v>
      </c>
      <c r="M40" s="2" t="str">
        <f>IF((L40)&lt;=-2,"Pass","Fail")</f>
        <v>Pass</v>
      </c>
      <c r="N40" s="15">
        <v>-15.19</v>
      </c>
      <c r="O40" s="2">
        <f>N40-J40</f>
        <v>-10.19</v>
      </c>
      <c r="P40" s="2" t="str">
        <f>IF((O40)&lt;=-2,"Pass","Fail")</f>
        <v>Pass</v>
      </c>
      <c r="Q40" s="1" t="s">
        <v>7</v>
      </c>
      <c r="R40" s="16">
        <v>-1.86</v>
      </c>
      <c r="S40" s="2" t="str">
        <f>IF(ABS(R40)&lt;=10,"Pass","Fail")</f>
        <v>Pass</v>
      </c>
      <c r="T40" s="16">
        <v>-1.35</v>
      </c>
      <c r="U40" s="2" t="str">
        <f>IF(ABS(T40)&lt;=10,"Pass","Fail")</f>
        <v>Pass</v>
      </c>
      <c r="V40" s="28">
        <v>-3</v>
      </c>
      <c r="W40" s="16">
        <v>-5</v>
      </c>
      <c r="X40" s="2" t="str">
        <f>IF((W40)&lt;=(V40),"Pass","Fail")</f>
        <v>Pass</v>
      </c>
      <c r="Y40" s="16">
        <v>-1.35</v>
      </c>
      <c r="Z40" s="2" t="str">
        <f>IF((Y40)&lt;=(V40),"Pass","Fail")</f>
        <v>Fail</v>
      </c>
      <c r="AA40" s="1">
        <v>-20</v>
      </c>
      <c r="AB40" s="15">
        <v>-55.86</v>
      </c>
      <c r="AC40" s="2" t="str">
        <f>IF((AB40)&lt;=(AA40),"Pass","Fail")</f>
        <v>Pass</v>
      </c>
      <c r="AD40" s="15">
        <v>-42.98</v>
      </c>
      <c r="AE40" s="2" t="str">
        <f>IF((AD40)&lt;=(AA40),"Pass","Fail")</f>
        <v>Pass</v>
      </c>
      <c r="AF40" s="1">
        <v>-85</v>
      </c>
      <c r="AG40" s="15">
        <v>-100</v>
      </c>
      <c r="AH40" s="2">
        <f>AG40-AF40</f>
        <v>-15</v>
      </c>
      <c r="AI40" s="2" t="str">
        <f>IF((AH40)&lt;=0,"Pass","Fail")</f>
        <v>Pass</v>
      </c>
      <c r="AJ40" s="15">
        <v>-90</v>
      </c>
      <c r="AK40" s="2">
        <f t="shared" si="225"/>
        <v>-5</v>
      </c>
      <c r="AL40" s="2" t="str">
        <f>IF((AK40)&lt;=0,"Pass","Fail")</f>
        <v>Pass</v>
      </c>
      <c r="AM40" s="1">
        <v>-30</v>
      </c>
      <c r="AN40" s="15">
        <v>-5</v>
      </c>
      <c r="AO40" s="2">
        <f>AN40-AM40</f>
        <v>25</v>
      </c>
      <c r="AP40" s="2" t="str">
        <f>IF((AO40)&gt;=0,"Pass","Fail")</f>
        <v>Pass</v>
      </c>
      <c r="AQ40" s="15">
        <v>-99</v>
      </c>
      <c r="AR40" s="2">
        <f t="shared" ref="AR40:AR47" si="227">AQ40-AM40</f>
        <v>-69</v>
      </c>
      <c r="AS40" s="2" t="str">
        <f>IF((AR40)&gt;=0,"Pass","Fail")</f>
        <v>Fail</v>
      </c>
      <c r="AT40" s="1">
        <v>16</v>
      </c>
      <c r="AU40" s="4">
        <f t="shared" si="224"/>
        <v>5550</v>
      </c>
      <c r="AV40" s="15">
        <v>-5</v>
      </c>
      <c r="AW40" s="2" t="str">
        <f t="shared" si="201"/>
        <v>Fail</v>
      </c>
      <c r="AX40" s="15">
        <v>-1.35</v>
      </c>
      <c r="AY40" s="2" t="str">
        <f t="shared" si="202"/>
        <v>Fail</v>
      </c>
      <c r="AZ40" s="1">
        <v>32</v>
      </c>
      <c r="BA40" s="4">
        <f t="shared" ref="BA40:BA81" si="228">B40+80</f>
        <v>5590</v>
      </c>
      <c r="BB40" s="15">
        <v>39</v>
      </c>
      <c r="BC40" s="2" t="str">
        <f t="shared" si="203"/>
        <v>Pass</v>
      </c>
      <c r="BD40" s="15">
        <v>-1.1200000000000001</v>
      </c>
      <c r="BE40" s="2" t="str">
        <f t="shared" si="204"/>
        <v>Fail</v>
      </c>
    </row>
    <row r="41" spans="1:57" ht="13.5" customHeight="1" x14ac:dyDescent="0.2">
      <c r="A41" s="44"/>
      <c r="B41" s="4">
        <v>5590</v>
      </c>
      <c r="C41" s="28">
        <v>23</v>
      </c>
      <c r="D41" s="15">
        <v>24.47</v>
      </c>
      <c r="E41" s="2">
        <f t="shared" ref="E41:E44" si="229">D41-C41</f>
        <v>1.4699999999999989</v>
      </c>
      <c r="F41" s="2" t="str">
        <f t="shared" ref="F41:F44" si="230">IF(ABS(E41)&lt;=1.5,"Pass","Fail")</f>
        <v>Pass</v>
      </c>
      <c r="G41" s="15">
        <v>25</v>
      </c>
      <c r="H41" s="2">
        <f t="shared" si="226"/>
        <v>2</v>
      </c>
      <c r="I41" s="2" t="str">
        <f t="shared" ref="I41:I44" si="231">IF(ABS(H41)&lt;=1.5,"Pass","Fail")</f>
        <v>Fail</v>
      </c>
      <c r="J41" s="1">
        <v>-5</v>
      </c>
      <c r="K41" s="15">
        <v>-15.57</v>
      </c>
      <c r="L41" s="2">
        <f t="shared" ref="L41:L44" si="232">K41-J41</f>
        <v>-10.57</v>
      </c>
      <c r="M41" s="2" t="str">
        <f t="shared" ref="M41:M44" si="233">IF((L41)&lt;=-2,"Pass","Fail")</f>
        <v>Pass</v>
      </c>
      <c r="N41" s="15">
        <v>-15.56</v>
      </c>
      <c r="O41" s="2">
        <f t="shared" ref="O41:O44" si="234">N41-J41</f>
        <v>-10.56</v>
      </c>
      <c r="P41" s="2" t="str">
        <f t="shared" ref="P41:P44" si="235">IF((O41)&lt;=-2,"Pass","Fail")</f>
        <v>Pass</v>
      </c>
      <c r="Q41" s="1" t="s">
        <v>7</v>
      </c>
      <c r="R41" s="16">
        <v>-1.68</v>
      </c>
      <c r="S41" s="2" t="str">
        <f t="shared" ref="S41:S44" si="236">IF(ABS(R41)&lt;=10,"Pass","Fail")</f>
        <v>Pass</v>
      </c>
      <c r="T41" s="16">
        <v>-1.2</v>
      </c>
      <c r="U41" s="2" t="str">
        <f t="shared" ref="U41:U44" si="237">IF(ABS(T41)&lt;=10,"Pass","Fail")</f>
        <v>Pass</v>
      </c>
      <c r="V41" s="28">
        <v>-3</v>
      </c>
      <c r="W41" s="16">
        <v>-1.68</v>
      </c>
      <c r="X41" s="2" t="str">
        <f t="shared" ref="X41:X44" si="238">IF((W41)&lt;=(V41),"Pass","Fail")</f>
        <v>Fail</v>
      </c>
      <c r="Y41" s="16">
        <v>-1.2</v>
      </c>
      <c r="Z41" s="2" t="str">
        <f t="shared" ref="Z41:Z44" si="239">IF((Y41)&lt;=(V41),"Pass","Fail")</f>
        <v>Fail</v>
      </c>
      <c r="AA41" s="1">
        <v>-20</v>
      </c>
      <c r="AB41" s="15">
        <v>18</v>
      </c>
      <c r="AC41" s="2" t="str">
        <f t="shared" ref="AC41:AC44" si="240">IF((AB41)&lt;=(AA41),"Pass","Fail")</f>
        <v>Fail</v>
      </c>
      <c r="AD41" s="15">
        <v>-34.5</v>
      </c>
      <c r="AE41" s="2" t="str">
        <f t="shared" ref="AE41:AE44" si="241">IF((AD41)&lt;=(AA41),"Pass","Fail")</f>
        <v>Pass</v>
      </c>
      <c r="AF41" s="1">
        <v>-85</v>
      </c>
      <c r="AG41" s="15">
        <v>-100</v>
      </c>
      <c r="AH41" s="2">
        <f t="shared" ref="AH41:AH44" si="242">AG41-AF41</f>
        <v>-15</v>
      </c>
      <c r="AI41" s="2" t="str">
        <f t="shared" ref="AI41:AI44" si="243">IF((AH41)&lt;=0,"Pass","Fail")</f>
        <v>Pass</v>
      </c>
      <c r="AJ41" s="15">
        <v>-94</v>
      </c>
      <c r="AK41" s="2">
        <v>-67</v>
      </c>
      <c r="AL41" s="2" t="str">
        <f t="shared" ref="AL41:AL44" si="244">IF((AK41)&lt;=0,"Pass","Fail")</f>
        <v>Pass</v>
      </c>
      <c r="AM41" s="1">
        <v>-30</v>
      </c>
      <c r="AN41" s="15">
        <v>-100</v>
      </c>
      <c r="AO41" s="2">
        <f t="shared" ref="AO41:AO44" si="245">AN41-AM41</f>
        <v>-70</v>
      </c>
      <c r="AP41" s="2" t="str">
        <f t="shared" ref="AP41:AP44" si="246">IF((AO41)&gt;=0,"Pass","Fail")</f>
        <v>Fail</v>
      </c>
      <c r="AQ41" s="15">
        <v>-94</v>
      </c>
      <c r="AR41" s="2">
        <f t="shared" si="227"/>
        <v>-64</v>
      </c>
      <c r="AS41" s="2" t="str">
        <f t="shared" ref="AS41:AS44" si="247">IF((AR41)&gt;=0,"Pass","Fail")</f>
        <v>Fail</v>
      </c>
      <c r="AT41" s="1">
        <v>16</v>
      </c>
      <c r="AU41" s="4">
        <f t="shared" si="224"/>
        <v>5630</v>
      </c>
      <c r="AV41" s="15">
        <v>-1.68</v>
      </c>
      <c r="AW41" s="2" t="str">
        <f t="shared" si="201"/>
        <v>Fail</v>
      </c>
      <c r="AX41" s="15">
        <v>-1.2</v>
      </c>
      <c r="AY41" s="2" t="str">
        <f t="shared" si="202"/>
        <v>Fail</v>
      </c>
      <c r="AZ41" s="1">
        <v>32</v>
      </c>
      <c r="BA41" s="4">
        <f t="shared" si="228"/>
        <v>5670</v>
      </c>
      <c r="BB41" s="15">
        <v>39</v>
      </c>
      <c r="BC41" s="2" t="str">
        <f t="shared" si="203"/>
        <v>Pass</v>
      </c>
      <c r="BD41" s="15">
        <v>-1.1200000000000001</v>
      </c>
      <c r="BE41" s="2" t="str">
        <f t="shared" si="204"/>
        <v>Fail</v>
      </c>
    </row>
    <row r="42" spans="1:57" ht="13.5" customHeight="1" x14ac:dyDescent="0.2">
      <c r="A42" s="44"/>
      <c r="B42" s="4">
        <v>5670</v>
      </c>
      <c r="C42" s="28">
        <v>23</v>
      </c>
      <c r="D42" s="15">
        <v>21.5</v>
      </c>
      <c r="E42" s="2">
        <f t="shared" si="229"/>
        <v>-1.5</v>
      </c>
      <c r="F42" s="2" t="str">
        <f t="shared" si="230"/>
        <v>Pass</v>
      </c>
      <c r="G42" s="15">
        <v>23.39</v>
      </c>
      <c r="H42" s="2">
        <f t="shared" si="226"/>
        <v>0.39000000000000057</v>
      </c>
      <c r="I42" s="2" t="str">
        <f t="shared" si="231"/>
        <v>Pass</v>
      </c>
      <c r="J42" s="1">
        <v>-5</v>
      </c>
      <c r="K42" s="15">
        <v>-15.49</v>
      </c>
      <c r="L42" s="2">
        <f t="shared" si="232"/>
        <v>-10.49</v>
      </c>
      <c r="M42" s="2" t="str">
        <f t="shared" si="233"/>
        <v>Pass</v>
      </c>
      <c r="N42" s="15">
        <v>-15.56</v>
      </c>
      <c r="O42" s="2">
        <f t="shared" si="234"/>
        <v>-10.56</v>
      </c>
      <c r="P42" s="2" t="str">
        <f t="shared" si="235"/>
        <v>Pass</v>
      </c>
      <c r="Q42" s="1" t="s">
        <v>7</v>
      </c>
      <c r="R42" s="16">
        <v>-1.61</v>
      </c>
      <c r="S42" s="2" t="str">
        <f t="shared" si="236"/>
        <v>Pass</v>
      </c>
      <c r="T42" s="16">
        <v>-1.1200000000000001</v>
      </c>
      <c r="U42" s="2" t="str">
        <f t="shared" si="237"/>
        <v>Pass</v>
      </c>
      <c r="V42" s="28">
        <v>-3</v>
      </c>
      <c r="W42" s="16">
        <v>-1.61</v>
      </c>
      <c r="X42" s="2" t="str">
        <f t="shared" si="238"/>
        <v>Fail</v>
      </c>
      <c r="Y42" s="16">
        <v>-1.1200000000000001</v>
      </c>
      <c r="Z42" s="2" t="str">
        <f t="shared" si="239"/>
        <v>Fail</v>
      </c>
      <c r="AA42" s="1">
        <v>-20</v>
      </c>
      <c r="AB42" s="15">
        <v>-52.91</v>
      </c>
      <c r="AC42" s="2" t="str">
        <f t="shared" si="240"/>
        <v>Pass</v>
      </c>
      <c r="AD42" s="15">
        <v>-43.21</v>
      </c>
      <c r="AE42" s="2" t="str">
        <f t="shared" si="241"/>
        <v>Pass</v>
      </c>
      <c r="AF42" s="1">
        <v>-85</v>
      </c>
      <c r="AG42" s="15">
        <v>-100</v>
      </c>
      <c r="AH42" s="2">
        <f t="shared" si="242"/>
        <v>-15</v>
      </c>
      <c r="AI42" s="2" t="str">
        <f t="shared" si="243"/>
        <v>Pass</v>
      </c>
      <c r="AJ42" s="15">
        <v>23.39</v>
      </c>
      <c r="AK42" s="2">
        <f t="shared" ref="AK42" si="248">AJ42-AF42</f>
        <v>108.39</v>
      </c>
      <c r="AL42" s="2" t="str">
        <f t="shared" si="244"/>
        <v>Fail</v>
      </c>
      <c r="AM42" s="1">
        <v>-30</v>
      </c>
      <c r="AN42" s="15">
        <v>-100</v>
      </c>
      <c r="AO42" s="2">
        <f t="shared" si="245"/>
        <v>-70</v>
      </c>
      <c r="AP42" s="2" t="str">
        <f t="shared" si="246"/>
        <v>Fail</v>
      </c>
      <c r="AQ42" s="15">
        <v>23.39</v>
      </c>
      <c r="AR42" s="2">
        <f t="shared" si="227"/>
        <v>53.39</v>
      </c>
      <c r="AS42" s="2" t="str">
        <f t="shared" si="247"/>
        <v>Pass</v>
      </c>
      <c r="AT42" s="1">
        <v>16</v>
      </c>
      <c r="AU42" s="4">
        <f>B42-40</f>
        <v>5630</v>
      </c>
      <c r="AV42" s="15">
        <v>-1.61</v>
      </c>
      <c r="AW42" s="2" t="str">
        <f t="shared" si="201"/>
        <v>Fail</v>
      </c>
      <c r="AX42" s="15">
        <v>39</v>
      </c>
      <c r="AY42" s="2" t="str">
        <f t="shared" si="202"/>
        <v>Pass</v>
      </c>
      <c r="AZ42" s="1">
        <v>32</v>
      </c>
      <c r="BA42" s="4">
        <f>B42-80</f>
        <v>5590</v>
      </c>
      <c r="BB42" s="15">
        <v>39</v>
      </c>
      <c r="BC42" s="2" t="str">
        <f t="shared" si="203"/>
        <v>Pass</v>
      </c>
      <c r="BD42" s="15">
        <v>-1.1200000000000001</v>
      </c>
      <c r="BE42" s="2" t="str">
        <f t="shared" si="204"/>
        <v>Fail</v>
      </c>
    </row>
    <row r="43" spans="1:57" ht="13.5" customHeight="1" x14ac:dyDescent="0.2">
      <c r="A43" s="44"/>
      <c r="B43" s="4">
        <v>5755</v>
      </c>
      <c r="C43" s="28">
        <v>23</v>
      </c>
      <c r="D43" s="15">
        <v>24.47</v>
      </c>
      <c r="E43" s="2">
        <f t="shared" si="229"/>
        <v>1.4699999999999989</v>
      </c>
      <c r="F43" s="2" t="str">
        <f t="shared" si="230"/>
        <v>Pass</v>
      </c>
      <c r="G43" s="15">
        <v>25</v>
      </c>
      <c r="H43" s="2">
        <f t="shared" si="226"/>
        <v>2</v>
      </c>
      <c r="I43" s="2" t="str">
        <f t="shared" si="231"/>
        <v>Fail</v>
      </c>
      <c r="J43" s="1">
        <v>-5</v>
      </c>
      <c r="K43" s="15">
        <v>-15.57</v>
      </c>
      <c r="L43" s="2">
        <f t="shared" si="232"/>
        <v>-10.57</v>
      </c>
      <c r="M43" s="2" t="str">
        <f t="shared" si="233"/>
        <v>Pass</v>
      </c>
      <c r="N43" s="15">
        <v>-15.56</v>
      </c>
      <c r="O43" s="2">
        <f t="shared" si="234"/>
        <v>-10.56</v>
      </c>
      <c r="P43" s="2" t="str">
        <f t="shared" si="235"/>
        <v>Pass</v>
      </c>
      <c r="Q43" s="1" t="s">
        <v>7</v>
      </c>
      <c r="R43" s="16">
        <v>-1.68</v>
      </c>
      <c r="S43" s="2" t="str">
        <f t="shared" si="236"/>
        <v>Pass</v>
      </c>
      <c r="T43" s="16">
        <v>-1.2</v>
      </c>
      <c r="U43" s="2" t="str">
        <f t="shared" si="237"/>
        <v>Pass</v>
      </c>
      <c r="V43" s="28">
        <v>-3</v>
      </c>
      <c r="W43" s="16">
        <v>-1.68</v>
      </c>
      <c r="X43" s="2" t="str">
        <f t="shared" si="238"/>
        <v>Fail</v>
      </c>
      <c r="Y43" s="16">
        <v>-1.2</v>
      </c>
      <c r="Z43" s="2" t="str">
        <f t="shared" si="239"/>
        <v>Fail</v>
      </c>
      <c r="AA43" s="1">
        <v>-20</v>
      </c>
      <c r="AB43" s="15">
        <v>18</v>
      </c>
      <c r="AC43" s="2" t="str">
        <f t="shared" si="240"/>
        <v>Fail</v>
      </c>
      <c r="AD43" s="15">
        <v>-34.5</v>
      </c>
      <c r="AE43" s="2" t="str">
        <f t="shared" si="241"/>
        <v>Pass</v>
      </c>
      <c r="AF43" s="1">
        <v>-85</v>
      </c>
      <c r="AG43" s="15">
        <v>-100</v>
      </c>
      <c r="AH43" s="2">
        <f t="shared" si="242"/>
        <v>-15</v>
      </c>
      <c r="AI43" s="2" t="str">
        <f t="shared" si="243"/>
        <v>Pass</v>
      </c>
      <c r="AJ43" s="15">
        <v>-94</v>
      </c>
      <c r="AK43" s="2">
        <v>-67</v>
      </c>
      <c r="AL43" s="2" t="str">
        <f t="shared" si="244"/>
        <v>Pass</v>
      </c>
      <c r="AM43" s="1">
        <v>-30</v>
      </c>
      <c r="AN43" s="15">
        <v>-100</v>
      </c>
      <c r="AO43" s="2">
        <f t="shared" si="245"/>
        <v>-70</v>
      </c>
      <c r="AP43" s="2" t="str">
        <f t="shared" si="246"/>
        <v>Fail</v>
      </c>
      <c r="AQ43" s="15">
        <v>-94</v>
      </c>
      <c r="AR43" s="2">
        <f t="shared" si="227"/>
        <v>-64</v>
      </c>
      <c r="AS43" s="2" t="str">
        <f t="shared" si="247"/>
        <v>Fail</v>
      </c>
      <c r="AT43" s="1">
        <v>16</v>
      </c>
      <c r="AU43" s="4">
        <f t="shared" si="224"/>
        <v>5795</v>
      </c>
      <c r="AV43" s="15">
        <v>-1.68</v>
      </c>
      <c r="AW43" s="2" t="str">
        <f t="shared" si="201"/>
        <v>Fail</v>
      </c>
      <c r="AX43" s="15">
        <v>-1.2</v>
      </c>
      <c r="AY43" s="2" t="str">
        <f t="shared" si="202"/>
        <v>Fail</v>
      </c>
      <c r="AZ43" s="1">
        <v>32</v>
      </c>
      <c r="BA43" s="4">
        <f>B43-80</f>
        <v>5675</v>
      </c>
      <c r="BB43" s="15">
        <v>39</v>
      </c>
      <c r="BC43" s="2" t="str">
        <f t="shared" si="203"/>
        <v>Pass</v>
      </c>
      <c r="BD43" s="15">
        <v>-1.1200000000000001</v>
      </c>
      <c r="BE43" s="2" t="str">
        <f t="shared" si="204"/>
        <v>Fail</v>
      </c>
    </row>
    <row r="44" spans="1:57" ht="13.5" customHeight="1" x14ac:dyDescent="0.2">
      <c r="A44" s="44"/>
      <c r="B44" s="4">
        <v>5795</v>
      </c>
      <c r="C44" s="28">
        <v>23</v>
      </c>
      <c r="D44" s="15">
        <v>21.5</v>
      </c>
      <c r="E44" s="2">
        <f t="shared" si="229"/>
        <v>-1.5</v>
      </c>
      <c r="F44" s="2" t="str">
        <f t="shared" si="230"/>
        <v>Pass</v>
      </c>
      <c r="G44" s="15">
        <v>23.39</v>
      </c>
      <c r="H44" s="2">
        <f t="shared" si="226"/>
        <v>0.39000000000000057</v>
      </c>
      <c r="I44" s="2" t="str">
        <f t="shared" si="231"/>
        <v>Pass</v>
      </c>
      <c r="J44" s="1">
        <v>-5</v>
      </c>
      <c r="K44" s="15">
        <v>-15.49</v>
      </c>
      <c r="L44" s="2">
        <f t="shared" si="232"/>
        <v>-10.49</v>
      </c>
      <c r="M44" s="2" t="str">
        <f t="shared" si="233"/>
        <v>Pass</v>
      </c>
      <c r="N44" s="15">
        <v>-15.56</v>
      </c>
      <c r="O44" s="2">
        <f t="shared" si="234"/>
        <v>-10.56</v>
      </c>
      <c r="P44" s="2" t="str">
        <f t="shared" si="235"/>
        <v>Pass</v>
      </c>
      <c r="Q44" s="1" t="s">
        <v>7</v>
      </c>
      <c r="R44" s="16">
        <v>-1.61</v>
      </c>
      <c r="S44" s="2" t="str">
        <f t="shared" si="236"/>
        <v>Pass</v>
      </c>
      <c r="T44" s="16">
        <v>-1.1200000000000001</v>
      </c>
      <c r="U44" s="2" t="str">
        <f t="shared" si="237"/>
        <v>Pass</v>
      </c>
      <c r="V44" s="28">
        <v>-3</v>
      </c>
      <c r="W44" s="16">
        <v>-1.61</v>
      </c>
      <c r="X44" s="2" t="str">
        <f t="shared" si="238"/>
        <v>Fail</v>
      </c>
      <c r="Y44" s="16">
        <v>-1.1200000000000001</v>
      </c>
      <c r="Z44" s="2" t="str">
        <f t="shared" si="239"/>
        <v>Fail</v>
      </c>
      <c r="AA44" s="1">
        <v>-20</v>
      </c>
      <c r="AB44" s="15">
        <v>-52.91</v>
      </c>
      <c r="AC44" s="2" t="str">
        <f t="shared" si="240"/>
        <v>Pass</v>
      </c>
      <c r="AD44" s="15">
        <v>-43.21</v>
      </c>
      <c r="AE44" s="2" t="str">
        <f t="shared" si="241"/>
        <v>Pass</v>
      </c>
      <c r="AF44" s="1">
        <v>-85</v>
      </c>
      <c r="AG44" s="15">
        <v>-100</v>
      </c>
      <c r="AH44" s="2">
        <f t="shared" si="242"/>
        <v>-15</v>
      </c>
      <c r="AI44" s="2" t="str">
        <f t="shared" si="243"/>
        <v>Pass</v>
      </c>
      <c r="AJ44" s="15">
        <v>23.39</v>
      </c>
      <c r="AK44" s="2">
        <f t="shared" ref="AK44:AK45" si="249">AJ44-AF44</f>
        <v>108.39</v>
      </c>
      <c r="AL44" s="2" t="str">
        <f t="shared" si="244"/>
        <v>Fail</v>
      </c>
      <c r="AM44" s="1">
        <v>-30</v>
      </c>
      <c r="AN44" s="15">
        <v>-100</v>
      </c>
      <c r="AO44" s="2">
        <f t="shared" si="245"/>
        <v>-70</v>
      </c>
      <c r="AP44" s="2" t="str">
        <f t="shared" si="246"/>
        <v>Fail</v>
      </c>
      <c r="AQ44" s="15">
        <v>23.39</v>
      </c>
      <c r="AR44" s="2">
        <f t="shared" si="227"/>
        <v>53.39</v>
      </c>
      <c r="AS44" s="2" t="str">
        <f t="shared" si="247"/>
        <v>Pass</v>
      </c>
      <c r="AT44" s="1">
        <v>16</v>
      </c>
      <c r="AU44" s="4">
        <f>B44-40</f>
        <v>5755</v>
      </c>
      <c r="AV44" s="15">
        <v>-1.61</v>
      </c>
      <c r="AW44" s="2" t="str">
        <f t="shared" si="201"/>
        <v>Fail</v>
      </c>
      <c r="AX44" s="15">
        <v>39</v>
      </c>
      <c r="AY44" s="2" t="str">
        <f t="shared" si="202"/>
        <v>Pass</v>
      </c>
      <c r="AZ44" s="1">
        <v>32</v>
      </c>
      <c r="BA44" s="4">
        <v>5690</v>
      </c>
      <c r="BB44" s="15">
        <v>39</v>
      </c>
      <c r="BC44" s="2" t="str">
        <f t="shared" si="203"/>
        <v>Pass</v>
      </c>
      <c r="BD44" s="15">
        <v>-1.1200000000000001</v>
      </c>
      <c r="BE44" s="2" t="str">
        <f t="shared" si="204"/>
        <v>Fail</v>
      </c>
    </row>
    <row r="45" spans="1:57" x14ac:dyDescent="0.2">
      <c r="A45" s="44" t="s">
        <v>6</v>
      </c>
      <c r="B45" s="4">
        <v>5190</v>
      </c>
      <c r="C45" s="28">
        <v>23</v>
      </c>
      <c r="D45" s="15">
        <v>25</v>
      </c>
      <c r="E45" s="2">
        <f>D45-C45</f>
        <v>2</v>
      </c>
      <c r="F45" s="2" t="str">
        <f>IF(ABS(E45)&lt;=1.5,"Pass","Fail")</f>
        <v>Fail</v>
      </c>
      <c r="G45" s="15">
        <v>23</v>
      </c>
      <c r="H45" s="2">
        <f t="shared" si="226"/>
        <v>0</v>
      </c>
      <c r="I45" s="2" t="str">
        <f>IF(ABS(H45)&lt;=1.5,"Pass","Fail")</f>
        <v>Pass</v>
      </c>
      <c r="J45" s="1">
        <v>-27</v>
      </c>
      <c r="K45" s="15">
        <v>-15.29</v>
      </c>
      <c r="L45" s="2">
        <f>K45-J45</f>
        <v>11.71</v>
      </c>
      <c r="M45" s="2" t="str">
        <f>IF((L45)&lt;=-2,"Pass","Fail")</f>
        <v>Fail</v>
      </c>
      <c r="N45" s="15">
        <v>-15.19</v>
      </c>
      <c r="O45" s="2">
        <f>N45-J45</f>
        <v>11.81</v>
      </c>
      <c r="P45" s="2" t="str">
        <f>IF((O45)&lt;=-2,"Pass","Fail")</f>
        <v>Fail</v>
      </c>
      <c r="Q45" s="1" t="s">
        <v>7</v>
      </c>
      <c r="R45" s="16">
        <v>-1.86</v>
      </c>
      <c r="S45" s="2" t="str">
        <f>IF(ABS(R45)&lt;=10,"Pass","Fail")</f>
        <v>Pass</v>
      </c>
      <c r="T45" s="16">
        <v>-1.35</v>
      </c>
      <c r="U45" s="2" t="str">
        <f>IF(ABS(T45)&lt;=10,"Pass","Fail")</f>
        <v>Pass</v>
      </c>
      <c r="V45" s="28">
        <v>-3</v>
      </c>
      <c r="W45" s="16">
        <v>-5</v>
      </c>
      <c r="X45" s="2" t="str">
        <f>IF((W45)&lt;=(V45),"Pass","Fail")</f>
        <v>Pass</v>
      </c>
      <c r="Y45" s="16">
        <v>-1.35</v>
      </c>
      <c r="Z45" s="2" t="str">
        <f>IF((Y45)&lt;=(V45),"Pass","Fail")</f>
        <v>Fail</v>
      </c>
      <c r="AA45" s="1">
        <v>-20</v>
      </c>
      <c r="AB45" s="15">
        <v>-55.86</v>
      </c>
      <c r="AC45" s="2" t="str">
        <f>IF((AB45)&lt;=(AA45),"Pass","Fail")</f>
        <v>Pass</v>
      </c>
      <c r="AD45" s="15">
        <v>-42.98</v>
      </c>
      <c r="AE45" s="2" t="str">
        <f>IF((AD45)&lt;=(AA45),"Pass","Fail")</f>
        <v>Pass</v>
      </c>
      <c r="AF45" s="1">
        <v>-68</v>
      </c>
      <c r="AG45" s="15">
        <v>-100</v>
      </c>
      <c r="AH45" s="2">
        <f>AG45-AF45</f>
        <v>-32</v>
      </c>
      <c r="AI45" s="2" t="str">
        <f>IF((AH45)&lt;=0,"Pass","Fail")</f>
        <v>Pass</v>
      </c>
      <c r="AJ45" s="15">
        <v>-90</v>
      </c>
      <c r="AK45" s="2">
        <f t="shared" si="249"/>
        <v>-22</v>
      </c>
      <c r="AL45" s="2" t="str">
        <f>IF((AK45)&lt;=0,"Pass","Fail")</f>
        <v>Pass</v>
      </c>
      <c r="AM45" s="1">
        <v>-30</v>
      </c>
      <c r="AN45" s="15">
        <v>-5</v>
      </c>
      <c r="AO45" s="2">
        <f>AN45-AM45</f>
        <v>25</v>
      </c>
      <c r="AP45" s="2" t="str">
        <f>IF((AO45)&gt;=0,"Pass","Fail")</f>
        <v>Pass</v>
      </c>
      <c r="AQ45" s="15">
        <v>-99</v>
      </c>
      <c r="AR45" s="2">
        <f t="shared" si="227"/>
        <v>-69</v>
      </c>
      <c r="AS45" s="2" t="str">
        <f>IF((AR45)&gt;=0,"Pass","Fail")</f>
        <v>Fail</v>
      </c>
      <c r="AT45" s="1">
        <v>-2</v>
      </c>
      <c r="AU45" s="4">
        <f>B45+40</f>
        <v>5230</v>
      </c>
      <c r="AV45" s="15">
        <v>-5</v>
      </c>
      <c r="AW45" s="2" t="str">
        <f t="shared" si="201"/>
        <v>Fail</v>
      </c>
      <c r="AX45" s="15">
        <v>-1.35</v>
      </c>
      <c r="AY45" s="2" t="str">
        <f t="shared" si="202"/>
        <v>Pass</v>
      </c>
      <c r="AZ45" s="1">
        <v>14</v>
      </c>
      <c r="BA45" s="4">
        <f>B45+80</f>
        <v>5270</v>
      </c>
      <c r="BB45" s="15">
        <v>39</v>
      </c>
      <c r="BC45" s="2" t="str">
        <f t="shared" si="203"/>
        <v>Pass</v>
      </c>
      <c r="BD45" s="15">
        <v>-1.1200000000000001</v>
      </c>
      <c r="BE45" s="2" t="str">
        <f t="shared" si="204"/>
        <v>Fail</v>
      </c>
    </row>
    <row r="46" spans="1:57" ht="13.5" customHeight="1" x14ac:dyDescent="0.2">
      <c r="A46" s="44"/>
      <c r="B46" s="4">
        <v>5270</v>
      </c>
      <c r="C46" s="28">
        <v>23</v>
      </c>
      <c r="D46" s="15">
        <v>24.47</v>
      </c>
      <c r="E46" s="2">
        <f t="shared" ref="E46:E47" si="250">D46-C46</f>
        <v>1.4699999999999989</v>
      </c>
      <c r="F46" s="2" t="str">
        <f t="shared" ref="F46:F47" si="251">IF(ABS(E46)&lt;=1.5,"Pass","Fail")</f>
        <v>Pass</v>
      </c>
      <c r="G46" s="15">
        <v>25</v>
      </c>
      <c r="H46" s="2">
        <f t="shared" si="226"/>
        <v>2</v>
      </c>
      <c r="I46" s="2" t="str">
        <f t="shared" ref="I46:I47" si="252">IF(ABS(H46)&lt;=1.5,"Pass","Fail")</f>
        <v>Fail</v>
      </c>
      <c r="J46" s="1">
        <v>-27</v>
      </c>
      <c r="K46" s="15">
        <v>-15.57</v>
      </c>
      <c r="L46" s="2">
        <f t="shared" ref="L46:L47" si="253">K46-J46</f>
        <v>11.43</v>
      </c>
      <c r="M46" s="2" t="str">
        <f t="shared" ref="M46:M47" si="254">IF((L46)&lt;=-2,"Pass","Fail")</f>
        <v>Fail</v>
      </c>
      <c r="N46" s="15">
        <v>-15.56</v>
      </c>
      <c r="O46" s="2">
        <f t="shared" ref="O46:O47" si="255">N46-J46</f>
        <v>11.44</v>
      </c>
      <c r="P46" s="2" t="str">
        <f t="shared" ref="P46:P47" si="256">IF((O46)&lt;=-2,"Pass","Fail")</f>
        <v>Fail</v>
      </c>
      <c r="Q46" s="1" t="s">
        <v>7</v>
      </c>
      <c r="R46" s="16">
        <v>-1.68</v>
      </c>
      <c r="S46" s="2" t="str">
        <f t="shared" ref="S46:S47" si="257">IF(ABS(R46)&lt;=10,"Pass","Fail")</f>
        <v>Pass</v>
      </c>
      <c r="T46" s="16">
        <v>-1.2</v>
      </c>
      <c r="U46" s="2" t="str">
        <f t="shared" ref="U46:U47" si="258">IF(ABS(T46)&lt;=10,"Pass","Fail")</f>
        <v>Pass</v>
      </c>
      <c r="V46" s="28">
        <v>-3</v>
      </c>
      <c r="W46" s="16">
        <v>-1.68</v>
      </c>
      <c r="X46" s="2" t="str">
        <f t="shared" ref="X46:X47" si="259">IF((W46)&lt;=(V46),"Pass","Fail")</f>
        <v>Fail</v>
      </c>
      <c r="Y46" s="16">
        <v>-1.2</v>
      </c>
      <c r="Z46" s="2" t="str">
        <f t="shared" ref="Z46:Z47" si="260">IF((Y46)&lt;=(V46),"Pass","Fail")</f>
        <v>Fail</v>
      </c>
      <c r="AA46" s="1">
        <v>-20</v>
      </c>
      <c r="AB46" s="15">
        <v>18</v>
      </c>
      <c r="AC46" s="2" t="str">
        <f t="shared" ref="AC46:AC47" si="261">IF((AB46)&lt;=(AA46),"Pass","Fail")</f>
        <v>Fail</v>
      </c>
      <c r="AD46" s="15">
        <v>-34.5</v>
      </c>
      <c r="AE46" s="2" t="str">
        <f t="shared" ref="AE46:AE47" si="262">IF((AD46)&lt;=(AA46),"Pass","Fail")</f>
        <v>Pass</v>
      </c>
      <c r="AF46" s="1">
        <v>-68</v>
      </c>
      <c r="AG46" s="15">
        <v>-100</v>
      </c>
      <c r="AH46" s="2">
        <f t="shared" ref="AH46:AH47" si="263">AG46-AF46</f>
        <v>-32</v>
      </c>
      <c r="AI46" s="2" t="str">
        <f t="shared" ref="AI46:AI47" si="264">IF((AH46)&lt;=0,"Pass","Fail")</f>
        <v>Pass</v>
      </c>
      <c r="AJ46" s="15">
        <v>-94</v>
      </c>
      <c r="AK46" s="2">
        <v>-67</v>
      </c>
      <c r="AL46" s="2" t="str">
        <f t="shared" ref="AL46:AL47" si="265">IF((AK46)&lt;=0,"Pass","Fail")</f>
        <v>Pass</v>
      </c>
      <c r="AM46" s="1">
        <v>-30</v>
      </c>
      <c r="AN46" s="15">
        <v>-100</v>
      </c>
      <c r="AO46" s="2">
        <f t="shared" ref="AO46:AO47" si="266">AN46-AM46</f>
        <v>-70</v>
      </c>
      <c r="AP46" s="2" t="str">
        <f t="shared" ref="AP46:AP47" si="267">IF((AO46)&gt;=0,"Pass","Fail")</f>
        <v>Fail</v>
      </c>
      <c r="AQ46" s="15">
        <v>-94</v>
      </c>
      <c r="AR46" s="2">
        <f t="shared" si="227"/>
        <v>-64</v>
      </c>
      <c r="AS46" s="2" t="str">
        <f t="shared" ref="AS46:AS47" si="268">IF((AR46)&gt;=0,"Pass","Fail")</f>
        <v>Fail</v>
      </c>
      <c r="AT46" s="1">
        <v>-2</v>
      </c>
      <c r="AU46" s="4">
        <f t="shared" si="224"/>
        <v>5310</v>
      </c>
      <c r="AV46" s="15">
        <v>-1.68</v>
      </c>
      <c r="AW46" s="2" t="str">
        <f t="shared" si="201"/>
        <v>Pass</v>
      </c>
      <c r="AX46" s="15">
        <v>-1.2</v>
      </c>
      <c r="AY46" s="2" t="str">
        <f t="shared" si="202"/>
        <v>Pass</v>
      </c>
      <c r="AZ46" s="1">
        <v>14</v>
      </c>
      <c r="BA46" s="4">
        <f>B46-80</f>
        <v>5190</v>
      </c>
      <c r="BB46" s="15">
        <v>39</v>
      </c>
      <c r="BC46" s="2" t="str">
        <f t="shared" si="203"/>
        <v>Pass</v>
      </c>
      <c r="BD46" s="15">
        <v>-1.1200000000000001</v>
      </c>
      <c r="BE46" s="2" t="str">
        <f t="shared" si="204"/>
        <v>Fail</v>
      </c>
    </row>
    <row r="47" spans="1:57" ht="13.5" customHeight="1" x14ac:dyDescent="0.2">
      <c r="A47" s="44"/>
      <c r="B47" s="4">
        <v>5310</v>
      </c>
      <c r="C47" s="28">
        <v>23</v>
      </c>
      <c r="D47" s="15">
        <v>21.5</v>
      </c>
      <c r="E47" s="2">
        <f t="shared" si="250"/>
        <v>-1.5</v>
      </c>
      <c r="F47" s="2" t="str">
        <f t="shared" si="251"/>
        <v>Pass</v>
      </c>
      <c r="G47" s="15">
        <v>23.39</v>
      </c>
      <c r="H47" s="2">
        <f t="shared" si="226"/>
        <v>0.39000000000000057</v>
      </c>
      <c r="I47" s="2" t="str">
        <f t="shared" si="252"/>
        <v>Pass</v>
      </c>
      <c r="J47" s="1">
        <v>-27</v>
      </c>
      <c r="K47" s="15">
        <v>-15.49</v>
      </c>
      <c r="L47" s="2">
        <f t="shared" si="253"/>
        <v>11.51</v>
      </c>
      <c r="M47" s="2" t="str">
        <f t="shared" si="254"/>
        <v>Fail</v>
      </c>
      <c r="N47" s="15">
        <v>-15.56</v>
      </c>
      <c r="O47" s="2">
        <f t="shared" si="255"/>
        <v>11.44</v>
      </c>
      <c r="P47" s="2" t="str">
        <f t="shared" si="256"/>
        <v>Fail</v>
      </c>
      <c r="Q47" s="1" t="s">
        <v>7</v>
      </c>
      <c r="R47" s="16">
        <v>-1.61</v>
      </c>
      <c r="S47" s="2" t="str">
        <f t="shared" si="257"/>
        <v>Pass</v>
      </c>
      <c r="T47" s="16">
        <v>-1.1200000000000001</v>
      </c>
      <c r="U47" s="2" t="str">
        <f t="shared" si="258"/>
        <v>Pass</v>
      </c>
      <c r="V47" s="28">
        <v>-3</v>
      </c>
      <c r="W47" s="16">
        <v>-1.61</v>
      </c>
      <c r="X47" s="2" t="str">
        <f t="shared" si="259"/>
        <v>Fail</v>
      </c>
      <c r="Y47" s="16">
        <v>-1.1200000000000001</v>
      </c>
      <c r="Z47" s="2" t="str">
        <f t="shared" si="260"/>
        <v>Fail</v>
      </c>
      <c r="AA47" s="1">
        <v>-20</v>
      </c>
      <c r="AB47" s="15">
        <v>-18</v>
      </c>
      <c r="AC47" s="2" t="str">
        <f t="shared" si="261"/>
        <v>Fail</v>
      </c>
      <c r="AD47" s="15">
        <v>-43.21</v>
      </c>
      <c r="AE47" s="2" t="str">
        <f t="shared" si="262"/>
        <v>Pass</v>
      </c>
      <c r="AF47" s="1">
        <v>-68</v>
      </c>
      <c r="AG47" s="15">
        <v>-100</v>
      </c>
      <c r="AH47" s="2">
        <f t="shared" si="263"/>
        <v>-32</v>
      </c>
      <c r="AI47" s="2" t="str">
        <f t="shared" si="264"/>
        <v>Pass</v>
      </c>
      <c r="AJ47" s="15">
        <v>23.39</v>
      </c>
      <c r="AK47" s="2">
        <f t="shared" ref="AK47:AK48" si="269">AJ47-AF47</f>
        <v>91.39</v>
      </c>
      <c r="AL47" s="2" t="str">
        <f t="shared" si="265"/>
        <v>Fail</v>
      </c>
      <c r="AM47" s="1">
        <v>-30</v>
      </c>
      <c r="AN47" s="15">
        <v>-100</v>
      </c>
      <c r="AO47" s="2">
        <f t="shared" si="266"/>
        <v>-70</v>
      </c>
      <c r="AP47" s="2" t="str">
        <f t="shared" si="267"/>
        <v>Fail</v>
      </c>
      <c r="AQ47" s="15">
        <v>23.39</v>
      </c>
      <c r="AR47" s="2">
        <f t="shared" si="227"/>
        <v>53.39</v>
      </c>
      <c r="AS47" s="2" t="str">
        <f t="shared" si="268"/>
        <v>Pass</v>
      </c>
      <c r="AT47" s="1">
        <v>-2</v>
      </c>
      <c r="AU47" s="4">
        <f>B47-40</f>
        <v>5270</v>
      </c>
      <c r="AV47" s="15">
        <v>-1.61</v>
      </c>
      <c r="AW47" s="2" t="str">
        <f t="shared" si="201"/>
        <v>Pass</v>
      </c>
      <c r="AX47" s="15">
        <v>39</v>
      </c>
      <c r="AY47" s="2" t="str">
        <f t="shared" si="202"/>
        <v>Pass</v>
      </c>
      <c r="AZ47" s="1">
        <v>14</v>
      </c>
      <c r="BA47" s="4">
        <f>B47-80</f>
        <v>5230</v>
      </c>
      <c r="BB47" s="15">
        <v>39</v>
      </c>
      <c r="BC47" s="2" t="str">
        <f t="shared" si="203"/>
        <v>Pass</v>
      </c>
      <c r="BD47" s="15">
        <v>-1.1200000000000001</v>
      </c>
      <c r="BE47" s="2" t="str">
        <f t="shared" si="204"/>
        <v>Fail</v>
      </c>
    </row>
    <row r="48" spans="1:57" x14ac:dyDescent="0.2">
      <c r="A48" s="44"/>
      <c r="B48" s="4">
        <v>5510</v>
      </c>
      <c r="C48" s="28">
        <v>23</v>
      </c>
      <c r="D48" s="15">
        <v>25</v>
      </c>
      <c r="E48" s="2">
        <f>D48-C48</f>
        <v>2</v>
      </c>
      <c r="F48" s="2" t="str">
        <f>IF(ABS(E48)&lt;=1.5,"Pass","Fail")</f>
        <v>Fail</v>
      </c>
      <c r="G48" s="15">
        <v>23</v>
      </c>
      <c r="H48" s="2">
        <f t="shared" ref="H48:H55" si="270">G48-C48</f>
        <v>0</v>
      </c>
      <c r="I48" s="2" t="str">
        <f>IF(ABS(H48)&lt;=1.5,"Pass","Fail")</f>
        <v>Pass</v>
      </c>
      <c r="J48" s="1">
        <v>-27</v>
      </c>
      <c r="K48" s="15">
        <v>-15.29</v>
      </c>
      <c r="L48" s="2">
        <f>K48-J48</f>
        <v>11.71</v>
      </c>
      <c r="M48" s="2" t="str">
        <f>IF((L48)&lt;=-2,"Pass","Fail")</f>
        <v>Fail</v>
      </c>
      <c r="N48" s="15">
        <v>-15.19</v>
      </c>
      <c r="O48" s="2">
        <f>N48-J48</f>
        <v>11.81</v>
      </c>
      <c r="P48" s="2" t="str">
        <f>IF((O48)&lt;=-2,"Pass","Fail")</f>
        <v>Fail</v>
      </c>
      <c r="Q48" s="1" t="s">
        <v>7</v>
      </c>
      <c r="R48" s="16">
        <v>-1.86</v>
      </c>
      <c r="S48" s="2" t="str">
        <f>IF(ABS(R48)&lt;=10,"Pass","Fail")</f>
        <v>Pass</v>
      </c>
      <c r="T48" s="16">
        <v>-1.35</v>
      </c>
      <c r="U48" s="2" t="str">
        <f>IF(ABS(T48)&lt;=10,"Pass","Fail")</f>
        <v>Pass</v>
      </c>
      <c r="V48" s="28">
        <v>-3</v>
      </c>
      <c r="W48" s="16">
        <v>-5</v>
      </c>
      <c r="X48" s="2" t="str">
        <f>IF((W48)&lt;=(V48),"Pass","Fail")</f>
        <v>Pass</v>
      </c>
      <c r="Y48" s="16">
        <v>-1.35</v>
      </c>
      <c r="Z48" s="2" t="str">
        <f>IF((Y48)&lt;=(V48),"Pass","Fail")</f>
        <v>Fail</v>
      </c>
      <c r="AA48" s="1">
        <v>-20</v>
      </c>
      <c r="AB48" s="15">
        <v>-55.86</v>
      </c>
      <c r="AC48" s="2" t="str">
        <f>IF((AB48)&lt;=(AA48),"Pass","Fail")</f>
        <v>Pass</v>
      </c>
      <c r="AD48" s="15">
        <v>-42.98</v>
      </c>
      <c r="AE48" s="2" t="str">
        <f>IF((AD48)&lt;=(AA48),"Pass","Fail")</f>
        <v>Pass</v>
      </c>
      <c r="AF48" s="1">
        <v>-68</v>
      </c>
      <c r="AG48" s="15">
        <v>-100</v>
      </c>
      <c r="AH48" s="2">
        <f>AG48-AF48</f>
        <v>-32</v>
      </c>
      <c r="AI48" s="2" t="str">
        <f>IF((AH48)&lt;=0,"Pass","Fail")</f>
        <v>Pass</v>
      </c>
      <c r="AJ48" s="15">
        <v>-90</v>
      </c>
      <c r="AK48" s="2">
        <f t="shared" si="269"/>
        <v>-22</v>
      </c>
      <c r="AL48" s="2" t="str">
        <f>IF((AK48)&lt;=0,"Pass","Fail")</f>
        <v>Pass</v>
      </c>
      <c r="AM48" s="1">
        <v>-30</v>
      </c>
      <c r="AN48" s="15">
        <v>-5</v>
      </c>
      <c r="AO48" s="2">
        <f>AN48-AM48</f>
        <v>25</v>
      </c>
      <c r="AP48" s="2" t="str">
        <f>IF((AO48)&gt;=0,"Pass","Fail")</f>
        <v>Pass</v>
      </c>
      <c r="AQ48" s="15">
        <v>-99</v>
      </c>
      <c r="AR48" s="2">
        <f t="shared" ref="AR48:AR55" si="271">AQ48-AM48</f>
        <v>-69</v>
      </c>
      <c r="AS48" s="2" t="str">
        <f>IF((AR48)&gt;=0,"Pass","Fail")</f>
        <v>Fail</v>
      </c>
      <c r="AT48" s="1">
        <v>-2</v>
      </c>
      <c r="AU48" s="4">
        <f t="shared" si="224"/>
        <v>5550</v>
      </c>
      <c r="AV48" s="15">
        <v>-5</v>
      </c>
      <c r="AW48" s="2" t="str">
        <f t="shared" si="201"/>
        <v>Fail</v>
      </c>
      <c r="AX48" s="15">
        <v>-1.35</v>
      </c>
      <c r="AY48" s="2" t="str">
        <f t="shared" si="202"/>
        <v>Pass</v>
      </c>
      <c r="AZ48" s="1">
        <v>14</v>
      </c>
      <c r="BA48" s="4">
        <f t="shared" si="228"/>
        <v>5590</v>
      </c>
      <c r="BB48" s="15">
        <v>39</v>
      </c>
      <c r="BC48" s="2" t="str">
        <f t="shared" si="203"/>
        <v>Pass</v>
      </c>
      <c r="BD48" s="15">
        <v>-1.1200000000000001</v>
      </c>
      <c r="BE48" s="2" t="str">
        <f t="shared" si="204"/>
        <v>Fail</v>
      </c>
    </row>
    <row r="49" spans="1:57" ht="13.5" customHeight="1" x14ac:dyDescent="0.2">
      <c r="A49" s="44"/>
      <c r="B49" s="4">
        <v>5590</v>
      </c>
      <c r="C49" s="28">
        <v>23</v>
      </c>
      <c r="D49" s="15">
        <v>24.47</v>
      </c>
      <c r="E49" s="2">
        <f t="shared" ref="E49:E52" si="272">D49-C49</f>
        <v>1.4699999999999989</v>
      </c>
      <c r="F49" s="2" t="str">
        <f t="shared" ref="F49:F52" si="273">IF(ABS(E49)&lt;=1.5,"Pass","Fail")</f>
        <v>Pass</v>
      </c>
      <c r="G49" s="15">
        <v>25</v>
      </c>
      <c r="H49" s="2">
        <f t="shared" si="270"/>
        <v>2</v>
      </c>
      <c r="I49" s="2" t="str">
        <f t="shared" ref="I49:I52" si="274">IF(ABS(H49)&lt;=1.5,"Pass","Fail")</f>
        <v>Fail</v>
      </c>
      <c r="J49" s="1">
        <v>-27</v>
      </c>
      <c r="K49" s="15">
        <v>-15.57</v>
      </c>
      <c r="L49" s="2">
        <f t="shared" ref="L49:L52" si="275">K49-J49</f>
        <v>11.43</v>
      </c>
      <c r="M49" s="2" t="str">
        <f t="shared" ref="M49:M52" si="276">IF((L49)&lt;=-2,"Pass","Fail")</f>
        <v>Fail</v>
      </c>
      <c r="N49" s="15">
        <v>-15.56</v>
      </c>
      <c r="O49" s="2">
        <f t="shared" ref="O49:O52" si="277">N49-J49</f>
        <v>11.44</v>
      </c>
      <c r="P49" s="2" t="str">
        <f t="shared" ref="P49:P52" si="278">IF((O49)&lt;=-2,"Pass","Fail")</f>
        <v>Fail</v>
      </c>
      <c r="Q49" s="1" t="s">
        <v>7</v>
      </c>
      <c r="R49" s="16">
        <v>-1.68</v>
      </c>
      <c r="S49" s="2" t="str">
        <f t="shared" ref="S49:S52" si="279">IF(ABS(R49)&lt;=10,"Pass","Fail")</f>
        <v>Pass</v>
      </c>
      <c r="T49" s="16">
        <v>-1.2</v>
      </c>
      <c r="U49" s="2" t="str">
        <f t="shared" ref="U49:U52" si="280">IF(ABS(T49)&lt;=10,"Pass","Fail")</f>
        <v>Pass</v>
      </c>
      <c r="V49" s="28">
        <v>-3</v>
      </c>
      <c r="W49" s="16">
        <v>-1.68</v>
      </c>
      <c r="X49" s="2" t="str">
        <f t="shared" ref="X49:X52" si="281">IF((W49)&lt;=(V49),"Pass","Fail")</f>
        <v>Fail</v>
      </c>
      <c r="Y49" s="16">
        <v>-1.2</v>
      </c>
      <c r="Z49" s="2" t="str">
        <f t="shared" ref="Z49:Z52" si="282">IF((Y49)&lt;=(V49),"Pass","Fail")</f>
        <v>Fail</v>
      </c>
      <c r="AA49" s="1">
        <v>-20</v>
      </c>
      <c r="AB49" s="15">
        <v>18</v>
      </c>
      <c r="AC49" s="2" t="str">
        <f t="shared" ref="AC49:AC52" si="283">IF((AB49)&lt;=(AA49),"Pass","Fail")</f>
        <v>Fail</v>
      </c>
      <c r="AD49" s="15">
        <v>-34.5</v>
      </c>
      <c r="AE49" s="2" t="str">
        <f t="shared" ref="AE49:AE52" si="284">IF((AD49)&lt;=(AA49),"Pass","Fail")</f>
        <v>Pass</v>
      </c>
      <c r="AF49" s="1">
        <v>-68</v>
      </c>
      <c r="AG49" s="15">
        <v>-100</v>
      </c>
      <c r="AH49" s="2">
        <f t="shared" ref="AH49:AH52" si="285">AG49-AF49</f>
        <v>-32</v>
      </c>
      <c r="AI49" s="2" t="str">
        <f t="shared" ref="AI49:AI52" si="286">IF((AH49)&lt;=0,"Pass","Fail")</f>
        <v>Pass</v>
      </c>
      <c r="AJ49" s="15">
        <v>-94</v>
      </c>
      <c r="AK49" s="2">
        <v>-67</v>
      </c>
      <c r="AL49" s="2" t="str">
        <f t="shared" ref="AL49:AL52" si="287">IF((AK49)&lt;=0,"Pass","Fail")</f>
        <v>Pass</v>
      </c>
      <c r="AM49" s="1">
        <v>-30</v>
      </c>
      <c r="AN49" s="15">
        <v>-100</v>
      </c>
      <c r="AO49" s="2">
        <f t="shared" ref="AO49:AO52" si="288">AN49-AM49</f>
        <v>-70</v>
      </c>
      <c r="AP49" s="2" t="str">
        <f t="shared" ref="AP49:AP52" si="289">IF((AO49)&gt;=0,"Pass","Fail")</f>
        <v>Fail</v>
      </c>
      <c r="AQ49" s="15">
        <v>-94</v>
      </c>
      <c r="AR49" s="2">
        <f t="shared" si="271"/>
        <v>-64</v>
      </c>
      <c r="AS49" s="2" t="str">
        <f t="shared" ref="AS49:AS52" si="290">IF((AR49)&gt;=0,"Pass","Fail")</f>
        <v>Fail</v>
      </c>
      <c r="AT49" s="1">
        <v>-2</v>
      </c>
      <c r="AU49" s="4">
        <f t="shared" si="224"/>
        <v>5630</v>
      </c>
      <c r="AV49" s="15">
        <v>-1.68</v>
      </c>
      <c r="AW49" s="2" t="str">
        <f t="shared" si="201"/>
        <v>Pass</v>
      </c>
      <c r="AX49" s="15">
        <v>-1.2</v>
      </c>
      <c r="AY49" s="2" t="str">
        <f t="shared" si="202"/>
        <v>Pass</v>
      </c>
      <c r="AZ49" s="1">
        <v>14</v>
      </c>
      <c r="BA49" s="4">
        <f t="shared" si="228"/>
        <v>5670</v>
      </c>
      <c r="BB49" s="15">
        <v>39</v>
      </c>
      <c r="BC49" s="2" t="str">
        <f t="shared" si="203"/>
        <v>Pass</v>
      </c>
      <c r="BD49" s="15">
        <v>-1.1200000000000001</v>
      </c>
      <c r="BE49" s="2" t="str">
        <f t="shared" si="204"/>
        <v>Fail</v>
      </c>
    </row>
    <row r="50" spans="1:57" ht="13.5" customHeight="1" x14ac:dyDescent="0.2">
      <c r="A50" s="44"/>
      <c r="B50" s="4">
        <v>5670</v>
      </c>
      <c r="C50" s="28">
        <v>23</v>
      </c>
      <c r="D50" s="15">
        <v>21.5</v>
      </c>
      <c r="E50" s="2">
        <f t="shared" si="272"/>
        <v>-1.5</v>
      </c>
      <c r="F50" s="2" t="str">
        <f t="shared" si="273"/>
        <v>Pass</v>
      </c>
      <c r="G50" s="15">
        <v>23.39</v>
      </c>
      <c r="H50" s="2">
        <f t="shared" si="270"/>
        <v>0.39000000000000057</v>
      </c>
      <c r="I50" s="2" t="str">
        <f t="shared" si="274"/>
        <v>Pass</v>
      </c>
      <c r="J50" s="1">
        <v>-27</v>
      </c>
      <c r="K50" s="15">
        <v>-15.49</v>
      </c>
      <c r="L50" s="2">
        <f t="shared" si="275"/>
        <v>11.51</v>
      </c>
      <c r="M50" s="2" t="str">
        <f t="shared" si="276"/>
        <v>Fail</v>
      </c>
      <c r="N50" s="15">
        <v>-15.56</v>
      </c>
      <c r="O50" s="2">
        <f t="shared" si="277"/>
        <v>11.44</v>
      </c>
      <c r="P50" s="2" t="str">
        <f t="shared" si="278"/>
        <v>Fail</v>
      </c>
      <c r="Q50" s="1" t="s">
        <v>7</v>
      </c>
      <c r="R50" s="16">
        <v>-1.61</v>
      </c>
      <c r="S50" s="2" t="str">
        <f t="shared" si="279"/>
        <v>Pass</v>
      </c>
      <c r="T50" s="16">
        <v>-1.1200000000000001</v>
      </c>
      <c r="U50" s="2" t="str">
        <f t="shared" si="280"/>
        <v>Pass</v>
      </c>
      <c r="V50" s="28">
        <v>-3</v>
      </c>
      <c r="W50" s="16">
        <v>-1.61</v>
      </c>
      <c r="X50" s="2" t="str">
        <f t="shared" si="281"/>
        <v>Fail</v>
      </c>
      <c r="Y50" s="16">
        <v>-1.1200000000000001</v>
      </c>
      <c r="Z50" s="2" t="str">
        <f t="shared" si="282"/>
        <v>Fail</v>
      </c>
      <c r="AA50" s="1">
        <v>-20</v>
      </c>
      <c r="AB50" s="15">
        <v>-52.91</v>
      </c>
      <c r="AC50" s="2" t="str">
        <f t="shared" si="283"/>
        <v>Pass</v>
      </c>
      <c r="AD50" s="15">
        <v>-43.21</v>
      </c>
      <c r="AE50" s="2" t="str">
        <f t="shared" si="284"/>
        <v>Pass</v>
      </c>
      <c r="AF50" s="1">
        <v>-68</v>
      </c>
      <c r="AG50" s="15">
        <v>-100</v>
      </c>
      <c r="AH50" s="2">
        <f t="shared" si="285"/>
        <v>-32</v>
      </c>
      <c r="AI50" s="2" t="str">
        <f t="shared" si="286"/>
        <v>Pass</v>
      </c>
      <c r="AJ50" s="15">
        <v>23.39</v>
      </c>
      <c r="AK50" s="2">
        <f t="shared" ref="AK50" si="291">AJ50-AF50</f>
        <v>91.39</v>
      </c>
      <c r="AL50" s="2" t="str">
        <f t="shared" si="287"/>
        <v>Fail</v>
      </c>
      <c r="AM50" s="1">
        <v>-30</v>
      </c>
      <c r="AN50" s="15">
        <v>-100</v>
      </c>
      <c r="AO50" s="2">
        <f t="shared" si="288"/>
        <v>-70</v>
      </c>
      <c r="AP50" s="2" t="str">
        <f t="shared" si="289"/>
        <v>Fail</v>
      </c>
      <c r="AQ50" s="15">
        <v>23.39</v>
      </c>
      <c r="AR50" s="2">
        <f t="shared" si="271"/>
        <v>53.39</v>
      </c>
      <c r="AS50" s="2" t="str">
        <f t="shared" si="290"/>
        <v>Pass</v>
      </c>
      <c r="AT50" s="1">
        <v>-2</v>
      </c>
      <c r="AU50" s="4">
        <f>B50-40</f>
        <v>5630</v>
      </c>
      <c r="AV50" s="15">
        <v>-1.61</v>
      </c>
      <c r="AW50" s="2" t="str">
        <f t="shared" si="201"/>
        <v>Pass</v>
      </c>
      <c r="AX50" s="15">
        <v>39</v>
      </c>
      <c r="AY50" s="2" t="str">
        <f t="shared" si="202"/>
        <v>Pass</v>
      </c>
      <c r="AZ50" s="1">
        <v>14</v>
      </c>
      <c r="BA50" s="4">
        <f>B50-80</f>
        <v>5590</v>
      </c>
      <c r="BB50" s="15">
        <v>39</v>
      </c>
      <c r="BC50" s="2" t="str">
        <f t="shared" si="203"/>
        <v>Pass</v>
      </c>
      <c r="BD50" s="15">
        <v>-1.1200000000000001</v>
      </c>
      <c r="BE50" s="2" t="str">
        <f t="shared" si="204"/>
        <v>Fail</v>
      </c>
    </row>
    <row r="51" spans="1:57" ht="13.5" customHeight="1" x14ac:dyDescent="0.2">
      <c r="A51" s="44"/>
      <c r="B51" s="4">
        <v>5755</v>
      </c>
      <c r="C51" s="28">
        <v>23</v>
      </c>
      <c r="D51" s="15">
        <v>24.47</v>
      </c>
      <c r="E51" s="2">
        <f t="shared" si="272"/>
        <v>1.4699999999999989</v>
      </c>
      <c r="F51" s="2" t="str">
        <f t="shared" si="273"/>
        <v>Pass</v>
      </c>
      <c r="G51" s="15">
        <v>25</v>
      </c>
      <c r="H51" s="2">
        <f t="shared" si="270"/>
        <v>2</v>
      </c>
      <c r="I51" s="2" t="str">
        <f t="shared" si="274"/>
        <v>Fail</v>
      </c>
      <c r="J51" s="1">
        <v>-27</v>
      </c>
      <c r="K51" s="15">
        <v>-15.57</v>
      </c>
      <c r="L51" s="2">
        <f t="shared" si="275"/>
        <v>11.43</v>
      </c>
      <c r="M51" s="2" t="str">
        <f t="shared" si="276"/>
        <v>Fail</v>
      </c>
      <c r="N51" s="15">
        <v>-15.56</v>
      </c>
      <c r="O51" s="2">
        <f t="shared" si="277"/>
        <v>11.44</v>
      </c>
      <c r="P51" s="2" t="str">
        <f t="shared" si="278"/>
        <v>Fail</v>
      </c>
      <c r="Q51" s="1" t="s">
        <v>7</v>
      </c>
      <c r="R51" s="16">
        <v>-1.68</v>
      </c>
      <c r="S51" s="2" t="str">
        <f t="shared" si="279"/>
        <v>Pass</v>
      </c>
      <c r="T51" s="16">
        <v>-1.2</v>
      </c>
      <c r="U51" s="2" t="str">
        <f t="shared" si="280"/>
        <v>Pass</v>
      </c>
      <c r="V51" s="28">
        <v>-3</v>
      </c>
      <c r="W51" s="16">
        <v>-1.68</v>
      </c>
      <c r="X51" s="2" t="str">
        <f t="shared" si="281"/>
        <v>Fail</v>
      </c>
      <c r="Y51" s="16">
        <v>-1.2</v>
      </c>
      <c r="Z51" s="2" t="str">
        <f t="shared" si="282"/>
        <v>Fail</v>
      </c>
      <c r="AA51" s="1">
        <v>-20</v>
      </c>
      <c r="AB51" s="15">
        <v>18</v>
      </c>
      <c r="AC51" s="2" t="str">
        <f t="shared" si="283"/>
        <v>Fail</v>
      </c>
      <c r="AD51" s="15">
        <v>-34.5</v>
      </c>
      <c r="AE51" s="2" t="str">
        <f t="shared" si="284"/>
        <v>Pass</v>
      </c>
      <c r="AF51" s="1">
        <v>-68</v>
      </c>
      <c r="AG51" s="15">
        <v>-100</v>
      </c>
      <c r="AH51" s="2">
        <f t="shared" si="285"/>
        <v>-32</v>
      </c>
      <c r="AI51" s="2" t="str">
        <f t="shared" si="286"/>
        <v>Pass</v>
      </c>
      <c r="AJ51" s="15">
        <v>-94</v>
      </c>
      <c r="AK51" s="2">
        <v>-67</v>
      </c>
      <c r="AL51" s="2" t="str">
        <f t="shared" si="287"/>
        <v>Pass</v>
      </c>
      <c r="AM51" s="1">
        <v>-30</v>
      </c>
      <c r="AN51" s="15">
        <v>-100</v>
      </c>
      <c r="AO51" s="2">
        <f t="shared" si="288"/>
        <v>-70</v>
      </c>
      <c r="AP51" s="2" t="str">
        <f t="shared" si="289"/>
        <v>Fail</v>
      </c>
      <c r="AQ51" s="15">
        <v>-94</v>
      </c>
      <c r="AR51" s="2">
        <f t="shared" si="271"/>
        <v>-64</v>
      </c>
      <c r="AS51" s="2" t="str">
        <f t="shared" si="290"/>
        <v>Fail</v>
      </c>
      <c r="AT51" s="1">
        <v>-2</v>
      </c>
      <c r="AU51" s="4">
        <f t="shared" si="224"/>
        <v>5795</v>
      </c>
      <c r="AV51" s="15">
        <v>-1.68</v>
      </c>
      <c r="AW51" s="2" t="str">
        <f t="shared" si="201"/>
        <v>Pass</v>
      </c>
      <c r="AX51" s="15">
        <v>-1.2</v>
      </c>
      <c r="AY51" s="2" t="str">
        <f t="shared" si="202"/>
        <v>Pass</v>
      </c>
      <c r="AZ51" s="1">
        <v>14</v>
      </c>
      <c r="BA51" s="4">
        <f>B51-80</f>
        <v>5675</v>
      </c>
      <c r="BB51" s="15">
        <v>39</v>
      </c>
      <c r="BC51" s="2" t="str">
        <f t="shared" si="203"/>
        <v>Pass</v>
      </c>
      <c r="BD51" s="15">
        <v>-1.1200000000000001</v>
      </c>
      <c r="BE51" s="2" t="str">
        <f t="shared" si="204"/>
        <v>Fail</v>
      </c>
    </row>
    <row r="52" spans="1:57" ht="13.5" customHeight="1" x14ac:dyDescent="0.2">
      <c r="A52" s="44"/>
      <c r="B52" s="4">
        <v>5795</v>
      </c>
      <c r="C52" s="28">
        <v>23</v>
      </c>
      <c r="D52" s="15">
        <v>21.5</v>
      </c>
      <c r="E52" s="2">
        <f t="shared" si="272"/>
        <v>-1.5</v>
      </c>
      <c r="F52" s="2" t="str">
        <f t="shared" si="273"/>
        <v>Pass</v>
      </c>
      <c r="G52" s="15">
        <v>23.39</v>
      </c>
      <c r="H52" s="2">
        <f t="shared" si="270"/>
        <v>0.39000000000000057</v>
      </c>
      <c r="I52" s="2" t="str">
        <f t="shared" si="274"/>
        <v>Pass</v>
      </c>
      <c r="J52" s="1">
        <v>-27</v>
      </c>
      <c r="K52" s="15">
        <v>-15.49</v>
      </c>
      <c r="L52" s="2">
        <f t="shared" si="275"/>
        <v>11.51</v>
      </c>
      <c r="M52" s="2" t="str">
        <f t="shared" si="276"/>
        <v>Fail</v>
      </c>
      <c r="N52" s="15">
        <v>-15.56</v>
      </c>
      <c r="O52" s="2">
        <f t="shared" si="277"/>
        <v>11.44</v>
      </c>
      <c r="P52" s="2" t="str">
        <f t="shared" si="278"/>
        <v>Fail</v>
      </c>
      <c r="Q52" s="1" t="s">
        <v>7</v>
      </c>
      <c r="R52" s="16">
        <v>-1.61</v>
      </c>
      <c r="S52" s="2" t="str">
        <f t="shared" si="279"/>
        <v>Pass</v>
      </c>
      <c r="T52" s="16">
        <v>-1.1200000000000001</v>
      </c>
      <c r="U52" s="2" t="str">
        <f t="shared" si="280"/>
        <v>Pass</v>
      </c>
      <c r="V52" s="28">
        <v>-3</v>
      </c>
      <c r="W52" s="16">
        <v>-1.61</v>
      </c>
      <c r="X52" s="2" t="str">
        <f t="shared" si="281"/>
        <v>Fail</v>
      </c>
      <c r="Y52" s="16">
        <v>-1.1200000000000001</v>
      </c>
      <c r="Z52" s="2" t="str">
        <f t="shared" si="282"/>
        <v>Fail</v>
      </c>
      <c r="AA52" s="1">
        <v>-20</v>
      </c>
      <c r="AB52" s="15">
        <v>-52.91</v>
      </c>
      <c r="AC52" s="2" t="str">
        <f t="shared" si="283"/>
        <v>Pass</v>
      </c>
      <c r="AD52" s="15">
        <v>-43.21</v>
      </c>
      <c r="AE52" s="2" t="str">
        <f t="shared" si="284"/>
        <v>Pass</v>
      </c>
      <c r="AF52" s="1">
        <v>-68</v>
      </c>
      <c r="AG52" s="15">
        <v>-100</v>
      </c>
      <c r="AH52" s="2">
        <f t="shared" si="285"/>
        <v>-32</v>
      </c>
      <c r="AI52" s="2" t="str">
        <f t="shared" si="286"/>
        <v>Pass</v>
      </c>
      <c r="AJ52" s="15">
        <v>23.39</v>
      </c>
      <c r="AK52" s="2">
        <f t="shared" ref="AK52:AK53" si="292">AJ52-AF52</f>
        <v>91.39</v>
      </c>
      <c r="AL52" s="2" t="str">
        <f t="shared" si="287"/>
        <v>Fail</v>
      </c>
      <c r="AM52" s="1">
        <v>-30</v>
      </c>
      <c r="AN52" s="15">
        <v>-100</v>
      </c>
      <c r="AO52" s="2">
        <f t="shared" si="288"/>
        <v>-70</v>
      </c>
      <c r="AP52" s="2" t="str">
        <f t="shared" si="289"/>
        <v>Fail</v>
      </c>
      <c r="AQ52" s="15">
        <v>23.39</v>
      </c>
      <c r="AR52" s="2">
        <f t="shared" si="271"/>
        <v>53.39</v>
      </c>
      <c r="AS52" s="2" t="str">
        <f t="shared" si="290"/>
        <v>Pass</v>
      </c>
      <c r="AT52" s="1">
        <v>-2</v>
      </c>
      <c r="AU52" s="4">
        <f>B52-40</f>
        <v>5755</v>
      </c>
      <c r="AV52" s="15">
        <v>-1.61</v>
      </c>
      <c r="AW52" s="2" t="str">
        <f t="shared" si="201"/>
        <v>Pass</v>
      </c>
      <c r="AX52" s="15">
        <v>39</v>
      </c>
      <c r="AY52" s="2" t="str">
        <f t="shared" si="202"/>
        <v>Pass</v>
      </c>
      <c r="AZ52" s="1">
        <v>14</v>
      </c>
      <c r="BA52" s="4">
        <v>5690</v>
      </c>
      <c r="BB52" s="15">
        <v>39</v>
      </c>
      <c r="BC52" s="2" t="str">
        <f t="shared" si="203"/>
        <v>Pass</v>
      </c>
      <c r="BD52" s="15">
        <v>-1.1200000000000001</v>
      </c>
      <c r="BE52" s="2" t="str">
        <f t="shared" si="204"/>
        <v>Fail</v>
      </c>
    </row>
    <row r="53" spans="1:57" x14ac:dyDescent="0.2">
      <c r="A53" s="44" t="s">
        <v>64</v>
      </c>
      <c r="B53" s="4">
        <v>5180</v>
      </c>
      <c r="C53" s="28">
        <v>23</v>
      </c>
      <c r="D53" s="15">
        <v>25</v>
      </c>
      <c r="E53" s="2">
        <f>D53-C53</f>
        <v>2</v>
      </c>
      <c r="F53" s="2" t="str">
        <f>IF(ABS(E53)&lt;=1.5,"Pass","Fail")</f>
        <v>Fail</v>
      </c>
      <c r="G53" s="15">
        <v>23</v>
      </c>
      <c r="H53" s="2">
        <f t="shared" si="270"/>
        <v>0</v>
      </c>
      <c r="I53" s="2" t="str">
        <f>IF(ABS(H53)&lt;=1.5,"Pass","Fail")</f>
        <v>Pass</v>
      </c>
      <c r="J53" s="1">
        <v>-5</v>
      </c>
      <c r="K53" s="15">
        <v>-15.29</v>
      </c>
      <c r="L53" s="2">
        <f>K53-J53</f>
        <v>-10.29</v>
      </c>
      <c r="M53" s="2" t="str">
        <f>IF((L53)&lt;=-2,"Pass","Fail")</f>
        <v>Pass</v>
      </c>
      <c r="N53" s="15">
        <v>-15.19</v>
      </c>
      <c r="O53" s="2">
        <f>N53-J53</f>
        <v>-10.19</v>
      </c>
      <c r="P53" s="2" t="str">
        <f>IF((O53)&lt;=-2,"Pass","Fail")</f>
        <v>Pass</v>
      </c>
      <c r="Q53" s="1" t="s">
        <v>7</v>
      </c>
      <c r="R53" s="16">
        <v>-1.86</v>
      </c>
      <c r="S53" s="2" t="str">
        <f>IF(ABS(R53)&lt;=10,"Pass","Fail")</f>
        <v>Pass</v>
      </c>
      <c r="T53" s="16">
        <v>-1.35</v>
      </c>
      <c r="U53" s="2" t="str">
        <f>IF(ABS(T53)&lt;=10,"Pass","Fail")</f>
        <v>Pass</v>
      </c>
      <c r="V53" s="28">
        <v>-3</v>
      </c>
      <c r="W53" s="16">
        <v>-5</v>
      </c>
      <c r="X53" s="2" t="str">
        <f>IF((W53)&lt;=(V53),"Pass","Fail")</f>
        <v>Pass</v>
      </c>
      <c r="Y53" s="16">
        <v>-1.35</v>
      </c>
      <c r="Z53" s="2" t="str">
        <f>IF((Y53)&lt;=(V53),"Pass","Fail")</f>
        <v>Fail</v>
      </c>
      <c r="AA53" s="1">
        <f>C53-10*LOG(560)</f>
        <v>-4.4818802700620033</v>
      </c>
      <c r="AB53" s="15">
        <v>-55.86</v>
      </c>
      <c r="AC53" s="2" t="str">
        <f>IF((AB53)&lt;=(AA53),"Pass","Fail")</f>
        <v>Pass</v>
      </c>
      <c r="AD53" s="15">
        <v>-42.98</v>
      </c>
      <c r="AE53" s="2" t="str">
        <f>IF((AD53)&lt;=(AA53),"Pass","Fail")</f>
        <v>Pass</v>
      </c>
      <c r="AF53" s="1">
        <v>-88</v>
      </c>
      <c r="AG53" s="15">
        <v>-100</v>
      </c>
      <c r="AH53" s="2">
        <f>AG53-AF53</f>
        <v>-12</v>
      </c>
      <c r="AI53" s="2" t="str">
        <f>IF((AH53)&lt;=0,"Pass","Fail")</f>
        <v>Pass</v>
      </c>
      <c r="AJ53" s="15">
        <v>-90</v>
      </c>
      <c r="AK53" s="2">
        <f t="shared" si="292"/>
        <v>-2</v>
      </c>
      <c r="AL53" s="2" t="str">
        <f>IF((AK53)&lt;=0,"Pass","Fail")</f>
        <v>Pass</v>
      </c>
      <c r="AM53" s="1">
        <v>-30</v>
      </c>
      <c r="AN53" s="15">
        <v>-5</v>
      </c>
      <c r="AO53" s="2">
        <f>AN53-AM53</f>
        <v>25</v>
      </c>
      <c r="AP53" s="2" t="str">
        <f>IF((AO53)&gt;=0,"Pass","Fail")</f>
        <v>Pass</v>
      </c>
      <c r="AQ53" s="15">
        <v>-99</v>
      </c>
      <c r="AR53" s="2">
        <f t="shared" si="271"/>
        <v>-69</v>
      </c>
      <c r="AS53" s="2" t="str">
        <f>IF((AR53)&gt;=0,"Pass","Fail")</f>
        <v>Fail</v>
      </c>
      <c r="AT53" s="1">
        <v>16</v>
      </c>
      <c r="AU53" s="4">
        <f>B53+20</f>
        <v>5200</v>
      </c>
      <c r="AV53" s="15">
        <v>-5</v>
      </c>
      <c r="AW53" s="2" t="str">
        <f t="shared" si="201"/>
        <v>Fail</v>
      </c>
      <c r="AX53" s="15">
        <v>-1.35</v>
      </c>
      <c r="AY53" s="2" t="str">
        <f t="shared" si="202"/>
        <v>Fail</v>
      </c>
      <c r="AZ53" s="1">
        <v>32</v>
      </c>
      <c r="BA53" s="4">
        <f>B53+40</f>
        <v>5220</v>
      </c>
      <c r="BB53" s="15">
        <v>39</v>
      </c>
      <c r="BC53" s="2" t="str">
        <f t="shared" si="203"/>
        <v>Pass</v>
      </c>
      <c r="BD53" s="15">
        <v>-1.1200000000000001</v>
      </c>
      <c r="BE53" s="2" t="str">
        <f t="shared" si="204"/>
        <v>Fail</v>
      </c>
    </row>
    <row r="54" spans="1:57" ht="13.5" customHeight="1" x14ac:dyDescent="0.2">
      <c r="A54" s="44"/>
      <c r="B54" s="4">
        <v>5260</v>
      </c>
      <c r="C54" s="28">
        <v>23</v>
      </c>
      <c r="D54" s="15">
        <v>24.47</v>
      </c>
      <c r="E54" s="2">
        <f t="shared" ref="E54:E55" si="293">D54-C54</f>
        <v>1.4699999999999989</v>
      </c>
      <c r="F54" s="2" t="str">
        <f t="shared" ref="F54:F55" si="294">IF(ABS(E54)&lt;=1.5,"Pass","Fail")</f>
        <v>Pass</v>
      </c>
      <c r="G54" s="15">
        <v>25</v>
      </c>
      <c r="H54" s="2">
        <f t="shared" si="270"/>
        <v>2</v>
      </c>
      <c r="I54" s="2" t="str">
        <f t="shared" ref="I54:I55" si="295">IF(ABS(H54)&lt;=1.5,"Pass","Fail")</f>
        <v>Fail</v>
      </c>
      <c r="J54" s="1">
        <v>-5</v>
      </c>
      <c r="K54" s="15">
        <v>-15.57</v>
      </c>
      <c r="L54" s="2">
        <f t="shared" ref="L54:L55" si="296">K54-J54</f>
        <v>-10.57</v>
      </c>
      <c r="M54" s="2" t="str">
        <f t="shared" ref="M54:M55" si="297">IF((L54)&lt;=-2,"Pass","Fail")</f>
        <v>Pass</v>
      </c>
      <c r="N54" s="15">
        <v>-15.56</v>
      </c>
      <c r="O54" s="2">
        <f t="shared" ref="O54:O55" si="298">N54-J54</f>
        <v>-10.56</v>
      </c>
      <c r="P54" s="2" t="str">
        <f t="shared" ref="P54:P55" si="299">IF((O54)&lt;=-2,"Pass","Fail")</f>
        <v>Pass</v>
      </c>
      <c r="Q54" s="1" t="s">
        <v>7</v>
      </c>
      <c r="R54" s="16">
        <v>-1.68</v>
      </c>
      <c r="S54" s="2" t="str">
        <f t="shared" ref="S54:S55" si="300">IF(ABS(R54)&lt;=10,"Pass","Fail")</f>
        <v>Pass</v>
      </c>
      <c r="T54" s="16">
        <v>-1.2</v>
      </c>
      <c r="U54" s="2" t="str">
        <f t="shared" ref="U54:U55" si="301">IF(ABS(T54)&lt;=10,"Pass","Fail")</f>
        <v>Pass</v>
      </c>
      <c r="V54" s="28">
        <v>-3</v>
      </c>
      <c r="W54" s="16">
        <v>-1.68</v>
      </c>
      <c r="X54" s="2" t="str">
        <f t="shared" ref="X54:X55" si="302">IF((W54)&lt;=(V54),"Pass","Fail")</f>
        <v>Fail</v>
      </c>
      <c r="Y54" s="16">
        <v>-1.2</v>
      </c>
      <c r="Z54" s="2" t="str">
        <f t="shared" ref="Z54:Z55" si="303">IF((Y54)&lt;=(V54),"Pass","Fail")</f>
        <v>Fail</v>
      </c>
      <c r="AA54" s="1">
        <f t="shared" ref="AA54:AA68" si="304">C54-10*LOG(560)</f>
        <v>-4.4818802700620033</v>
      </c>
      <c r="AB54" s="15">
        <v>18</v>
      </c>
      <c r="AC54" s="2" t="str">
        <f t="shared" ref="AC54:AC55" si="305">IF((AB54)&lt;=(AA54),"Pass","Fail")</f>
        <v>Fail</v>
      </c>
      <c r="AD54" s="15">
        <v>-34.5</v>
      </c>
      <c r="AE54" s="2" t="str">
        <f t="shared" ref="AE54:AE55" si="306">IF((AD54)&lt;=(AA54),"Pass","Fail")</f>
        <v>Pass</v>
      </c>
      <c r="AF54" s="1">
        <v>-88</v>
      </c>
      <c r="AG54" s="15">
        <v>-100</v>
      </c>
      <c r="AH54" s="2">
        <f t="shared" ref="AH54:AH55" si="307">AG54-AF54</f>
        <v>-12</v>
      </c>
      <c r="AI54" s="2" t="str">
        <f t="shared" ref="AI54:AI55" si="308">IF((AH54)&lt;=0,"Pass","Fail")</f>
        <v>Pass</v>
      </c>
      <c r="AJ54" s="15">
        <v>-94</v>
      </c>
      <c r="AK54" s="2">
        <v>-67</v>
      </c>
      <c r="AL54" s="2" t="str">
        <f t="shared" ref="AL54:AL55" si="309">IF((AK54)&lt;=0,"Pass","Fail")</f>
        <v>Pass</v>
      </c>
      <c r="AM54" s="1">
        <v>-30</v>
      </c>
      <c r="AN54" s="15">
        <v>-100</v>
      </c>
      <c r="AO54" s="2">
        <f t="shared" ref="AO54:AO55" si="310">AN54-AM54</f>
        <v>-70</v>
      </c>
      <c r="AP54" s="2" t="str">
        <f t="shared" ref="AP54:AP55" si="311">IF((AO54)&gt;=0,"Pass","Fail")</f>
        <v>Fail</v>
      </c>
      <c r="AQ54" s="15">
        <v>-94</v>
      </c>
      <c r="AR54" s="2">
        <f t="shared" si="271"/>
        <v>-64</v>
      </c>
      <c r="AS54" s="2" t="str">
        <f t="shared" ref="AS54:AS55" si="312">IF((AR54)&gt;=0,"Pass","Fail")</f>
        <v>Fail</v>
      </c>
      <c r="AT54" s="1">
        <v>16</v>
      </c>
      <c r="AU54" s="4">
        <f t="shared" si="26"/>
        <v>5280</v>
      </c>
      <c r="AV54" s="15">
        <v>-1.68</v>
      </c>
      <c r="AW54" s="2" t="str">
        <f t="shared" si="201"/>
        <v>Fail</v>
      </c>
      <c r="AX54" s="15">
        <v>-1.2</v>
      </c>
      <c r="AY54" s="2" t="str">
        <f t="shared" si="202"/>
        <v>Fail</v>
      </c>
      <c r="AZ54" s="1">
        <v>32</v>
      </c>
      <c r="BA54" s="4">
        <f t="shared" si="27"/>
        <v>5300</v>
      </c>
      <c r="BB54" s="15">
        <v>39</v>
      </c>
      <c r="BC54" s="2" t="str">
        <f t="shared" si="203"/>
        <v>Pass</v>
      </c>
      <c r="BD54" s="15">
        <v>-1.1200000000000001</v>
      </c>
      <c r="BE54" s="2" t="str">
        <f t="shared" si="204"/>
        <v>Fail</v>
      </c>
    </row>
    <row r="55" spans="1:57" ht="13.5" customHeight="1" x14ac:dyDescent="0.2">
      <c r="A55" s="44"/>
      <c r="B55" s="4">
        <v>5320</v>
      </c>
      <c r="C55" s="28">
        <v>23</v>
      </c>
      <c r="D55" s="15">
        <v>21.5</v>
      </c>
      <c r="E55" s="2">
        <f t="shared" si="293"/>
        <v>-1.5</v>
      </c>
      <c r="F55" s="2" t="str">
        <f t="shared" si="294"/>
        <v>Pass</v>
      </c>
      <c r="G55" s="15">
        <v>23.39</v>
      </c>
      <c r="H55" s="2">
        <f t="shared" si="270"/>
        <v>0.39000000000000057</v>
      </c>
      <c r="I55" s="2" t="str">
        <f t="shared" si="295"/>
        <v>Pass</v>
      </c>
      <c r="J55" s="1">
        <v>-5</v>
      </c>
      <c r="K55" s="15">
        <v>-15.49</v>
      </c>
      <c r="L55" s="2">
        <f t="shared" si="296"/>
        <v>-10.49</v>
      </c>
      <c r="M55" s="2" t="str">
        <f t="shared" si="297"/>
        <v>Pass</v>
      </c>
      <c r="N55" s="15">
        <v>-15.56</v>
      </c>
      <c r="O55" s="2">
        <f t="shared" si="298"/>
        <v>-10.56</v>
      </c>
      <c r="P55" s="2" t="str">
        <f t="shared" si="299"/>
        <v>Pass</v>
      </c>
      <c r="Q55" s="1" t="s">
        <v>7</v>
      </c>
      <c r="R55" s="16">
        <v>-1.61</v>
      </c>
      <c r="S55" s="2" t="str">
        <f t="shared" si="300"/>
        <v>Pass</v>
      </c>
      <c r="T55" s="16">
        <v>-1.1200000000000001</v>
      </c>
      <c r="U55" s="2" t="str">
        <f t="shared" si="301"/>
        <v>Pass</v>
      </c>
      <c r="V55" s="28">
        <v>-3</v>
      </c>
      <c r="W55" s="16">
        <v>-1.61</v>
      </c>
      <c r="X55" s="2" t="str">
        <f t="shared" si="302"/>
        <v>Fail</v>
      </c>
      <c r="Y55" s="16">
        <v>-1.1200000000000001</v>
      </c>
      <c r="Z55" s="2" t="str">
        <f t="shared" si="303"/>
        <v>Fail</v>
      </c>
      <c r="AA55" s="1">
        <f t="shared" si="304"/>
        <v>-4.4818802700620033</v>
      </c>
      <c r="AB55" s="15">
        <v>-52.91</v>
      </c>
      <c r="AC55" s="2" t="str">
        <f t="shared" si="305"/>
        <v>Pass</v>
      </c>
      <c r="AD55" s="15">
        <v>-43.21</v>
      </c>
      <c r="AE55" s="2" t="str">
        <f t="shared" si="306"/>
        <v>Pass</v>
      </c>
      <c r="AF55" s="1">
        <v>-88</v>
      </c>
      <c r="AG55" s="15">
        <v>-100</v>
      </c>
      <c r="AH55" s="2">
        <f t="shared" si="307"/>
        <v>-12</v>
      </c>
      <c r="AI55" s="2" t="str">
        <f t="shared" si="308"/>
        <v>Pass</v>
      </c>
      <c r="AJ55" s="15">
        <v>23.39</v>
      </c>
      <c r="AK55" s="2">
        <f t="shared" ref="AK55:AK56" si="313">AJ55-AF55</f>
        <v>111.39</v>
      </c>
      <c r="AL55" s="2" t="str">
        <f t="shared" si="309"/>
        <v>Fail</v>
      </c>
      <c r="AM55" s="1">
        <v>-30</v>
      </c>
      <c r="AN55" s="15">
        <v>-100</v>
      </c>
      <c r="AO55" s="2">
        <f t="shared" si="310"/>
        <v>-70</v>
      </c>
      <c r="AP55" s="2" t="str">
        <f t="shared" si="311"/>
        <v>Fail</v>
      </c>
      <c r="AQ55" s="15">
        <v>23.39</v>
      </c>
      <c r="AR55" s="2">
        <f t="shared" si="271"/>
        <v>53.39</v>
      </c>
      <c r="AS55" s="2" t="str">
        <f t="shared" si="312"/>
        <v>Pass</v>
      </c>
      <c r="AT55" s="1">
        <v>16</v>
      </c>
      <c r="AU55" s="4">
        <f>B55-20</f>
        <v>5300</v>
      </c>
      <c r="AV55" s="15">
        <v>-1.61</v>
      </c>
      <c r="AW55" s="2" t="str">
        <f t="shared" si="201"/>
        <v>Fail</v>
      </c>
      <c r="AX55" s="15">
        <v>39</v>
      </c>
      <c r="AY55" s="2" t="str">
        <f t="shared" si="202"/>
        <v>Pass</v>
      </c>
      <c r="AZ55" s="1">
        <v>32</v>
      </c>
      <c r="BA55" s="4">
        <f>B55-40</f>
        <v>5280</v>
      </c>
      <c r="BB55" s="15">
        <v>39</v>
      </c>
      <c r="BC55" s="2" t="str">
        <f t="shared" si="203"/>
        <v>Pass</v>
      </c>
      <c r="BD55" s="15">
        <v>-1.1200000000000001</v>
      </c>
      <c r="BE55" s="2" t="str">
        <f t="shared" si="204"/>
        <v>Fail</v>
      </c>
    </row>
    <row r="56" spans="1:57" x14ac:dyDescent="0.2">
      <c r="A56" s="44"/>
      <c r="B56" s="4">
        <v>5500</v>
      </c>
      <c r="C56" s="28">
        <v>23</v>
      </c>
      <c r="D56" s="15">
        <v>25</v>
      </c>
      <c r="E56" s="2">
        <f>D56-C56</f>
        <v>2</v>
      </c>
      <c r="F56" s="2" t="str">
        <f>IF(ABS(E56)&lt;=1.5,"Pass","Fail")</f>
        <v>Fail</v>
      </c>
      <c r="G56" s="15">
        <v>23</v>
      </c>
      <c r="H56" s="2">
        <f t="shared" ref="H56:H63" si="314">G56-C56</f>
        <v>0</v>
      </c>
      <c r="I56" s="2" t="str">
        <f>IF(ABS(H56)&lt;=1.5,"Pass","Fail")</f>
        <v>Pass</v>
      </c>
      <c r="J56" s="1">
        <v>-5</v>
      </c>
      <c r="K56" s="15">
        <v>-15.29</v>
      </c>
      <c r="L56" s="2">
        <f>K56-J56</f>
        <v>-10.29</v>
      </c>
      <c r="M56" s="2" t="str">
        <f>IF((L56)&lt;=-2,"Pass","Fail")</f>
        <v>Pass</v>
      </c>
      <c r="N56" s="15">
        <v>-15.19</v>
      </c>
      <c r="O56" s="2">
        <f>N56-J56</f>
        <v>-10.19</v>
      </c>
      <c r="P56" s="2" t="str">
        <f>IF((O56)&lt;=-2,"Pass","Fail")</f>
        <v>Pass</v>
      </c>
      <c r="Q56" s="1" t="s">
        <v>7</v>
      </c>
      <c r="R56" s="16">
        <v>-1.86</v>
      </c>
      <c r="S56" s="2" t="str">
        <f>IF(ABS(R56)&lt;=10,"Pass","Fail")</f>
        <v>Pass</v>
      </c>
      <c r="T56" s="16">
        <v>-1.35</v>
      </c>
      <c r="U56" s="2" t="str">
        <f>IF(ABS(T56)&lt;=10,"Pass","Fail")</f>
        <v>Pass</v>
      </c>
      <c r="V56" s="28">
        <v>-3</v>
      </c>
      <c r="W56" s="16">
        <v>-5</v>
      </c>
      <c r="X56" s="2" t="str">
        <f>IF((W56)&lt;=(V56),"Pass","Fail")</f>
        <v>Pass</v>
      </c>
      <c r="Y56" s="16">
        <v>-1.35</v>
      </c>
      <c r="Z56" s="2" t="str">
        <f>IF((Y56)&lt;=(V56),"Pass","Fail")</f>
        <v>Fail</v>
      </c>
      <c r="AA56" s="1">
        <f t="shared" si="304"/>
        <v>-4.4818802700620033</v>
      </c>
      <c r="AB56" s="15">
        <v>-55.86</v>
      </c>
      <c r="AC56" s="2" t="str">
        <f>IF((AB56)&lt;=(AA56),"Pass","Fail")</f>
        <v>Pass</v>
      </c>
      <c r="AD56" s="15">
        <v>-42.98</v>
      </c>
      <c r="AE56" s="2" t="str">
        <f>IF((AD56)&lt;=(AA56),"Pass","Fail")</f>
        <v>Pass</v>
      </c>
      <c r="AF56" s="1">
        <v>-88</v>
      </c>
      <c r="AG56" s="15">
        <v>-100</v>
      </c>
      <c r="AH56" s="2">
        <f>AG56-AF56</f>
        <v>-12</v>
      </c>
      <c r="AI56" s="2" t="str">
        <f>IF((AH56)&lt;=0,"Pass","Fail")</f>
        <v>Pass</v>
      </c>
      <c r="AJ56" s="15">
        <v>-90</v>
      </c>
      <c r="AK56" s="2">
        <f t="shared" si="313"/>
        <v>-2</v>
      </c>
      <c r="AL56" s="2" t="str">
        <f>IF((AK56)&lt;=0,"Pass","Fail")</f>
        <v>Pass</v>
      </c>
      <c r="AM56" s="1">
        <v>-30</v>
      </c>
      <c r="AN56" s="15">
        <v>-5</v>
      </c>
      <c r="AO56" s="2">
        <f>AN56-AM56</f>
        <v>25</v>
      </c>
      <c r="AP56" s="2" t="str">
        <f>IF((AO56)&gt;=0,"Pass","Fail")</f>
        <v>Pass</v>
      </c>
      <c r="AQ56" s="15">
        <v>-99</v>
      </c>
      <c r="AR56" s="2">
        <f t="shared" ref="AR56:AR63" si="315">AQ56-AM56</f>
        <v>-69</v>
      </c>
      <c r="AS56" s="2" t="str">
        <f>IF((AR56)&gt;=0,"Pass","Fail")</f>
        <v>Fail</v>
      </c>
      <c r="AT56" s="1">
        <v>16</v>
      </c>
      <c r="AU56" s="4">
        <f t="shared" si="26"/>
        <v>5520</v>
      </c>
      <c r="AV56" s="15">
        <v>-5</v>
      </c>
      <c r="AW56" s="2" t="str">
        <f t="shared" si="201"/>
        <v>Fail</v>
      </c>
      <c r="AX56" s="15">
        <v>-1.35</v>
      </c>
      <c r="AY56" s="2" t="str">
        <f t="shared" si="202"/>
        <v>Fail</v>
      </c>
      <c r="AZ56" s="1">
        <v>32</v>
      </c>
      <c r="BA56" s="4">
        <f t="shared" si="27"/>
        <v>5540</v>
      </c>
      <c r="BB56" s="15">
        <v>39</v>
      </c>
      <c r="BC56" s="2" t="str">
        <f t="shared" si="203"/>
        <v>Pass</v>
      </c>
      <c r="BD56" s="15">
        <v>-1.1200000000000001</v>
      </c>
      <c r="BE56" s="2" t="str">
        <f t="shared" si="204"/>
        <v>Fail</v>
      </c>
    </row>
    <row r="57" spans="1:57" ht="13.5" customHeight="1" x14ac:dyDescent="0.2">
      <c r="A57" s="44"/>
      <c r="B57" s="4">
        <v>5600</v>
      </c>
      <c r="C57" s="28">
        <v>23</v>
      </c>
      <c r="D57" s="15">
        <v>24.47</v>
      </c>
      <c r="E57" s="2">
        <f t="shared" ref="E57:E60" si="316">D57-C57</f>
        <v>1.4699999999999989</v>
      </c>
      <c r="F57" s="2" t="str">
        <f t="shared" ref="F57:F60" si="317">IF(ABS(E57)&lt;=1.5,"Pass","Fail")</f>
        <v>Pass</v>
      </c>
      <c r="G57" s="15">
        <v>25</v>
      </c>
      <c r="H57" s="2">
        <f t="shared" si="314"/>
        <v>2</v>
      </c>
      <c r="I57" s="2" t="str">
        <f t="shared" ref="I57:I60" si="318">IF(ABS(H57)&lt;=1.5,"Pass","Fail")</f>
        <v>Fail</v>
      </c>
      <c r="J57" s="1">
        <v>-5</v>
      </c>
      <c r="K57" s="15">
        <v>-15.57</v>
      </c>
      <c r="L57" s="2">
        <f t="shared" ref="L57:L60" si="319">K57-J57</f>
        <v>-10.57</v>
      </c>
      <c r="M57" s="2" t="str">
        <f t="shared" ref="M57:M60" si="320">IF((L57)&lt;=-2,"Pass","Fail")</f>
        <v>Pass</v>
      </c>
      <c r="N57" s="15">
        <v>-15.56</v>
      </c>
      <c r="O57" s="2">
        <f t="shared" ref="O57:O60" si="321">N57-J57</f>
        <v>-10.56</v>
      </c>
      <c r="P57" s="2" t="str">
        <f t="shared" ref="P57:P60" si="322">IF((O57)&lt;=-2,"Pass","Fail")</f>
        <v>Pass</v>
      </c>
      <c r="Q57" s="1" t="s">
        <v>7</v>
      </c>
      <c r="R57" s="16">
        <v>-1.68</v>
      </c>
      <c r="S57" s="2" t="str">
        <f t="shared" ref="S57:S60" si="323">IF(ABS(R57)&lt;=10,"Pass","Fail")</f>
        <v>Pass</v>
      </c>
      <c r="T57" s="16">
        <v>-1.2</v>
      </c>
      <c r="U57" s="2" t="str">
        <f t="shared" ref="U57:U60" si="324">IF(ABS(T57)&lt;=10,"Pass","Fail")</f>
        <v>Pass</v>
      </c>
      <c r="V57" s="28">
        <v>-3</v>
      </c>
      <c r="W57" s="16">
        <v>-1.68</v>
      </c>
      <c r="X57" s="2" t="str">
        <f t="shared" ref="X57:X60" si="325">IF((W57)&lt;=(V57),"Pass","Fail")</f>
        <v>Fail</v>
      </c>
      <c r="Y57" s="16">
        <v>-1.2</v>
      </c>
      <c r="Z57" s="2" t="str">
        <f t="shared" ref="Z57:Z60" si="326">IF((Y57)&lt;=(V57),"Pass","Fail")</f>
        <v>Fail</v>
      </c>
      <c r="AA57" s="1">
        <f t="shared" si="304"/>
        <v>-4.4818802700620033</v>
      </c>
      <c r="AB57" s="15">
        <v>18</v>
      </c>
      <c r="AC57" s="2" t="str">
        <f t="shared" ref="AC57:AC60" si="327">IF((AB57)&lt;=(AA57),"Pass","Fail")</f>
        <v>Fail</v>
      </c>
      <c r="AD57" s="15">
        <v>-34.5</v>
      </c>
      <c r="AE57" s="2" t="str">
        <f t="shared" ref="AE57:AE60" si="328">IF((AD57)&lt;=(AA57),"Pass","Fail")</f>
        <v>Pass</v>
      </c>
      <c r="AF57" s="1">
        <v>-88</v>
      </c>
      <c r="AG57" s="15">
        <v>-100</v>
      </c>
      <c r="AH57" s="2">
        <f t="shared" ref="AH57:AH60" si="329">AG57-AF57</f>
        <v>-12</v>
      </c>
      <c r="AI57" s="2" t="str">
        <f t="shared" ref="AI57:AI60" si="330">IF((AH57)&lt;=0,"Pass","Fail")</f>
        <v>Pass</v>
      </c>
      <c r="AJ57" s="15">
        <v>-94</v>
      </c>
      <c r="AK57" s="2">
        <v>-67</v>
      </c>
      <c r="AL57" s="2" t="str">
        <f t="shared" ref="AL57:AL60" si="331">IF((AK57)&lt;=0,"Pass","Fail")</f>
        <v>Pass</v>
      </c>
      <c r="AM57" s="1">
        <v>-30</v>
      </c>
      <c r="AN57" s="15">
        <v>-100</v>
      </c>
      <c r="AO57" s="2">
        <f t="shared" ref="AO57:AO60" si="332">AN57-AM57</f>
        <v>-70</v>
      </c>
      <c r="AP57" s="2" t="str">
        <f t="shared" ref="AP57:AP60" si="333">IF((AO57)&gt;=0,"Pass","Fail")</f>
        <v>Fail</v>
      </c>
      <c r="AQ57" s="15">
        <v>-94</v>
      </c>
      <c r="AR57" s="2">
        <f t="shared" si="315"/>
        <v>-64</v>
      </c>
      <c r="AS57" s="2" t="str">
        <f t="shared" ref="AS57:AS60" si="334">IF((AR57)&gt;=0,"Pass","Fail")</f>
        <v>Fail</v>
      </c>
      <c r="AT57" s="1">
        <v>16</v>
      </c>
      <c r="AU57" s="4">
        <f t="shared" si="26"/>
        <v>5620</v>
      </c>
      <c r="AV57" s="15">
        <v>-1.68</v>
      </c>
      <c r="AW57" s="2" t="str">
        <f t="shared" si="201"/>
        <v>Fail</v>
      </c>
      <c r="AX57" s="15">
        <v>-1.2</v>
      </c>
      <c r="AY57" s="2" t="str">
        <f t="shared" si="202"/>
        <v>Fail</v>
      </c>
      <c r="AZ57" s="1">
        <v>32</v>
      </c>
      <c r="BA57" s="4">
        <f t="shared" si="27"/>
        <v>5640</v>
      </c>
      <c r="BB57" s="15">
        <v>39</v>
      </c>
      <c r="BC57" s="2" t="str">
        <f t="shared" si="203"/>
        <v>Pass</v>
      </c>
      <c r="BD57" s="15">
        <v>-1.1200000000000001</v>
      </c>
      <c r="BE57" s="2" t="str">
        <f t="shared" si="204"/>
        <v>Fail</v>
      </c>
    </row>
    <row r="58" spans="1:57" ht="13.5" customHeight="1" x14ac:dyDescent="0.2">
      <c r="A58" s="44"/>
      <c r="B58" s="4">
        <v>5745</v>
      </c>
      <c r="C58" s="28">
        <v>23</v>
      </c>
      <c r="D58" s="15">
        <v>21.5</v>
      </c>
      <c r="E58" s="2">
        <f t="shared" si="316"/>
        <v>-1.5</v>
      </c>
      <c r="F58" s="2" t="str">
        <f t="shared" si="317"/>
        <v>Pass</v>
      </c>
      <c r="G58" s="15">
        <v>23.39</v>
      </c>
      <c r="H58" s="2">
        <f t="shared" si="314"/>
        <v>0.39000000000000057</v>
      </c>
      <c r="I58" s="2" t="str">
        <f t="shared" si="318"/>
        <v>Pass</v>
      </c>
      <c r="J58" s="1">
        <v>-5</v>
      </c>
      <c r="K58" s="15">
        <v>-15.49</v>
      </c>
      <c r="L58" s="2">
        <f t="shared" si="319"/>
        <v>-10.49</v>
      </c>
      <c r="M58" s="2" t="str">
        <f t="shared" si="320"/>
        <v>Pass</v>
      </c>
      <c r="N58" s="15">
        <v>-15.56</v>
      </c>
      <c r="O58" s="2">
        <f t="shared" si="321"/>
        <v>-10.56</v>
      </c>
      <c r="P58" s="2" t="str">
        <f t="shared" si="322"/>
        <v>Pass</v>
      </c>
      <c r="Q58" s="1" t="s">
        <v>7</v>
      </c>
      <c r="R58" s="16">
        <v>-1.61</v>
      </c>
      <c r="S58" s="2" t="str">
        <f t="shared" si="323"/>
        <v>Pass</v>
      </c>
      <c r="T58" s="16">
        <v>-1.1200000000000001</v>
      </c>
      <c r="U58" s="2" t="str">
        <f t="shared" si="324"/>
        <v>Pass</v>
      </c>
      <c r="V58" s="28">
        <v>-3</v>
      </c>
      <c r="W58" s="16">
        <v>-1.61</v>
      </c>
      <c r="X58" s="2" t="str">
        <f t="shared" si="325"/>
        <v>Fail</v>
      </c>
      <c r="Y58" s="16">
        <v>-1.1200000000000001</v>
      </c>
      <c r="Z58" s="2" t="str">
        <f t="shared" si="326"/>
        <v>Fail</v>
      </c>
      <c r="AA58" s="1">
        <f t="shared" si="304"/>
        <v>-4.4818802700620033</v>
      </c>
      <c r="AB58" s="15">
        <v>-52.91</v>
      </c>
      <c r="AC58" s="2" t="str">
        <f t="shared" si="327"/>
        <v>Pass</v>
      </c>
      <c r="AD58" s="15">
        <v>-43.21</v>
      </c>
      <c r="AE58" s="2" t="str">
        <f t="shared" si="328"/>
        <v>Pass</v>
      </c>
      <c r="AF58" s="1">
        <v>-88</v>
      </c>
      <c r="AG58" s="15">
        <v>-100</v>
      </c>
      <c r="AH58" s="2">
        <f t="shared" si="329"/>
        <v>-12</v>
      </c>
      <c r="AI58" s="2" t="str">
        <f t="shared" si="330"/>
        <v>Pass</v>
      </c>
      <c r="AJ58" s="15">
        <v>23.39</v>
      </c>
      <c r="AK58" s="2">
        <f t="shared" ref="AK58" si="335">AJ58-AF58</f>
        <v>111.39</v>
      </c>
      <c r="AL58" s="2" t="str">
        <f t="shared" si="331"/>
        <v>Fail</v>
      </c>
      <c r="AM58" s="1">
        <v>-30</v>
      </c>
      <c r="AN58" s="15">
        <v>-100</v>
      </c>
      <c r="AO58" s="2">
        <f t="shared" si="332"/>
        <v>-70</v>
      </c>
      <c r="AP58" s="2" t="str">
        <f t="shared" si="333"/>
        <v>Fail</v>
      </c>
      <c r="AQ58" s="15">
        <v>23.39</v>
      </c>
      <c r="AR58" s="2">
        <f t="shared" si="315"/>
        <v>53.39</v>
      </c>
      <c r="AS58" s="2" t="str">
        <f t="shared" si="334"/>
        <v>Pass</v>
      </c>
      <c r="AT58" s="1">
        <v>16</v>
      </c>
      <c r="AU58" s="4">
        <f t="shared" si="26"/>
        <v>5765</v>
      </c>
      <c r="AV58" s="15">
        <v>-1.61</v>
      </c>
      <c r="AW58" s="2" t="str">
        <f t="shared" si="201"/>
        <v>Fail</v>
      </c>
      <c r="AX58" s="15">
        <v>39</v>
      </c>
      <c r="AY58" s="2" t="str">
        <f t="shared" si="202"/>
        <v>Pass</v>
      </c>
      <c r="AZ58" s="1">
        <v>32</v>
      </c>
      <c r="BA58" s="4">
        <f t="shared" si="27"/>
        <v>5785</v>
      </c>
      <c r="BB58" s="15">
        <v>39</v>
      </c>
      <c r="BC58" s="2" t="str">
        <f t="shared" si="203"/>
        <v>Pass</v>
      </c>
      <c r="BD58" s="15">
        <v>-1.1200000000000001</v>
      </c>
      <c r="BE58" s="2" t="str">
        <f t="shared" si="204"/>
        <v>Fail</v>
      </c>
    </row>
    <row r="59" spans="1:57" ht="13.5" customHeight="1" x14ac:dyDescent="0.2">
      <c r="A59" s="44"/>
      <c r="B59" s="4">
        <v>5785</v>
      </c>
      <c r="C59" s="28">
        <v>23</v>
      </c>
      <c r="D59" s="15">
        <v>24.47</v>
      </c>
      <c r="E59" s="2">
        <f t="shared" si="316"/>
        <v>1.4699999999999989</v>
      </c>
      <c r="F59" s="2" t="str">
        <f t="shared" si="317"/>
        <v>Pass</v>
      </c>
      <c r="G59" s="15">
        <v>25</v>
      </c>
      <c r="H59" s="2">
        <f t="shared" si="314"/>
        <v>2</v>
      </c>
      <c r="I59" s="2" t="str">
        <f t="shared" si="318"/>
        <v>Fail</v>
      </c>
      <c r="J59" s="1">
        <v>-5</v>
      </c>
      <c r="K59" s="15">
        <v>-15.57</v>
      </c>
      <c r="L59" s="2">
        <f t="shared" si="319"/>
        <v>-10.57</v>
      </c>
      <c r="M59" s="2" t="str">
        <f t="shared" si="320"/>
        <v>Pass</v>
      </c>
      <c r="N59" s="15">
        <v>-15.56</v>
      </c>
      <c r="O59" s="2">
        <f t="shared" si="321"/>
        <v>-10.56</v>
      </c>
      <c r="P59" s="2" t="str">
        <f t="shared" si="322"/>
        <v>Pass</v>
      </c>
      <c r="Q59" s="1" t="s">
        <v>7</v>
      </c>
      <c r="R59" s="16">
        <v>-1.68</v>
      </c>
      <c r="S59" s="2" t="str">
        <f t="shared" si="323"/>
        <v>Pass</v>
      </c>
      <c r="T59" s="16">
        <v>-1.2</v>
      </c>
      <c r="U59" s="2" t="str">
        <f t="shared" si="324"/>
        <v>Pass</v>
      </c>
      <c r="V59" s="28">
        <v>-3</v>
      </c>
      <c r="W59" s="16">
        <v>-1.68</v>
      </c>
      <c r="X59" s="2" t="str">
        <f t="shared" si="325"/>
        <v>Fail</v>
      </c>
      <c r="Y59" s="16">
        <v>-1.2</v>
      </c>
      <c r="Z59" s="2" t="str">
        <f t="shared" si="326"/>
        <v>Fail</v>
      </c>
      <c r="AA59" s="1">
        <f t="shared" si="304"/>
        <v>-4.4818802700620033</v>
      </c>
      <c r="AB59" s="15">
        <v>18</v>
      </c>
      <c r="AC59" s="2" t="str">
        <f t="shared" si="327"/>
        <v>Fail</v>
      </c>
      <c r="AD59" s="15">
        <v>-34.5</v>
      </c>
      <c r="AE59" s="2" t="str">
        <f t="shared" si="328"/>
        <v>Pass</v>
      </c>
      <c r="AF59" s="1">
        <v>-88</v>
      </c>
      <c r="AG59" s="15">
        <v>-100</v>
      </c>
      <c r="AH59" s="2">
        <f t="shared" si="329"/>
        <v>-12</v>
      </c>
      <c r="AI59" s="2" t="str">
        <f t="shared" si="330"/>
        <v>Pass</v>
      </c>
      <c r="AJ59" s="15">
        <v>-94</v>
      </c>
      <c r="AK59" s="2">
        <v>-67</v>
      </c>
      <c r="AL59" s="2" t="str">
        <f t="shared" si="331"/>
        <v>Pass</v>
      </c>
      <c r="AM59" s="1">
        <v>-30</v>
      </c>
      <c r="AN59" s="15">
        <v>-100</v>
      </c>
      <c r="AO59" s="2">
        <f t="shared" si="332"/>
        <v>-70</v>
      </c>
      <c r="AP59" s="2" t="str">
        <f t="shared" si="333"/>
        <v>Fail</v>
      </c>
      <c r="AQ59" s="15">
        <v>-94</v>
      </c>
      <c r="AR59" s="2">
        <f t="shared" si="315"/>
        <v>-64</v>
      </c>
      <c r="AS59" s="2" t="str">
        <f t="shared" si="334"/>
        <v>Fail</v>
      </c>
      <c r="AT59" s="1">
        <v>16</v>
      </c>
      <c r="AU59" s="4">
        <f t="shared" si="26"/>
        <v>5805</v>
      </c>
      <c r="AV59" s="15">
        <v>-1.68</v>
      </c>
      <c r="AW59" s="2" t="str">
        <f t="shared" si="201"/>
        <v>Fail</v>
      </c>
      <c r="AX59" s="15">
        <v>-1.2</v>
      </c>
      <c r="AY59" s="2" t="str">
        <f t="shared" si="202"/>
        <v>Fail</v>
      </c>
      <c r="AZ59" s="1">
        <v>32</v>
      </c>
      <c r="BA59" s="4">
        <f t="shared" si="27"/>
        <v>5825</v>
      </c>
      <c r="BB59" s="15">
        <v>39</v>
      </c>
      <c r="BC59" s="2" t="str">
        <f t="shared" si="203"/>
        <v>Pass</v>
      </c>
      <c r="BD59" s="15">
        <v>-1.1200000000000001</v>
      </c>
      <c r="BE59" s="2" t="str">
        <f t="shared" si="204"/>
        <v>Fail</v>
      </c>
    </row>
    <row r="60" spans="1:57" ht="13.5" customHeight="1" x14ac:dyDescent="0.2">
      <c r="A60" s="44"/>
      <c r="B60" s="4">
        <v>5825</v>
      </c>
      <c r="C60" s="28">
        <v>23</v>
      </c>
      <c r="D60" s="15">
        <v>21.5</v>
      </c>
      <c r="E60" s="2">
        <f t="shared" si="316"/>
        <v>-1.5</v>
      </c>
      <c r="F60" s="2" t="str">
        <f t="shared" si="317"/>
        <v>Pass</v>
      </c>
      <c r="G60" s="15">
        <v>23.39</v>
      </c>
      <c r="H60" s="2">
        <f t="shared" si="314"/>
        <v>0.39000000000000057</v>
      </c>
      <c r="I60" s="2" t="str">
        <f t="shared" si="318"/>
        <v>Pass</v>
      </c>
      <c r="J60" s="1">
        <v>-5</v>
      </c>
      <c r="K60" s="15">
        <v>-15.49</v>
      </c>
      <c r="L60" s="2">
        <f t="shared" si="319"/>
        <v>-10.49</v>
      </c>
      <c r="M60" s="2" t="str">
        <f t="shared" si="320"/>
        <v>Pass</v>
      </c>
      <c r="N60" s="15">
        <v>-15.56</v>
      </c>
      <c r="O60" s="2">
        <f t="shared" si="321"/>
        <v>-10.56</v>
      </c>
      <c r="P60" s="2" t="str">
        <f t="shared" si="322"/>
        <v>Pass</v>
      </c>
      <c r="Q60" s="1" t="s">
        <v>7</v>
      </c>
      <c r="R60" s="16">
        <v>-1.61</v>
      </c>
      <c r="S60" s="2" t="str">
        <f t="shared" si="323"/>
        <v>Pass</v>
      </c>
      <c r="T60" s="16">
        <v>-1.1200000000000001</v>
      </c>
      <c r="U60" s="2" t="str">
        <f t="shared" si="324"/>
        <v>Pass</v>
      </c>
      <c r="V60" s="28">
        <v>-3</v>
      </c>
      <c r="W60" s="16">
        <v>-1.61</v>
      </c>
      <c r="X60" s="2" t="str">
        <f t="shared" si="325"/>
        <v>Fail</v>
      </c>
      <c r="Y60" s="16">
        <v>-1.1200000000000001</v>
      </c>
      <c r="Z60" s="2" t="str">
        <f t="shared" si="326"/>
        <v>Fail</v>
      </c>
      <c r="AA60" s="1">
        <f t="shared" si="304"/>
        <v>-4.4818802700620033</v>
      </c>
      <c r="AB60" s="15">
        <v>-52.91</v>
      </c>
      <c r="AC60" s="2" t="str">
        <f t="shared" si="327"/>
        <v>Pass</v>
      </c>
      <c r="AD60" s="15">
        <v>-43.21</v>
      </c>
      <c r="AE60" s="2" t="str">
        <f t="shared" si="328"/>
        <v>Pass</v>
      </c>
      <c r="AF60" s="1">
        <v>-88</v>
      </c>
      <c r="AG60" s="15">
        <v>-100</v>
      </c>
      <c r="AH60" s="2">
        <f t="shared" si="329"/>
        <v>-12</v>
      </c>
      <c r="AI60" s="2" t="str">
        <f t="shared" si="330"/>
        <v>Pass</v>
      </c>
      <c r="AJ60" s="15">
        <v>23.39</v>
      </c>
      <c r="AK60" s="2">
        <f t="shared" ref="AK60:AK61" si="336">AJ60-AF60</f>
        <v>111.39</v>
      </c>
      <c r="AL60" s="2" t="str">
        <f t="shared" si="331"/>
        <v>Fail</v>
      </c>
      <c r="AM60" s="1">
        <v>-30</v>
      </c>
      <c r="AN60" s="15">
        <v>-100</v>
      </c>
      <c r="AO60" s="2">
        <f t="shared" si="332"/>
        <v>-70</v>
      </c>
      <c r="AP60" s="2" t="str">
        <f t="shared" si="333"/>
        <v>Fail</v>
      </c>
      <c r="AQ60" s="15">
        <v>23.39</v>
      </c>
      <c r="AR60" s="2">
        <f t="shared" si="315"/>
        <v>53.39</v>
      </c>
      <c r="AS60" s="2" t="str">
        <f t="shared" si="334"/>
        <v>Pass</v>
      </c>
      <c r="AT60" s="1">
        <v>16</v>
      </c>
      <c r="AU60" s="4">
        <f>B60-20</f>
        <v>5805</v>
      </c>
      <c r="AV60" s="15">
        <v>-1.61</v>
      </c>
      <c r="AW60" s="2" t="str">
        <f t="shared" si="201"/>
        <v>Fail</v>
      </c>
      <c r="AX60" s="15">
        <v>39</v>
      </c>
      <c r="AY60" s="2" t="str">
        <f t="shared" si="202"/>
        <v>Pass</v>
      </c>
      <c r="AZ60" s="1">
        <v>32</v>
      </c>
      <c r="BA60" s="4">
        <f>B60-40</f>
        <v>5785</v>
      </c>
      <c r="BB60" s="15">
        <v>39</v>
      </c>
      <c r="BC60" s="2" t="str">
        <f t="shared" si="203"/>
        <v>Pass</v>
      </c>
      <c r="BD60" s="15">
        <v>-1.1200000000000001</v>
      </c>
      <c r="BE60" s="2" t="str">
        <f t="shared" si="204"/>
        <v>Fail</v>
      </c>
    </row>
    <row r="61" spans="1:57" x14ac:dyDescent="0.2">
      <c r="A61" s="44" t="s">
        <v>65</v>
      </c>
      <c r="B61" s="4">
        <v>5180</v>
      </c>
      <c r="C61" s="28">
        <v>23</v>
      </c>
      <c r="D61" s="15">
        <v>25</v>
      </c>
      <c r="E61" s="2">
        <f>D61-C61</f>
        <v>2</v>
      </c>
      <c r="F61" s="2" t="str">
        <f>IF(ABS(E61)&lt;=1.5,"Pass","Fail")</f>
        <v>Fail</v>
      </c>
      <c r="G61" s="15">
        <v>23</v>
      </c>
      <c r="H61" s="2">
        <f t="shared" si="314"/>
        <v>0</v>
      </c>
      <c r="I61" s="2" t="str">
        <f>IF(ABS(H61)&lt;=1.5,"Pass","Fail")</f>
        <v>Pass</v>
      </c>
      <c r="J61" s="1">
        <v>-30</v>
      </c>
      <c r="K61" s="15">
        <v>-15.29</v>
      </c>
      <c r="L61" s="2">
        <f>K61-J61</f>
        <v>14.71</v>
      </c>
      <c r="M61" s="2" t="str">
        <f>IF((L61)&lt;=-2,"Pass","Fail")</f>
        <v>Fail</v>
      </c>
      <c r="N61" s="15">
        <v>-15.19</v>
      </c>
      <c r="O61" s="2">
        <f>N61-J61</f>
        <v>14.81</v>
      </c>
      <c r="P61" s="2" t="str">
        <f>IF((O61)&lt;=-2,"Pass","Fail")</f>
        <v>Fail</v>
      </c>
      <c r="Q61" s="1" t="s">
        <v>7</v>
      </c>
      <c r="R61" s="16">
        <v>-1.86</v>
      </c>
      <c r="S61" s="2" t="str">
        <f>IF(ABS(R61)&lt;=10,"Pass","Fail")</f>
        <v>Pass</v>
      </c>
      <c r="T61" s="16">
        <v>-1.35</v>
      </c>
      <c r="U61" s="2" t="str">
        <f>IF(ABS(T61)&lt;=10,"Pass","Fail")</f>
        <v>Pass</v>
      </c>
      <c r="V61" s="28">
        <v>-3</v>
      </c>
      <c r="W61" s="16">
        <v>-5</v>
      </c>
      <c r="X61" s="2" t="str">
        <f>IF((W61)&lt;=(V61),"Pass","Fail")</f>
        <v>Pass</v>
      </c>
      <c r="Y61" s="16">
        <v>-1.35</v>
      </c>
      <c r="Z61" s="2" t="str">
        <f>IF((Y61)&lt;=(V61),"Pass","Fail")</f>
        <v>Fail</v>
      </c>
      <c r="AA61" s="1">
        <f t="shared" si="304"/>
        <v>-4.4818802700620033</v>
      </c>
      <c r="AB61" s="15">
        <v>-55.86</v>
      </c>
      <c r="AC61" s="2" t="str">
        <f>IF((AB61)&lt;=(AA61),"Pass","Fail")</f>
        <v>Pass</v>
      </c>
      <c r="AD61" s="15">
        <v>-42.98</v>
      </c>
      <c r="AE61" s="2" t="str">
        <f>IF((AD61)&lt;=(AA61),"Pass","Fail")</f>
        <v>Pass</v>
      </c>
      <c r="AF61" s="1">
        <v>-67</v>
      </c>
      <c r="AG61" s="15">
        <v>-100</v>
      </c>
      <c r="AH61" s="2">
        <f>AG61-AF61</f>
        <v>-33</v>
      </c>
      <c r="AI61" s="2" t="str">
        <f>IF((AH61)&lt;=0,"Pass","Fail")</f>
        <v>Pass</v>
      </c>
      <c r="AJ61" s="15">
        <v>-90</v>
      </c>
      <c r="AK61" s="2">
        <f t="shared" si="336"/>
        <v>-23</v>
      </c>
      <c r="AL61" s="2" t="str">
        <f>IF((AK61)&lt;=0,"Pass","Fail")</f>
        <v>Pass</v>
      </c>
      <c r="AM61" s="1">
        <v>-30</v>
      </c>
      <c r="AN61" s="15">
        <v>-5</v>
      </c>
      <c r="AO61" s="2">
        <f>AN61-AM61</f>
        <v>25</v>
      </c>
      <c r="AP61" s="2" t="str">
        <f>IF((AO61)&gt;=0,"Pass","Fail")</f>
        <v>Pass</v>
      </c>
      <c r="AQ61" s="15">
        <v>-99</v>
      </c>
      <c r="AR61" s="2">
        <f t="shared" si="315"/>
        <v>-69</v>
      </c>
      <c r="AS61" s="2" t="str">
        <f>IF((AR61)&gt;=0,"Pass","Fail")</f>
        <v>Fail</v>
      </c>
      <c r="AT61" s="1">
        <v>-7</v>
      </c>
      <c r="AU61" s="4">
        <f>B61+20</f>
        <v>5200</v>
      </c>
      <c r="AV61" s="15">
        <v>-5</v>
      </c>
      <c r="AW61" s="2" t="str">
        <f t="shared" si="201"/>
        <v>Pass</v>
      </c>
      <c r="AX61" s="15">
        <v>-1.35</v>
      </c>
      <c r="AY61" s="2" t="str">
        <f t="shared" si="202"/>
        <v>Pass</v>
      </c>
      <c r="AZ61" s="1">
        <v>9</v>
      </c>
      <c r="BA61" s="4">
        <f>B61+40</f>
        <v>5220</v>
      </c>
      <c r="BB61" s="15">
        <v>39</v>
      </c>
      <c r="BC61" s="2" t="str">
        <f t="shared" si="203"/>
        <v>Pass</v>
      </c>
      <c r="BD61" s="15">
        <v>-1.1200000000000001</v>
      </c>
      <c r="BE61" s="2" t="str">
        <f t="shared" si="204"/>
        <v>Fail</v>
      </c>
    </row>
    <row r="62" spans="1:57" ht="13.5" customHeight="1" x14ac:dyDescent="0.2">
      <c r="A62" s="44"/>
      <c r="B62" s="4">
        <v>5260</v>
      </c>
      <c r="C62" s="28">
        <v>23</v>
      </c>
      <c r="D62" s="15">
        <v>24.47</v>
      </c>
      <c r="E62" s="2">
        <f t="shared" ref="E62:E63" si="337">D62-C62</f>
        <v>1.4699999999999989</v>
      </c>
      <c r="F62" s="2" t="str">
        <f t="shared" ref="F62:F63" si="338">IF(ABS(E62)&lt;=1.5,"Pass","Fail")</f>
        <v>Pass</v>
      </c>
      <c r="G62" s="15">
        <v>25</v>
      </c>
      <c r="H62" s="2">
        <f t="shared" si="314"/>
        <v>2</v>
      </c>
      <c r="I62" s="2" t="str">
        <f t="shared" ref="I62:I63" si="339">IF(ABS(H62)&lt;=1.5,"Pass","Fail")</f>
        <v>Fail</v>
      </c>
      <c r="J62" s="1">
        <v>-30</v>
      </c>
      <c r="K62" s="15">
        <v>-15.57</v>
      </c>
      <c r="L62" s="2">
        <f t="shared" ref="L62:L63" si="340">K62-J62</f>
        <v>14.43</v>
      </c>
      <c r="M62" s="2" t="str">
        <f t="shared" ref="M62:M63" si="341">IF((L62)&lt;=-2,"Pass","Fail")</f>
        <v>Fail</v>
      </c>
      <c r="N62" s="15">
        <v>-15.56</v>
      </c>
      <c r="O62" s="2">
        <f t="shared" ref="O62:O63" si="342">N62-J62</f>
        <v>14.44</v>
      </c>
      <c r="P62" s="2" t="str">
        <f t="shared" ref="P62:P63" si="343">IF((O62)&lt;=-2,"Pass","Fail")</f>
        <v>Fail</v>
      </c>
      <c r="Q62" s="1" t="s">
        <v>7</v>
      </c>
      <c r="R62" s="16">
        <v>-1.68</v>
      </c>
      <c r="S62" s="2" t="str">
        <f t="shared" ref="S62:S63" si="344">IF(ABS(R62)&lt;=10,"Pass","Fail")</f>
        <v>Pass</v>
      </c>
      <c r="T62" s="16">
        <v>-1.2</v>
      </c>
      <c r="U62" s="2" t="str">
        <f t="shared" ref="U62:U63" si="345">IF(ABS(T62)&lt;=10,"Pass","Fail")</f>
        <v>Pass</v>
      </c>
      <c r="V62" s="28">
        <v>-3</v>
      </c>
      <c r="W62" s="16">
        <v>-1.68</v>
      </c>
      <c r="X62" s="2" t="str">
        <f t="shared" ref="X62:X63" si="346">IF((W62)&lt;=(V62),"Pass","Fail")</f>
        <v>Fail</v>
      </c>
      <c r="Y62" s="16">
        <v>-1.2</v>
      </c>
      <c r="Z62" s="2" t="str">
        <f t="shared" ref="Z62:Z63" si="347">IF((Y62)&lt;=(V62),"Pass","Fail")</f>
        <v>Fail</v>
      </c>
      <c r="AA62" s="1">
        <f t="shared" si="304"/>
        <v>-4.4818802700620033</v>
      </c>
      <c r="AB62" s="15">
        <v>18</v>
      </c>
      <c r="AC62" s="2" t="str">
        <f t="shared" ref="AC62:AC63" si="348">IF((AB62)&lt;=(AA62),"Pass","Fail")</f>
        <v>Fail</v>
      </c>
      <c r="AD62" s="15">
        <v>-34.5</v>
      </c>
      <c r="AE62" s="2" t="str">
        <f t="shared" ref="AE62:AE63" si="349">IF((AD62)&lt;=(AA62),"Pass","Fail")</f>
        <v>Pass</v>
      </c>
      <c r="AF62" s="1">
        <v>-67</v>
      </c>
      <c r="AG62" s="15">
        <v>-100</v>
      </c>
      <c r="AH62" s="2">
        <f t="shared" ref="AH62:AH63" si="350">AG62-AF62</f>
        <v>-33</v>
      </c>
      <c r="AI62" s="2" t="str">
        <f t="shared" ref="AI62:AI63" si="351">IF((AH62)&lt;=0,"Pass","Fail")</f>
        <v>Pass</v>
      </c>
      <c r="AJ62" s="15">
        <v>-94</v>
      </c>
      <c r="AK62" s="2">
        <v>-67</v>
      </c>
      <c r="AL62" s="2" t="str">
        <f t="shared" ref="AL62:AL63" si="352">IF((AK62)&lt;=0,"Pass","Fail")</f>
        <v>Pass</v>
      </c>
      <c r="AM62" s="1">
        <v>-30</v>
      </c>
      <c r="AN62" s="15">
        <v>-100</v>
      </c>
      <c r="AO62" s="2">
        <f t="shared" ref="AO62:AO63" si="353">AN62-AM62</f>
        <v>-70</v>
      </c>
      <c r="AP62" s="2" t="str">
        <f t="shared" ref="AP62:AP63" si="354">IF((AO62)&gt;=0,"Pass","Fail")</f>
        <v>Fail</v>
      </c>
      <c r="AQ62" s="15">
        <v>-94</v>
      </c>
      <c r="AR62" s="2">
        <f t="shared" si="315"/>
        <v>-64</v>
      </c>
      <c r="AS62" s="2" t="str">
        <f t="shared" ref="AS62:AS63" si="355">IF((AR62)&gt;=0,"Pass","Fail")</f>
        <v>Fail</v>
      </c>
      <c r="AT62" s="1">
        <v>-7</v>
      </c>
      <c r="AU62" s="4">
        <f t="shared" si="26"/>
        <v>5280</v>
      </c>
      <c r="AV62" s="15">
        <v>-1.68</v>
      </c>
      <c r="AW62" s="2" t="str">
        <f t="shared" si="201"/>
        <v>Pass</v>
      </c>
      <c r="AX62" s="15">
        <v>-1.2</v>
      </c>
      <c r="AY62" s="2" t="str">
        <f t="shared" si="202"/>
        <v>Pass</v>
      </c>
      <c r="AZ62" s="1">
        <v>9</v>
      </c>
      <c r="BA62" s="4">
        <f t="shared" si="27"/>
        <v>5300</v>
      </c>
      <c r="BB62" s="15">
        <v>39</v>
      </c>
      <c r="BC62" s="2" t="str">
        <f t="shared" si="203"/>
        <v>Pass</v>
      </c>
      <c r="BD62" s="15">
        <v>-1.1200000000000001</v>
      </c>
      <c r="BE62" s="2" t="str">
        <f t="shared" si="204"/>
        <v>Fail</v>
      </c>
    </row>
    <row r="63" spans="1:57" ht="13.5" customHeight="1" x14ac:dyDescent="0.2">
      <c r="A63" s="44"/>
      <c r="B63" s="4">
        <v>5320</v>
      </c>
      <c r="C63" s="28">
        <v>23</v>
      </c>
      <c r="D63" s="15">
        <v>21.5</v>
      </c>
      <c r="E63" s="2">
        <f t="shared" si="337"/>
        <v>-1.5</v>
      </c>
      <c r="F63" s="2" t="str">
        <f t="shared" si="338"/>
        <v>Pass</v>
      </c>
      <c r="G63" s="15">
        <v>23.39</v>
      </c>
      <c r="H63" s="2">
        <f t="shared" si="314"/>
        <v>0.39000000000000057</v>
      </c>
      <c r="I63" s="2" t="str">
        <f t="shared" si="339"/>
        <v>Pass</v>
      </c>
      <c r="J63" s="1">
        <v>-30</v>
      </c>
      <c r="K63" s="15">
        <v>-15.49</v>
      </c>
      <c r="L63" s="2">
        <f t="shared" si="340"/>
        <v>14.51</v>
      </c>
      <c r="M63" s="2" t="str">
        <f t="shared" si="341"/>
        <v>Fail</v>
      </c>
      <c r="N63" s="15">
        <v>-15.56</v>
      </c>
      <c r="O63" s="2">
        <f t="shared" si="342"/>
        <v>14.44</v>
      </c>
      <c r="P63" s="2" t="str">
        <f t="shared" si="343"/>
        <v>Fail</v>
      </c>
      <c r="Q63" s="1" t="s">
        <v>7</v>
      </c>
      <c r="R63" s="16">
        <v>-1.61</v>
      </c>
      <c r="S63" s="2" t="str">
        <f t="shared" si="344"/>
        <v>Pass</v>
      </c>
      <c r="T63" s="16">
        <v>-1.1200000000000001</v>
      </c>
      <c r="U63" s="2" t="str">
        <f t="shared" si="345"/>
        <v>Pass</v>
      </c>
      <c r="V63" s="28">
        <v>-3</v>
      </c>
      <c r="W63" s="16">
        <v>-1.61</v>
      </c>
      <c r="X63" s="2" t="str">
        <f t="shared" si="346"/>
        <v>Fail</v>
      </c>
      <c r="Y63" s="16">
        <v>-1.1200000000000001</v>
      </c>
      <c r="Z63" s="2" t="str">
        <f t="shared" si="347"/>
        <v>Fail</v>
      </c>
      <c r="AA63" s="1">
        <f t="shared" si="304"/>
        <v>-4.4818802700620033</v>
      </c>
      <c r="AB63" s="15">
        <v>-52.91</v>
      </c>
      <c r="AC63" s="2" t="str">
        <f t="shared" si="348"/>
        <v>Pass</v>
      </c>
      <c r="AD63" s="15">
        <v>-43.21</v>
      </c>
      <c r="AE63" s="2" t="str">
        <f t="shared" si="349"/>
        <v>Pass</v>
      </c>
      <c r="AF63" s="1">
        <v>-67</v>
      </c>
      <c r="AG63" s="15">
        <v>-100</v>
      </c>
      <c r="AH63" s="2">
        <f t="shared" si="350"/>
        <v>-33</v>
      </c>
      <c r="AI63" s="2" t="str">
        <f t="shared" si="351"/>
        <v>Pass</v>
      </c>
      <c r="AJ63" s="15">
        <v>23.39</v>
      </c>
      <c r="AK63" s="2">
        <f t="shared" ref="AK63:AK64" si="356">AJ63-AF63</f>
        <v>90.39</v>
      </c>
      <c r="AL63" s="2" t="str">
        <f t="shared" si="352"/>
        <v>Fail</v>
      </c>
      <c r="AM63" s="1">
        <v>-30</v>
      </c>
      <c r="AN63" s="15">
        <v>-100</v>
      </c>
      <c r="AO63" s="2">
        <f t="shared" si="353"/>
        <v>-70</v>
      </c>
      <c r="AP63" s="2" t="str">
        <f t="shared" si="354"/>
        <v>Fail</v>
      </c>
      <c r="AQ63" s="15">
        <v>23.39</v>
      </c>
      <c r="AR63" s="2">
        <f t="shared" si="315"/>
        <v>53.39</v>
      </c>
      <c r="AS63" s="2" t="str">
        <f t="shared" si="355"/>
        <v>Pass</v>
      </c>
      <c r="AT63" s="1">
        <v>-7</v>
      </c>
      <c r="AU63" s="4">
        <f>B63-20</f>
        <v>5300</v>
      </c>
      <c r="AV63" s="15">
        <v>-1.61</v>
      </c>
      <c r="AW63" s="2" t="str">
        <f t="shared" si="201"/>
        <v>Pass</v>
      </c>
      <c r="AX63" s="15">
        <v>39</v>
      </c>
      <c r="AY63" s="2" t="str">
        <f t="shared" si="202"/>
        <v>Pass</v>
      </c>
      <c r="AZ63" s="1">
        <v>9</v>
      </c>
      <c r="BA63" s="4">
        <f>B63-40</f>
        <v>5280</v>
      </c>
      <c r="BB63" s="15">
        <v>39</v>
      </c>
      <c r="BC63" s="2" t="str">
        <f t="shared" si="203"/>
        <v>Pass</v>
      </c>
      <c r="BD63" s="15">
        <v>-1.1200000000000001</v>
      </c>
      <c r="BE63" s="2" t="str">
        <f t="shared" si="204"/>
        <v>Fail</v>
      </c>
    </row>
    <row r="64" spans="1:57" x14ac:dyDescent="0.2">
      <c r="A64" s="44"/>
      <c r="B64" s="4">
        <v>5500</v>
      </c>
      <c r="C64" s="28">
        <v>23</v>
      </c>
      <c r="D64" s="15">
        <v>25</v>
      </c>
      <c r="E64" s="2">
        <f>D64-C64</f>
        <v>2</v>
      </c>
      <c r="F64" s="2" t="str">
        <f>IF(ABS(E64)&lt;=1.5,"Pass","Fail")</f>
        <v>Fail</v>
      </c>
      <c r="G64" s="15">
        <v>23</v>
      </c>
      <c r="H64" s="2">
        <f t="shared" ref="H64:H71" si="357">G64-C64</f>
        <v>0</v>
      </c>
      <c r="I64" s="2" t="str">
        <f>IF(ABS(H64)&lt;=1.5,"Pass","Fail")</f>
        <v>Pass</v>
      </c>
      <c r="J64" s="1">
        <v>-30</v>
      </c>
      <c r="K64" s="15">
        <v>-15.29</v>
      </c>
      <c r="L64" s="2">
        <f>K64-J64</f>
        <v>14.71</v>
      </c>
      <c r="M64" s="2" t="str">
        <f>IF((L64)&lt;=-2,"Pass","Fail")</f>
        <v>Fail</v>
      </c>
      <c r="N64" s="15">
        <v>-15.19</v>
      </c>
      <c r="O64" s="2">
        <f>N64-J64</f>
        <v>14.81</v>
      </c>
      <c r="P64" s="2" t="str">
        <f>IF((O64)&lt;=-2,"Pass","Fail")</f>
        <v>Fail</v>
      </c>
      <c r="Q64" s="1" t="s">
        <v>7</v>
      </c>
      <c r="R64" s="16">
        <v>-1.86</v>
      </c>
      <c r="S64" s="2" t="str">
        <f>IF(ABS(R64)&lt;=10,"Pass","Fail")</f>
        <v>Pass</v>
      </c>
      <c r="T64" s="16">
        <v>-1.35</v>
      </c>
      <c r="U64" s="2" t="str">
        <f>IF(ABS(T64)&lt;=10,"Pass","Fail")</f>
        <v>Pass</v>
      </c>
      <c r="V64" s="28">
        <v>-3</v>
      </c>
      <c r="W64" s="16">
        <v>-5</v>
      </c>
      <c r="X64" s="2" t="str">
        <f>IF((W64)&lt;=(V64),"Pass","Fail")</f>
        <v>Pass</v>
      </c>
      <c r="Y64" s="16">
        <v>-1.35</v>
      </c>
      <c r="Z64" s="2" t="str">
        <f>IF((Y64)&lt;=(V64),"Pass","Fail")</f>
        <v>Fail</v>
      </c>
      <c r="AA64" s="1">
        <f t="shared" si="304"/>
        <v>-4.4818802700620033</v>
      </c>
      <c r="AB64" s="15">
        <v>-55.86</v>
      </c>
      <c r="AC64" s="2" t="str">
        <f>IF((AB64)&lt;=(AA64),"Pass","Fail")</f>
        <v>Pass</v>
      </c>
      <c r="AD64" s="15">
        <v>-42.98</v>
      </c>
      <c r="AE64" s="2" t="str">
        <f>IF((AD64)&lt;=(AA64),"Pass","Fail")</f>
        <v>Pass</v>
      </c>
      <c r="AF64" s="1">
        <v>-67</v>
      </c>
      <c r="AG64" s="15">
        <v>-100</v>
      </c>
      <c r="AH64" s="2">
        <f>AG64-AF64</f>
        <v>-33</v>
      </c>
      <c r="AI64" s="2" t="str">
        <f>IF((AH64)&lt;=0,"Pass","Fail")</f>
        <v>Pass</v>
      </c>
      <c r="AJ64" s="15">
        <v>-90</v>
      </c>
      <c r="AK64" s="2">
        <f t="shared" si="356"/>
        <v>-23</v>
      </c>
      <c r="AL64" s="2" t="str">
        <f>IF((AK64)&lt;=0,"Pass","Fail")</f>
        <v>Pass</v>
      </c>
      <c r="AM64" s="1">
        <v>-30</v>
      </c>
      <c r="AN64" s="15">
        <v>-5</v>
      </c>
      <c r="AO64" s="2">
        <f>AN64-AM64</f>
        <v>25</v>
      </c>
      <c r="AP64" s="2" t="str">
        <f>IF((AO64)&gt;=0,"Pass","Fail")</f>
        <v>Pass</v>
      </c>
      <c r="AQ64" s="15">
        <v>-99</v>
      </c>
      <c r="AR64" s="2">
        <f t="shared" ref="AR64:AR71" si="358">AQ64-AM64</f>
        <v>-69</v>
      </c>
      <c r="AS64" s="2" t="str">
        <f>IF((AR64)&gt;=0,"Pass","Fail")</f>
        <v>Fail</v>
      </c>
      <c r="AT64" s="1">
        <v>-7</v>
      </c>
      <c r="AU64" s="4">
        <f t="shared" si="26"/>
        <v>5520</v>
      </c>
      <c r="AV64" s="15">
        <v>-5</v>
      </c>
      <c r="AW64" s="2" t="str">
        <f t="shared" si="201"/>
        <v>Pass</v>
      </c>
      <c r="AX64" s="15">
        <v>-1.35</v>
      </c>
      <c r="AY64" s="2" t="str">
        <f t="shared" si="202"/>
        <v>Pass</v>
      </c>
      <c r="AZ64" s="1">
        <v>9</v>
      </c>
      <c r="BA64" s="4">
        <f t="shared" si="27"/>
        <v>5540</v>
      </c>
      <c r="BB64" s="15">
        <v>39</v>
      </c>
      <c r="BC64" s="2" t="str">
        <f t="shared" si="203"/>
        <v>Pass</v>
      </c>
      <c r="BD64" s="15">
        <v>-1.1200000000000001</v>
      </c>
      <c r="BE64" s="2" t="str">
        <f t="shared" si="204"/>
        <v>Fail</v>
      </c>
    </row>
    <row r="65" spans="1:57" ht="13.5" customHeight="1" x14ac:dyDescent="0.2">
      <c r="A65" s="44"/>
      <c r="B65" s="4">
        <v>5600</v>
      </c>
      <c r="C65" s="28">
        <v>23</v>
      </c>
      <c r="D65" s="15">
        <v>24.47</v>
      </c>
      <c r="E65" s="2">
        <f t="shared" ref="E65:E68" si="359">D65-C65</f>
        <v>1.4699999999999989</v>
      </c>
      <c r="F65" s="2" t="str">
        <f t="shared" ref="F65:F68" si="360">IF(ABS(E65)&lt;=1.5,"Pass","Fail")</f>
        <v>Pass</v>
      </c>
      <c r="G65" s="15">
        <v>25</v>
      </c>
      <c r="H65" s="2">
        <f t="shared" si="357"/>
        <v>2</v>
      </c>
      <c r="I65" s="2" t="str">
        <f t="shared" ref="I65:I68" si="361">IF(ABS(H65)&lt;=1.5,"Pass","Fail")</f>
        <v>Fail</v>
      </c>
      <c r="J65" s="1">
        <v>-30</v>
      </c>
      <c r="K65" s="15">
        <v>-15.57</v>
      </c>
      <c r="L65" s="2">
        <f t="shared" ref="L65:L68" si="362">K65-J65</f>
        <v>14.43</v>
      </c>
      <c r="M65" s="2" t="str">
        <f t="shared" ref="M65:M68" si="363">IF((L65)&lt;=-2,"Pass","Fail")</f>
        <v>Fail</v>
      </c>
      <c r="N65" s="15">
        <v>-15.56</v>
      </c>
      <c r="O65" s="2">
        <f t="shared" ref="O65:O68" si="364">N65-J65</f>
        <v>14.44</v>
      </c>
      <c r="P65" s="2" t="str">
        <f t="shared" ref="P65:P68" si="365">IF((O65)&lt;=-2,"Pass","Fail")</f>
        <v>Fail</v>
      </c>
      <c r="Q65" s="1" t="s">
        <v>7</v>
      </c>
      <c r="R65" s="16">
        <v>-1.68</v>
      </c>
      <c r="S65" s="2" t="str">
        <f t="shared" ref="S65:S68" si="366">IF(ABS(R65)&lt;=10,"Pass","Fail")</f>
        <v>Pass</v>
      </c>
      <c r="T65" s="16">
        <v>-1.2</v>
      </c>
      <c r="U65" s="2" t="str">
        <f t="shared" ref="U65:U68" si="367">IF(ABS(T65)&lt;=10,"Pass","Fail")</f>
        <v>Pass</v>
      </c>
      <c r="V65" s="28">
        <v>-3</v>
      </c>
      <c r="W65" s="16">
        <v>-1.68</v>
      </c>
      <c r="X65" s="2" t="str">
        <f t="shared" ref="X65:X68" si="368">IF((W65)&lt;=(V65),"Pass","Fail")</f>
        <v>Fail</v>
      </c>
      <c r="Y65" s="16">
        <v>-1.2</v>
      </c>
      <c r="Z65" s="2" t="str">
        <f t="shared" ref="Z65:Z68" si="369">IF((Y65)&lt;=(V65),"Pass","Fail")</f>
        <v>Fail</v>
      </c>
      <c r="AA65" s="1">
        <f t="shared" si="304"/>
        <v>-4.4818802700620033</v>
      </c>
      <c r="AB65" s="15">
        <v>18</v>
      </c>
      <c r="AC65" s="2" t="str">
        <f t="shared" ref="AC65:AC68" si="370">IF((AB65)&lt;=(AA65),"Pass","Fail")</f>
        <v>Fail</v>
      </c>
      <c r="AD65" s="15">
        <v>-34.5</v>
      </c>
      <c r="AE65" s="2" t="str">
        <f t="shared" ref="AE65:AE68" si="371">IF((AD65)&lt;=(AA65),"Pass","Fail")</f>
        <v>Pass</v>
      </c>
      <c r="AF65" s="1">
        <v>-67</v>
      </c>
      <c r="AG65" s="15">
        <v>-100</v>
      </c>
      <c r="AH65" s="2">
        <f t="shared" ref="AH65:AH68" si="372">AG65-AF65</f>
        <v>-33</v>
      </c>
      <c r="AI65" s="2" t="str">
        <f t="shared" ref="AI65:AI68" si="373">IF((AH65)&lt;=0,"Pass","Fail")</f>
        <v>Pass</v>
      </c>
      <c r="AJ65" s="15">
        <v>-94</v>
      </c>
      <c r="AK65" s="2">
        <v>-67</v>
      </c>
      <c r="AL65" s="2" t="str">
        <f t="shared" ref="AL65:AL68" si="374">IF((AK65)&lt;=0,"Pass","Fail")</f>
        <v>Pass</v>
      </c>
      <c r="AM65" s="1">
        <v>-30</v>
      </c>
      <c r="AN65" s="15">
        <v>-100</v>
      </c>
      <c r="AO65" s="2">
        <f t="shared" ref="AO65:AO68" si="375">AN65-AM65</f>
        <v>-70</v>
      </c>
      <c r="AP65" s="2" t="str">
        <f t="shared" ref="AP65:AP68" si="376">IF((AO65)&gt;=0,"Pass","Fail")</f>
        <v>Fail</v>
      </c>
      <c r="AQ65" s="15">
        <v>-94</v>
      </c>
      <c r="AR65" s="2">
        <f t="shared" si="358"/>
        <v>-64</v>
      </c>
      <c r="AS65" s="2" t="str">
        <f t="shared" ref="AS65:AS68" si="377">IF((AR65)&gt;=0,"Pass","Fail")</f>
        <v>Fail</v>
      </c>
      <c r="AT65" s="1">
        <v>-7</v>
      </c>
      <c r="AU65" s="4">
        <f t="shared" si="26"/>
        <v>5620</v>
      </c>
      <c r="AV65" s="15">
        <v>-1.68</v>
      </c>
      <c r="AW65" s="2" t="str">
        <f t="shared" si="201"/>
        <v>Pass</v>
      </c>
      <c r="AX65" s="15">
        <v>-1.2</v>
      </c>
      <c r="AY65" s="2" t="str">
        <f t="shared" si="202"/>
        <v>Pass</v>
      </c>
      <c r="AZ65" s="1">
        <v>9</v>
      </c>
      <c r="BA65" s="4">
        <f t="shared" si="27"/>
        <v>5640</v>
      </c>
      <c r="BB65" s="15">
        <v>39</v>
      </c>
      <c r="BC65" s="2" t="str">
        <f t="shared" si="203"/>
        <v>Pass</v>
      </c>
      <c r="BD65" s="15">
        <v>-1.1200000000000001</v>
      </c>
      <c r="BE65" s="2" t="str">
        <f t="shared" si="204"/>
        <v>Fail</v>
      </c>
    </row>
    <row r="66" spans="1:57" ht="13.5" customHeight="1" x14ac:dyDescent="0.2">
      <c r="A66" s="44"/>
      <c r="B66" s="4">
        <v>5745</v>
      </c>
      <c r="C66" s="28">
        <v>23</v>
      </c>
      <c r="D66" s="15">
        <v>21.5</v>
      </c>
      <c r="E66" s="2">
        <f t="shared" si="359"/>
        <v>-1.5</v>
      </c>
      <c r="F66" s="2" t="str">
        <f t="shared" si="360"/>
        <v>Pass</v>
      </c>
      <c r="G66" s="15">
        <v>23.39</v>
      </c>
      <c r="H66" s="2">
        <f t="shared" si="357"/>
        <v>0.39000000000000057</v>
      </c>
      <c r="I66" s="2" t="str">
        <f t="shared" si="361"/>
        <v>Pass</v>
      </c>
      <c r="J66" s="1">
        <v>-30</v>
      </c>
      <c r="K66" s="15">
        <v>-15.49</v>
      </c>
      <c r="L66" s="2">
        <f t="shared" si="362"/>
        <v>14.51</v>
      </c>
      <c r="M66" s="2" t="str">
        <f t="shared" si="363"/>
        <v>Fail</v>
      </c>
      <c r="N66" s="15">
        <v>-15.56</v>
      </c>
      <c r="O66" s="2">
        <f t="shared" si="364"/>
        <v>14.44</v>
      </c>
      <c r="P66" s="2" t="str">
        <f t="shared" si="365"/>
        <v>Fail</v>
      </c>
      <c r="Q66" s="1" t="s">
        <v>7</v>
      </c>
      <c r="R66" s="16">
        <v>-1.61</v>
      </c>
      <c r="S66" s="2" t="str">
        <f t="shared" si="366"/>
        <v>Pass</v>
      </c>
      <c r="T66" s="16">
        <v>-1.1200000000000001</v>
      </c>
      <c r="U66" s="2" t="str">
        <f t="shared" si="367"/>
        <v>Pass</v>
      </c>
      <c r="V66" s="28">
        <v>-3</v>
      </c>
      <c r="W66" s="16">
        <v>-1.61</v>
      </c>
      <c r="X66" s="2" t="str">
        <f t="shared" si="368"/>
        <v>Fail</v>
      </c>
      <c r="Y66" s="16">
        <v>-1.1200000000000001</v>
      </c>
      <c r="Z66" s="2" t="str">
        <f t="shared" si="369"/>
        <v>Fail</v>
      </c>
      <c r="AA66" s="1">
        <f t="shared" si="304"/>
        <v>-4.4818802700620033</v>
      </c>
      <c r="AB66" s="15">
        <v>-52.91</v>
      </c>
      <c r="AC66" s="2" t="str">
        <f t="shared" si="370"/>
        <v>Pass</v>
      </c>
      <c r="AD66" s="15">
        <v>-43.21</v>
      </c>
      <c r="AE66" s="2" t="str">
        <f t="shared" si="371"/>
        <v>Pass</v>
      </c>
      <c r="AF66" s="1">
        <v>-67</v>
      </c>
      <c r="AG66" s="15">
        <v>-100</v>
      </c>
      <c r="AH66" s="2">
        <f t="shared" si="372"/>
        <v>-33</v>
      </c>
      <c r="AI66" s="2" t="str">
        <f t="shared" si="373"/>
        <v>Pass</v>
      </c>
      <c r="AJ66" s="15">
        <v>23.39</v>
      </c>
      <c r="AK66" s="2">
        <f t="shared" ref="AK66" si="378">AJ66-AF66</f>
        <v>90.39</v>
      </c>
      <c r="AL66" s="2" t="str">
        <f t="shared" si="374"/>
        <v>Fail</v>
      </c>
      <c r="AM66" s="1">
        <v>-30</v>
      </c>
      <c r="AN66" s="15">
        <v>-100</v>
      </c>
      <c r="AO66" s="2">
        <f t="shared" si="375"/>
        <v>-70</v>
      </c>
      <c r="AP66" s="2" t="str">
        <f t="shared" si="376"/>
        <v>Fail</v>
      </c>
      <c r="AQ66" s="15">
        <v>23.39</v>
      </c>
      <c r="AR66" s="2">
        <f t="shared" si="358"/>
        <v>53.39</v>
      </c>
      <c r="AS66" s="2" t="str">
        <f t="shared" si="377"/>
        <v>Pass</v>
      </c>
      <c r="AT66" s="1">
        <v>-7</v>
      </c>
      <c r="AU66" s="4">
        <f t="shared" si="26"/>
        <v>5765</v>
      </c>
      <c r="AV66" s="15">
        <v>-1.61</v>
      </c>
      <c r="AW66" s="2" t="str">
        <f t="shared" si="201"/>
        <v>Pass</v>
      </c>
      <c r="AX66" s="15">
        <v>39</v>
      </c>
      <c r="AY66" s="2" t="str">
        <f t="shared" si="202"/>
        <v>Pass</v>
      </c>
      <c r="AZ66" s="1">
        <v>9</v>
      </c>
      <c r="BA66" s="4">
        <f t="shared" si="27"/>
        <v>5785</v>
      </c>
      <c r="BB66" s="15">
        <v>39</v>
      </c>
      <c r="BC66" s="2" t="str">
        <f t="shared" si="203"/>
        <v>Pass</v>
      </c>
      <c r="BD66" s="15">
        <v>-1.1200000000000001</v>
      </c>
      <c r="BE66" s="2" t="str">
        <f t="shared" si="204"/>
        <v>Fail</v>
      </c>
    </row>
    <row r="67" spans="1:57" ht="13.5" customHeight="1" x14ac:dyDescent="0.2">
      <c r="A67" s="44"/>
      <c r="B67" s="4">
        <v>5785</v>
      </c>
      <c r="C67" s="28">
        <v>23</v>
      </c>
      <c r="D67" s="15">
        <v>24.47</v>
      </c>
      <c r="E67" s="2">
        <f t="shared" si="359"/>
        <v>1.4699999999999989</v>
      </c>
      <c r="F67" s="2" t="str">
        <f t="shared" si="360"/>
        <v>Pass</v>
      </c>
      <c r="G67" s="15">
        <v>25</v>
      </c>
      <c r="H67" s="2">
        <f t="shared" si="357"/>
        <v>2</v>
      </c>
      <c r="I67" s="2" t="str">
        <f t="shared" si="361"/>
        <v>Fail</v>
      </c>
      <c r="J67" s="1">
        <v>-30</v>
      </c>
      <c r="K67" s="15">
        <v>-15.57</v>
      </c>
      <c r="L67" s="2">
        <f t="shared" si="362"/>
        <v>14.43</v>
      </c>
      <c r="M67" s="2" t="str">
        <f t="shared" si="363"/>
        <v>Fail</v>
      </c>
      <c r="N67" s="15">
        <v>-15.56</v>
      </c>
      <c r="O67" s="2">
        <f t="shared" si="364"/>
        <v>14.44</v>
      </c>
      <c r="P67" s="2" t="str">
        <f t="shared" si="365"/>
        <v>Fail</v>
      </c>
      <c r="Q67" s="1" t="s">
        <v>7</v>
      </c>
      <c r="R67" s="16">
        <v>-1.68</v>
      </c>
      <c r="S67" s="2" t="str">
        <f t="shared" si="366"/>
        <v>Pass</v>
      </c>
      <c r="T67" s="16">
        <v>-1.2</v>
      </c>
      <c r="U67" s="2" t="str">
        <f t="shared" si="367"/>
        <v>Pass</v>
      </c>
      <c r="V67" s="28">
        <v>-3</v>
      </c>
      <c r="W67" s="16">
        <v>-1.68</v>
      </c>
      <c r="X67" s="2" t="str">
        <f t="shared" si="368"/>
        <v>Fail</v>
      </c>
      <c r="Y67" s="16">
        <v>-1.2</v>
      </c>
      <c r="Z67" s="2" t="str">
        <f t="shared" si="369"/>
        <v>Fail</v>
      </c>
      <c r="AA67" s="1">
        <f t="shared" si="304"/>
        <v>-4.4818802700620033</v>
      </c>
      <c r="AB67" s="15">
        <v>18</v>
      </c>
      <c r="AC67" s="2" t="str">
        <f t="shared" si="370"/>
        <v>Fail</v>
      </c>
      <c r="AD67" s="15">
        <v>-34.5</v>
      </c>
      <c r="AE67" s="2" t="str">
        <f t="shared" si="371"/>
        <v>Pass</v>
      </c>
      <c r="AF67" s="1">
        <v>-67</v>
      </c>
      <c r="AG67" s="15">
        <v>-100</v>
      </c>
      <c r="AH67" s="2">
        <f t="shared" si="372"/>
        <v>-33</v>
      </c>
      <c r="AI67" s="2" t="str">
        <f t="shared" si="373"/>
        <v>Pass</v>
      </c>
      <c r="AJ67" s="15">
        <v>-94</v>
      </c>
      <c r="AK67" s="2">
        <v>-67</v>
      </c>
      <c r="AL67" s="2" t="str">
        <f t="shared" si="374"/>
        <v>Pass</v>
      </c>
      <c r="AM67" s="1">
        <v>-30</v>
      </c>
      <c r="AN67" s="15">
        <v>-100</v>
      </c>
      <c r="AO67" s="2">
        <f t="shared" si="375"/>
        <v>-70</v>
      </c>
      <c r="AP67" s="2" t="str">
        <f t="shared" si="376"/>
        <v>Fail</v>
      </c>
      <c r="AQ67" s="15">
        <v>-94</v>
      </c>
      <c r="AR67" s="2">
        <f t="shared" si="358"/>
        <v>-64</v>
      </c>
      <c r="AS67" s="2" t="str">
        <f t="shared" si="377"/>
        <v>Fail</v>
      </c>
      <c r="AT67" s="1">
        <v>-7</v>
      </c>
      <c r="AU67" s="4">
        <f t="shared" si="26"/>
        <v>5805</v>
      </c>
      <c r="AV67" s="15">
        <v>-1.68</v>
      </c>
      <c r="AW67" s="2" t="str">
        <f t="shared" si="201"/>
        <v>Pass</v>
      </c>
      <c r="AX67" s="15">
        <v>-1.2</v>
      </c>
      <c r="AY67" s="2" t="str">
        <f t="shared" si="202"/>
        <v>Pass</v>
      </c>
      <c r="AZ67" s="1">
        <v>9</v>
      </c>
      <c r="BA67" s="4">
        <f t="shared" si="27"/>
        <v>5825</v>
      </c>
      <c r="BB67" s="15">
        <v>39</v>
      </c>
      <c r="BC67" s="2" t="str">
        <f t="shared" si="203"/>
        <v>Pass</v>
      </c>
      <c r="BD67" s="15">
        <v>-1.1200000000000001</v>
      </c>
      <c r="BE67" s="2" t="str">
        <f t="shared" si="204"/>
        <v>Fail</v>
      </c>
    </row>
    <row r="68" spans="1:57" ht="13.5" customHeight="1" x14ac:dyDescent="0.2">
      <c r="A68" s="44"/>
      <c r="B68" s="4">
        <v>5825</v>
      </c>
      <c r="C68" s="28">
        <v>23</v>
      </c>
      <c r="D68" s="15">
        <v>21.5</v>
      </c>
      <c r="E68" s="2">
        <f t="shared" si="359"/>
        <v>-1.5</v>
      </c>
      <c r="F68" s="2" t="str">
        <f t="shared" si="360"/>
        <v>Pass</v>
      </c>
      <c r="G68" s="15">
        <v>23.39</v>
      </c>
      <c r="H68" s="2">
        <f t="shared" si="357"/>
        <v>0.39000000000000057</v>
      </c>
      <c r="I68" s="2" t="str">
        <f t="shared" si="361"/>
        <v>Pass</v>
      </c>
      <c r="J68" s="1">
        <v>-30</v>
      </c>
      <c r="K68" s="15">
        <v>-15.49</v>
      </c>
      <c r="L68" s="2">
        <f t="shared" si="362"/>
        <v>14.51</v>
      </c>
      <c r="M68" s="2" t="str">
        <f t="shared" si="363"/>
        <v>Fail</v>
      </c>
      <c r="N68" s="15">
        <v>-15.56</v>
      </c>
      <c r="O68" s="2">
        <f t="shared" si="364"/>
        <v>14.44</v>
      </c>
      <c r="P68" s="2" t="str">
        <f t="shared" si="365"/>
        <v>Fail</v>
      </c>
      <c r="Q68" s="1" t="s">
        <v>7</v>
      </c>
      <c r="R68" s="16">
        <v>-1.61</v>
      </c>
      <c r="S68" s="2" t="str">
        <f t="shared" si="366"/>
        <v>Pass</v>
      </c>
      <c r="T68" s="16">
        <v>-1.1200000000000001</v>
      </c>
      <c r="U68" s="2" t="str">
        <f t="shared" si="367"/>
        <v>Pass</v>
      </c>
      <c r="V68" s="28">
        <v>-3</v>
      </c>
      <c r="W68" s="16">
        <v>-1.61</v>
      </c>
      <c r="X68" s="2" t="str">
        <f t="shared" si="368"/>
        <v>Fail</v>
      </c>
      <c r="Y68" s="16">
        <v>-1.1200000000000001</v>
      </c>
      <c r="Z68" s="2" t="str">
        <f t="shared" si="369"/>
        <v>Fail</v>
      </c>
      <c r="AA68" s="1">
        <f t="shared" si="304"/>
        <v>-4.4818802700620033</v>
      </c>
      <c r="AB68" s="15">
        <v>-52.91</v>
      </c>
      <c r="AC68" s="2" t="str">
        <f t="shared" si="370"/>
        <v>Pass</v>
      </c>
      <c r="AD68" s="15">
        <v>-43.21</v>
      </c>
      <c r="AE68" s="2" t="str">
        <f t="shared" si="371"/>
        <v>Pass</v>
      </c>
      <c r="AF68" s="1">
        <v>-67</v>
      </c>
      <c r="AG68" s="15">
        <v>-100</v>
      </c>
      <c r="AH68" s="2">
        <f t="shared" si="372"/>
        <v>-33</v>
      </c>
      <c r="AI68" s="2" t="str">
        <f t="shared" si="373"/>
        <v>Pass</v>
      </c>
      <c r="AJ68" s="15">
        <v>23.39</v>
      </c>
      <c r="AK68" s="2">
        <f t="shared" ref="AK68:AK69" si="379">AJ68-AF68</f>
        <v>90.39</v>
      </c>
      <c r="AL68" s="2" t="str">
        <f t="shared" si="374"/>
        <v>Fail</v>
      </c>
      <c r="AM68" s="1">
        <v>-30</v>
      </c>
      <c r="AN68" s="15">
        <v>-100</v>
      </c>
      <c r="AO68" s="2">
        <f t="shared" si="375"/>
        <v>-70</v>
      </c>
      <c r="AP68" s="2" t="str">
        <f t="shared" si="376"/>
        <v>Fail</v>
      </c>
      <c r="AQ68" s="15">
        <v>23.39</v>
      </c>
      <c r="AR68" s="2">
        <f t="shared" si="358"/>
        <v>53.39</v>
      </c>
      <c r="AS68" s="2" t="str">
        <f t="shared" si="377"/>
        <v>Pass</v>
      </c>
      <c r="AT68" s="1">
        <v>-7</v>
      </c>
      <c r="AU68" s="4">
        <f>B68-20</f>
        <v>5805</v>
      </c>
      <c r="AV68" s="15">
        <v>-1.61</v>
      </c>
      <c r="AW68" s="2" t="str">
        <f t="shared" si="201"/>
        <v>Pass</v>
      </c>
      <c r="AX68" s="15">
        <v>39</v>
      </c>
      <c r="AY68" s="2" t="str">
        <f t="shared" si="202"/>
        <v>Pass</v>
      </c>
      <c r="AZ68" s="1">
        <v>9</v>
      </c>
      <c r="BA68" s="4">
        <f>B68-40</f>
        <v>5785</v>
      </c>
      <c r="BB68" s="15">
        <v>39</v>
      </c>
      <c r="BC68" s="2" t="str">
        <f t="shared" si="203"/>
        <v>Pass</v>
      </c>
      <c r="BD68" s="15">
        <v>-1.1200000000000001</v>
      </c>
      <c r="BE68" s="2" t="str">
        <f t="shared" si="204"/>
        <v>Fail</v>
      </c>
    </row>
    <row r="69" spans="1:57" x14ac:dyDescent="0.2">
      <c r="A69" s="44" t="s">
        <v>66</v>
      </c>
      <c r="B69" s="4">
        <v>5190</v>
      </c>
      <c r="C69" s="28">
        <v>23</v>
      </c>
      <c r="D69" s="15">
        <v>25</v>
      </c>
      <c r="E69" s="2">
        <f>D69-C69</f>
        <v>2</v>
      </c>
      <c r="F69" s="2" t="str">
        <f>IF(ABS(E69)&lt;=1.5,"Pass","Fail")</f>
        <v>Fail</v>
      </c>
      <c r="G69" s="15">
        <v>23</v>
      </c>
      <c r="H69" s="2">
        <f t="shared" si="357"/>
        <v>0</v>
      </c>
      <c r="I69" s="2" t="str">
        <f>IF(ABS(H69)&lt;=1.5,"Pass","Fail")</f>
        <v>Pass</v>
      </c>
      <c r="J69" s="1">
        <v>-5</v>
      </c>
      <c r="K69" s="15">
        <v>-15.29</v>
      </c>
      <c r="L69" s="2">
        <f>K69-J69</f>
        <v>-10.29</v>
      </c>
      <c r="M69" s="2" t="str">
        <f>IF((L69)&lt;=-2,"Pass","Fail")</f>
        <v>Pass</v>
      </c>
      <c r="N69" s="15">
        <v>-15.19</v>
      </c>
      <c r="O69" s="2">
        <f>N69-J69</f>
        <v>-10.19</v>
      </c>
      <c r="P69" s="2" t="str">
        <f>IF((O69)&lt;=-2,"Pass","Fail")</f>
        <v>Pass</v>
      </c>
      <c r="Q69" s="1" t="s">
        <v>7</v>
      </c>
      <c r="R69" s="16">
        <v>-1.86</v>
      </c>
      <c r="S69" s="2" t="str">
        <f>IF(ABS(R69)&lt;=10,"Pass","Fail")</f>
        <v>Pass</v>
      </c>
      <c r="T69" s="16">
        <v>-1.35</v>
      </c>
      <c r="U69" s="2" t="str">
        <f>IF(ABS(T69)&lt;=10,"Pass","Fail")</f>
        <v>Pass</v>
      </c>
      <c r="V69" s="28">
        <v>-3</v>
      </c>
      <c r="W69" s="16">
        <v>-5</v>
      </c>
      <c r="X69" s="2" t="str">
        <f>IF((W69)&lt;=(V69),"Pass","Fail")</f>
        <v>Pass</v>
      </c>
      <c r="Y69" s="16">
        <v>-1.35</v>
      </c>
      <c r="Z69" s="2" t="str">
        <f>IF((Y69)&lt;=(V69),"Pass","Fail")</f>
        <v>Fail</v>
      </c>
      <c r="AA69" s="1">
        <f>C69-10*LOG(1140)</f>
        <v>-7.5690485133647272</v>
      </c>
      <c r="AB69" s="15">
        <v>-55.86</v>
      </c>
      <c r="AC69" s="2" t="str">
        <f>IF((AB69)&lt;=(AA69),"Pass","Fail")</f>
        <v>Pass</v>
      </c>
      <c r="AD69" s="15">
        <v>-42.98</v>
      </c>
      <c r="AE69" s="2" t="str">
        <f>IF((AD69)&lt;=(AA69),"Pass","Fail")</f>
        <v>Pass</v>
      </c>
      <c r="AF69" s="1">
        <v>-85</v>
      </c>
      <c r="AG69" s="15">
        <v>-100</v>
      </c>
      <c r="AH69" s="2">
        <f>AG69-AF69</f>
        <v>-15</v>
      </c>
      <c r="AI69" s="2" t="str">
        <f>IF((AH69)&lt;=0,"Pass","Fail")</f>
        <v>Pass</v>
      </c>
      <c r="AJ69" s="15">
        <v>-90</v>
      </c>
      <c r="AK69" s="2">
        <f t="shared" si="379"/>
        <v>-5</v>
      </c>
      <c r="AL69" s="2" t="str">
        <f>IF((AK69)&lt;=0,"Pass","Fail")</f>
        <v>Pass</v>
      </c>
      <c r="AM69" s="1">
        <v>-30</v>
      </c>
      <c r="AN69" s="15">
        <v>-5</v>
      </c>
      <c r="AO69" s="2">
        <f>AN69-AM69</f>
        <v>25</v>
      </c>
      <c r="AP69" s="2" t="str">
        <f>IF((AO69)&gt;=0,"Pass","Fail")</f>
        <v>Pass</v>
      </c>
      <c r="AQ69" s="15">
        <v>-99</v>
      </c>
      <c r="AR69" s="2">
        <f t="shared" si="358"/>
        <v>-69</v>
      </c>
      <c r="AS69" s="2" t="str">
        <f>IF((AR69)&gt;=0,"Pass","Fail")</f>
        <v>Fail</v>
      </c>
      <c r="AT69" s="1">
        <v>16</v>
      </c>
      <c r="AU69" s="4">
        <f>B69+40</f>
        <v>5230</v>
      </c>
      <c r="AV69" s="15">
        <v>-5</v>
      </c>
      <c r="AW69" s="2" t="str">
        <f t="shared" ref="AW69:AW94" si="380">IF((AV69)&gt;=(AT69),"Pass","Fail")</f>
        <v>Fail</v>
      </c>
      <c r="AX69" s="15">
        <v>-1.35</v>
      </c>
      <c r="AY69" s="2" t="str">
        <f t="shared" ref="AY69:AY94" si="381">IF((AX69)&gt;=(AT69),"Pass","Fail")</f>
        <v>Fail</v>
      </c>
      <c r="AZ69" s="1">
        <v>32</v>
      </c>
      <c r="BA69" s="4">
        <f>B69+80</f>
        <v>5270</v>
      </c>
      <c r="BB69" s="15">
        <v>39</v>
      </c>
      <c r="BC69" s="2" t="str">
        <f t="shared" ref="BC69:BC94" si="382">IF((BB69)&gt;=(AZ69),"Pass","Fail")</f>
        <v>Pass</v>
      </c>
      <c r="BD69" s="15">
        <v>-1.1200000000000001</v>
      </c>
      <c r="BE69" s="2" t="str">
        <f t="shared" ref="BE69:BE94" si="383">IF((BD69)&gt;=(AZ69),"Pass","Fail")</f>
        <v>Fail</v>
      </c>
    </row>
    <row r="70" spans="1:57" ht="13.5" customHeight="1" x14ac:dyDescent="0.2">
      <c r="A70" s="44"/>
      <c r="B70" s="4">
        <v>5270</v>
      </c>
      <c r="C70" s="28">
        <v>23</v>
      </c>
      <c r="D70" s="15">
        <v>24.47</v>
      </c>
      <c r="E70" s="2">
        <f t="shared" ref="E70:E71" si="384">D70-C70</f>
        <v>1.4699999999999989</v>
      </c>
      <c r="F70" s="2" t="str">
        <f t="shared" ref="F70:F71" si="385">IF(ABS(E70)&lt;=1.5,"Pass","Fail")</f>
        <v>Pass</v>
      </c>
      <c r="G70" s="15">
        <v>25</v>
      </c>
      <c r="H70" s="2">
        <f t="shared" si="357"/>
        <v>2</v>
      </c>
      <c r="I70" s="2" t="str">
        <f t="shared" ref="I70:I71" si="386">IF(ABS(H70)&lt;=1.5,"Pass","Fail")</f>
        <v>Fail</v>
      </c>
      <c r="J70" s="1">
        <v>-5</v>
      </c>
      <c r="K70" s="15">
        <v>-15.57</v>
      </c>
      <c r="L70" s="2">
        <f t="shared" ref="L70:L71" si="387">K70-J70</f>
        <v>-10.57</v>
      </c>
      <c r="M70" s="2" t="str">
        <f t="shared" ref="M70:M71" si="388">IF((L70)&lt;=-2,"Pass","Fail")</f>
        <v>Pass</v>
      </c>
      <c r="N70" s="15">
        <v>-15.56</v>
      </c>
      <c r="O70" s="2">
        <f t="shared" ref="O70:O71" si="389">N70-J70</f>
        <v>-10.56</v>
      </c>
      <c r="P70" s="2" t="str">
        <f t="shared" ref="P70:P71" si="390">IF((O70)&lt;=-2,"Pass","Fail")</f>
        <v>Pass</v>
      </c>
      <c r="Q70" s="1" t="s">
        <v>7</v>
      </c>
      <c r="R70" s="16">
        <v>-1.68</v>
      </c>
      <c r="S70" s="2" t="str">
        <f t="shared" ref="S70:S71" si="391">IF(ABS(R70)&lt;=10,"Pass","Fail")</f>
        <v>Pass</v>
      </c>
      <c r="T70" s="16">
        <v>-1.2</v>
      </c>
      <c r="U70" s="2" t="str">
        <f t="shared" ref="U70:U71" si="392">IF(ABS(T70)&lt;=10,"Pass","Fail")</f>
        <v>Pass</v>
      </c>
      <c r="V70" s="28">
        <v>-3</v>
      </c>
      <c r="W70" s="16">
        <v>-1.68</v>
      </c>
      <c r="X70" s="2" t="str">
        <f t="shared" ref="X70:X71" si="393">IF((W70)&lt;=(V70),"Pass","Fail")</f>
        <v>Fail</v>
      </c>
      <c r="Y70" s="16">
        <v>-1.2</v>
      </c>
      <c r="Z70" s="2" t="str">
        <f t="shared" ref="Z70:Z71" si="394">IF((Y70)&lt;=(V70),"Pass","Fail")</f>
        <v>Fail</v>
      </c>
      <c r="AA70" s="1">
        <f t="shared" ref="AA70:AA84" si="395">C70-10*LOG(1140)</f>
        <v>-7.5690485133647272</v>
      </c>
      <c r="AB70" s="15">
        <v>18</v>
      </c>
      <c r="AC70" s="2" t="str">
        <f t="shared" ref="AC70:AC71" si="396">IF((AB70)&lt;=(AA70),"Pass","Fail")</f>
        <v>Fail</v>
      </c>
      <c r="AD70" s="15">
        <v>-34.5</v>
      </c>
      <c r="AE70" s="2" t="str">
        <f t="shared" ref="AE70:AE71" si="397">IF((AD70)&lt;=(AA70),"Pass","Fail")</f>
        <v>Pass</v>
      </c>
      <c r="AF70" s="1">
        <v>-85</v>
      </c>
      <c r="AG70" s="15">
        <v>-100</v>
      </c>
      <c r="AH70" s="2">
        <f t="shared" ref="AH70:AH71" si="398">AG70-AF70</f>
        <v>-15</v>
      </c>
      <c r="AI70" s="2" t="str">
        <f t="shared" ref="AI70:AI71" si="399">IF((AH70)&lt;=0,"Pass","Fail")</f>
        <v>Pass</v>
      </c>
      <c r="AJ70" s="15">
        <v>-94</v>
      </c>
      <c r="AK70" s="2">
        <v>-67</v>
      </c>
      <c r="AL70" s="2" t="str">
        <f t="shared" ref="AL70:AL71" si="400">IF((AK70)&lt;=0,"Pass","Fail")</f>
        <v>Pass</v>
      </c>
      <c r="AM70" s="1">
        <v>-30</v>
      </c>
      <c r="AN70" s="15">
        <v>-100</v>
      </c>
      <c r="AO70" s="2">
        <f t="shared" ref="AO70:AO71" si="401">AN70-AM70</f>
        <v>-70</v>
      </c>
      <c r="AP70" s="2" t="str">
        <f t="shared" ref="AP70:AP71" si="402">IF((AO70)&gt;=0,"Pass","Fail")</f>
        <v>Fail</v>
      </c>
      <c r="AQ70" s="15">
        <v>-94</v>
      </c>
      <c r="AR70" s="2">
        <f t="shared" si="358"/>
        <v>-64</v>
      </c>
      <c r="AS70" s="2" t="str">
        <f t="shared" ref="AS70:AS71" si="403">IF((AR70)&gt;=0,"Pass","Fail")</f>
        <v>Fail</v>
      </c>
      <c r="AT70" s="1">
        <v>16</v>
      </c>
      <c r="AU70" s="4">
        <f t="shared" si="224"/>
        <v>5310</v>
      </c>
      <c r="AV70" s="15">
        <v>-1.68</v>
      </c>
      <c r="AW70" s="2" t="str">
        <f t="shared" si="380"/>
        <v>Fail</v>
      </c>
      <c r="AX70" s="15">
        <v>-1.2</v>
      </c>
      <c r="AY70" s="2" t="str">
        <f t="shared" si="381"/>
        <v>Fail</v>
      </c>
      <c r="AZ70" s="1">
        <v>32</v>
      </c>
      <c r="BA70" s="4">
        <f>B70-80</f>
        <v>5190</v>
      </c>
      <c r="BB70" s="15">
        <v>39</v>
      </c>
      <c r="BC70" s="2" t="str">
        <f t="shared" si="382"/>
        <v>Pass</v>
      </c>
      <c r="BD70" s="15">
        <v>-1.1200000000000001</v>
      </c>
      <c r="BE70" s="2" t="str">
        <f t="shared" si="383"/>
        <v>Fail</v>
      </c>
    </row>
    <row r="71" spans="1:57" ht="13.5" customHeight="1" x14ac:dyDescent="0.2">
      <c r="A71" s="44"/>
      <c r="B71" s="4">
        <v>5310</v>
      </c>
      <c r="C71" s="28">
        <v>23</v>
      </c>
      <c r="D71" s="15">
        <v>21.5</v>
      </c>
      <c r="E71" s="2">
        <f t="shared" si="384"/>
        <v>-1.5</v>
      </c>
      <c r="F71" s="2" t="str">
        <f t="shared" si="385"/>
        <v>Pass</v>
      </c>
      <c r="G71" s="15">
        <v>23.39</v>
      </c>
      <c r="H71" s="2">
        <f t="shared" si="357"/>
        <v>0.39000000000000057</v>
      </c>
      <c r="I71" s="2" t="str">
        <f t="shared" si="386"/>
        <v>Pass</v>
      </c>
      <c r="J71" s="1">
        <v>-5</v>
      </c>
      <c r="K71" s="15">
        <v>-15.49</v>
      </c>
      <c r="L71" s="2">
        <f t="shared" si="387"/>
        <v>-10.49</v>
      </c>
      <c r="M71" s="2" t="str">
        <f t="shared" si="388"/>
        <v>Pass</v>
      </c>
      <c r="N71" s="15">
        <v>-15.56</v>
      </c>
      <c r="O71" s="2">
        <f t="shared" si="389"/>
        <v>-10.56</v>
      </c>
      <c r="P71" s="2" t="str">
        <f t="shared" si="390"/>
        <v>Pass</v>
      </c>
      <c r="Q71" s="1" t="s">
        <v>7</v>
      </c>
      <c r="R71" s="16">
        <v>-1.61</v>
      </c>
      <c r="S71" s="2" t="str">
        <f t="shared" si="391"/>
        <v>Pass</v>
      </c>
      <c r="T71" s="16">
        <v>-1.1200000000000001</v>
      </c>
      <c r="U71" s="2" t="str">
        <f t="shared" si="392"/>
        <v>Pass</v>
      </c>
      <c r="V71" s="28">
        <v>-3</v>
      </c>
      <c r="W71" s="16">
        <v>-1.61</v>
      </c>
      <c r="X71" s="2" t="str">
        <f t="shared" si="393"/>
        <v>Fail</v>
      </c>
      <c r="Y71" s="16">
        <v>-1.1200000000000001</v>
      </c>
      <c r="Z71" s="2" t="str">
        <f t="shared" si="394"/>
        <v>Fail</v>
      </c>
      <c r="AA71" s="1">
        <f t="shared" si="395"/>
        <v>-7.5690485133647272</v>
      </c>
      <c r="AB71" s="15">
        <v>-52.91</v>
      </c>
      <c r="AC71" s="2" t="str">
        <f t="shared" si="396"/>
        <v>Pass</v>
      </c>
      <c r="AD71" s="15">
        <v>-43.21</v>
      </c>
      <c r="AE71" s="2" t="str">
        <f t="shared" si="397"/>
        <v>Pass</v>
      </c>
      <c r="AF71" s="1">
        <v>-85</v>
      </c>
      <c r="AG71" s="15">
        <v>-100</v>
      </c>
      <c r="AH71" s="2">
        <f t="shared" si="398"/>
        <v>-15</v>
      </c>
      <c r="AI71" s="2" t="str">
        <f t="shared" si="399"/>
        <v>Pass</v>
      </c>
      <c r="AJ71" s="15">
        <v>23.39</v>
      </c>
      <c r="AK71" s="2">
        <f t="shared" ref="AK71:AK72" si="404">AJ71-AF71</f>
        <v>108.39</v>
      </c>
      <c r="AL71" s="2" t="str">
        <f t="shared" si="400"/>
        <v>Fail</v>
      </c>
      <c r="AM71" s="1">
        <v>-30</v>
      </c>
      <c r="AN71" s="15">
        <v>-100</v>
      </c>
      <c r="AO71" s="2">
        <f t="shared" si="401"/>
        <v>-70</v>
      </c>
      <c r="AP71" s="2" t="str">
        <f t="shared" si="402"/>
        <v>Fail</v>
      </c>
      <c r="AQ71" s="15">
        <v>23.39</v>
      </c>
      <c r="AR71" s="2">
        <f t="shared" si="358"/>
        <v>53.39</v>
      </c>
      <c r="AS71" s="2" t="str">
        <f t="shared" si="403"/>
        <v>Pass</v>
      </c>
      <c r="AT71" s="1">
        <v>16</v>
      </c>
      <c r="AU71" s="4">
        <f>B71-40</f>
        <v>5270</v>
      </c>
      <c r="AV71" s="15">
        <v>-1.61</v>
      </c>
      <c r="AW71" s="2" t="str">
        <f t="shared" si="380"/>
        <v>Fail</v>
      </c>
      <c r="AX71" s="15">
        <v>39</v>
      </c>
      <c r="AY71" s="2" t="str">
        <f t="shared" si="381"/>
        <v>Pass</v>
      </c>
      <c r="AZ71" s="1">
        <v>32</v>
      </c>
      <c r="BA71" s="4">
        <f>B71-80</f>
        <v>5230</v>
      </c>
      <c r="BB71" s="15">
        <v>39</v>
      </c>
      <c r="BC71" s="2" t="str">
        <f t="shared" si="382"/>
        <v>Pass</v>
      </c>
      <c r="BD71" s="15">
        <v>-1.1200000000000001</v>
      </c>
      <c r="BE71" s="2" t="str">
        <f t="shared" si="383"/>
        <v>Fail</v>
      </c>
    </row>
    <row r="72" spans="1:57" x14ac:dyDescent="0.2">
      <c r="A72" s="44"/>
      <c r="B72" s="4">
        <v>5510</v>
      </c>
      <c r="C72" s="28">
        <v>23</v>
      </c>
      <c r="D72" s="15">
        <v>25</v>
      </c>
      <c r="E72" s="2">
        <f>D72-C72</f>
        <v>2</v>
      </c>
      <c r="F72" s="2" t="str">
        <f>IF(ABS(E72)&lt;=1.5,"Pass","Fail")</f>
        <v>Fail</v>
      </c>
      <c r="G72" s="15">
        <v>23</v>
      </c>
      <c r="H72" s="2">
        <f t="shared" ref="H72:H87" si="405">G72-C72</f>
        <v>0</v>
      </c>
      <c r="I72" s="2" t="str">
        <f>IF(ABS(H72)&lt;=1.5,"Pass","Fail")</f>
        <v>Pass</v>
      </c>
      <c r="J72" s="1">
        <v>-5</v>
      </c>
      <c r="K72" s="15">
        <v>-15.29</v>
      </c>
      <c r="L72" s="2">
        <f>K72-J72</f>
        <v>-10.29</v>
      </c>
      <c r="M72" s="2" t="str">
        <f>IF((L72)&lt;=-2,"Pass","Fail")</f>
        <v>Pass</v>
      </c>
      <c r="N72" s="15">
        <v>-15.19</v>
      </c>
      <c r="O72" s="2">
        <f>N72-J72</f>
        <v>-10.19</v>
      </c>
      <c r="P72" s="2" t="str">
        <f>IF((O72)&lt;=-2,"Pass","Fail")</f>
        <v>Pass</v>
      </c>
      <c r="Q72" s="1" t="s">
        <v>7</v>
      </c>
      <c r="R72" s="16">
        <v>-1.86</v>
      </c>
      <c r="S72" s="2" t="str">
        <f>IF(ABS(R72)&lt;=10,"Pass","Fail")</f>
        <v>Pass</v>
      </c>
      <c r="T72" s="16">
        <v>-1.35</v>
      </c>
      <c r="U72" s="2" t="str">
        <f>IF(ABS(T72)&lt;=10,"Pass","Fail")</f>
        <v>Pass</v>
      </c>
      <c r="V72" s="28">
        <v>-3</v>
      </c>
      <c r="W72" s="16">
        <v>-5</v>
      </c>
      <c r="X72" s="2" t="str">
        <f>IF((W72)&lt;=(V72),"Pass","Fail")</f>
        <v>Pass</v>
      </c>
      <c r="Y72" s="16">
        <v>-1.35</v>
      </c>
      <c r="Z72" s="2" t="str">
        <f>IF((Y72)&lt;=(V72),"Pass","Fail")</f>
        <v>Fail</v>
      </c>
      <c r="AA72" s="1">
        <f t="shared" si="395"/>
        <v>-7.5690485133647272</v>
      </c>
      <c r="AB72" s="15">
        <v>-55.86</v>
      </c>
      <c r="AC72" s="2" t="str">
        <f>IF((AB72)&lt;=(AA72),"Pass","Fail")</f>
        <v>Pass</v>
      </c>
      <c r="AD72" s="15">
        <v>-42.98</v>
      </c>
      <c r="AE72" s="2" t="str">
        <f>IF((AD72)&lt;=(AA72),"Pass","Fail")</f>
        <v>Pass</v>
      </c>
      <c r="AF72" s="1">
        <v>-85</v>
      </c>
      <c r="AG72" s="15">
        <v>-100</v>
      </c>
      <c r="AH72" s="2">
        <f>AG72-AF72</f>
        <v>-15</v>
      </c>
      <c r="AI72" s="2" t="str">
        <f>IF((AH72)&lt;=0,"Pass","Fail")</f>
        <v>Pass</v>
      </c>
      <c r="AJ72" s="15">
        <v>-90</v>
      </c>
      <c r="AK72" s="2">
        <f t="shared" si="404"/>
        <v>-5</v>
      </c>
      <c r="AL72" s="2" t="str">
        <f>IF((AK72)&lt;=0,"Pass","Fail")</f>
        <v>Pass</v>
      </c>
      <c r="AM72" s="1">
        <v>-30</v>
      </c>
      <c r="AN72" s="15">
        <v>-5</v>
      </c>
      <c r="AO72" s="2">
        <f>AN72-AM72</f>
        <v>25</v>
      </c>
      <c r="AP72" s="2" t="str">
        <f>IF((AO72)&gt;=0,"Pass","Fail")</f>
        <v>Pass</v>
      </c>
      <c r="AQ72" s="15">
        <v>-99</v>
      </c>
      <c r="AR72" s="2">
        <f t="shared" ref="AR72:AR87" si="406">AQ72-AM72</f>
        <v>-69</v>
      </c>
      <c r="AS72" s="2" t="str">
        <f>IF((AR72)&gt;=0,"Pass","Fail")</f>
        <v>Fail</v>
      </c>
      <c r="AT72" s="1">
        <v>16</v>
      </c>
      <c r="AU72" s="4">
        <f t="shared" si="224"/>
        <v>5550</v>
      </c>
      <c r="AV72" s="15">
        <v>-5</v>
      </c>
      <c r="AW72" s="2" t="str">
        <f t="shared" si="380"/>
        <v>Fail</v>
      </c>
      <c r="AX72" s="15">
        <v>-1.35</v>
      </c>
      <c r="AY72" s="2" t="str">
        <f t="shared" si="381"/>
        <v>Fail</v>
      </c>
      <c r="AZ72" s="1">
        <v>32</v>
      </c>
      <c r="BA72" s="4">
        <f t="shared" si="228"/>
        <v>5590</v>
      </c>
      <c r="BB72" s="15">
        <v>39</v>
      </c>
      <c r="BC72" s="2" t="str">
        <f t="shared" si="382"/>
        <v>Pass</v>
      </c>
      <c r="BD72" s="15">
        <v>-1.1200000000000001</v>
      </c>
      <c r="BE72" s="2" t="str">
        <f t="shared" si="383"/>
        <v>Fail</v>
      </c>
    </row>
    <row r="73" spans="1:57" ht="13.5" customHeight="1" x14ac:dyDescent="0.2">
      <c r="A73" s="44"/>
      <c r="B73" s="4">
        <v>5590</v>
      </c>
      <c r="C73" s="28">
        <v>23</v>
      </c>
      <c r="D73" s="15">
        <v>24.47</v>
      </c>
      <c r="E73" s="2">
        <f t="shared" ref="E73:E76" si="407">D73-C73</f>
        <v>1.4699999999999989</v>
      </c>
      <c r="F73" s="2" t="str">
        <f t="shared" ref="F73:F76" si="408">IF(ABS(E73)&lt;=1.5,"Pass","Fail")</f>
        <v>Pass</v>
      </c>
      <c r="G73" s="15">
        <v>25</v>
      </c>
      <c r="H73" s="2">
        <f t="shared" si="405"/>
        <v>2</v>
      </c>
      <c r="I73" s="2" t="str">
        <f t="shared" ref="I73:I76" si="409">IF(ABS(H73)&lt;=1.5,"Pass","Fail")</f>
        <v>Fail</v>
      </c>
      <c r="J73" s="1">
        <v>-5</v>
      </c>
      <c r="K73" s="15">
        <v>-15.57</v>
      </c>
      <c r="L73" s="2">
        <f t="shared" ref="L73:L76" si="410">K73-J73</f>
        <v>-10.57</v>
      </c>
      <c r="M73" s="2" t="str">
        <f t="shared" ref="M73:M76" si="411">IF((L73)&lt;=-2,"Pass","Fail")</f>
        <v>Pass</v>
      </c>
      <c r="N73" s="15">
        <v>-15.56</v>
      </c>
      <c r="O73" s="2">
        <f t="shared" ref="O73:O76" si="412">N73-J73</f>
        <v>-10.56</v>
      </c>
      <c r="P73" s="2" t="str">
        <f t="shared" ref="P73:P76" si="413">IF((O73)&lt;=-2,"Pass","Fail")</f>
        <v>Pass</v>
      </c>
      <c r="Q73" s="1" t="s">
        <v>7</v>
      </c>
      <c r="R73" s="16">
        <v>-1.68</v>
      </c>
      <c r="S73" s="2" t="str">
        <f t="shared" ref="S73:S76" si="414">IF(ABS(R73)&lt;=10,"Pass","Fail")</f>
        <v>Pass</v>
      </c>
      <c r="T73" s="16">
        <v>-1.2</v>
      </c>
      <c r="U73" s="2" t="str">
        <f t="shared" ref="U73:U76" si="415">IF(ABS(T73)&lt;=10,"Pass","Fail")</f>
        <v>Pass</v>
      </c>
      <c r="V73" s="28">
        <v>-3</v>
      </c>
      <c r="W73" s="16">
        <v>-1.68</v>
      </c>
      <c r="X73" s="2" t="str">
        <f t="shared" ref="X73:X76" si="416">IF((W73)&lt;=(V73),"Pass","Fail")</f>
        <v>Fail</v>
      </c>
      <c r="Y73" s="16">
        <v>-1.2</v>
      </c>
      <c r="Z73" s="2" t="str">
        <f t="shared" ref="Z73:Z76" si="417">IF((Y73)&lt;=(V73),"Pass","Fail")</f>
        <v>Fail</v>
      </c>
      <c r="AA73" s="1">
        <f t="shared" si="395"/>
        <v>-7.5690485133647272</v>
      </c>
      <c r="AB73" s="15">
        <v>18</v>
      </c>
      <c r="AC73" s="2" t="str">
        <f t="shared" ref="AC73:AC76" si="418">IF((AB73)&lt;=(AA73),"Pass","Fail")</f>
        <v>Fail</v>
      </c>
      <c r="AD73" s="15">
        <v>-34.5</v>
      </c>
      <c r="AE73" s="2" t="str">
        <f t="shared" ref="AE73:AE76" si="419">IF((AD73)&lt;=(AA73),"Pass","Fail")</f>
        <v>Pass</v>
      </c>
      <c r="AF73" s="1">
        <v>-85</v>
      </c>
      <c r="AG73" s="15">
        <v>-100</v>
      </c>
      <c r="AH73" s="2">
        <f t="shared" ref="AH73:AH76" si="420">AG73-AF73</f>
        <v>-15</v>
      </c>
      <c r="AI73" s="2" t="str">
        <f t="shared" ref="AI73:AI76" si="421">IF((AH73)&lt;=0,"Pass","Fail")</f>
        <v>Pass</v>
      </c>
      <c r="AJ73" s="15">
        <v>-94</v>
      </c>
      <c r="AK73" s="2">
        <v>-67</v>
      </c>
      <c r="AL73" s="2" t="str">
        <f t="shared" ref="AL73:AL76" si="422">IF((AK73)&lt;=0,"Pass","Fail")</f>
        <v>Pass</v>
      </c>
      <c r="AM73" s="1">
        <v>-30</v>
      </c>
      <c r="AN73" s="15">
        <v>-100</v>
      </c>
      <c r="AO73" s="2">
        <f t="shared" ref="AO73:AO76" si="423">AN73-AM73</f>
        <v>-70</v>
      </c>
      <c r="AP73" s="2" t="str">
        <f t="shared" ref="AP73:AP76" si="424">IF((AO73)&gt;=0,"Pass","Fail")</f>
        <v>Fail</v>
      </c>
      <c r="AQ73" s="15">
        <v>-94</v>
      </c>
      <c r="AR73" s="2">
        <f t="shared" si="406"/>
        <v>-64</v>
      </c>
      <c r="AS73" s="2" t="str">
        <f t="shared" ref="AS73:AS76" si="425">IF((AR73)&gt;=0,"Pass","Fail")</f>
        <v>Fail</v>
      </c>
      <c r="AT73" s="1">
        <v>16</v>
      </c>
      <c r="AU73" s="4">
        <f t="shared" si="224"/>
        <v>5630</v>
      </c>
      <c r="AV73" s="15">
        <v>-1.68</v>
      </c>
      <c r="AW73" s="2" t="str">
        <f t="shared" si="380"/>
        <v>Fail</v>
      </c>
      <c r="AX73" s="15">
        <v>-1.2</v>
      </c>
      <c r="AY73" s="2" t="str">
        <f t="shared" si="381"/>
        <v>Fail</v>
      </c>
      <c r="AZ73" s="1">
        <v>32</v>
      </c>
      <c r="BA73" s="4">
        <f t="shared" si="228"/>
        <v>5670</v>
      </c>
      <c r="BB73" s="15">
        <v>39</v>
      </c>
      <c r="BC73" s="2" t="str">
        <f t="shared" si="382"/>
        <v>Pass</v>
      </c>
      <c r="BD73" s="15">
        <v>-1.1200000000000001</v>
      </c>
      <c r="BE73" s="2" t="str">
        <f t="shared" si="383"/>
        <v>Fail</v>
      </c>
    </row>
    <row r="74" spans="1:57" ht="13.5" customHeight="1" x14ac:dyDescent="0.2">
      <c r="A74" s="44"/>
      <c r="B74" s="4">
        <v>5670</v>
      </c>
      <c r="C74" s="28">
        <v>23</v>
      </c>
      <c r="D74" s="15">
        <v>21.5</v>
      </c>
      <c r="E74" s="2">
        <f t="shared" si="407"/>
        <v>-1.5</v>
      </c>
      <c r="F74" s="2" t="str">
        <f t="shared" si="408"/>
        <v>Pass</v>
      </c>
      <c r="G74" s="15">
        <v>23.39</v>
      </c>
      <c r="H74" s="2">
        <f t="shared" si="405"/>
        <v>0.39000000000000057</v>
      </c>
      <c r="I74" s="2" t="str">
        <f t="shared" si="409"/>
        <v>Pass</v>
      </c>
      <c r="J74" s="1">
        <v>-5</v>
      </c>
      <c r="K74" s="15">
        <v>-15.49</v>
      </c>
      <c r="L74" s="2">
        <f t="shared" si="410"/>
        <v>-10.49</v>
      </c>
      <c r="M74" s="2" t="str">
        <f t="shared" si="411"/>
        <v>Pass</v>
      </c>
      <c r="N74" s="15">
        <v>-15.56</v>
      </c>
      <c r="O74" s="2">
        <f t="shared" si="412"/>
        <v>-10.56</v>
      </c>
      <c r="P74" s="2" t="str">
        <f t="shared" si="413"/>
        <v>Pass</v>
      </c>
      <c r="Q74" s="1" t="s">
        <v>7</v>
      </c>
      <c r="R74" s="16">
        <v>-1.61</v>
      </c>
      <c r="S74" s="2" t="str">
        <f t="shared" si="414"/>
        <v>Pass</v>
      </c>
      <c r="T74" s="16">
        <v>-1.1200000000000001</v>
      </c>
      <c r="U74" s="2" t="str">
        <f t="shared" si="415"/>
        <v>Pass</v>
      </c>
      <c r="V74" s="28">
        <v>-3</v>
      </c>
      <c r="W74" s="16">
        <v>-1.61</v>
      </c>
      <c r="X74" s="2" t="str">
        <f t="shared" si="416"/>
        <v>Fail</v>
      </c>
      <c r="Y74" s="16">
        <v>-1.1200000000000001</v>
      </c>
      <c r="Z74" s="2" t="str">
        <f t="shared" si="417"/>
        <v>Fail</v>
      </c>
      <c r="AA74" s="1">
        <f t="shared" si="395"/>
        <v>-7.5690485133647272</v>
      </c>
      <c r="AB74" s="15">
        <v>-52.91</v>
      </c>
      <c r="AC74" s="2" t="str">
        <f t="shared" si="418"/>
        <v>Pass</v>
      </c>
      <c r="AD74" s="15">
        <v>-43.21</v>
      </c>
      <c r="AE74" s="2" t="str">
        <f t="shared" si="419"/>
        <v>Pass</v>
      </c>
      <c r="AF74" s="1">
        <v>-85</v>
      </c>
      <c r="AG74" s="15">
        <v>-100</v>
      </c>
      <c r="AH74" s="2">
        <f t="shared" si="420"/>
        <v>-15</v>
      </c>
      <c r="AI74" s="2" t="str">
        <f t="shared" si="421"/>
        <v>Pass</v>
      </c>
      <c r="AJ74" s="15">
        <v>23.39</v>
      </c>
      <c r="AK74" s="2">
        <f t="shared" ref="AK74" si="426">AJ74-AF74</f>
        <v>108.39</v>
      </c>
      <c r="AL74" s="2" t="str">
        <f t="shared" si="422"/>
        <v>Fail</v>
      </c>
      <c r="AM74" s="1">
        <v>-30</v>
      </c>
      <c r="AN74" s="15">
        <v>-100</v>
      </c>
      <c r="AO74" s="2">
        <f t="shared" si="423"/>
        <v>-70</v>
      </c>
      <c r="AP74" s="2" t="str">
        <f t="shared" si="424"/>
        <v>Fail</v>
      </c>
      <c r="AQ74" s="15">
        <v>23.39</v>
      </c>
      <c r="AR74" s="2">
        <f t="shared" si="406"/>
        <v>53.39</v>
      </c>
      <c r="AS74" s="2" t="str">
        <f t="shared" si="425"/>
        <v>Pass</v>
      </c>
      <c r="AT74" s="1">
        <v>16</v>
      </c>
      <c r="AU74" s="4">
        <f>B74-40</f>
        <v>5630</v>
      </c>
      <c r="AV74" s="15">
        <v>-1.61</v>
      </c>
      <c r="AW74" s="2" t="str">
        <f t="shared" si="380"/>
        <v>Fail</v>
      </c>
      <c r="AX74" s="15">
        <v>39</v>
      </c>
      <c r="AY74" s="2" t="str">
        <f t="shared" si="381"/>
        <v>Pass</v>
      </c>
      <c r="AZ74" s="1">
        <v>32</v>
      </c>
      <c r="BA74" s="4">
        <f>B74-80</f>
        <v>5590</v>
      </c>
      <c r="BB74" s="15">
        <v>39</v>
      </c>
      <c r="BC74" s="2" t="str">
        <f t="shared" si="382"/>
        <v>Pass</v>
      </c>
      <c r="BD74" s="15">
        <v>-1.1200000000000001</v>
      </c>
      <c r="BE74" s="2" t="str">
        <f t="shared" si="383"/>
        <v>Fail</v>
      </c>
    </row>
    <row r="75" spans="1:57" ht="13.5" customHeight="1" x14ac:dyDescent="0.2">
      <c r="A75" s="44"/>
      <c r="B75" s="4">
        <v>5755</v>
      </c>
      <c r="C75" s="28">
        <v>23</v>
      </c>
      <c r="D75" s="15">
        <v>24.47</v>
      </c>
      <c r="E75" s="2">
        <f t="shared" si="407"/>
        <v>1.4699999999999989</v>
      </c>
      <c r="F75" s="2" t="str">
        <f t="shared" si="408"/>
        <v>Pass</v>
      </c>
      <c r="G75" s="15">
        <v>25</v>
      </c>
      <c r="H75" s="2">
        <f t="shared" si="405"/>
        <v>2</v>
      </c>
      <c r="I75" s="2" t="str">
        <f t="shared" si="409"/>
        <v>Fail</v>
      </c>
      <c r="J75" s="1">
        <v>-5</v>
      </c>
      <c r="K75" s="15">
        <v>-15.57</v>
      </c>
      <c r="L75" s="2">
        <f t="shared" si="410"/>
        <v>-10.57</v>
      </c>
      <c r="M75" s="2" t="str">
        <f t="shared" si="411"/>
        <v>Pass</v>
      </c>
      <c r="N75" s="15">
        <v>-15.56</v>
      </c>
      <c r="O75" s="2">
        <f t="shared" si="412"/>
        <v>-10.56</v>
      </c>
      <c r="P75" s="2" t="str">
        <f t="shared" si="413"/>
        <v>Pass</v>
      </c>
      <c r="Q75" s="1" t="s">
        <v>7</v>
      </c>
      <c r="R75" s="16">
        <v>-1.68</v>
      </c>
      <c r="S75" s="2" t="str">
        <f t="shared" si="414"/>
        <v>Pass</v>
      </c>
      <c r="T75" s="16">
        <v>-1.2</v>
      </c>
      <c r="U75" s="2" t="str">
        <f t="shared" si="415"/>
        <v>Pass</v>
      </c>
      <c r="V75" s="28">
        <v>-3</v>
      </c>
      <c r="W75" s="16">
        <v>-1.68</v>
      </c>
      <c r="X75" s="2" t="str">
        <f t="shared" si="416"/>
        <v>Fail</v>
      </c>
      <c r="Y75" s="16">
        <v>-1.2</v>
      </c>
      <c r="Z75" s="2" t="str">
        <f t="shared" si="417"/>
        <v>Fail</v>
      </c>
      <c r="AA75" s="1">
        <f t="shared" si="395"/>
        <v>-7.5690485133647272</v>
      </c>
      <c r="AB75" s="15">
        <v>18</v>
      </c>
      <c r="AC75" s="2" t="str">
        <f t="shared" si="418"/>
        <v>Fail</v>
      </c>
      <c r="AD75" s="15">
        <v>-34.5</v>
      </c>
      <c r="AE75" s="2" t="str">
        <f t="shared" si="419"/>
        <v>Pass</v>
      </c>
      <c r="AF75" s="1">
        <v>-85</v>
      </c>
      <c r="AG75" s="15">
        <v>-100</v>
      </c>
      <c r="AH75" s="2">
        <f t="shared" si="420"/>
        <v>-15</v>
      </c>
      <c r="AI75" s="2" t="str">
        <f t="shared" si="421"/>
        <v>Pass</v>
      </c>
      <c r="AJ75" s="15">
        <v>-94</v>
      </c>
      <c r="AK75" s="2">
        <v>-67</v>
      </c>
      <c r="AL75" s="2" t="str">
        <f t="shared" si="422"/>
        <v>Pass</v>
      </c>
      <c r="AM75" s="1">
        <v>-30</v>
      </c>
      <c r="AN75" s="15">
        <v>-100</v>
      </c>
      <c r="AO75" s="2">
        <f t="shared" si="423"/>
        <v>-70</v>
      </c>
      <c r="AP75" s="2" t="str">
        <f t="shared" si="424"/>
        <v>Fail</v>
      </c>
      <c r="AQ75" s="15">
        <v>-94</v>
      </c>
      <c r="AR75" s="2">
        <f t="shared" si="406"/>
        <v>-64</v>
      </c>
      <c r="AS75" s="2" t="str">
        <f t="shared" si="425"/>
        <v>Fail</v>
      </c>
      <c r="AT75" s="1">
        <v>16</v>
      </c>
      <c r="AU75" s="4">
        <f t="shared" si="224"/>
        <v>5795</v>
      </c>
      <c r="AV75" s="15">
        <v>-1.68</v>
      </c>
      <c r="AW75" s="2" t="str">
        <f t="shared" si="380"/>
        <v>Fail</v>
      </c>
      <c r="AX75" s="15">
        <v>-1.2</v>
      </c>
      <c r="AY75" s="2" t="str">
        <f t="shared" si="381"/>
        <v>Fail</v>
      </c>
      <c r="AZ75" s="1">
        <v>32</v>
      </c>
      <c r="BA75" s="4">
        <f>B75-80</f>
        <v>5675</v>
      </c>
      <c r="BB75" s="15">
        <v>39</v>
      </c>
      <c r="BC75" s="2" t="str">
        <f t="shared" si="382"/>
        <v>Pass</v>
      </c>
      <c r="BD75" s="15">
        <v>-1.1200000000000001</v>
      </c>
      <c r="BE75" s="2" t="str">
        <f t="shared" si="383"/>
        <v>Fail</v>
      </c>
    </row>
    <row r="76" spans="1:57" ht="13.5" customHeight="1" x14ac:dyDescent="0.2">
      <c r="A76" s="44"/>
      <c r="B76" s="4">
        <v>5795</v>
      </c>
      <c r="C76" s="28">
        <v>23</v>
      </c>
      <c r="D76" s="15">
        <v>21.5</v>
      </c>
      <c r="E76" s="2">
        <f t="shared" si="407"/>
        <v>-1.5</v>
      </c>
      <c r="F76" s="2" t="str">
        <f t="shared" si="408"/>
        <v>Pass</v>
      </c>
      <c r="G76" s="15">
        <v>23.39</v>
      </c>
      <c r="H76" s="2">
        <f t="shared" si="405"/>
        <v>0.39000000000000057</v>
      </c>
      <c r="I76" s="2" t="str">
        <f t="shared" si="409"/>
        <v>Pass</v>
      </c>
      <c r="J76" s="1">
        <v>-5</v>
      </c>
      <c r="K76" s="15">
        <v>-15.49</v>
      </c>
      <c r="L76" s="2">
        <f t="shared" si="410"/>
        <v>-10.49</v>
      </c>
      <c r="M76" s="2" t="str">
        <f t="shared" si="411"/>
        <v>Pass</v>
      </c>
      <c r="N76" s="15">
        <v>-15.56</v>
      </c>
      <c r="O76" s="2">
        <f t="shared" si="412"/>
        <v>-10.56</v>
      </c>
      <c r="P76" s="2" t="str">
        <f t="shared" si="413"/>
        <v>Pass</v>
      </c>
      <c r="Q76" s="1" t="s">
        <v>7</v>
      </c>
      <c r="R76" s="16">
        <v>-1.61</v>
      </c>
      <c r="S76" s="2" t="str">
        <f t="shared" si="414"/>
        <v>Pass</v>
      </c>
      <c r="T76" s="16">
        <v>-1.1200000000000001</v>
      </c>
      <c r="U76" s="2" t="str">
        <f t="shared" si="415"/>
        <v>Pass</v>
      </c>
      <c r="V76" s="28">
        <v>-3</v>
      </c>
      <c r="W76" s="16">
        <v>-1.61</v>
      </c>
      <c r="X76" s="2" t="str">
        <f t="shared" si="416"/>
        <v>Fail</v>
      </c>
      <c r="Y76" s="16">
        <v>-1.1200000000000001</v>
      </c>
      <c r="Z76" s="2" t="str">
        <f t="shared" si="417"/>
        <v>Fail</v>
      </c>
      <c r="AA76" s="1">
        <f t="shared" si="395"/>
        <v>-7.5690485133647272</v>
      </c>
      <c r="AB76" s="15">
        <v>-52.91</v>
      </c>
      <c r="AC76" s="2" t="str">
        <f t="shared" si="418"/>
        <v>Pass</v>
      </c>
      <c r="AD76" s="15">
        <v>-43.21</v>
      </c>
      <c r="AE76" s="2" t="str">
        <f t="shared" si="419"/>
        <v>Pass</v>
      </c>
      <c r="AF76" s="1">
        <v>-85</v>
      </c>
      <c r="AG76" s="15">
        <v>-100</v>
      </c>
      <c r="AH76" s="2">
        <f t="shared" si="420"/>
        <v>-15</v>
      </c>
      <c r="AI76" s="2" t="str">
        <f t="shared" si="421"/>
        <v>Pass</v>
      </c>
      <c r="AJ76" s="15">
        <v>23.39</v>
      </c>
      <c r="AK76" s="2">
        <f t="shared" ref="AK76:AK77" si="427">AJ76-AF76</f>
        <v>108.39</v>
      </c>
      <c r="AL76" s="2" t="str">
        <f t="shared" si="422"/>
        <v>Fail</v>
      </c>
      <c r="AM76" s="1">
        <v>-30</v>
      </c>
      <c r="AN76" s="15">
        <v>-100</v>
      </c>
      <c r="AO76" s="2">
        <f t="shared" si="423"/>
        <v>-70</v>
      </c>
      <c r="AP76" s="2" t="str">
        <f t="shared" si="424"/>
        <v>Fail</v>
      </c>
      <c r="AQ76" s="15">
        <v>23.39</v>
      </c>
      <c r="AR76" s="2">
        <f t="shared" si="406"/>
        <v>53.39</v>
      </c>
      <c r="AS76" s="2" t="str">
        <f t="shared" si="425"/>
        <v>Pass</v>
      </c>
      <c r="AT76" s="1">
        <v>16</v>
      </c>
      <c r="AU76" s="4">
        <f>B76-40</f>
        <v>5755</v>
      </c>
      <c r="AV76" s="15">
        <v>-1.61</v>
      </c>
      <c r="AW76" s="2" t="str">
        <f t="shared" si="380"/>
        <v>Fail</v>
      </c>
      <c r="AX76" s="15">
        <v>39</v>
      </c>
      <c r="AY76" s="2" t="str">
        <f t="shared" si="381"/>
        <v>Pass</v>
      </c>
      <c r="AZ76" s="1">
        <v>32</v>
      </c>
      <c r="BA76" s="4">
        <v>5690</v>
      </c>
      <c r="BB76" s="15">
        <v>39</v>
      </c>
      <c r="BC76" s="2" t="str">
        <f t="shared" si="382"/>
        <v>Pass</v>
      </c>
      <c r="BD76" s="15">
        <v>-1.1200000000000001</v>
      </c>
      <c r="BE76" s="2" t="str">
        <f t="shared" si="383"/>
        <v>Fail</v>
      </c>
    </row>
    <row r="77" spans="1:57" x14ac:dyDescent="0.2">
      <c r="A77" s="44" t="s">
        <v>67</v>
      </c>
      <c r="B77" s="4">
        <v>5190</v>
      </c>
      <c r="C77" s="28">
        <v>23</v>
      </c>
      <c r="D77" s="15">
        <v>25</v>
      </c>
      <c r="E77" s="2">
        <f>D77-C77</f>
        <v>2</v>
      </c>
      <c r="F77" s="2" t="str">
        <f>IF(ABS(E77)&lt;=1.5,"Pass","Fail")</f>
        <v>Fail</v>
      </c>
      <c r="G77" s="15">
        <v>23</v>
      </c>
      <c r="H77" s="2">
        <f t="shared" si="405"/>
        <v>0</v>
      </c>
      <c r="I77" s="2" t="str">
        <f>IF(ABS(H77)&lt;=1.5,"Pass","Fail")</f>
        <v>Pass</v>
      </c>
      <c r="J77" s="1">
        <v>-32</v>
      </c>
      <c r="K77" s="15">
        <v>-15.29</v>
      </c>
      <c r="L77" s="2">
        <f>K77-J77</f>
        <v>16.71</v>
      </c>
      <c r="M77" s="2" t="str">
        <f>IF((L77)&lt;=-2,"Pass","Fail")</f>
        <v>Fail</v>
      </c>
      <c r="N77" s="15">
        <v>-15.19</v>
      </c>
      <c r="O77" s="2">
        <f>N77-J77</f>
        <v>16.810000000000002</v>
      </c>
      <c r="P77" s="2" t="str">
        <f>IF((O77)&lt;=-2,"Pass","Fail")</f>
        <v>Fail</v>
      </c>
      <c r="Q77" s="1" t="s">
        <v>7</v>
      </c>
      <c r="R77" s="16">
        <v>-1.86</v>
      </c>
      <c r="S77" s="2" t="str">
        <f>IF(ABS(R77)&lt;=10,"Pass","Fail")</f>
        <v>Pass</v>
      </c>
      <c r="T77" s="16">
        <v>-1.35</v>
      </c>
      <c r="U77" s="2" t="str">
        <f>IF(ABS(T77)&lt;=10,"Pass","Fail")</f>
        <v>Pass</v>
      </c>
      <c r="V77" s="28">
        <v>-3</v>
      </c>
      <c r="W77" s="16">
        <v>-5</v>
      </c>
      <c r="X77" s="2" t="str">
        <f>IF((W77)&lt;=(V77),"Pass","Fail")</f>
        <v>Pass</v>
      </c>
      <c r="Y77" s="16">
        <v>-1.35</v>
      </c>
      <c r="Z77" s="2" t="str">
        <f>IF((Y77)&lt;=(V77),"Pass","Fail")</f>
        <v>Fail</v>
      </c>
      <c r="AA77" s="1">
        <f t="shared" si="395"/>
        <v>-7.5690485133647272</v>
      </c>
      <c r="AB77" s="15">
        <v>-55.86</v>
      </c>
      <c r="AC77" s="2" t="str">
        <f>IF((AB77)&lt;=(AA77),"Pass","Fail")</f>
        <v>Pass</v>
      </c>
      <c r="AD77" s="15">
        <v>-42.98</v>
      </c>
      <c r="AE77" s="2" t="str">
        <f>IF((AD77)&lt;=(AA77),"Pass","Fail")</f>
        <v>Pass</v>
      </c>
      <c r="AF77" s="1">
        <v>-61</v>
      </c>
      <c r="AG77" s="15">
        <v>-100</v>
      </c>
      <c r="AH77" s="2">
        <f>AG77-AF77</f>
        <v>-39</v>
      </c>
      <c r="AI77" s="2" t="str">
        <f>IF((AH77)&lt;=0,"Pass","Fail")</f>
        <v>Pass</v>
      </c>
      <c r="AJ77" s="15">
        <v>-90</v>
      </c>
      <c r="AK77" s="2">
        <f t="shared" si="427"/>
        <v>-29</v>
      </c>
      <c r="AL77" s="2" t="str">
        <f>IF((AK77)&lt;=0,"Pass","Fail")</f>
        <v>Pass</v>
      </c>
      <c r="AM77" s="1">
        <v>-30</v>
      </c>
      <c r="AN77" s="15">
        <v>-5</v>
      </c>
      <c r="AO77" s="2">
        <f>AN77-AM77</f>
        <v>25</v>
      </c>
      <c r="AP77" s="2" t="str">
        <f>IF((AO77)&gt;=0,"Pass","Fail")</f>
        <v>Pass</v>
      </c>
      <c r="AQ77" s="15">
        <v>-99</v>
      </c>
      <c r="AR77" s="2">
        <f t="shared" si="406"/>
        <v>-69</v>
      </c>
      <c r="AS77" s="2" t="str">
        <f>IF((AR77)&gt;=0,"Pass","Fail")</f>
        <v>Fail</v>
      </c>
      <c r="AT77" s="1">
        <v>-9</v>
      </c>
      <c r="AU77" s="4">
        <f>B77+40</f>
        <v>5230</v>
      </c>
      <c r="AV77" s="15">
        <v>-5</v>
      </c>
      <c r="AW77" s="2" t="str">
        <f t="shared" si="380"/>
        <v>Pass</v>
      </c>
      <c r="AX77" s="15">
        <v>-1.35</v>
      </c>
      <c r="AY77" s="2" t="str">
        <f t="shared" si="381"/>
        <v>Pass</v>
      </c>
      <c r="AZ77" s="1">
        <v>7</v>
      </c>
      <c r="BA77" s="4">
        <f>B77+80</f>
        <v>5270</v>
      </c>
      <c r="BB77" s="15">
        <v>39</v>
      </c>
      <c r="BC77" s="2" t="str">
        <f t="shared" si="382"/>
        <v>Pass</v>
      </c>
      <c r="BD77" s="15">
        <v>-1.1200000000000001</v>
      </c>
      <c r="BE77" s="2" t="str">
        <f t="shared" si="383"/>
        <v>Fail</v>
      </c>
    </row>
    <row r="78" spans="1:57" ht="13.5" customHeight="1" x14ac:dyDescent="0.2">
      <c r="A78" s="44"/>
      <c r="B78" s="4">
        <v>5270</v>
      </c>
      <c r="C78" s="28">
        <v>23</v>
      </c>
      <c r="D78" s="15">
        <v>24.47</v>
      </c>
      <c r="E78" s="2">
        <f t="shared" ref="E78:E79" si="428">D78-C78</f>
        <v>1.4699999999999989</v>
      </c>
      <c r="F78" s="2" t="str">
        <f t="shared" ref="F78:F79" si="429">IF(ABS(E78)&lt;=1.5,"Pass","Fail")</f>
        <v>Pass</v>
      </c>
      <c r="G78" s="15">
        <v>25</v>
      </c>
      <c r="H78" s="2">
        <f t="shared" si="405"/>
        <v>2</v>
      </c>
      <c r="I78" s="2" t="str">
        <f t="shared" ref="I78:I79" si="430">IF(ABS(H78)&lt;=1.5,"Pass","Fail")</f>
        <v>Fail</v>
      </c>
      <c r="J78" s="1">
        <v>-32</v>
      </c>
      <c r="K78" s="15">
        <v>-15.57</v>
      </c>
      <c r="L78" s="2">
        <f t="shared" ref="L78:L79" si="431">K78-J78</f>
        <v>16.43</v>
      </c>
      <c r="M78" s="2" t="str">
        <f t="shared" ref="M78:M79" si="432">IF((L78)&lt;=-2,"Pass","Fail")</f>
        <v>Fail</v>
      </c>
      <c r="N78" s="15">
        <v>-15.56</v>
      </c>
      <c r="O78" s="2">
        <f t="shared" ref="O78:O79" si="433">N78-J78</f>
        <v>16.439999999999998</v>
      </c>
      <c r="P78" s="2" t="str">
        <f t="shared" ref="P78:P79" si="434">IF((O78)&lt;=-2,"Pass","Fail")</f>
        <v>Fail</v>
      </c>
      <c r="Q78" s="1" t="s">
        <v>7</v>
      </c>
      <c r="R78" s="16">
        <v>-1.68</v>
      </c>
      <c r="S78" s="2" t="str">
        <f t="shared" ref="S78:S79" si="435">IF(ABS(R78)&lt;=10,"Pass","Fail")</f>
        <v>Pass</v>
      </c>
      <c r="T78" s="16">
        <v>-1.2</v>
      </c>
      <c r="U78" s="2" t="str">
        <f t="shared" ref="U78:U79" si="436">IF(ABS(T78)&lt;=10,"Pass","Fail")</f>
        <v>Pass</v>
      </c>
      <c r="V78" s="28">
        <v>-3</v>
      </c>
      <c r="W78" s="16">
        <v>-1.68</v>
      </c>
      <c r="X78" s="2" t="str">
        <f t="shared" ref="X78:X79" si="437">IF((W78)&lt;=(V78),"Pass","Fail")</f>
        <v>Fail</v>
      </c>
      <c r="Y78" s="16">
        <v>-1.2</v>
      </c>
      <c r="Z78" s="2" t="str">
        <f t="shared" ref="Z78:Z79" si="438">IF((Y78)&lt;=(V78),"Pass","Fail")</f>
        <v>Fail</v>
      </c>
      <c r="AA78" s="1">
        <f t="shared" si="395"/>
        <v>-7.5690485133647272</v>
      </c>
      <c r="AB78" s="15">
        <v>18</v>
      </c>
      <c r="AC78" s="2" t="str">
        <f t="shared" ref="AC78:AC79" si="439">IF((AB78)&lt;=(AA78),"Pass","Fail")</f>
        <v>Fail</v>
      </c>
      <c r="AD78" s="15">
        <v>-34.5</v>
      </c>
      <c r="AE78" s="2" t="str">
        <f t="shared" ref="AE78:AE79" si="440">IF((AD78)&lt;=(AA78),"Pass","Fail")</f>
        <v>Pass</v>
      </c>
      <c r="AF78" s="1">
        <v>-61</v>
      </c>
      <c r="AG78" s="15">
        <v>-100</v>
      </c>
      <c r="AH78" s="2">
        <f t="shared" ref="AH78:AH79" si="441">AG78-AF78</f>
        <v>-39</v>
      </c>
      <c r="AI78" s="2" t="str">
        <f t="shared" ref="AI78:AI79" si="442">IF((AH78)&lt;=0,"Pass","Fail")</f>
        <v>Pass</v>
      </c>
      <c r="AJ78" s="15">
        <v>-94</v>
      </c>
      <c r="AK78" s="2">
        <v>-67</v>
      </c>
      <c r="AL78" s="2" t="str">
        <f t="shared" ref="AL78:AL79" si="443">IF((AK78)&lt;=0,"Pass","Fail")</f>
        <v>Pass</v>
      </c>
      <c r="AM78" s="1">
        <v>-30</v>
      </c>
      <c r="AN78" s="15">
        <v>-100</v>
      </c>
      <c r="AO78" s="2">
        <f t="shared" ref="AO78:AO79" si="444">AN78-AM78</f>
        <v>-70</v>
      </c>
      <c r="AP78" s="2" t="str">
        <f t="shared" ref="AP78:AP79" si="445">IF((AO78)&gt;=0,"Pass","Fail")</f>
        <v>Fail</v>
      </c>
      <c r="AQ78" s="15">
        <v>-94</v>
      </c>
      <c r="AR78" s="2">
        <f t="shared" si="406"/>
        <v>-64</v>
      </c>
      <c r="AS78" s="2" t="str">
        <f t="shared" ref="AS78:AS79" si="446">IF((AR78)&gt;=0,"Pass","Fail")</f>
        <v>Fail</v>
      </c>
      <c r="AT78" s="1">
        <v>-9</v>
      </c>
      <c r="AU78" s="4">
        <f t="shared" si="224"/>
        <v>5310</v>
      </c>
      <c r="AV78" s="15">
        <v>-1.68</v>
      </c>
      <c r="AW78" s="2" t="str">
        <f t="shared" si="380"/>
        <v>Pass</v>
      </c>
      <c r="AX78" s="15">
        <v>-1.2</v>
      </c>
      <c r="AY78" s="2" t="str">
        <f t="shared" si="381"/>
        <v>Pass</v>
      </c>
      <c r="AZ78" s="1">
        <v>7</v>
      </c>
      <c r="BA78" s="4">
        <f>B78-80</f>
        <v>5190</v>
      </c>
      <c r="BB78" s="15">
        <v>39</v>
      </c>
      <c r="BC78" s="2" t="str">
        <f t="shared" si="382"/>
        <v>Pass</v>
      </c>
      <c r="BD78" s="15">
        <v>-1.1200000000000001</v>
      </c>
      <c r="BE78" s="2" t="str">
        <f t="shared" si="383"/>
        <v>Fail</v>
      </c>
    </row>
    <row r="79" spans="1:57" ht="13.5" customHeight="1" x14ac:dyDescent="0.2">
      <c r="A79" s="44"/>
      <c r="B79" s="4">
        <v>5310</v>
      </c>
      <c r="C79" s="28">
        <v>23</v>
      </c>
      <c r="D79" s="15">
        <v>21.5</v>
      </c>
      <c r="E79" s="2">
        <f t="shared" si="428"/>
        <v>-1.5</v>
      </c>
      <c r="F79" s="2" t="str">
        <f t="shared" si="429"/>
        <v>Pass</v>
      </c>
      <c r="G79" s="15">
        <v>23.39</v>
      </c>
      <c r="H79" s="2">
        <f t="shared" si="405"/>
        <v>0.39000000000000057</v>
      </c>
      <c r="I79" s="2" t="str">
        <f t="shared" si="430"/>
        <v>Pass</v>
      </c>
      <c r="J79" s="1">
        <v>-32</v>
      </c>
      <c r="K79" s="15">
        <v>-15.49</v>
      </c>
      <c r="L79" s="2">
        <f t="shared" si="431"/>
        <v>16.509999999999998</v>
      </c>
      <c r="M79" s="2" t="str">
        <f t="shared" si="432"/>
        <v>Fail</v>
      </c>
      <c r="N79" s="15">
        <v>-15.56</v>
      </c>
      <c r="O79" s="2">
        <f t="shared" si="433"/>
        <v>16.439999999999998</v>
      </c>
      <c r="P79" s="2" t="str">
        <f t="shared" si="434"/>
        <v>Fail</v>
      </c>
      <c r="Q79" s="1" t="s">
        <v>7</v>
      </c>
      <c r="R79" s="16">
        <v>-1.61</v>
      </c>
      <c r="S79" s="2" t="str">
        <f t="shared" si="435"/>
        <v>Pass</v>
      </c>
      <c r="T79" s="16">
        <v>-1.1200000000000001</v>
      </c>
      <c r="U79" s="2" t="str">
        <f t="shared" si="436"/>
        <v>Pass</v>
      </c>
      <c r="V79" s="28">
        <v>-3</v>
      </c>
      <c r="W79" s="16">
        <v>-1.61</v>
      </c>
      <c r="X79" s="2" t="str">
        <f t="shared" si="437"/>
        <v>Fail</v>
      </c>
      <c r="Y79" s="16">
        <v>-1.1200000000000001</v>
      </c>
      <c r="Z79" s="2" t="str">
        <f t="shared" si="438"/>
        <v>Fail</v>
      </c>
      <c r="AA79" s="1">
        <f t="shared" si="395"/>
        <v>-7.5690485133647272</v>
      </c>
      <c r="AB79" s="15">
        <v>-52.91</v>
      </c>
      <c r="AC79" s="2" t="str">
        <f t="shared" si="439"/>
        <v>Pass</v>
      </c>
      <c r="AD79" s="15">
        <v>-43.21</v>
      </c>
      <c r="AE79" s="2" t="str">
        <f t="shared" si="440"/>
        <v>Pass</v>
      </c>
      <c r="AF79" s="1">
        <v>-61</v>
      </c>
      <c r="AG79" s="15">
        <v>-100</v>
      </c>
      <c r="AH79" s="2">
        <f t="shared" si="441"/>
        <v>-39</v>
      </c>
      <c r="AI79" s="2" t="str">
        <f t="shared" si="442"/>
        <v>Pass</v>
      </c>
      <c r="AJ79" s="15">
        <v>23.39</v>
      </c>
      <c r="AK79" s="2">
        <f t="shared" ref="AK79:AK80" si="447">AJ79-AF79</f>
        <v>84.39</v>
      </c>
      <c r="AL79" s="2" t="str">
        <f t="shared" si="443"/>
        <v>Fail</v>
      </c>
      <c r="AM79" s="1">
        <v>-30</v>
      </c>
      <c r="AN79" s="15">
        <v>-100</v>
      </c>
      <c r="AO79" s="2">
        <f t="shared" si="444"/>
        <v>-70</v>
      </c>
      <c r="AP79" s="2" t="str">
        <f t="shared" si="445"/>
        <v>Fail</v>
      </c>
      <c r="AQ79" s="15">
        <v>23.39</v>
      </c>
      <c r="AR79" s="2">
        <f t="shared" si="406"/>
        <v>53.39</v>
      </c>
      <c r="AS79" s="2" t="str">
        <f t="shared" si="446"/>
        <v>Pass</v>
      </c>
      <c r="AT79" s="1">
        <v>-9</v>
      </c>
      <c r="AU79" s="4">
        <f>B79-40</f>
        <v>5270</v>
      </c>
      <c r="AV79" s="15">
        <v>-1.61</v>
      </c>
      <c r="AW79" s="2" t="str">
        <f t="shared" si="380"/>
        <v>Pass</v>
      </c>
      <c r="AX79" s="15">
        <v>39</v>
      </c>
      <c r="AY79" s="2" t="str">
        <f t="shared" si="381"/>
        <v>Pass</v>
      </c>
      <c r="AZ79" s="1">
        <v>7</v>
      </c>
      <c r="BA79" s="4">
        <f>B79-80</f>
        <v>5230</v>
      </c>
      <c r="BB79" s="15">
        <v>39</v>
      </c>
      <c r="BC79" s="2" t="str">
        <f t="shared" si="382"/>
        <v>Pass</v>
      </c>
      <c r="BD79" s="15">
        <v>-1.1200000000000001</v>
      </c>
      <c r="BE79" s="2" t="str">
        <f t="shared" si="383"/>
        <v>Fail</v>
      </c>
    </row>
    <row r="80" spans="1:57" x14ac:dyDescent="0.2">
      <c r="A80" s="44"/>
      <c r="B80" s="4">
        <v>5510</v>
      </c>
      <c r="C80" s="28">
        <v>23</v>
      </c>
      <c r="D80" s="15">
        <v>25</v>
      </c>
      <c r="E80" s="2">
        <f>D80-C80</f>
        <v>2</v>
      </c>
      <c r="F80" s="2" t="str">
        <f>IF(ABS(E80)&lt;=1.5,"Pass","Fail")</f>
        <v>Fail</v>
      </c>
      <c r="G80" s="15">
        <v>23</v>
      </c>
      <c r="H80" s="2">
        <f t="shared" si="405"/>
        <v>0</v>
      </c>
      <c r="I80" s="2" t="str">
        <f>IF(ABS(H80)&lt;=1.5,"Pass","Fail")</f>
        <v>Pass</v>
      </c>
      <c r="J80" s="1">
        <v>-32</v>
      </c>
      <c r="K80" s="15">
        <v>-15.29</v>
      </c>
      <c r="L80" s="2">
        <f>K80-J80</f>
        <v>16.71</v>
      </c>
      <c r="M80" s="2" t="str">
        <f>IF((L80)&lt;=-2,"Pass","Fail")</f>
        <v>Fail</v>
      </c>
      <c r="N80" s="15">
        <v>-15.19</v>
      </c>
      <c r="O80" s="2">
        <f>N80-J80</f>
        <v>16.810000000000002</v>
      </c>
      <c r="P80" s="2" t="str">
        <f>IF((O80)&lt;=-2,"Pass","Fail")</f>
        <v>Fail</v>
      </c>
      <c r="Q80" s="1" t="s">
        <v>7</v>
      </c>
      <c r="R80" s="16">
        <v>-1.86</v>
      </c>
      <c r="S80" s="2" t="str">
        <f>IF(ABS(R80)&lt;=10,"Pass","Fail")</f>
        <v>Pass</v>
      </c>
      <c r="T80" s="16">
        <v>-1.35</v>
      </c>
      <c r="U80" s="2" t="str">
        <f>IF(ABS(T80)&lt;=10,"Pass","Fail")</f>
        <v>Pass</v>
      </c>
      <c r="V80" s="28">
        <v>-3</v>
      </c>
      <c r="W80" s="16">
        <v>-5</v>
      </c>
      <c r="X80" s="2" t="str">
        <f>IF((W80)&lt;=(V80),"Pass","Fail")</f>
        <v>Pass</v>
      </c>
      <c r="Y80" s="16">
        <v>-1.35</v>
      </c>
      <c r="Z80" s="2" t="str">
        <f>IF((Y80)&lt;=(V80),"Pass","Fail")</f>
        <v>Fail</v>
      </c>
      <c r="AA80" s="1">
        <f t="shared" si="395"/>
        <v>-7.5690485133647272</v>
      </c>
      <c r="AB80" s="15">
        <v>-55.86</v>
      </c>
      <c r="AC80" s="2" t="str">
        <f>IF((AB80)&lt;=(AA80),"Pass","Fail")</f>
        <v>Pass</v>
      </c>
      <c r="AD80" s="15">
        <v>-42.98</v>
      </c>
      <c r="AE80" s="2" t="str">
        <f>IF((AD80)&lt;=(AA80),"Pass","Fail")</f>
        <v>Pass</v>
      </c>
      <c r="AF80" s="1">
        <v>-61</v>
      </c>
      <c r="AG80" s="15">
        <v>-100</v>
      </c>
      <c r="AH80" s="2">
        <f>AG80-AF80</f>
        <v>-39</v>
      </c>
      <c r="AI80" s="2" t="str">
        <f>IF((AH80)&lt;=0,"Pass","Fail")</f>
        <v>Pass</v>
      </c>
      <c r="AJ80" s="15">
        <v>-90</v>
      </c>
      <c r="AK80" s="2">
        <f t="shared" si="447"/>
        <v>-29</v>
      </c>
      <c r="AL80" s="2" t="str">
        <f>IF((AK80)&lt;=0,"Pass","Fail")</f>
        <v>Pass</v>
      </c>
      <c r="AM80" s="1">
        <v>-30</v>
      </c>
      <c r="AN80" s="15">
        <v>-5</v>
      </c>
      <c r="AO80" s="2">
        <f>AN80-AM80</f>
        <v>25</v>
      </c>
      <c r="AP80" s="2" t="str">
        <f>IF((AO80)&gt;=0,"Pass","Fail")</f>
        <v>Pass</v>
      </c>
      <c r="AQ80" s="15">
        <v>-99</v>
      </c>
      <c r="AR80" s="2">
        <f t="shared" si="406"/>
        <v>-69</v>
      </c>
      <c r="AS80" s="2" t="str">
        <f>IF((AR80)&gt;=0,"Pass","Fail")</f>
        <v>Fail</v>
      </c>
      <c r="AT80" s="1">
        <v>-9</v>
      </c>
      <c r="AU80" s="4">
        <f t="shared" si="224"/>
        <v>5550</v>
      </c>
      <c r="AV80" s="15">
        <v>-5</v>
      </c>
      <c r="AW80" s="2" t="str">
        <f t="shared" si="380"/>
        <v>Pass</v>
      </c>
      <c r="AX80" s="15">
        <v>-1.35</v>
      </c>
      <c r="AY80" s="2" t="str">
        <f t="shared" si="381"/>
        <v>Pass</v>
      </c>
      <c r="AZ80" s="1">
        <v>7</v>
      </c>
      <c r="BA80" s="4">
        <f t="shared" si="228"/>
        <v>5590</v>
      </c>
      <c r="BB80" s="15">
        <v>39</v>
      </c>
      <c r="BC80" s="2" t="str">
        <f t="shared" si="382"/>
        <v>Pass</v>
      </c>
      <c r="BD80" s="15">
        <v>-1.1200000000000001</v>
      </c>
      <c r="BE80" s="2" t="str">
        <f t="shared" si="383"/>
        <v>Fail</v>
      </c>
    </row>
    <row r="81" spans="1:57" ht="13.5" customHeight="1" x14ac:dyDescent="0.2">
      <c r="A81" s="44"/>
      <c r="B81" s="4">
        <v>5590</v>
      </c>
      <c r="C81" s="28">
        <v>23</v>
      </c>
      <c r="D81" s="15">
        <v>24.47</v>
      </c>
      <c r="E81" s="2">
        <f t="shared" ref="E81:E84" si="448">D81-C81</f>
        <v>1.4699999999999989</v>
      </c>
      <c r="F81" s="2" t="str">
        <f t="shared" ref="F81:F84" si="449">IF(ABS(E81)&lt;=1.5,"Pass","Fail")</f>
        <v>Pass</v>
      </c>
      <c r="G81" s="15">
        <v>25</v>
      </c>
      <c r="H81" s="2">
        <f t="shared" si="405"/>
        <v>2</v>
      </c>
      <c r="I81" s="2" t="str">
        <f t="shared" ref="I81:I84" si="450">IF(ABS(H81)&lt;=1.5,"Pass","Fail")</f>
        <v>Fail</v>
      </c>
      <c r="J81" s="1">
        <v>-32</v>
      </c>
      <c r="K81" s="15">
        <v>-15.57</v>
      </c>
      <c r="L81" s="2">
        <f t="shared" ref="L81:L84" si="451">K81-J81</f>
        <v>16.43</v>
      </c>
      <c r="M81" s="2" t="str">
        <f t="shared" ref="M81:M84" si="452">IF((L81)&lt;=-2,"Pass","Fail")</f>
        <v>Fail</v>
      </c>
      <c r="N81" s="15">
        <v>-15.56</v>
      </c>
      <c r="O81" s="2">
        <f t="shared" ref="O81:O84" si="453">N81-J81</f>
        <v>16.439999999999998</v>
      </c>
      <c r="P81" s="2" t="str">
        <f t="shared" ref="P81:P84" si="454">IF((O81)&lt;=-2,"Pass","Fail")</f>
        <v>Fail</v>
      </c>
      <c r="Q81" s="1" t="s">
        <v>7</v>
      </c>
      <c r="R81" s="16">
        <v>-1.68</v>
      </c>
      <c r="S81" s="2" t="str">
        <f t="shared" ref="S81:S84" si="455">IF(ABS(R81)&lt;=10,"Pass","Fail")</f>
        <v>Pass</v>
      </c>
      <c r="T81" s="16">
        <v>-1.2</v>
      </c>
      <c r="U81" s="2" t="str">
        <f t="shared" ref="U81:U84" si="456">IF(ABS(T81)&lt;=10,"Pass","Fail")</f>
        <v>Pass</v>
      </c>
      <c r="V81" s="28">
        <v>-3</v>
      </c>
      <c r="W81" s="16">
        <v>-1.68</v>
      </c>
      <c r="X81" s="2" t="str">
        <f t="shared" ref="X81:X84" si="457">IF((W81)&lt;=(V81),"Pass","Fail")</f>
        <v>Fail</v>
      </c>
      <c r="Y81" s="16">
        <v>-1.2</v>
      </c>
      <c r="Z81" s="2" t="str">
        <f t="shared" ref="Z81:Z84" si="458">IF((Y81)&lt;=(V81),"Pass","Fail")</f>
        <v>Fail</v>
      </c>
      <c r="AA81" s="1">
        <f t="shared" si="395"/>
        <v>-7.5690485133647272</v>
      </c>
      <c r="AB81" s="15">
        <v>18</v>
      </c>
      <c r="AC81" s="2" t="str">
        <f t="shared" ref="AC81:AC84" si="459">IF((AB81)&lt;=(AA81),"Pass","Fail")</f>
        <v>Fail</v>
      </c>
      <c r="AD81" s="15">
        <v>-34.5</v>
      </c>
      <c r="AE81" s="2" t="str">
        <f t="shared" ref="AE81:AE84" si="460">IF((AD81)&lt;=(AA81),"Pass","Fail")</f>
        <v>Pass</v>
      </c>
      <c r="AF81" s="1">
        <v>-61</v>
      </c>
      <c r="AG81" s="15">
        <v>-100</v>
      </c>
      <c r="AH81" s="2">
        <f t="shared" ref="AH81:AH84" si="461">AG81-AF81</f>
        <v>-39</v>
      </c>
      <c r="AI81" s="2" t="str">
        <f t="shared" ref="AI81:AI84" si="462">IF((AH81)&lt;=0,"Pass","Fail")</f>
        <v>Pass</v>
      </c>
      <c r="AJ81" s="15">
        <v>-94</v>
      </c>
      <c r="AK81" s="2">
        <v>-67</v>
      </c>
      <c r="AL81" s="2" t="str">
        <f t="shared" ref="AL81:AL84" si="463">IF((AK81)&lt;=0,"Pass","Fail")</f>
        <v>Pass</v>
      </c>
      <c r="AM81" s="1">
        <v>-30</v>
      </c>
      <c r="AN81" s="15">
        <v>-100</v>
      </c>
      <c r="AO81" s="2">
        <f t="shared" ref="AO81:AO84" si="464">AN81-AM81</f>
        <v>-70</v>
      </c>
      <c r="AP81" s="2" t="str">
        <f t="shared" ref="AP81:AP84" si="465">IF((AO81)&gt;=0,"Pass","Fail")</f>
        <v>Fail</v>
      </c>
      <c r="AQ81" s="15">
        <v>-94</v>
      </c>
      <c r="AR81" s="2">
        <f t="shared" si="406"/>
        <v>-64</v>
      </c>
      <c r="AS81" s="2" t="str">
        <f t="shared" ref="AS81:AS84" si="466">IF((AR81)&gt;=0,"Pass","Fail")</f>
        <v>Fail</v>
      </c>
      <c r="AT81" s="1">
        <v>-9</v>
      </c>
      <c r="AU81" s="4">
        <f t="shared" si="224"/>
        <v>5630</v>
      </c>
      <c r="AV81" s="15">
        <v>-1.68</v>
      </c>
      <c r="AW81" s="2" t="str">
        <f t="shared" si="380"/>
        <v>Pass</v>
      </c>
      <c r="AX81" s="15">
        <v>-1.2</v>
      </c>
      <c r="AY81" s="2" t="str">
        <f t="shared" si="381"/>
        <v>Pass</v>
      </c>
      <c r="AZ81" s="1">
        <v>7</v>
      </c>
      <c r="BA81" s="4">
        <f t="shared" si="228"/>
        <v>5670</v>
      </c>
      <c r="BB81" s="15">
        <v>39</v>
      </c>
      <c r="BC81" s="2" t="str">
        <f t="shared" si="382"/>
        <v>Pass</v>
      </c>
      <c r="BD81" s="15">
        <v>-1.1200000000000001</v>
      </c>
      <c r="BE81" s="2" t="str">
        <f t="shared" si="383"/>
        <v>Fail</v>
      </c>
    </row>
    <row r="82" spans="1:57" ht="13.5" customHeight="1" x14ac:dyDescent="0.2">
      <c r="A82" s="44"/>
      <c r="B82" s="4">
        <v>5670</v>
      </c>
      <c r="C82" s="28">
        <v>23</v>
      </c>
      <c r="D82" s="15">
        <v>21.5</v>
      </c>
      <c r="E82" s="2">
        <f t="shared" si="448"/>
        <v>-1.5</v>
      </c>
      <c r="F82" s="2" t="str">
        <f t="shared" si="449"/>
        <v>Pass</v>
      </c>
      <c r="G82" s="15">
        <v>23.39</v>
      </c>
      <c r="H82" s="2">
        <f t="shared" si="405"/>
        <v>0.39000000000000057</v>
      </c>
      <c r="I82" s="2" t="str">
        <f t="shared" si="450"/>
        <v>Pass</v>
      </c>
      <c r="J82" s="1">
        <v>-32</v>
      </c>
      <c r="K82" s="15">
        <v>-15.49</v>
      </c>
      <c r="L82" s="2">
        <f t="shared" si="451"/>
        <v>16.509999999999998</v>
      </c>
      <c r="M82" s="2" t="str">
        <f t="shared" si="452"/>
        <v>Fail</v>
      </c>
      <c r="N82" s="15">
        <v>-15.56</v>
      </c>
      <c r="O82" s="2">
        <f t="shared" si="453"/>
        <v>16.439999999999998</v>
      </c>
      <c r="P82" s="2" t="str">
        <f t="shared" si="454"/>
        <v>Fail</v>
      </c>
      <c r="Q82" s="1" t="s">
        <v>7</v>
      </c>
      <c r="R82" s="16">
        <v>-1.61</v>
      </c>
      <c r="S82" s="2" t="str">
        <f t="shared" si="455"/>
        <v>Pass</v>
      </c>
      <c r="T82" s="16">
        <v>-1.1200000000000001</v>
      </c>
      <c r="U82" s="2" t="str">
        <f t="shared" si="456"/>
        <v>Pass</v>
      </c>
      <c r="V82" s="28">
        <v>-3</v>
      </c>
      <c r="W82" s="16">
        <v>-1.61</v>
      </c>
      <c r="X82" s="2" t="str">
        <f t="shared" si="457"/>
        <v>Fail</v>
      </c>
      <c r="Y82" s="16">
        <v>-1.1200000000000001</v>
      </c>
      <c r="Z82" s="2" t="str">
        <f t="shared" si="458"/>
        <v>Fail</v>
      </c>
      <c r="AA82" s="1">
        <f t="shared" si="395"/>
        <v>-7.5690485133647272</v>
      </c>
      <c r="AB82" s="15">
        <v>-52.91</v>
      </c>
      <c r="AC82" s="2" t="str">
        <f t="shared" si="459"/>
        <v>Pass</v>
      </c>
      <c r="AD82" s="15">
        <v>-43.21</v>
      </c>
      <c r="AE82" s="2" t="str">
        <f t="shared" si="460"/>
        <v>Pass</v>
      </c>
      <c r="AF82" s="1">
        <v>-61</v>
      </c>
      <c r="AG82" s="15">
        <v>-100</v>
      </c>
      <c r="AH82" s="2">
        <f t="shared" si="461"/>
        <v>-39</v>
      </c>
      <c r="AI82" s="2" t="str">
        <f t="shared" si="462"/>
        <v>Pass</v>
      </c>
      <c r="AJ82" s="15">
        <v>23.39</v>
      </c>
      <c r="AK82" s="2">
        <f t="shared" ref="AK82" si="467">AJ82-AF82</f>
        <v>84.39</v>
      </c>
      <c r="AL82" s="2" t="str">
        <f t="shared" si="463"/>
        <v>Fail</v>
      </c>
      <c r="AM82" s="1">
        <v>-30</v>
      </c>
      <c r="AN82" s="15">
        <v>-100</v>
      </c>
      <c r="AO82" s="2">
        <f t="shared" si="464"/>
        <v>-70</v>
      </c>
      <c r="AP82" s="2" t="str">
        <f t="shared" si="465"/>
        <v>Fail</v>
      </c>
      <c r="AQ82" s="15">
        <v>23.39</v>
      </c>
      <c r="AR82" s="2">
        <f t="shared" si="406"/>
        <v>53.39</v>
      </c>
      <c r="AS82" s="2" t="str">
        <f t="shared" si="466"/>
        <v>Pass</v>
      </c>
      <c r="AT82" s="1">
        <v>-9</v>
      </c>
      <c r="AU82" s="4">
        <f>B82-40</f>
        <v>5630</v>
      </c>
      <c r="AV82" s="15">
        <v>-1.61</v>
      </c>
      <c r="AW82" s="2" t="str">
        <f t="shared" si="380"/>
        <v>Pass</v>
      </c>
      <c r="AX82" s="15">
        <v>39</v>
      </c>
      <c r="AY82" s="2" t="str">
        <f t="shared" si="381"/>
        <v>Pass</v>
      </c>
      <c r="AZ82" s="1">
        <v>7</v>
      </c>
      <c r="BA82" s="4">
        <f>B82-80</f>
        <v>5590</v>
      </c>
      <c r="BB82" s="15">
        <v>39</v>
      </c>
      <c r="BC82" s="2" t="str">
        <f t="shared" si="382"/>
        <v>Pass</v>
      </c>
      <c r="BD82" s="15">
        <v>-1.1200000000000001</v>
      </c>
      <c r="BE82" s="2" t="str">
        <f t="shared" si="383"/>
        <v>Fail</v>
      </c>
    </row>
    <row r="83" spans="1:57" ht="13.5" customHeight="1" x14ac:dyDescent="0.2">
      <c r="A83" s="44"/>
      <c r="B83" s="4">
        <v>5755</v>
      </c>
      <c r="C83" s="28">
        <v>23</v>
      </c>
      <c r="D83" s="15">
        <v>24.47</v>
      </c>
      <c r="E83" s="2">
        <f t="shared" si="448"/>
        <v>1.4699999999999989</v>
      </c>
      <c r="F83" s="2" t="str">
        <f t="shared" si="449"/>
        <v>Pass</v>
      </c>
      <c r="G83" s="15">
        <v>25</v>
      </c>
      <c r="H83" s="2">
        <f t="shared" si="405"/>
        <v>2</v>
      </c>
      <c r="I83" s="2" t="str">
        <f t="shared" si="450"/>
        <v>Fail</v>
      </c>
      <c r="J83" s="1">
        <v>-32</v>
      </c>
      <c r="K83" s="15">
        <v>-15.57</v>
      </c>
      <c r="L83" s="2">
        <f t="shared" si="451"/>
        <v>16.43</v>
      </c>
      <c r="M83" s="2" t="str">
        <f t="shared" si="452"/>
        <v>Fail</v>
      </c>
      <c r="N83" s="15">
        <v>-15.56</v>
      </c>
      <c r="O83" s="2">
        <f t="shared" si="453"/>
        <v>16.439999999999998</v>
      </c>
      <c r="P83" s="2" t="str">
        <f t="shared" si="454"/>
        <v>Fail</v>
      </c>
      <c r="Q83" s="1" t="s">
        <v>7</v>
      </c>
      <c r="R83" s="16">
        <v>-1.68</v>
      </c>
      <c r="S83" s="2" t="str">
        <f t="shared" si="455"/>
        <v>Pass</v>
      </c>
      <c r="T83" s="16">
        <v>-1.2</v>
      </c>
      <c r="U83" s="2" t="str">
        <f t="shared" si="456"/>
        <v>Pass</v>
      </c>
      <c r="V83" s="28">
        <v>-3</v>
      </c>
      <c r="W83" s="16">
        <v>-1.68</v>
      </c>
      <c r="X83" s="2" t="str">
        <f t="shared" si="457"/>
        <v>Fail</v>
      </c>
      <c r="Y83" s="16">
        <v>-1.2</v>
      </c>
      <c r="Z83" s="2" t="str">
        <f t="shared" si="458"/>
        <v>Fail</v>
      </c>
      <c r="AA83" s="1">
        <f t="shared" si="395"/>
        <v>-7.5690485133647272</v>
      </c>
      <c r="AB83" s="15">
        <v>18</v>
      </c>
      <c r="AC83" s="2" t="str">
        <f t="shared" si="459"/>
        <v>Fail</v>
      </c>
      <c r="AD83" s="15">
        <v>-34.5</v>
      </c>
      <c r="AE83" s="2" t="str">
        <f t="shared" si="460"/>
        <v>Pass</v>
      </c>
      <c r="AF83" s="1">
        <v>-61</v>
      </c>
      <c r="AG83" s="15">
        <v>-100</v>
      </c>
      <c r="AH83" s="2">
        <f t="shared" si="461"/>
        <v>-39</v>
      </c>
      <c r="AI83" s="2" t="str">
        <f t="shared" si="462"/>
        <v>Pass</v>
      </c>
      <c r="AJ83" s="15">
        <v>-94</v>
      </c>
      <c r="AK83" s="2">
        <v>-67</v>
      </c>
      <c r="AL83" s="2" t="str">
        <f t="shared" si="463"/>
        <v>Pass</v>
      </c>
      <c r="AM83" s="1">
        <v>-30</v>
      </c>
      <c r="AN83" s="15">
        <v>-100</v>
      </c>
      <c r="AO83" s="2">
        <f t="shared" si="464"/>
        <v>-70</v>
      </c>
      <c r="AP83" s="2" t="str">
        <f t="shared" si="465"/>
        <v>Fail</v>
      </c>
      <c r="AQ83" s="15">
        <v>-94</v>
      </c>
      <c r="AR83" s="2">
        <f t="shared" si="406"/>
        <v>-64</v>
      </c>
      <c r="AS83" s="2" t="str">
        <f t="shared" si="466"/>
        <v>Fail</v>
      </c>
      <c r="AT83" s="1">
        <v>-9</v>
      </c>
      <c r="AU83" s="4">
        <f t="shared" si="224"/>
        <v>5795</v>
      </c>
      <c r="AV83" s="15">
        <v>-1.68</v>
      </c>
      <c r="AW83" s="2" t="str">
        <f t="shared" si="380"/>
        <v>Pass</v>
      </c>
      <c r="AX83" s="15">
        <v>-1.2</v>
      </c>
      <c r="AY83" s="2" t="str">
        <f t="shared" si="381"/>
        <v>Pass</v>
      </c>
      <c r="AZ83" s="1">
        <v>7</v>
      </c>
      <c r="BA83" s="4">
        <f>B83-80</f>
        <v>5675</v>
      </c>
      <c r="BB83" s="15">
        <v>39</v>
      </c>
      <c r="BC83" s="2" t="str">
        <f t="shared" si="382"/>
        <v>Pass</v>
      </c>
      <c r="BD83" s="15">
        <v>-1.1200000000000001</v>
      </c>
      <c r="BE83" s="2" t="str">
        <f t="shared" si="383"/>
        <v>Fail</v>
      </c>
    </row>
    <row r="84" spans="1:57" ht="13.5" customHeight="1" x14ac:dyDescent="0.2">
      <c r="A84" s="44"/>
      <c r="B84" s="4">
        <v>5795</v>
      </c>
      <c r="C84" s="28">
        <v>23</v>
      </c>
      <c r="D84" s="15">
        <v>21.5</v>
      </c>
      <c r="E84" s="2">
        <f t="shared" si="448"/>
        <v>-1.5</v>
      </c>
      <c r="F84" s="2" t="str">
        <f t="shared" si="449"/>
        <v>Pass</v>
      </c>
      <c r="G84" s="15">
        <v>23.39</v>
      </c>
      <c r="H84" s="2">
        <f t="shared" si="405"/>
        <v>0.39000000000000057</v>
      </c>
      <c r="I84" s="2" t="str">
        <f t="shared" si="450"/>
        <v>Pass</v>
      </c>
      <c r="J84" s="1">
        <v>-32</v>
      </c>
      <c r="K84" s="15">
        <v>-15.49</v>
      </c>
      <c r="L84" s="2">
        <f t="shared" si="451"/>
        <v>16.509999999999998</v>
      </c>
      <c r="M84" s="2" t="str">
        <f t="shared" si="452"/>
        <v>Fail</v>
      </c>
      <c r="N84" s="15">
        <v>-15.56</v>
      </c>
      <c r="O84" s="2">
        <f t="shared" si="453"/>
        <v>16.439999999999998</v>
      </c>
      <c r="P84" s="2" t="str">
        <f t="shared" si="454"/>
        <v>Fail</v>
      </c>
      <c r="Q84" s="1" t="s">
        <v>7</v>
      </c>
      <c r="R84" s="16">
        <v>-1.61</v>
      </c>
      <c r="S84" s="2" t="str">
        <f t="shared" si="455"/>
        <v>Pass</v>
      </c>
      <c r="T84" s="16">
        <v>-1.1200000000000001</v>
      </c>
      <c r="U84" s="2" t="str">
        <f t="shared" si="456"/>
        <v>Pass</v>
      </c>
      <c r="V84" s="28">
        <v>-3</v>
      </c>
      <c r="W84" s="16">
        <v>-1.61</v>
      </c>
      <c r="X84" s="2" t="str">
        <f t="shared" si="457"/>
        <v>Fail</v>
      </c>
      <c r="Y84" s="16">
        <v>-1.1200000000000001</v>
      </c>
      <c r="Z84" s="2" t="str">
        <f t="shared" si="458"/>
        <v>Fail</v>
      </c>
      <c r="AA84" s="1">
        <f t="shared" si="395"/>
        <v>-7.5690485133647272</v>
      </c>
      <c r="AB84" s="15">
        <v>-52.91</v>
      </c>
      <c r="AC84" s="2" t="str">
        <f t="shared" si="459"/>
        <v>Pass</v>
      </c>
      <c r="AD84" s="15">
        <v>-43.21</v>
      </c>
      <c r="AE84" s="2" t="str">
        <f t="shared" si="460"/>
        <v>Pass</v>
      </c>
      <c r="AF84" s="1">
        <v>-61</v>
      </c>
      <c r="AG84" s="15">
        <v>-100</v>
      </c>
      <c r="AH84" s="2">
        <f t="shared" si="461"/>
        <v>-39</v>
      </c>
      <c r="AI84" s="2" t="str">
        <f t="shared" si="462"/>
        <v>Pass</v>
      </c>
      <c r="AJ84" s="15">
        <v>23.39</v>
      </c>
      <c r="AK84" s="2">
        <f t="shared" ref="AK84:AK85" si="468">AJ84-AF84</f>
        <v>84.39</v>
      </c>
      <c r="AL84" s="2" t="str">
        <f t="shared" si="463"/>
        <v>Fail</v>
      </c>
      <c r="AM84" s="1">
        <v>-30</v>
      </c>
      <c r="AN84" s="15">
        <v>-100</v>
      </c>
      <c r="AO84" s="2">
        <f t="shared" si="464"/>
        <v>-70</v>
      </c>
      <c r="AP84" s="2" t="str">
        <f t="shared" si="465"/>
        <v>Fail</v>
      </c>
      <c r="AQ84" s="15">
        <v>23.39</v>
      </c>
      <c r="AR84" s="2">
        <f t="shared" si="406"/>
        <v>53.39</v>
      </c>
      <c r="AS84" s="2" t="str">
        <f t="shared" si="466"/>
        <v>Pass</v>
      </c>
      <c r="AT84" s="1">
        <v>-9</v>
      </c>
      <c r="AU84" s="4">
        <f>B84-40</f>
        <v>5755</v>
      </c>
      <c r="AV84" s="15">
        <v>-1.61</v>
      </c>
      <c r="AW84" s="2" t="str">
        <f t="shared" si="380"/>
        <v>Pass</v>
      </c>
      <c r="AX84" s="15">
        <v>39</v>
      </c>
      <c r="AY84" s="2" t="str">
        <f t="shared" si="381"/>
        <v>Pass</v>
      </c>
      <c r="AZ84" s="1">
        <v>7</v>
      </c>
      <c r="BA84" s="4">
        <v>5690</v>
      </c>
      <c r="BB84" s="15">
        <v>39</v>
      </c>
      <c r="BC84" s="2" t="str">
        <f t="shared" si="382"/>
        <v>Pass</v>
      </c>
      <c r="BD84" s="15">
        <v>-1.1200000000000001</v>
      </c>
      <c r="BE84" s="2" t="str">
        <f t="shared" si="383"/>
        <v>Fail</v>
      </c>
    </row>
    <row r="85" spans="1:57" x14ac:dyDescent="0.2">
      <c r="A85" s="44" t="s">
        <v>68</v>
      </c>
      <c r="B85" s="4">
        <v>5210</v>
      </c>
      <c r="C85" s="28">
        <v>23</v>
      </c>
      <c r="D85" s="15">
        <v>25</v>
      </c>
      <c r="E85" s="2">
        <f>D85-C85</f>
        <v>2</v>
      </c>
      <c r="F85" s="2" t="str">
        <f>IF(ABS(E85)&lt;=1.5,"Pass","Fail")</f>
        <v>Fail</v>
      </c>
      <c r="G85" s="15">
        <v>23</v>
      </c>
      <c r="H85" s="2">
        <f t="shared" si="405"/>
        <v>0</v>
      </c>
      <c r="I85" s="2" t="str">
        <f>IF(ABS(H85)&lt;=1.5,"Pass","Fail")</f>
        <v>Pass</v>
      </c>
      <c r="J85" s="1">
        <v>-5</v>
      </c>
      <c r="K85" s="15">
        <v>-15.29</v>
      </c>
      <c r="L85" s="2">
        <f>K85-J85</f>
        <v>-10.29</v>
      </c>
      <c r="M85" s="2" t="str">
        <f>IF((L85)&lt;=-2,"Pass","Fail")</f>
        <v>Pass</v>
      </c>
      <c r="N85" s="15">
        <v>-15.19</v>
      </c>
      <c r="O85" s="2">
        <f>N85-J85</f>
        <v>-10.19</v>
      </c>
      <c r="P85" s="2" t="str">
        <f>IF((O85)&lt;=-2,"Pass","Fail")</f>
        <v>Pass</v>
      </c>
      <c r="Q85" s="1" t="s">
        <v>7</v>
      </c>
      <c r="R85" s="16">
        <v>-1.86</v>
      </c>
      <c r="S85" s="2" t="str">
        <f>IF(ABS(R85)&lt;=10,"Pass","Fail")</f>
        <v>Pass</v>
      </c>
      <c r="T85" s="16">
        <v>-1.35</v>
      </c>
      <c r="U85" s="2" t="str">
        <f>IF(ABS(T85)&lt;=10,"Pass","Fail")</f>
        <v>Pass</v>
      </c>
      <c r="V85" s="28">
        <v>-3</v>
      </c>
      <c r="W85" s="16">
        <v>-5</v>
      </c>
      <c r="X85" s="2" t="str">
        <f>IF((W85)&lt;=(V85),"Pass","Fail")</f>
        <v>Pass</v>
      </c>
      <c r="Y85" s="16">
        <v>-1.35</v>
      </c>
      <c r="Z85" s="2" t="str">
        <f>IF((Y85)&lt;=(V85),"Pass","Fail")</f>
        <v>Fail</v>
      </c>
      <c r="AA85" s="1">
        <f>C85-10*LOG(2420)</f>
        <v>-10.838153659804313</v>
      </c>
      <c r="AB85" s="15">
        <v>-55.86</v>
      </c>
      <c r="AC85" s="2" t="str">
        <f>IF((AB85)&lt;=(AA85),"Pass","Fail")</f>
        <v>Pass</v>
      </c>
      <c r="AD85" s="15">
        <v>-42.98</v>
      </c>
      <c r="AE85" s="2" t="str">
        <f>IF((AD85)&lt;=(AA85),"Pass","Fail")</f>
        <v>Pass</v>
      </c>
      <c r="AF85" s="1">
        <v>-82</v>
      </c>
      <c r="AG85" s="15">
        <v>-81</v>
      </c>
      <c r="AH85" s="2">
        <f>AG85-AF85</f>
        <v>1</v>
      </c>
      <c r="AI85" s="2" t="str">
        <f>IF((AH85)&lt;=0,"Pass","Fail")</f>
        <v>Fail</v>
      </c>
      <c r="AJ85" s="15">
        <v>-90</v>
      </c>
      <c r="AK85" s="2">
        <f t="shared" si="468"/>
        <v>-8</v>
      </c>
      <c r="AL85" s="2" t="str">
        <f>IF((AK85)&lt;=0,"Pass","Fail")</f>
        <v>Pass</v>
      </c>
      <c r="AM85" s="1">
        <v>-30</v>
      </c>
      <c r="AN85" s="15">
        <v>-5</v>
      </c>
      <c r="AO85" s="2">
        <f>AN85-AM85</f>
        <v>25</v>
      </c>
      <c r="AP85" s="2" t="str">
        <f>IF((AO85)&gt;=0,"Pass","Fail")</f>
        <v>Pass</v>
      </c>
      <c r="AQ85" s="15">
        <v>-99</v>
      </c>
      <c r="AR85" s="2">
        <f t="shared" si="406"/>
        <v>-69</v>
      </c>
      <c r="AS85" s="2" t="str">
        <f>IF((AR85)&gt;=0,"Pass","Fail")</f>
        <v>Fail</v>
      </c>
      <c r="AT85" s="1">
        <v>16</v>
      </c>
      <c r="AU85" s="4">
        <f>B85+80</f>
        <v>5290</v>
      </c>
      <c r="AV85" s="15">
        <v>-5</v>
      </c>
      <c r="AW85" s="2" t="str">
        <f t="shared" si="380"/>
        <v>Fail</v>
      </c>
      <c r="AX85" s="15">
        <v>-1.35</v>
      </c>
      <c r="AY85" s="2" t="str">
        <f t="shared" si="381"/>
        <v>Fail</v>
      </c>
      <c r="AZ85" s="1">
        <v>32</v>
      </c>
      <c r="BA85" s="4">
        <v>5530</v>
      </c>
      <c r="BB85" s="15">
        <v>39</v>
      </c>
      <c r="BC85" s="2" t="str">
        <f t="shared" si="382"/>
        <v>Pass</v>
      </c>
      <c r="BD85" s="15">
        <v>-1.1200000000000001</v>
      </c>
      <c r="BE85" s="2" t="str">
        <f t="shared" si="383"/>
        <v>Fail</v>
      </c>
    </row>
    <row r="86" spans="1:57" ht="13.5" customHeight="1" x14ac:dyDescent="0.2">
      <c r="A86" s="44"/>
      <c r="B86" s="4">
        <v>5290</v>
      </c>
      <c r="C86" s="28">
        <v>23</v>
      </c>
      <c r="D86" s="15">
        <v>24.47</v>
      </c>
      <c r="E86" s="2">
        <f t="shared" ref="E86:E87" si="469">D86-C86</f>
        <v>1.4699999999999989</v>
      </c>
      <c r="F86" s="2" t="str">
        <f t="shared" ref="F86:F87" si="470">IF(ABS(E86)&lt;=1.5,"Pass","Fail")</f>
        <v>Pass</v>
      </c>
      <c r="G86" s="15">
        <v>25</v>
      </c>
      <c r="H86" s="2">
        <f t="shared" si="405"/>
        <v>2</v>
      </c>
      <c r="I86" s="2" t="str">
        <f t="shared" ref="I86:I87" si="471">IF(ABS(H86)&lt;=1.5,"Pass","Fail")</f>
        <v>Fail</v>
      </c>
      <c r="J86" s="1">
        <v>-5</v>
      </c>
      <c r="K86" s="15">
        <v>-15.57</v>
      </c>
      <c r="L86" s="2">
        <f t="shared" ref="L86:L87" si="472">K86-J86</f>
        <v>-10.57</v>
      </c>
      <c r="M86" s="2" t="str">
        <f t="shared" ref="M86:M87" si="473">IF((L86)&lt;=-2,"Pass","Fail")</f>
        <v>Pass</v>
      </c>
      <c r="N86" s="15">
        <v>-15.56</v>
      </c>
      <c r="O86" s="2">
        <f t="shared" ref="O86:O87" si="474">N86-J86</f>
        <v>-10.56</v>
      </c>
      <c r="P86" s="2" t="str">
        <f t="shared" ref="P86:P87" si="475">IF((O86)&lt;=-2,"Pass","Fail")</f>
        <v>Pass</v>
      </c>
      <c r="Q86" s="1" t="s">
        <v>7</v>
      </c>
      <c r="R86" s="16">
        <v>-1.68</v>
      </c>
      <c r="S86" s="2" t="str">
        <f t="shared" ref="S86:S87" si="476">IF(ABS(R86)&lt;=10,"Pass","Fail")</f>
        <v>Pass</v>
      </c>
      <c r="T86" s="16">
        <v>-1.2</v>
      </c>
      <c r="U86" s="2" t="str">
        <f t="shared" ref="U86:U87" si="477">IF(ABS(T86)&lt;=10,"Pass","Fail")</f>
        <v>Pass</v>
      </c>
      <c r="V86" s="28">
        <v>-3</v>
      </c>
      <c r="W86" s="16">
        <v>-1.68</v>
      </c>
      <c r="X86" s="2" t="str">
        <f t="shared" ref="X86:X87" si="478">IF((W86)&lt;=(V86),"Pass","Fail")</f>
        <v>Fail</v>
      </c>
      <c r="Y86" s="16">
        <v>-1.2</v>
      </c>
      <c r="Z86" s="2" t="str">
        <f t="shared" ref="Z86:Z87" si="479">IF((Y86)&lt;=(V86),"Pass","Fail")</f>
        <v>Fail</v>
      </c>
      <c r="AA86" s="1">
        <f t="shared" ref="AA86:AA94" si="480">C86-10*LOG(2420)</f>
        <v>-10.838153659804313</v>
      </c>
      <c r="AB86" s="15">
        <v>18</v>
      </c>
      <c r="AC86" s="2" t="str">
        <f t="shared" ref="AC86:AC87" si="481">IF((AB86)&lt;=(AA86),"Pass","Fail")</f>
        <v>Fail</v>
      </c>
      <c r="AD86" s="15">
        <v>-34.5</v>
      </c>
      <c r="AE86" s="2" t="str">
        <f t="shared" ref="AE86:AE87" si="482">IF((AD86)&lt;=(AA86),"Pass","Fail")</f>
        <v>Pass</v>
      </c>
      <c r="AF86" s="1">
        <v>-82</v>
      </c>
      <c r="AG86" s="15">
        <v>-100</v>
      </c>
      <c r="AH86" s="2">
        <f t="shared" ref="AH86:AH87" si="483">AG86-AF86</f>
        <v>-18</v>
      </c>
      <c r="AI86" s="2" t="str">
        <f t="shared" ref="AI86:AI87" si="484">IF((AH86)&lt;=0,"Pass","Fail")</f>
        <v>Pass</v>
      </c>
      <c r="AJ86" s="15">
        <v>-94</v>
      </c>
      <c r="AK86" s="2">
        <v>-67</v>
      </c>
      <c r="AL86" s="2" t="str">
        <f t="shared" ref="AL86:AL87" si="485">IF((AK86)&lt;=0,"Pass","Fail")</f>
        <v>Pass</v>
      </c>
      <c r="AM86" s="1">
        <v>-30</v>
      </c>
      <c r="AN86" s="15">
        <v>-100</v>
      </c>
      <c r="AO86" s="2">
        <f t="shared" ref="AO86:AO87" si="486">AN86-AM86</f>
        <v>-70</v>
      </c>
      <c r="AP86" s="2" t="str">
        <f t="shared" ref="AP86:AP87" si="487">IF((AO86)&gt;=0,"Pass","Fail")</f>
        <v>Fail</v>
      </c>
      <c r="AQ86" s="15">
        <v>-94</v>
      </c>
      <c r="AR86" s="2">
        <f t="shared" si="406"/>
        <v>-64</v>
      </c>
      <c r="AS86" s="2" t="str">
        <f t="shared" ref="AS86:AS87" si="488">IF((AR86)&gt;=0,"Pass","Fail")</f>
        <v>Fail</v>
      </c>
      <c r="AT86" s="1">
        <v>16</v>
      </c>
      <c r="AU86" s="4">
        <f>B86-80</f>
        <v>5210</v>
      </c>
      <c r="AV86" s="15">
        <v>-1.68</v>
      </c>
      <c r="AW86" s="2" t="str">
        <f t="shared" si="380"/>
        <v>Fail</v>
      </c>
      <c r="AX86" s="15">
        <v>-1.2</v>
      </c>
      <c r="AY86" s="2" t="str">
        <f t="shared" si="381"/>
        <v>Fail</v>
      </c>
      <c r="AZ86" s="1">
        <v>32</v>
      </c>
      <c r="BA86" s="4">
        <v>5530</v>
      </c>
      <c r="BB86" s="15">
        <v>39</v>
      </c>
      <c r="BC86" s="2" t="str">
        <f t="shared" si="382"/>
        <v>Pass</v>
      </c>
      <c r="BD86" s="15">
        <v>-1.1200000000000001</v>
      </c>
      <c r="BE86" s="2" t="str">
        <f t="shared" si="383"/>
        <v>Fail</v>
      </c>
    </row>
    <row r="87" spans="1:57" ht="13.5" customHeight="1" x14ac:dyDescent="0.2">
      <c r="A87" s="44"/>
      <c r="B87" s="4">
        <v>5530</v>
      </c>
      <c r="C87" s="28">
        <v>23</v>
      </c>
      <c r="D87" s="15">
        <v>21.5</v>
      </c>
      <c r="E87" s="2">
        <f t="shared" si="469"/>
        <v>-1.5</v>
      </c>
      <c r="F87" s="2" t="str">
        <f t="shared" si="470"/>
        <v>Pass</v>
      </c>
      <c r="G87" s="15">
        <v>23.39</v>
      </c>
      <c r="H87" s="2">
        <f t="shared" si="405"/>
        <v>0.39000000000000057</v>
      </c>
      <c r="I87" s="2" t="str">
        <f t="shared" si="471"/>
        <v>Pass</v>
      </c>
      <c r="J87" s="1">
        <v>-5</v>
      </c>
      <c r="K87" s="15">
        <v>-15.49</v>
      </c>
      <c r="L87" s="2">
        <f t="shared" si="472"/>
        <v>-10.49</v>
      </c>
      <c r="M87" s="2" t="str">
        <f t="shared" si="473"/>
        <v>Pass</v>
      </c>
      <c r="N87" s="15">
        <v>-15.56</v>
      </c>
      <c r="O87" s="2">
        <f t="shared" si="474"/>
        <v>-10.56</v>
      </c>
      <c r="P87" s="2" t="str">
        <f t="shared" si="475"/>
        <v>Pass</v>
      </c>
      <c r="Q87" s="1" t="s">
        <v>7</v>
      </c>
      <c r="R87" s="16">
        <v>-1.61</v>
      </c>
      <c r="S87" s="2" t="str">
        <f t="shared" si="476"/>
        <v>Pass</v>
      </c>
      <c r="T87" s="16">
        <v>-1.1200000000000001</v>
      </c>
      <c r="U87" s="2" t="str">
        <f t="shared" si="477"/>
        <v>Pass</v>
      </c>
      <c r="V87" s="28">
        <v>-3</v>
      </c>
      <c r="W87" s="16">
        <v>-1.61</v>
      </c>
      <c r="X87" s="2" t="str">
        <f t="shared" si="478"/>
        <v>Fail</v>
      </c>
      <c r="Y87" s="16">
        <v>-1.1200000000000001</v>
      </c>
      <c r="Z87" s="2" t="str">
        <f t="shared" si="479"/>
        <v>Fail</v>
      </c>
      <c r="AA87" s="1">
        <f t="shared" si="480"/>
        <v>-10.838153659804313</v>
      </c>
      <c r="AB87" s="15">
        <v>-52.91</v>
      </c>
      <c r="AC87" s="2" t="str">
        <f t="shared" si="481"/>
        <v>Pass</v>
      </c>
      <c r="AD87" s="15">
        <v>-43.21</v>
      </c>
      <c r="AE87" s="2" t="str">
        <f t="shared" si="482"/>
        <v>Pass</v>
      </c>
      <c r="AF87" s="1">
        <v>-82</v>
      </c>
      <c r="AG87" s="15">
        <v>-100</v>
      </c>
      <c r="AH87" s="2">
        <f t="shared" si="483"/>
        <v>-18</v>
      </c>
      <c r="AI87" s="2" t="str">
        <f t="shared" si="484"/>
        <v>Pass</v>
      </c>
      <c r="AJ87" s="15">
        <v>23.39</v>
      </c>
      <c r="AK87" s="2">
        <f t="shared" ref="AK87:AK88" si="489">AJ87-AF87</f>
        <v>105.39</v>
      </c>
      <c r="AL87" s="2" t="str">
        <f t="shared" si="485"/>
        <v>Fail</v>
      </c>
      <c r="AM87" s="1">
        <v>-30</v>
      </c>
      <c r="AN87" s="15">
        <v>-100</v>
      </c>
      <c r="AO87" s="2">
        <f t="shared" si="486"/>
        <v>-70</v>
      </c>
      <c r="AP87" s="2" t="str">
        <f t="shared" si="487"/>
        <v>Fail</v>
      </c>
      <c r="AQ87" s="15">
        <v>23.39</v>
      </c>
      <c r="AR87" s="2">
        <f t="shared" si="406"/>
        <v>53.39</v>
      </c>
      <c r="AS87" s="2" t="str">
        <f t="shared" si="488"/>
        <v>Pass</v>
      </c>
      <c r="AT87" s="1">
        <v>16</v>
      </c>
      <c r="AU87" s="4">
        <f t="shared" ref="AU87:AU92" si="490">B87+80</f>
        <v>5610</v>
      </c>
      <c r="AV87" s="15">
        <v>-1.61</v>
      </c>
      <c r="AW87" s="2" t="str">
        <f t="shared" si="380"/>
        <v>Fail</v>
      </c>
      <c r="AX87" s="15">
        <v>39</v>
      </c>
      <c r="AY87" s="2" t="str">
        <f t="shared" si="381"/>
        <v>Pass</v>
      </c>
      <c r="AZ87" s="1">
        <v>32</v>
      </c>
      <c r="BA87" s="4">
        <v>5210</v>
      </c>
      <c r="BB87" s="15">
        <v>39</v>
      </c>
      <c r="BC87" s="2" t="str">
        <f t="shared" si="382"/>
        <v>Pass</v>
      </c>
      <c r="BD87" s="15">
        <v>-1.1200000000000001</v>
      </c>
      <c r="BE87" s="2" t="str">
        <f t="shared" si="383"/>
        <v>Fail</v>
      </c>
    </row>
    <row r="88" spans="1:57" x14ac:dyDescent="0.2">
      <c r="A88" s="44"/>
      <c r="B88" s="4">
        <v>5610</v>
      </c>
      <c r="C88" s="28">
        <v>23</v>
      </c>
      <c r="D88" s="15">
        <v>25</v>
      </c>
      <c r="E88" s="2">
        <f>D88-C88</f>
        <v>2</v>
      </c>
      <c r="F88" s="2" t="str">
        <f>IF(ABS(E88)&lt;=1.5,"Pass","Fail")</f>
        <v>Fail</v>
      </c>
      <c r="G88" s="15">
        <v>23</v>
      </c>
      <c r="H88" s="2">
        <f t="shared" ref="H88:H92" si="491">G88-C88</f>
        <v>0</v>
      </c>
      <c r="I88" s="2" t="str">
        <f>IF(ABS(H88)&lt;=1.5,"Pass","Fail")</f>
        <v>Pass</v>
      </c>
      <c r="J88" s="1">
        <v>-5</v>
      </c>
      <c r="K88" s="15">
        <v>-15.29</v>
      </c>
      <c r="L88" s="2">
        <f>K88-J88</f>
        <v>-10.29</v>
      </c>
      <c r="M88" s="2" t="str">
        <f>IF((L88)&lt;=-2,"Pass","Fail")</f>
        <v>Pass</v>
      </c>
      <c r="N88" s="15">
        <v>-15.19</v>
      </c>
      <c r="O88" s="2">
        <f>N88-J88</f>
        <v>-10.19</v>
      </c>
      <c r="P88" s="2" t="str">
        <f>IF((O88)&lt;=-2,"Pass","Fail")</f>
        <v>Pass</v>
      </c>
      <c r="Q88" s="1" t="s">
        <v>7</v>
      </c>
      <c r="R88" s="16">
        <v>-1.86</v>
      </c>
      <c r="S88" s="2" t="str">
        <f>IF(ABS(R88)&lt;=10,"Pass","Fail")</f>
        <v>Pass</v>
      </c>
      <c r="T88" s="16">
        <v>-1.35</v>
      </c>
      <c r="U88" s="2" t="str">
        <f>IF(ABS(T88)&lt;=10,"Pass","Fail")</f>
        <v>Pass</v>
      </c>
      <c r="V88" s="28">
        <v>-3</v>
      </c>
      <c r="W88" s="16">
        <v>-5</v>
      </c>
      <c r="X88" s="2" t="str">
        <f>IF((W88)&lt;=(V88),"Pass","Fail")</f>
        <v>Pass</v>
      </c>
      <c r="Y88" s="16">
        <v>-1.35</v>
      </c>
      <c r="Z88" s="2" t="str">
        <f>IF((Y88)&lt;=(V88),"Pass","Fail")</f>
        <v>Fail</v>
      </c>
      <c r="AA88" s="1">
        <f t="shared" si="480"/>
        <v>-10.838153659804313</v>
      </c>
      <c r="AB88" s="15">
        <v>-55.86</v>
      </c>
      <c r="AC88" s="2" t="str">
        <f>IF((AB88)&lt;=(AA88),"Pass","Fail")</f>
        <v>Pass</v>
      </c>
      <c r="AD88" s="15">
        <v>-42.98</v>
      </c>
      <c r="AE88" s="2" t="str">
        <f>IF((AD88)&lt;=(AA88),"Pass","Fail")</f>
        <v>Pass</v>
      </c>
      <c r="AF88" s="1">
        <v>-82</v>
      </c>
      <c r="AG88" s="15">
        <v>-100</v>
      </c>
      <c r="AH88" s="2">
        <f>AG88-AF88</f>
        <v>-18</v>
      </c>
      <c r="AI88" s="2" t="str">
        <f>IF((AH88)&lt;=0,"Pass","Fail")</f>
        <v>Pass</v>
      </c>
      <c r="AJ88" s="15">
        <v>-90</v>
      </c>
      <c r="AK88" s="2">
        <f t="shared" si="489"/>
        <v>-8</v>
      </c>
      <c r="AL88" s="2" t="str">
        <f>IF((AK88)&lt;=0,"Pass","Fail")</f>
        <v>Pass</v>
      </c>
      <c r="AM88" s="1">
        <v>-30</v>
      </c>
      <c r="AN88" s="15">
        <v>-5</v>
      </c>
      <c r="AO88" s="2">
        <f>AN88-AM88</f>
        <v>25</v>
      </c>
      <c r="AP88" s="2" t="str">
        <f>IF((AO88)&gt;=0,"Pass","Fail")</f>
        <v>Pass</v>
      </c>
      <c r="AQ88" s="15">
        <v>-99</v>
      </c>
      <c r="AR88" s="2">
        <f t="shared" ref="AR88:AR92" si="492">AQ88-AM88</f>
        <v>-69</v>
      </c>
      <c r="AS88" s="2" t="str">
        <f>IF((AR88)&gt;=0,"Pass","Fail")</f>
        <v>Fail</v>
      </c>
      <c r="AT88" s="1">
        <v>16</v>
      </c>
      <c r="AU88" s="4">
        <f>B88-80</f>
        <v>5530</v>
      </c>
      <c r="AV88" s="15">
        <v>-5</v>
      </c>
      <c r="AW88" s="2" t="str">
        <f t="shared" si="380"/>
        <v>Fail</v>
      </c>
      <c r="AX88" s="15">
        <v>-1.35</v>
      </c>
      <c r="AY88" s="2" t="str">
        <f t="shared" si="381"/>
        <v>Fail</v>
      </c>
      <c r="AZ88" s="1">
        <v>32</v>
      </c>
      <c r="BA88" s="4">
        <v>5775</v>
      </c>
      <c r="BB88" s="15">
        <v>39</v>
      </c>
      <c r="BC88" s="2" t="str">
        <f t="shared" si="382"/>
        <v>Pass</v>
      </c>
      <c r="BD88" s="15">
        <v>-1.1200000000000001</v>
      </c>
      <c r="BE88" s="2" t="str">
        <f t="shared" si="383"/>
        <v>Fail</v>
      </c>
    </row>
    <row r="89" spans="1:57" ht="13.5" customHeight="1" x14ac:dyDescent="0.2">
      <c r="A89" s="45"/>
      <c r="B89" s="4">
        <v>5775</v>
      </c>
      <c r="C89" s="28">
        <v>23</v>
      </c>
      <c r="D89" s="15">
        <v>25</v>
      </c>
      <c r="E89" s="2">
        <f t="shared" ref="E89" si="493">D89-C89</f>
        <v>2</v>
      </c>
      <c r="F89" s="2" t="str">
        <f t="shared" ref="F89" si="494">IF(ABS(E89)&lt;=1.5,"Pass","Fail")</f>
        <v>Fail</v>
      </c>
      <c r="G89" s="15">
        <v>25</v>
      </c>
      <c r="H89" s="2">
        <f t="shared" si="491"/>
        <v>2</v>
      </c>
      <c r="I89" s="2" t="str">
        <f t="shared" ref="I89" si="495">IF(ABS(H89)&lt;=1.5,"Pass","Fail")</f>
        <v>Fail</v>
      </c>
      <c r="J89" s="1">
        <v>-5</v>
      </c>
      <c r="K89" s="15">
        <v>-15.57</v>
      </c>
      <c r="L89" s="2">
        <f t="shared" ref="L89" si="496">K89-J89</f>
        <v>-10.57</v>
      </c>
      <c r="M89" s="2" t="str">
        <f t="shared" ref="M89" si="497">IF((L89)&lt;=-2,"Pass","Fail")</f>
        <v>Pass</v>
      </c>
      <c r="N89" s="15">
        <v>-15.56</v>
      </c>
      <c r="O89" s="2">
        <f t="shared" ref="O89" si="498">N89-J89</f>
        <v>-10.56</v>
      </c>
      <c r="P89" s="2" t="str">
        <f t="shared" ref="P89" si="499">IF((O89)&lt;=-2,"Pass","Fail")</f>
        <v>Pass</v>
      </c>
      <c r="Q89" s="1" t="s">
        <v>7</v>
      </c>
      <c r="R89" s="16">
        <v>-1.68</v>
      </c>
      <c r="S89" s="2" t="str">
        <f t="shared" ref="S89" si="500">IF(ABS(R89)&lt;=10,"Pass","Fail")</f>
        <v>Pass</v>
      </c>
      <c r="T89" s="16">
        <v>-1.2</v>
      </c>
      <c r="U89" s="2" t="str">
        <f t="shared" ref="U89" si="501">IF(ABS(T89)&lt;=10,"Pass","Fail")</f>
        <v>Pass</v>
      </c>
      <c r="V89" s="28">
        <v>-3</v>
      </c>
      <c r="W89" s="16">
        <v>-1.68</v>
      </c>
      <c r="X89" s="2" t="str">
        <f t="shared" ref="X89" si="502">IF((W89)&lt;=(V89),"Pass","Fail")</f>
        <v>Fail</v>
      </c>
      <c r="Y89" s="16">
        <v>-1.2</v>
      </c>
      <c r="Z89" s="2" t="str">
        <f t="shared" ref="Z89" si="503">IF((Y89)&lt;=(V89),"Pass","Fail")</f>
        <v>Fail</v>
      </c>
      <c r="AA89" s="1">
        <f t="shared" si="480"/>
        <v>-10.838153659804313</v>
      </c>
      <c r="AB89" s="15">
        <v>18</v>
      </c>
      <c r="AC89" s="2" t="str">
        <f t="shared" ref="AC89" si="504">IF((AB89)&lt;=(AA89),"Pass","Fail")</f>
        <v>Fail</v>
      </c>
      <c r="AD89" s="15">
        <v>-34.5</v>
      </c>
      <c r="AE89" s="2" t="str">
        <f t="shared" ref="AE89" si="505">IF((AD89)&lt;=(AA89),"Pass","Fail")</f>
        <v>Pass</v>
      </c>
      <c r="AF89" s="1">
        <v>-82</v>
      </c>
      <c r="AG89" s="15">
        <v>-100</v>
      </c>
      <c r="AH89" s="2">
        <f t="shared" ref="AH89" si="506">AG89-AF89</f>
        <v>-18</v>
      </c>
      <c r="AI89" s="2" t="str">
        <f t="shared" ref="AI89" si="507">IF((AH89)&lt;=0,"Pass","Fail")</f>
        <v>Pass</v>
      </c>
      <c r="AJ89" s="15">
        <v>-94</v>
      </c>
      <c r="AK89" s="2">
        <v>-67</v>
      </c>
      <c r="AL89" s="2" t="str">
        <f t="shared" ref="AL89" si="508">IF((AK89)&lt;=0,"Pass","Fail")</f>
        <v>Pass</v>
      </c>
      <c r="AM89" s="1">
        <v>-30</v>
      </c>
      <c r="AN89" s="15">
        <v>-100</v>
      </c>
      <c r="AO89" s="2">
        <f t="shared" ref="AO89" si="509">AN89-AM89</f>
        <v>-70</v>
      </c>
      <c r="AP89" s="2" t="str">
        <f t="shared" ref="AP89" si="510">IF((AO89)&gt;=0,"Pass","Fail")</f>
        <v>Fail</v>
      </c>
      <c r="AQ89" s="15">
        <v>-94</v>
      </c>
      <c r="AR89" s="2">
        <f t="shared" si="492"/>
        <v>-64</v>
      </c>
      <c r="AS89" s="2" t="str">
        <f t="shared" ref="AS89" si="511">IF((AR89)&gt;=0,"Pass","Fail")</f>
        <v>Fail</v>
      </c>
      <c r="AT89" s="1">
        <v>16</v>
      </c>
      <c r="AU89" s="4">
        <v>5610</v>
      </c>
      <c r="AV89" s="15">
        <v>-5</v>
      </c>
      <c r="AW89" s="2" t="str">
        <f t="shared" si="380"/>
        <v>Fail</v>
      </c>
      <c r="AX89" s="15">
        <v>-1.35</v>
      </c>
      <c r="AY89" s="2" t="str">
        <f t="shared" si="381"/>
        <v>Fail</v>
      </c>
      <c r="AZ89" s="1">
        <v>32</v>
      </c>
      <c r="BA89" s="4">
        <v>5610</v>
      </c>
      <c r="BB89" s="15">
        <v>39</v>
      </c>
      <c r="BC89" s="2" t="str">
        <f t="shared" si="382"/>
        <v>Pass</v>
      </c>
      <c r="BD89" s="15">
        <v>-1.1200000000000001</v>
      </c>
      <c r="BE89" s="2" t="str">
        <f t="shared" si="383"/>
        <v>Fail</v>
      </c>
    </row>
    <row r="90" spans="1:57" x14ac:dyDescent="0.2">
      <c r="A90" s="44" t="s">
        <v>69</v>
      </c>
      <c r="B90" s="4">
        <v>5210</v>
      </c>
      <c r="C90" s="28">
        <v>23</v>
      </c>
      <c r="D90" s="15">
        <v>25</v>
      </c>
      <c r="E90" s="2">
        <f>D90-C90</f>
        <v>2</v>
      </c>
      <c r="F90" s="2" t="str">
        <f>IF(ABS(E90)&lt;=1.5,"Pass","Fail")</f>
        <v>Fail</v>
      </c>
      <c r="G90" s="15">
        <v>23</v>
      </c>
      <c r="H90" s="2">
        <f t="shared" si="491"/>
        <v>0</v>
      </c>
      <c r="I90" s="2" t="str">
        <f>IF(ABS(H90)&lt;=1.5,"Pass","Fail")</f>
        <v>Pass</v>
      </c>
      <c r="J90" s="1">
        <v>-32</v>
      </c>
      <c r="K90" s="15">
        <v>-15.29</v>
      </c>
      <c r="L90" s="2">
        <f>K90-J90</f>
        <v>16.71</v>
      </c>
      <c r="M90" s="2" t="str">
        <f>IF((L90)&lt;=-2,"Pass","Fail")</f>
        <v>Fail</v>
      </c>
      <c r="N90" s="15">
        <v>-15.19</v>
      </c>
      <c r="O90" s="2">
        <f>N90-J90</f>
        <v>16.810000000000002</v>
      </c>
      <c r="P90" s="2" t="str">
        <f>IF((O90)&lt;=-2,"Pass","Fail")</f>
        <v>Fail</v>
      </c>
      <c r="Q90" s="1" t="s">
        <v>7</v>
      </c>
      <c r="R90" s="16">
        <v>-1.86</v>
      </c>
      <c r="S90" s="2" t="str">
        <f>IF(ABS(R90)&lt;=10,"Pass","Fail")</f>
        <v>Pass</v>
      </c>
      <c r="T90" s="16">
        <v>-1.35</v>
      </c>
      <c r="U90" s="2" t="str">
        <f>IF(ABS(T90)&lt;=10,"Pass","Fail")</f>
        <v>Pass</v>
      </c>
      <c r="V90" s="28">
        <v>-3</v>
      </c>
      <c r="W90" s="16">
        <v>-5</v>
      </c>
      <c r="X90" s="2" t="str">
        <f>IF((W90)&lt;=(V90),"Pass","Fail")</f>
        <v>Pass</v>
      </c>
      <c r="Y90" s="16">
        <v>-1.35</v>
      </c>
      <c r="Z90" s="2" t="str">
        <f>IF((Y90)&lt;=(V90),"Pass","Fail")</f>
        <v>Fail</v>
      </c>
      <c r="AA90" s="1">
        <f t="shared" si="480"/>
        <v>-10.838153659804313</v>
      </c>
      <c r="AB90" s="15">
        <v>-55.86</v>
      </c>
      <c r="AC90" s="2" t="str">
        <f>IF((AB90)&lt;=(AA90),"Pass","Fail")</f>
        <v>Pass</v>
      </c>
      <c r="AD90" s="15">
        <v>-42.98</v>
      </c>
      <c r="AE90" s="2" t="str">
        <f>IF((AD90)&lt;=(AA90),"Pass","Fail")</f>
        <v>Pass</v>
      </c>
      <c r="AF90" s="1">
        <v>-58</v>
      </c>
      <c r="AG90" s="15">
        <v>-100</v>
      </c>
      <c r="AH90" s="2">
        <f>AG90-AF90</f>
        <v>-42</v>
      </c>
      <c r="AI90" s="2" t="str">
        <f>IF((AH90)&lt;=0,"Pass","Fail")</f>
        <v>Pass</v>
      </c>
      <c r="AJ90" s="15">
        <v>-90</v>
      </c>
      <c r="AK90" s="2">
        <f t="shared" ref="AK90" si="512">AJ90-AF90</f>
        <v>-32</v>
      </c>
      <c r="AL90" s="2" t="str">
        <f>IF((AK90)&lt;=0,"Pass","Fail")</f>
        <v>Pass</v>
      </c>
      <c r="AM90" s="1">
        <v>-30</v>
      </c>
      <c r="AN90" s="15">
        <v>-5</v>
      </c>
      <c r="AO90" s="2">
        <f>AN90-AM90</f>
        <v>25</v>
      </c>
      <c r="AP90" s="2" t="str">
        <f>IF((AO90)&gt;=0,"Pass","Fail")</f>
        <v>Pass</v>
      </c>
      <c r="AQ90" s="15">
        <v>-99</v>
      </c>
      <c r="AR90" s="2">
        <f t="shared" si="492"/>
        <v>-69</v>
      </c>
      <c r="AS90" s="2" t="str">
        <f>IF((AR90)&gt;=0,"Pass","Fail")</f>
        <v>Fail</v>
      </c>
      <c r="AT90" s="1">
        <v>-9</v>
      </c>
      <c r="AU90" s="4">
        <f>B90+80</f>
        <v>5290</v>
      </c>
      <c r="AV90" s="15">
        <v>-5</v>
      </c>
      <c r="AW90" s="2" t="str">
        <f t="shared" si="380"/>
        <v>Pass</v>
      </c>
      <c r="AX90" s="15">
        <v>-1.35</v>
      </c>
      <c r="AY90" s="2" t="str">
        <f t="shared" si="381"/>
        <v>Pass</v>
      </c>
      <c r="AZ90" s="1">
        <v>7</v>
      </c>
      <c r="BA90" s="4">
        <v>5530</v>
      </c>
      <c r="BB90" s="15">
        <v>39</v>
      </c>
      <c r="BC90" s="2" t="str">
        <f t="shared" si="382"/>
        <v>Pass</v>
      </c>
      <c r="BD90" s="15">
        <v>-1.1200000000000001</v>
      </c>
      <c r="BE90" s="2" t="str">
        <f t="shared" si="383"/>
        <v>Fail</v>
      </c>
    </row>
    <row r="91" spans="1:57" ht="13.5" customHeight="1" x14ac:dyDescent="0.2">
      <c r="A91" s="44"/>
      <c r="B91" s="4">
        <v>5290</v>
      </c>
      <c r="C91" s="28">
        <v>23</v>
      </c>
      <c r="D91" s="15">
        <v>24.47</v>
      </c>
      <c r="E91" s="2">
        <f t="shared" ref="E91:E92" si="513">D91-C91</f>
        <v>1.4699999999999989</v>
      </c>
      <c r="F91" s="2" t="str">
        <f t="shared" ref="F91:F92" si="514">IF(ABS(E91)&lt;=1.5,"Pass","Fail")</f>
        <v>Pass</v>
      </c>
      <c r="G91" s="15">
        <v>25</v>
      </c>
      <c r="H91" s="2">
        <f t="shared" si="491"/>
        <v>2</v>
      </c>
      <c r="I91" s="2" t="str">
        <f t="shared" ref="I91:I92" si="515">IF(ABS(H91)&lt;=1.5,"Pass","Fail")</f>
        <v>Fail</v>
      </c>
      <c r="J91" s="1">
        <v>-32</v>
      </c>
      <c r="K91" s="15">
        <v>-15.57</v>
      </c>
      <c r="L91" s="2">
        <f t="shared" ref="L91:L92" si="516">K91-J91</f>
        <v>16.43</v>
      </c>
      <c r="M91" s="2" t="str">
        <f t="shared" ref="M91:M92" si="517">IF((L91)&lt;=-2,"Pass","Fail")</f>
        <v>Fail</v>
      </c>
      <c r="N91" s="15">
        <v>-15.56</v>
      </c>
      <c r="O91" s="2">
        <f t="shared" ref="O91:O92" si="518">N91-J91</f>
        <v>16.439999999999998</v>
      </c>
      <c r="P91" s="2" t="str">
        <f t="shared" ref="P91:P92" si="519">IF((O91)&lt;=-2,"Pass","Fail")</f>
        <v>Fail</v>
      </c>
      <c r="Q91" s="1" t="s">
        <v>7</v>
      </c>
      <c r="R91" s="16">
        <v>-1.68</v>
      </c>
      <c r="S91" s="2" t="str">
        <f t="shared" ref="S91:S92" si="520">IF(ABS(R91)&lt;=10,"Pass","Fail")</f>
        <v>Pass</v>
      </c>
      <c r="T91" s="16">
        <v>-1.2</v>
      </c>
      <c r="U91" s="2" t="str">
        <f t="shared" ref="U91:U92" si="521">IF(ABS(T91)&lt;=10,"Pass","Fail")</f>
        <v>Pass</v>
      </c>
      <c r="V91" s="28">
        <v>-3</v>
      </c>
      <c r="W91" s="16">
        <v>-1.68</v>
      </c>
      <c r="X91" s="2" t="str">
        <f t="shared" ref="X91:X92" si="522">IF((W91)&lt;=(V91),"Pass","Fail")</f>
        <v>Fail</v>
      </c>
      <c r="Y91" s="16">
        <v>-1.2</v>
      </c>
      <c r="Z91" s="2" t="str">
        <f t="shared" ref="Z91:Z92" si="523">IF((Y91)&lt;=(V91),"Pass","Fail")</f>
        <v>Fail</v>
      </c>
      <c r="AA91" s="1">
        <f t="shared" si="480"/>
        <v>-10.838153659804313</v>
      </c>
      <c r="AB91" s="15">
        <v>18</v>
      </c>
      <c r="AC91" s="2" t="str">
        <f t="shared" ref="AC91:AC92" si="524">IF((AB91)&lt;=(AA91),"Pass","Fail")</f>
        <v>Fail</v>
      </c>
      <c r="AD91" s="15">
        <v>-34.5</v>
      </c>
      <c r="AE91" s="2" t="str">
        <f t="shared" ref="AE91:AE92" si="525">IF((AD91)&lt;=(AA91),"Pass","Fail")</f>
        <v>Pass</v>
      </c>
      <c r="AF91" s="1">
        <v>-58</v>
      </c>
      <c r="AG91" s="15">
        <v>-100</v>
      </c>
      <c r="AH91" s="2">
        <f t="shared" ref="AH91:AH92" si="526">AG91-AF91</f>
        <v>-42</v>
      </c>
      <c r="AI91" s="2" t="str">
        <f t="shared" ref="AI91:AI92" si="527">IF((AH91)&lt;=0,"Pass","Fail")</f>
        <v>Pass</v>
      </c>
      <c r="AJ91" s="15">
        <v>-94</v>
      </c>
      <c r="AK91" s="2">
        <v>-67</v>
      </c>
      <c r="AL91" s="2" t="str">
        <f t="shared" ref="AL91:AL92" si="528">IF((AK91)&lt;=0,"Pass","Fail")</f>
        <v>Pass</v>
      </c>
      <c r="AM91" s="1">
        <v>-30</v>
      </c>
      <c r="AN91" s="15">
        <v>-100</v>
      </c>
      <c r="AO91" s="2">
        <f t="shared" ref="AO91:AO92" si="529">AN91-AM91</f>
        <v>-70</v>
      </c>
      <c r="AP91" s="2" t="str">
        <f t="shared" ref="AP91:AP92" si="530">IF((AO91)&gt;=0,"Pass","Fail")</f>
        <v>Fail</v>
      </c>
      <c r="AQ91" s="15">
        <v>-94</v>
      </c>
      <c r="AR91" s="2">
        <f t="shared" si="492"/>
        <v>-64</v>
      </c>
      <c r="AS91" s="2" t="str">
        <f t="shared" ref="AS91:AS92" si="531">IF((AR91)&gt;=0,"Pass","Fail")</f>
        <v>Fail</v>
      </c>
      <c r="AT91" s="1">
        <v>-9</v>
      </c>
      <c r="AU91" s="4">
        <f>B91-80</f>
        <v>5210</v>
      </c>
      <c r="AV91" s="15">
        <v>-1.68</v>
      </c>
      <c r="AW91" s="2" t="str">
        <f t="shared" si="380"/>
        <v>Pass</v>
      </c>
      <c r="AX91" s="15">
        <v>-1.2</v>
      </c>
      <c r="AY91" s="2" t="str">
        <f t="shared" si="381"/>
        <v>Pass</v>
      </c>
      <c r="AZ91" s="1">
        <v>7</v>
      </c>
      <c r="BA91" s="4">
        <v>5530</v>
      </c>
      <c r="BB91" s="15">
        <v>39</v>
      </c>
      <c r="BC91" s="2" t="str">
        <f t="shared" si="382"/>
        <v>Pass</v>
      </c>
      <c r="BD91" s="15">
        <v>-1.1200000000000001</v>
      </c>
      <c r="BE91" s="2" t="str">
        <f t="shared" si="383"/>
        <v>Fail</v>
      </c>
    </row>
    <row r="92" spans="1:57" ht="13.5" customHeight="1" x14ac:dyDescent="0.2">
      <c r="A92" s="44"/>
      <c r="B92" s="4">
        <v>5530</v>
      </c>
      <c r="C92" s="28">
        <v>23</v>
      </c>
      <c r="D92" s="15">
        <v>21.5</v>
      </c>
      <c r="E92" s="2">
        <f t="shared" si="513"/>
        <v>-1.5</v>
      </c>
      <c r="F92" s="2" t="str">
        <f t="shared" si="514"/>
        <v>Pass</v>
      </c>
      <c r="G92" s="15">
        <v>23.39</v>
      </c>
      <c r="H92" s="2">
        <f t="shared" si="491"/>
        <v>0.39000000000000057</v>
      </c>
      <c r="I92" s="2" t="str">
        <f t="shared" si="515"/>
        <v>Pass</v>
      </c>
      <c r="J92" s="1">
        <v>-32</v>
      </c>
      <c r="K92" s="15">
        <v>-15.49</v>
      </c>
      <c r="L92" s="2">
        <f t="shared" si="516"/>
        <v>16.509999999999998</v>
      </c>
      <c r="M92" s="2" t="str">
        <f t="shared" si="517"/>
        <v>Fail</v>
      </c>
      <c r="N92" s="15">
        <v>-15.56</v>
      </c>
      <c r="O92" s="2">
        <f t="shared" si="518"/>
        <v>16.439999999999998</v>
      </c>
      <c r="P92" s="2" t="str">
        <f t="shared" si="519"/>
        <v>Fail</v>
      </c>
      <c r="Q92" s="1" t="s">
        <v>7</v>
      </c>
      <c r="R92" s="16">
        <v>-1.61</v>
      </c>
      <c r="S92" s="2" t="str">
        <f t="shared" si="520"/>
        <v>Pass</v>
      </c>
      <c r="T92" s="16">
        <v>-1.1200000000000001</v>
      </c>
      <c r="U92" s="2" t="str">
        <f t="shared" si="521"/>
        <v>Pass</v>
      </c>
      <c r="V92" s="28">
        <v>-3</v>
      </c>
      <c r="W92" s="16">
        <v>-1.61</v>
      </c>
      <c r="X92" s="2" t="str">
        <f t="shared" si="522"/>
        <v>Fail</v>
      </c>
      <c r="Y92" s="16">
        <v>-1.1200000000000001</v>
      </c>
      <c r="Z92" s="2" t="str">
        <f t="shared" si="523"/>
        <v>Fail</v>
      </c>
      <c r="AA92" s="1">
        <f t="shared" si="480"/>
        <v>-10.838153659804313</v>
      </c>
      <c r="AB92" s="15">
        <v>-52.91</v>
      </c>
      <c r="AC92" s="2" t="str">
        <f t="shared" si="524"/>
        <v>Pass</v>
      </c>
      <c r="AD92" s="15">
        <v>-43.21</v>
      </c>
      <c r="AE92" s="2" t="str">
        <f t="shared" si="525"/>
        <v>Pass</v>
      </c>
      <c r="AF92" s="1">
        <v>-58</v>
      </c>
      <c r="AG92" s="15">
        <v>-100</v>
      </c>
      <c r="AH92" s="2">
        <f t="shared" si="526"/>
        <v>-42</v>
      </c>
      <c r="AI92" s="2" t="str">
        <f t="shared" si="527"/>
        <v>Pass</v>
      </c>
      <c r="AJ92" s="15">
        <v>23.39</v>
      </c>
      <c r="AK92" s="2">
        <f t="shared" ref="AK92:AK93" si="532">AJ92-AF92</f>
        <v>81.39</v>
      </c>
      <c r="AL92" s="2" t="str">
        <f t="shared" si="528"/>
        <v>Fail</v>
      </c>
      <c r="AM92" s="1">
        <v>-30</v>
      </c>
      <c r="AN92" s="15">
        <v>-100</v>
      </c>
      <c r="AO92" s="2">
        <f t="shared" si="529"/>
        <v>-70</v>
      </c>
      <c r="AP92" s="2" t="str">
        <f t="shared" si="530"/>
        <v>Fail</v>
      </c>
      <c r="AQ92" s="15">
        <v>23.39</v>
      </c>
      <c r="AR92" s="2">
        <f t="shared" si="492"/>
        <v>53.39</v>
      </c>
      <c r="AS92" s="2" t="str">
        <f t="shared" si="531"/>
        <v>Pass</v>
      </c>
      <c r="AT92" s="1">
        <v>-9</v>
      </c>
      <c r="AU92" s="4">
        <f t="shared" si="490"/>
        <v>5610</v>
      </c>
      <c r="AV92" s="15">
        <v>-1.61</v>
      </c>
      <c r="AW92" s="2" t="str">
        <f t="shared" si="380"/>
        <v>Pass</v>
      </c>
      <c r="AX92" s="15">
        <v>39</v>
      </c>
      <c r="AY92" s="2" t="str">
        <f t="shared" si="381"/>
        <v>Pass</v>
      </c>
      <c r="AZ92" s="1">
        <v>7</v>
      </c>
      <c r="BA92" s="4">
        <v>5210</v>
      </c>
      <c r="BB92" s="15">
        <v>39</v>
      </c>
      <c r="BC92" s="2" t="str">
        <f t="shared" si="382"/>
        <v>Pass</v>
      </c>
      <c r="BD92" s="15">
        <v>-1.1200000000000001</v>
      </c>
      <c r="BE92" s="2" t="str">
        <f t="shared" si="383"/>
        <v>Fail</v>
      </c>
    </row>
    <row r="93" spans="1:57" x14ac:dyDescent="0.2">
      <c r="A93" s="44"/>
      <c r="B93" s="4">
        <v>5610</v>
      </c>
      <c r="C93" s="28">
        <v>23</v>
      </c>
      <c r="D93" s="15">
        <v>25</v>
      </c>
      <c r="E93" s="2">
        <f>D93-C93</f>
        <v>2</v>
      </c>
      <c r="F93" s="2" t="str">
        <f>IF(ABS(E93)&lt;=1.5,"Pass","Fail")</f>
        <v>Fail</v>
      </c>
      <c r="G93" s="15">
        <v>23</v>
      </c>
      <c r="H93" s="2">
        <f t="shared" ref="H93:H94" si="533">G93-C93</f>
        <v>0</v>
      </c>
      <c r="I93" s="2" t="str">
        <f>IF(ABS(H93)&lt;=1.5,"Pass","Fail")</f>
        <v>Pass</v>
      </c>
      <c r="J93" s="1">
        <v>-32</v>
      </c>
      <c r="K93" s="15">
        <v>-15.29</v>
      </c>
      <c r="L93" s="2">
        <f>K93-J93</f>
        <v>16.71</v>
      </c>
      <c r="M93" s="2" t="str">
        <f>IF((L93)&lt;=-2,"Pass","Fail")</f>
        <v>Fail</v>
      </c>
      <c r="N93" s="15">
        <v>-15.19</v>
      </c>
      <c r="O93" s="2">
        <f>N93-J93</f>
        <v>16.810000000000002</v>
      </c>
      <c r="P93" s="2" t="str">
        <f>IF((O93)&lt;=-2,"Pass","Fail")</f>
        <v>Fail</v>
      </c>
      <c r="Q93" s="1" t="s">
        <v>7</v>
      </c>
      <c r="R93" s="16">
        <v>-1.86</v>
      </c>
      <c r="S93" s="2" t="str">
        <f>IF(ABS(R93)&lt;=10,"Pass","Fail")</f>
        <v>Pass</v>
      </c>
      <c r="T93" s="16">
        <v>-1.35</v>
      </c>
      <c r="U93" s="2" t="str">
        <f>IF(ABS(T93)&lt;=10,"Pass","Fail")</f>
        <v>Pass</v>
      </c>
      <c r="V93" s="28">
        <v>-3</v>
      </c>
      <c r="W93" s="16">
        <v>-5</v>
      </c>
      <c r="X93" s="2" t="str">
        <f>IF((W93)&lt;=(V93),"Pass","Fail")</f>
        <v>Pass</v>
      </c>
      <c r="Y93" s="16">
        <v>-1.35</v>
      </c>
      <c r="Z93" s="2" t="str">
        <f>IF((Y93)&lt;=(V93),"Pass","Fail")</f>
        <v>Fail</v>
      </c>
      <c r="AA93" s="1">
        <f t="shared" si="480"/>
        <v>-10.838153659804313</v>
      </c>
      <c r="AB93" s="15">
        <v>-55.86</v>
      </c>
      <c r="AC93" s="2" t="str">
        <f>IF((AB93)&lt;=(AA93),"Pass","Fail")</f>
        <v>Pass</v>
      </c>
      <c r="AD93" s="15">
        <v>-42.98</v>
      </c>
      <c r="AE93" s="2" t="str">
        <f>IF((AD93)&lt;=(AA93),"Pass","Fail")</f>
        <v>Pass</v>
      </c>
      <c r="AF93" s="1">
        <v>-58</v>
      </c>
      <c r="AG93" s="15">
        <v>-100</v>
      </c>
      <c r="AH93" s="2">
        <f>AG93-AF93</f>
        <v>-42</v>
      </c>
      <c r="AI93" s="2" t="str">
        <f>IF((AH93)&lt;=0,"Pass","Fail")</f>
        <v>Pass</v>
      </c>
      <c r="AJ93" s="15">
        <v>-90</v>
      </c>
      <c r="AK93" s="2">
        <f t="shared" si="532"/>
        <v>-32</v>
      </c>
      <c r="AL93" s="2" t="str">
        <f>IF((AK93)&lt;=0,"Pass","Fail")</f>
        <v>Pass</v>
      </c>
      <c r="AM93" s="1">
        <v>-30</v>
      </c>
      <c r="AN93" s="15">
        <v>-5</v>
      </c>
      <c r="AO93" s="2">
        <f>AN93-AM93</f>
        <v>25</v>
      </c>
      <c r="AP93" s="2" t="str">
        <f>IF((AO93)&gt;=0,"Pass","Fail")</f>
        <v>Pass</v>
      </c>
      <c r="AQ93" s="15">
        <v>-99</v>
      </c>
      <c r="AR93" s="2">
        <f t="shared" ref="AR93:AR94" si="534">AQ93-AM93</f>
        <v>-69</v>
      </c>
      <c r="AS93" s="2" t="str">
        <f>IF((AR93)&gt;=0,"Pass","Fail")</f>
        <v>Fail</v>
      </c>
      <c r="AT93" s="1">
        <v>-9</v>
      </c>
      <c r="AU93" s="4">
        <f>B93-80</f>
        <v>5530</v>
      </c>
      <c r="AV93" s="15">
        <v>-5</v>
      </c>
      <c r="AW93" s="2" t="str">
        <f t="shared" si="380"/>
        <v>Pass</v>
      </c>
      <c r="AX93" s="15">
        <v>-1.35</v>
      </c>
      <c r="AY93" s="2" t="str">
        <f t="shared" si="381"/>
        <v>Pass</v>
      </c>
      <c r="AZ93" s="1">
        <v>7</v>
      </c>
      <c r="BA93" s="4">
        <v>5775</v>
      </c>
      <c r="BB93" s="15">
        <v>39</v>
      </c>
      <c r="BC93" s="2" t="str">
        <f t="shared" si="382"/>
        <v>Pass</v>
      </c>
      <c r="BD93" s="15">
        <v>-1.1200000000000001</v>
      </c>
      <c r="BE93" s="2" t="str">
        <f t="shared" si="383"/>
        <v>Fail</v>
      </c>
    </row>
    <row r="94" spans="1:57" ht="13.5" customHeight="1" x14ac:dyDescent="0.2">
      <c r="A94" s="45"/>
      <c r="B94" s="4">
        <v>5775</v>
      </c>
      <c r="C94" s="28">
        <v>23</v>
      </c>
      <c r="D94" s="15">
        <v>24.47</v>
      </c>
      <c r="E94" s="2">
        <f t="shared" ref="E94" si="535">D94-C94</f>
        <v>1.4699999999999989</v>
      </c>
      <c r="F94" s="2" t="str">
        <f t="shared" ref="F94" si="536">IF(ABS(E94)&lt;=1.5,"Pass","Fail")</f>
        <v>Pass</v>
      </c>
      <c r="G94" s="15">
        <v>25</v>
      </c>
      <c r="H94" s="2">
        <f t="shared" si="533"/>
        <v>2</v>
      </c>
      <c r="I94" s="2" t="str">
        <f t="shared" ref="I94" si="537">IF(ABS(H94)&lt;=1.5,"Pass","Fail")</f>
        <v>Fail</v>
      </c>
      <c r="J94" s="1">
        <v>-32</v>
      </c>
      <c r="K94" s="15">
        <v>-15.57</v>
      </c>
      <c r="L94" s="2">
        <f t="shared" ref="L94" si="538">K94-J94</f>
        <v>16.43</v>
      </c>
      <c r="M94" s="2" t="str">
        <f t="shared" ref="M94" si="539">IF((L94)&lt;=-2,"Pass","Fail")</f>
        <v>Fail</v>
      </c>
      <c r="N94" s="15">
        <v>-15.56</v>
      </c>
      <c r="O94" s="2">
        <f t="shared" ref="O94" si="540">N94-J94</f>
        <v>16.439999999999998</v>
      </c>
      <c r="P94" s="2" t="str">
        <f t="shared" ref="P94" si="541">IF((O94)&lt;=-2,"Pass","Fail")</f>
        <v>Fail</v>
      </c>
      <c r="Q94" s="1" t="s">
        <v>7</v>
      </c>
      <c r="R94" s="16">
        <v>-1.68</v>
      </c>
      <c r="S94" s="2" t="str">
        <f t="shared" ref="S94" si="542">IF(ABS(R94)&lt;=10,"Pass","Fail")</f>
        <v>Pass</v>
      </c>
      <c r="T94" s="16">
        <v>-1.2</v>
      </c>
      <c r="U94" s="2" t="str">
        <f t="shared" ref="U94" si="543">IF(ABS(T94)&lt;=10,"Pass","Fail")</f>
        <v>Pass</v>
      </c>
      <c r="V94" s="28">
        <v>-3</v>
      </c>
      <c r="W94" s="16">
        <v>-1.68</v>
      </c>
      <c r="X94" s="2" t="str">
        <f t="shared" ref="X94" si="544">IF((W94)&lt;=(V94),"Pass","Fail")</f>
        <v>Fail</v>
      </c>
      <c r="Y94" s="16">
        <v>-1.2</v>
      </c>
      <c r="Z94" s="2" t="str">
        <f t="shared" ref="Z94" si="545">IF((Y94)&lt;=(V94),"Pass","Fail")</f>
        <v>Fail</v>
      </c>
      <c r="AA94" s="1">
        <f t="shared" si="480"/>
        <v>-10.838153659804313</v>
      </c>
      <c r="AB94" s="15">
        <v>18</v>
      </c>
      <c r="AC94" s="2" t="str">
        <f t="shared" ref="AC94" si="546">IF((AB94)&lt;=(AA94),"Pass","Fail")</f>
        <v>Fail</v>
      </c>
      <c r="AD94" s="15">
        <v>-34.5</v>
      </c>
      <c r="AE94" s="2" t="str">
        <f t="shared" ref="AE94" si="547">IF((AD94)&lt;=(AA94),"Pass","Fail")</f>
        <v>Pass</v>
      </c>
      <c r="AF94" s="1">
        <v>-58</v>
      </c>
      <c r="AG94" s="15">
        <v>-100</v>
      </c>
      <c r="AH94" s="2">
        <f t="shared" ref="AH94" si="548">AG94-AF94</f>
        <v>-42</v>
      </c>
      <c r="AI94" s="2" t="str">
        <f t="shared" ref="AI94" si="549">IF((AH94)&lt;=0,"Pass","Fail")</f>
        <v>Pass</v>
      </c>
      <c r="AJ94" s="15">
        <v>-94</v>
      </c>
      <c r="AK94" s="2">
        <v>-67</v>
      </c>
      <c r="AL94" s="2" t="str">
        <f t="shared" ref="AL94" si="550">IF((AK94)&lt;=0,"Pass","Fail")</f>
        <v>Pass</v>
      </c>
      <c r="AM94" s="1">
        <v>-30</v>
      </c>
      <c r="AN94" s="15">
        <v>-100</v>
      </c>
      <c r="AO94" s="2">
        <f t="shared" ref="AO94" si="551">AN94-AM94</f>
        <v>-70</v>
      </c>
      <c r="AP94" s="2" t="str">
        <f t="shared" ref="AP94" si="552">IF((AO94)&gt;=0,"Pass","Fail")</f>
        <v>Fail</v>
      </c>
      <c r="AQ94" s="15">
        <v>-94</v>
      </c>
      <c r="AR94" s="2">
        <f t="shared" si="534"/>
        <v>-64</v>
      </c>
      <c r="AS94" s="2" t="str">
        <f t="shared" ref="AS94" si="553">IF((AR94)&gt;=0,"Pass","Fail")</f>
        <v>Fail</v>
      </c>
      <c r="AT94" s="1">
        <v>-9</v>
      </c>
      <c r="AU94" s="4">
        <v>5610</v>
      </c>
      <c r="AV94" s="15">
        <v>-5</v>
      </c>
      <c r="AW94" s="2" t="str">
        <f t="shared" si="380"/>
        <v>Pass</v>
      </c>
      <c r="AX94" s="15">
        <v>-1.35</v>
      </c>
      <c r="AY94" s="2" t="str">
        <f t="shared" si="381"/>
        <v>Pass</v>
      </c>
      <c r="AZ94" s="1">
        <v>7</v>
      </c>
      <c r="BA94" s="4">
        <v>5610</v>
      </c>
      <c r="BB94" s="15">
        <v>39</v>
      </c>
      <c r="BC94" s="2" t="str">
        <f t="shared" si="382"/>
        <v>Pass</v>
      </c>
      <c r="BD94" s="15">
        <v>-1.1200000000000001</v>
      </c>
      <c r="BE94" s="2" t="str">
        <f t="shared" si="383"/>
        <v>Fail</v>
      </c>
    </row>
    <row r="95" spans="1:57" ht="14.25" x14ac:dyDescent="0.15">
      <c r="A95" s="29" t="s">
        <v>63</v>
      </c>
    </row>
  </sheetData>
  <mergeCells count="44">
    <mergeCell ref="AU2:AU3"/>
    <mergeCell ref="BA2:BA3"/>
    <mergeCell ref="A4:BE4"/>
    <mergeCell ref="J2:J3"/>
    <mergeCell ref="A1:A3"/>
    <mergeCell ref="B1:B3"/>
    <mergeCell ref="AT1:AY1"/>
    <mergeCell ref="AT2:AT3"/>
    <mergeCell ref="J1:P1"/>
    <mergeCell ref="K2:P2"/>
    <mergeCell ref="R2:U2"/>
    <mergeCell ref="D2:I2"/>
    <mergeCell ref="C1:I1"/>
    <mergeCell ref="C2:C3"/>
    <mergeCell ref="Q2:Q3"/>
    <mergeCell ref="Q1:U1"/>
    <mergeCell ref="AZ1:BE1"/>
    <mergeCell ref="AZ2:AZ3"/>
    <mergeCell ref="BB2:BE2"/>
    <mergeCell ref="AV2:AY2"/>
    <mergeCell ref="V1:Z1"/>
    <mergeCell ref="V2:V3"/>
    <mergeCell ref="W2:Z2"/>
    <mergeCell ref="AB2:AE2"/>
    <mergeCell ref="AG2:AL2"/>
    <mergeCell ref="AN2:AS2"/>
    <mergeCell ref="AA1:AE1"/>
    <mergeCell ref="AA2:AA3"/>
    <mergeCell ref="AM1:AS1"/>
    <mergeCell ref="AM2:AM3"/>
    <mergeCell ref="AF1:AL1"/>
    <mergeCell ref="AF2:AF3"/>
    <mergeCell ref="A37:A44"/>
    <mergeCell ref="A45:A52"/>
    <mergeCell ref="A21:A28"/>
    <mergeCell ref="A29:A36"/>
    <mergeCell ref="A5:A12"/>
    <mergeCell ref="A13:A20"/>
    <mergeCell ref="A85:A89"/>
    <mergeCell ref="A90:A94"/>
    <mergeCell ref="A69:A76"/>
    <mergeCell ref="A77:A84"/>
    <mergeCell ref="A53:A60"/>
    <mergeCell ref="A61:A68"/>
  </mergeCells>
  <phoneticPr fontId="1" type="noConversion"/>
  <conditionalFormatting sqref="E8 E11:E12">
    <cfRule type="cellIs" dxfId="2216" priority="3195" operator="between">
      <formula>-1.5</formula>
      <formula>1.5</formula>
    </cfRule>
    <cfRule type="cellIs" dxfId="2215" priority="3198" operator="lessThan">
      <formula>-1.5</formula>
    </cfRule>
    <cfRule type="cellIs" dxfId="2214" priority="3199" operator="greaterThan">
      <formula>1.5</formula>
    </cfRule>
  </conditionalFormatting>
  <conditionalFormatting sqref="F8 F11:F12">
    <cfRule type="cellIs" dxfId="2213" priority="3196" operator="equal">
      <formula>"Pass"</formula>
    </cfRule>
    <cfRule type="cellIs" dxfId="2212" priority="3197" operator="equal">
      <formula>"Fail"</formula>
    </cfRule>
  </conditionalFormatting>
  <conditionalFormatting sqref="I8 I11:I12">
    <cfRule type="cellIs" dxfId="2211" priority="3190" operator="equal">
      <formula>"Pass"</formula>
    </cfRule>
    <cfRule type="cellIs" dxfId="2210" priority="3191" operator="equal">
      <formula>"Fail"</formula>
    </cfRule>
  </conditionalFormatting>
  <conditionalFormatting sqref="M8 M11:M12">
    <cfRule type="cellIs" dxfId="2209" priority="3186" operator="equal">
      <formula>"Pass"</formula>
    </cfRule>
    <cfRule type="cellIs" dxfId="2208" priority="3187" operator="equal">
      <formula>"Fail"</formula>
    </cfRule>
  </conditionalFormatting>
  <conditionalFormatting sqref="P8 P11:P12">
    <cfRule type="cellIs" dxfId="2207" priority="3184" operator="equal">
      <formula>"Pass"</formula>
    </cfRule>
    <cfRule type="cellIs" dxfId="2206" priority="3185" operator="equal">
      <formula>"Fail"</formula>
    </cfRule>
  </conditionalFormatting>
  <conditionalFormatting sqref="L8 L11:L12">
    <cfRule type="cellIs" dxfId="2205" priority="3181" operator="lessThanOrEqual">
      <formula>-2</formula>
    </cfRule>
    <cfRule type="cellIs" dxfId="2204" priority="3182" operator="greaterThan">
      <formula>-2</formula>
    </cfRule>
  </conditionalFormatting>
  <conditionalFormatting sqref="O8 O11:O12">
    <cfRule type="cellIs" dxfId="2203" priority="3176" operator="lessThanOrEqual">
      <formula>-2</formula>
    </cfRule>
    <cfRule type="cellIs" dxfId="2202" priority="3177" operator="greaterThan">
      <formula>-2</formula>
    </cfRule>
  </conditionalFormatting>
  <conditionalFormatting sqref="S8 S11:S12">
    <cfRule type="cellIs" dxfId="2201" priority="3174" operator="equal">
      <formula>"Pass"</formula>
    </cfRule>
    <cfRule type="cellIs" dxfId="2200" priority="3175" operator="equal">
      <formula>"Fail"</formula>
    </cfRule>
  </conditionalFormatting>
  <conditionalFormatting sqref="U8 U11:U12">
    <cfRule type="cellIs" dxfId="2199" priority="3172" operator="equal">
      <formula>"Pass"</formula>
    </cfRule>
    <cfRule type="cellIs" dxfId="2198" priority="3173" operator="equal">
      <formula>"Fail"</formula>
    </cfRule>
  </conditionalFormatting>
  <conditionalFormatting sqref="AC8 AC11:AC12">
    <cfRule type="cellIs" dxfId="2197" priority="3162" operator="equal">
      <formula>"Pass"</formula>
    </cfRule>
    <cfRule type="cellIs" dxfId="2196" priority="3163" operator="equal">
      <formula>"Fail"</formula>
    </cfRule>
  </conditionalFormatting>
  <conditionalFormatting sqref="AI8 AI11:AI12">
    <cfRule type="cellIs" dxfId="2195" priority="3136" operator="equal">
      <formula>"Pass"</formula>
    </cfRule>
    <cfRule type="cellIs" dxfId="2194" priority="3137" operator="equal">
      <formula>"Fail"</formula>
    </cfRule>
  </conditionalFormatting>
  <conditionalFormatting sqref="AL8 AL11:AL12">
    <cfRule type="cellIs" dxfId="2193" priority="3130" operator="equal">
      <formula>"Pass"</formula>
    </cfRule>
    <cfRule type="cellIs" dxfId="2192" priority="3131" operator="equal">
      <formula>"Fail"</formula>
    </cfRule>
  </conditionalFormatting>
  <conditionalFormatting sqref="AH8 AH11:AH12">
    <cfRule type="cellIs" dxfId="2191" priority="3129" operator="greaterThan">
      <formula>0</formula>
    </cfRule>
  </conditionalFormatting>
  <conditionalFormatting sqref="AK8 AK11:AK12">
    <cfRule type="cellIs" dxfId="2190" priority="3128" operator="greaterThan">
      <formula>0</formula>
    </cfRule>
  </conditionalFormatting>
  <conditionalFormatting sqref="AP8 AP11:AP12">
    <cfRule type="cellIs" dxfId="2189" priority="3126" operator="equal">
      <formula>"Pass"</formula>
    </cfRule>
    <cfRule type="cellIs" dxfId="2188" priority="3127" operator="equal">
      <formula>"Fail"</formula>
    </cfRule>
  </conditionalFormatting>
  <conditionalFormatting sqref="AS8 AS11:AS12">
    <cfRule type="cellIs" dxfId="2187" priority="3124" operator="equal">
      <formula>"Pass"</formula>
    </cfRule>
    <cfRule type="cellIs" dxfId="2186" priority="3125" operator="equal">
      <formula>"Fail"</formula>
    </cfRule>
  </conditionalFormatting>
  <conditionalFormatting sqref="AO8 AO11:AO12">
    <cfRule type="cellIs" dxfId="2185" priority="3119" operator="lessThan">
      <formula>0</formula>
    </cfRule>
  </conditionalFormatting>
  <conditionalFormatting sqref="AR8 AR11:AR12">
    <cfRule type="cellIs" dxfId="2184" priority="3118" operator="lessThan">
      <formula>0</formula>
    </cfRule>
  </conditionalFormatting>
  <conditionalFormatting sqref="AW8 AW11:AW12">
    <cfRule type="cellIs" dxfId="2183" priority="3116" operator="equal">
      <formula>"Pass"</formula>
    </cfRule>
    <cfRule type="cellIs" dxfId="2182" priority="3117" operator="equal">
      <formula>"Fail"</formula>
    </cfRule>
  </conditionalFormatting>
  <conditionalFormatting sqref="AY8 AY11:AY12">
    <cfRule type="cellIs" dxfId="2181" priority="3114" operator="equal">
      <formula>"Pass"</formula>
    </cfRule>
    <cfRule type="cellIs" dxfId="2180" priority="3115" operator="equal">
      <formula>"Fail"</formula>
    </cfRule>
  </conditionalFormatting>
  <conditionalFormatting sqref="X8 X11:X12">
    <cfRule type="cellIs" dxfId="2179" priority="3112" operator="equal">
      <formula>"Pass"</formula>
    </cfRule>
    <cfRule type="cellIs" dxfId="2178" priority="3113" operator="equal">
      <formula>"Fail"</formula>
    </cfRule>
  </conditionalFormatting>
  <conditionalFormatting sqref="Z8 Z11:Z12">
    <cfRule type="cellIs" dxfId="2177" priority="3110" operator="equal">
      <formula>"Pass"</formula>
    </cfRule>
    <cfRule type="cellIs" dxfId="2176" priority="3111" operator="equal">
      <formula>"Fail"</formula>
    </cfRule>
  </conditionalFormatting>
  <conditionalFormatting sqref="BC8">
    <cfRule type="cellIs" dxfId="2175" priority="3108" operator="equal">
      <formula>"Pass"</formula>
    </cfRule>
    <cfRule type="cellIs" dxfId="2174" priority="3109" operator="equal">
      <formula>"Fail"</formula>
    </cfRule>
  </conditionalFormatting>
  <conditionalFormatting sqref="BE8">
    <cfRule type="cellIs" dxfId="2173" priority="3106" operator="equal">
      <formula>"Pass"</formula>
    </cfRule>
    <cfRule type="cellIs" dxfId="2172" priority="3107" operator="equal">
      <formula>"Fail"</formula>
    </cfRule>
  </conditionalFormatting>
  <conditionalFormatting sqref="H8 H11:H12">
    <cfRule type="cellIs" dxfId="2171" priority="3091" operator="between">
      <formula>-1.5</formula>
      <formula>1.5</formula>
    </cfRule>
    <cfRule type="cellIs" dxfId="2170" priority="3092" operator="lessThan">
      <formula>-1.5</formula>
    </cfRule>
    <cfRule type="cellIs" dxfId="2169" priority="3093" operator="greaterThan">
      <formula>1.5</formula>
    </cfRule>
  </conditionalFormatting>
  <conditionalFormatting sqref="R8 R11:R12">
    <cfRule type="cellIs" dxfId="2168" priority="3083" operator="lessThan">
      <formula>-10</formula>
    </cfRule>
    <cfRule type="cellIs" dxfId="2167" priority="3084" operator="greaterThan">
      <formula>10</formula>
    </cfRule>
  </conditionalFormatting>
  <conditionalFormatting sqref="T8 T11:T12">
    <cfRule type="cellIs" dxfId="2166" priority="3081" operator="lessThan">
      <formula>-10</formula>
    </cfRule>
    <cfRule type="cellIs" dxfId="2165" priority="3082" operator="greaterThan">
      <formula>10</formula>
    </cfRule>
  </conditionalFormatting>
  <conditionalFormatting sqref="W8 W11:W12">
    <cfRule type="cellIs" dxfId="2164" priority="3080" operator="greaterThan">
      <formula>$V$8</formula>
    </cfRule>
  </conditionalFormatting>
  <conditionalFormatting sqref="Y8 Y11:Y12">
    <cfRule type="cellIs" dxfId="2163" priority="3079" operator="greaterThan">
      <formula>$V$8</formula>
    </cfRule>
  </conditionalFormatting>
  <conditionalFormatting sqref="AE8 AE11:AE12">
    <cfRule type="cellIs" dxfId="2162" priority="3072" operator="equal">
      <formula>"Pass"</formula>
    </cfRule>
    <cfRule type="cellIs" dxfId="2161" priority="3073" operator="equal">
      <formula>"Fail"</formula>
    </cfRule>
  </conditionalFormatting>
  <conditionalFormatting sqref="BB8">
    <cfRule type="cellIs" dxfId="2160" priority="3055" operator="lessThan">
      <formula>$AZ8:$AZ8-0</formula>
    </cfRule>
  </conditionalFormatting>
  <conditionalFormatting sqref="BD8">
    <cfRule type="cellIs" dxfId="2159" priority="3038" operator="lessThan">
      <formula>$AZ8:$AZ8-0</formula>
    </cfRule>
  </conditionalFormatting>
  <conditionalFormatting sqref="E5:E7">
    <cfRule type="cellIs" dxfId="2158" priority="3022" operator="between">
      <formula>-1.5</formula>
      <formula>1.5</formula>
    </cfRule>
    <cfRule type="cellIs" dxfId="2157" priority="3025" operator="lessThan">
      <formula>-1.5</formula>
    </cfRule>
    <cfRule type="cellIs" dxfId="2156" priority="3026" operator="greaterThan">
      <formula>1.5</formula>
    </cfRule>
  </conditionalFormatting>
  <conditionalFormatting sqref="F5:F7">
    <cfRule type="cellIs" dxfId="2155" priority="3023" operator="equal">
      <formula>"Pass"</formula>
    </cfRule>
    <cfRule type="cellIs" dxfId="2154" priority="3024" operator="equal">
      <formula>"Fail"</formula>
    </cfRule>
  </conditionalFormatting>
  <conditionalFormatting sqref="I5:I7">
    <cfRule type="cellIs" dxfId="2153" priority="3020" operator="equal">
      <formula>"Pass"</formula>
    </cfRule>
    <cfRule type="cellIs" dxfId="2152" priority="3021" operator="equal">
      <formula>"Fail"</formula>
    </cfRule>
  </conditionalFormatting>
  <conditionalFormatting sqref="M5:M7">
    <cfRule type="cellIs" dxfId="2151" priority="3018" operator="equal">
      <formula>"Pass"</formula>
    </cfRule>
    <cfRule type="cellIs" dxfId="2150" priority="3019" operator="equal">
      <formula>"Fail"</formula>
    </cfRule>
  </conditionalFormatting>
  <conditionalFormatting sqref="P5:P7">
    <cfRule type="cellIs" dxfId="2149" priority="3016" operator="equal">
      <formula>"Pass"</formula>
    </cfRule>
    <cfRule type="cellIs" dxfId="2148" priority="3017" operator="equal">
      <formula>"Fail"</formula>
    </cfRule>
  </conditionalFormatting>
  <conditionalFormatting sqref="L5:L7">
    <cfRule type="cellIs" dxfId="2147" priority="3014" operator="lessThanOrEqual">
      <formula>-2</formula>
    </cfRule>
    <cfRule type="cellIs" dxfId="2146" priority="3015" operator="greaterThan">
      <formula>-2</formula>
    </cfRule>
  </conditionalFormatting>
  <conditionalFormatting sqref="O5:O7">
    <cfRule type="cellIs" dxfId="2145" priority="3012" operator="lessThanOrEqual">
      <formula>-2</formula>
    </cfRule>
    <cfRule type="cellIs" dxfId="2144" priority="3013" operator="greaterThan">
      <formula>-2</formula>
    </cfRule>
  </conditionalFormatting>
  <conditionalFormatting sqref="S5:S7">
    <cfRule type="cellIs" dxfId="2143" priority="3010" operator="equal">
      <formula>"Pass"</formula>
    </cfRule>
    <cfRule type="cellIs" dxfId="2142" priority="3011" operator="equal">
      <formula>"Fail"</formula>
    </cfRule>
  </conditionalFormatting>
  <conditionalFormatting sqref="U5:U7">
    <cfRule type="cellIs" dxfId="2141" priority="3008" operator="equal">
      <formula>"Pass"</formula>
    </cfRule>
    <cfRule type="cellIs" dxfId="2140" priority="3009" operator="equal">
      <formula>"Fail"</formula>
    </cfRule>
  </conditionalFormatting>
  <conditionalFormatting sqref="AC5:AC7">
    <cfRule type="cellIs" dxfId="2139" priority="2998" operator="equal">
      <formula>"Pass"</formula>
    </cfRule>
    <cfRule type="cellIs" dxfId="2138" priority="2999" operator="equal">
      <formula>"Fail"</formula>
    </cfRule>
  </conditionalFormatting>
  <conditionalFormatting sqref="AI5:AI7">
    <cfRule type="cellIs" dxfId="2137" priority="2996" operator="equal">
      <formula>"Pass"</formula>
    </cfRule>
    <cfRule type="cellIs" dxfId="2136" priority="2997" operator="equal">
      <formula>"Fail"</formula>
    </cfRule>
  </conditionalFormatting>
  <conditionalFormatting sqref="AL5:AL7">
    <cfRule type="cellIs" dxfId="2135" priority="2994" operator="equal">
      <formula>"Pass"</formula>
    </cfRule>
    <cfRule type="cellIs" dxfId="2134" priority="2995" operator="equal">
      <formula>"Fail"</formula>
    </cfRule>
  </conditionalFormatting>
  <conditionalFormatting sqref="AH5:AH7">
    <cfRule type="cellIs" dxfId="2133" priority="2993" operator="greaterThan">
      <formula>0</formula>
    </cfRule>
  </conditionalFormatting>
  <conditionalFormatting sqref="AK5:AK7">
    <cfRule type="cellIs" dxfId="2132" priority="2992" operator="greaterThan">
      <formula>0</formula>
    </cfRule>
  </conditionalFormatting>
  <conditionalFormatting sqref="AP5:AP7">
    <cfRule type="cellIs" dxfId="2131" priority="2990" operator="equal">
      <formula>"Pass"</formula>
    </cfRule>
    <cfRule type="cellIs" dxfId="2130" priority="2991" operator="equal">
      <formula>"Fail"</formula>
    </cfRule>
  </conditionalFormatting>
  <conditionalFormatting sqref="AS5:AS7">
    <cfRule type="cellIs" dxfId="2129" priority="2988" operator="equal">
      <formula>"Pass"</formula>
    </cfRule>
    <cfRule type="cellIs" dxfId="2128" priority="2989" operator="equal">
      <formula>"Fail"</formula>
    </cfRule>
  </conditionalFormatting>
  <conditionalFormatting sqref="AO5:AO7">
    <cfRule type="cellIs" dxfId="2127" priority="2987" operator="lessThan">
      <formula>0</formula>
    </cfRule>
  </conditionalFormatting>
  <conditionalFormatting sqref="AR5:AR7">
    <cfRule type="cellIs" dxfId="2126" priority="2986" operator="lessThan">
      <formula>0</formula>
    </cfRule>
  </conditionalFormatting>
  <conditionalFormatting sqref="AW5:AW7">
    <cfRule type="cellIs" dxfId="2125" priority="2984" operator="equal">
      <formula>"Pass"</formula>
    </cfRule>
    <cfRule type="cellIs" dxfId="2124" priority="2985" operator="equal">
      <formula>"Fail"</formula>
    </cfRule>
  </conditionalFormatting>
  <conditionalFormatting sqref="AY5:AY7">
    <cfRule type="cellIs" dxfId="2123" priority="2982" operator="equal">
      <formula>"Pass"</formula>
    </cfRule>
    <cfRule type="cellIs" dxfId="2122" priority="2983" operator="equal">
      <formula>"Fail"</formula>
    </cfRule>
  </conditionalFormatting>
  <conditionalFormatting sqref="X5:X7">
    <cfRule type="cellIs" dxfId="2121" priority="2980" operator="equal">
      <formula>"Pass"</formula>
    </cfRule>
    <cfRule type="cellIs" dxfId="2120" priority="2981" operator="equal">
      <formula>"Fail"</formula>
    </cfRule>
  </conditionalFormatting>
  <conditionalFormatting sqref="Z5:Z7">
    <cfRule type="cellIs" dxfId="2119" priority="2978" operator="equal">
      <formula>"Pass"</formula>
    </cfRule>
    <cfRule type="cellIs" dxfId="2118" priority="2979" operator="equal">
      <formula>"Fail"</formula>
    </cfRule>
  </conditionalFormatting>
  <conditionalFormatting sqref="BC5 BC7">
    <cfRule type="cellIs" dxfId="2117" priority="2976" operator="equal">
      <formula>"Pass"</formula>
    </cfRule>
    <cfRule type="cellIs" dxfId="2116" priority="2977" operator="equal">
      <formula>"Fail"</formula>
    </cfRule>
  </conditionalFormatting>
  <conditionalFormatting sqref="BE5 BE7">
    <cfRule type="cellIs" dxfId="2115" priority="2974" operator="equal">
      <formula>"Pass"</formula>
    </cfRule>
    <cfRule type="cellIs" dxfId="2114" priority="2975" operator="equal">
      <formula>"Fail"</formula>
    </cfRule>
  </conditionalFormatting>
  <conditionalFormatting sqref="H5:H7">
    <cfRule type="cellIs" dxfId="2113" priority="2971" operator="between">
      <formula>-1.5</formula>
      <formula>1.5</formula>
    </cfRule>
    <cfRule type="cellIs" dxfId="2112" priority="2972" operator="lessThan">
      <formula>-1.5</formula>
    </cfRule>
    <cfRule type="cellIs" dxfId="2111" priority="2973" operator="greaterThan">
      <formula>1.5</formula>
    </cfRule>
  </conditionalFormatting>
  <conditionalFormatting sqref="R5:R7">
    <cfRule type="cellIs" dxfId="2110" priority="2963" operator="lessThan">
      <formula>-10</formula>
    </cfRule>
    <cfRule type="cellIs" dxfId="2109" priority="2964" operator="greaterThan">
      <formula>10</formula>
    </cfRule>
  </conditionalFormatting>
  <conditionalFormatting sqref="T5:T7">
    <cfRule type="cellIs" dxfId="2108" priority="2961" operator="lessThan">
      <formula>-10</formula>
    </cfRule>
    <cfRule type="cellIs" dxfId="2107" priority="2962" operator="greaterThan">
      <formula>10</formula>
    </cfRule>
  </conditionalFormatting>
  <conditionalFormatting sqref="W5:W7">
    <cfRule type="cellIs" dxfId="2106" priority="2960" operator="greaterThan">
      <formula>$V$8</formula>
    </cfRule>
  </conditionalFormatting>
  <conditionalFormatting sqref="Y5:Y7">
    <cfRule type="cellIs" dxfId="2105" priority="2959" operator="greaterThan">
      <formula>$V$8</formula>
    </cfRule>
  </conditionalFormatting>
  <conditionalFormatting sqref="AE5:AE7">
    <cfRule type="cellIs" dxfId="2104" priority="2953" operator="equal">
      <formula>"Pass"</formula>
    </cfRule>
    <cfRule type="cellIs" dxfId="2103" priority="2954" operator="equal">
      <formula>"Fail"</formula>
    </cfRule>
  </conditionalFormatting>
  <conditionalFormatting sqref="BB5">
    <cfRule type="cellIs" dxfId="2102" priority="2944" operator="lessThan">
      <formula>$AZ5:$AZ5-0</formula>
    </cfRule>
  </conditionalFormatting>
  <conditionalFormatting sqref="BB7">
    <cfRule type="cellIs" dxfId="2101" priority="2943" operator="lessThan">
      <formula>$AZ7:$AZ7-0</formula>
    </cfRule>
  </conditionalFormatting>
  <conditionalFormatting sqref="BD5">
    <cfRule type="cellIs" dxfId="2100" priority="2942" operator="lessThan">
      <formula>$AZ5:$AZ5-0</formula>
    </cfRule>
  </conditionalFormatting>
  <conditionalFormatting sqref="BD7">
    <cfRule type="cellIs" dxfId="2099" priority="2941" operator="lessThan">
      <formula>$AZ7:$AZ7-0</formula>
    </cfRule>
  </conditionalFormatting>
  <conditionalFormatting sqref="E9:E10">
    <cfRule type="cellIs" dxfId="2098" priority="2936" operator="between">
      <formula>-1.5</formula>
      <formula>1.5</formula>
    </cfRule>
    <cfRule type="cellIs" dxfId="2097" priority="2939" operator="lessThan">
      <formula>-1.5</formula>
    </cfRule>
    <cfRule type="cellIs" dxfId="2096" priority="2940" operator="greaterThan">
      <formula>1.5</formula>
    </cfRule>
  </conditionalFormatting>
  <conditionalFormatting sqref="F9:F10">
    <cfRule type="cellIs" dxfId="2095" priority="2937" operator="equal">
      <formula>"Pass"</formula>
    </cfRule>
    <cfRule type="cellIs" dxfId="2094" priority="2938" operator="equal">
      <formula>"Fail"</formula>
    </cfRule>
  </conditionalFormatting>
  <conditionalFormatting sqref="I9:I10">
    <cfRule type="cellIs" dxfId="2093" priority="2934" operator="equal">
      <formula>"Pass"</formula>
    </cfRule>
    <cfRule type="cellIs" dxfId="2092" priority="2935" operator="equal">
      <formula>"Fail"</formula>
    </cfRule>
  </conditionalFormatting>
  <conditionalFormatting sqref="M9:M10">
    <cfRule type="cellIs" dxfId="2091" priority="2932" operator="equal">
      <formula>"Pass"</formula>
    </cfRule>
    <cfRule type="cellIs" dxfId="2090" priority="2933" operator="equal">
      <formula>"Fail"</formula>
    </cfRule>
  </conditionalFormatting>
  <conditionalFormatting sqref="P9:P10">
    <cfRule type="cellIs" dxfId="2089" priority="2930" operator="equal">
      <formula>"Pass"</formula>
    </cfRule>
    <cfRule type="cellIs" dxfId="2088" priority="2931" operator="equal">
      <formula>"Fail"</formula>
    </cfRule>
  </conditionalFormatting>
  <conditionalFormatting sqref="L9:L10">
    <cfRule type="cellIs" dxfId="2087" priority="2928" operator="lessThanOrEqual">
      <formula>-2</formula>
    </cfRule>
    <cfRule type="cellIs" dxfId="2086" priority="2929" operator="greaterThan">
      <formula>-2</formula>
    </cfRule>
  </conditionalFormatting>
  <conditionalFormatting sqref="O9:O10">
    <cfRule type="cellIs" dxfId="2085" priority="2926" operator="lessThanOrEqual">
      <formula>-2</formula>
    </cfRule>
    <cfRule type="cellIs" dxfId="2084" priority="2927" operator="greaterThan">
      <formula>-2</formula>
    </cfRule>
  </conditionalFormatting>
  <conditionalFormatting sqref="S9:S10">
    <cfRule type="cellIs" dxfId="2083" priority="2924" operator="equal">
      <formula>"Pass"</formula>
    </cfRule>
    <cfRule type="cellIs" dxfId="2082" priority="2925" operator="equal">
      <formula>"Fail"</formula>
    </cfRule>
  </conditionalFormatting>
  <conditionalFormatting sqref="U9:U10">
    <cfRule type="cellIs" dxfId="2081" priority="2922" operator="equal">
      <formula>"Pass"</formula>
    </cfRule>
    <cfRule type="cellIs" dxfId="2080" priority="2923" operator="equal">
      <formula>"Fail"</formula>
    </cfRule>
  </conditionalFormatting>
  <conditionalFormatting sqref="AC9:AC10">
    <cfRule type="cellIs" dxfId="2079" priority="2912" operator="equal">
      <formula>"Pass"</formula>
    </cfRule>
    <cfRule type="cellIs" dxfId="2078" priority="2913" operator="equal">
      <formula>"Fail"</formula>
    </cfRule>
  </conditionalFormatting>
  <conditionalFormatting sqref="AI9:AI10">
    <cfRule type="cellIs" dxfId="2077" priority="2910" operator="equal">
      <formula>"Pass"</formula>
    </cfRule>
    <cfRule type="cellIs" dxfId="2076" priority="2911" operator="equal">
      <formula>"Fail"</formula>
    </cfRule>
  </conditionalFormatting>
  <conditionalFormatting sqref="AL9:AL10">
    <cfRule type="cellIs" dxfId="2075" priority="2908" operator="equal">
      <formula>"Pass"</formula>
    </cfRule>
    <cfRule type="cellIs" dxfId="2074" priority="2909" operator="equal">
      <formula>"Fail"</formula>
    </cfRule>
  </conditionalFormatting>
  <conditionalFormatting sqref="AH9:AH10">
    <cfRule type="cellIs" dxfId="2073" priority="2907" operator="greaterThan">
      <formula>0</formula>
    </cfRule>
  </conditionalFormatting>
  <conditionalFormatting sqref="AK9:AK10">
    <cfRule type="cellIs" dxfId="2072" priority="2906" operator="greaterThan">
      <formula>0</formula>
    </cfRule>
  </conditionalFormatting>
  <conditionalFormatting sqref="AP9:AP10">
    <cfRule type="cellIs" dxfId="2071" priority="2904" operator="equal">
      <formula>"Pass"</formula>
    </cfRule>
    <cfRule type="cellIs" dxfId="2070" priority="2905" operator="equal">
      <formula>"Fail"</formula>
    </cfRule>
  </conditionalFormatting>
  <conditionalFormatting sqref="AS9:AS10">
    <cfRule type="cellIs" dxfId="2069" priority="2902" operator="equal">
      <formula>"Pass"</formula>
    </cfRule>
    <cfRule type="cellIs" dxfId="2068" priority="2903" operator="equal">
      <formula>"Fail"</formula>
    </cfRule>
  </conditionalFormatting>
  <conditionalFormatting sqref="AO9:AO10">
    <cfRule type="cellIs" dxfId="2067" priority="2901" operator="lessThan">
      <formula>0</formula>
    </cfRule>
  </conditionalFormatting>
  <conditionalFormatting sqref="AR9:AR10">
    <cfRule type="cellIs" dxfId="2066" priority="2900" operator="lessThan">
      <formula>0</formula>
    </cfRule>
  </conditionalFormatting>
  <conditionalFormatting sqref="AW9:AW10">
    <cfRule type="cellIs" dxfId="2065" priority="2898" operator="equal">
      <formula>"Pass"</formula>
    </cfRule>
    <cfRule type="cellIs" dxfId="2064" priority="2899" operator="equal">
      <formula>"Fail"</formula>
    </cfRule>
  </conditionalFormatting>
  <conditionalFormatting sqref="AY9:AY10">
    <cfRule type="cellIs" dxfId="2063" priority="2896" operator="equal">
      <formula>"Pass"</formula>
    </cfRule>
    <cfRule type="cellIs" dxfId="2062" priority="2897" operator="equal">
      <formula>"Fail"</formula>
    </cfRule>
  </conditionalFormatting>
  <conditionalFormatting sqref="X9:X10">
    <cfRule type="cellIs" dxfId="2061" priority="2894" operator="equal">
      <formula>"Pass"</formula>
    </cfRule>
    <cfRule type="cellIs" dxfId="2060" priority="2895" operator="equal">
      <formula>"Fail"</formula>
    </cfRule>
  </conditionalFormatting>
  <conditionalFormatting sqref="Z9:Z10">
    <cfRule type="cellIs" dxfId="2059" priority="2892" operator="equal">
      <formula>"Pass"</formula>
    </cfRule>
    <cfRule type="cellIs" dxfId="2058" priority="2893" operator="equal">
      <formula>"Fail"</formula>
    </cfRule>
  </conditionalFormatting>
  <conditionalFormatting sqref="H9:H10">
    <cfRule type="cellIs" dxfId="2057" priority="2885" operator="between">
      <formula>-1.5</formula>
      <formula>1.5</formula>
    </cfRule>
    <cfRule type="cellIs" dxfId="2056" priority="2886" operator="lessThan">
      <formula>-1.5</formula>
    </cfRule>
    <cfRule type="cellIs" dxfId="2055" priority="2887" operator="greaterThan">
      <formula>1.5</formula>
    </cfRule>
  </conditionalFormatting>
  <conditionalFormatting sqref="R9:R10">
    <cfRule type="cellIs" dxfId="2054" priority="2880" operator="lessThan">
      <formula>-10</formula>
    </cfRule>
    <cfRule type="cellIs" dxfId="2053" priority="2881" operator="greaterThan">
      <formula>10</formula>
    </cfRule>
  </conditionalFormatting>
  <conditionalFormatting sqref="T9:T10">
    <cfRule type="cellIs" dxfId="2052" priority="2878" operator="lessThan">
      <formula>-10</formula>
    </cfRule>
    <cfRule type="cellIs" dxfId="2051" priority="2879" operator="greaterThan">
      <formula>10</formula>
    </cfRule>
  </conditionalFormatting>
  <conditionalFormatting sqref="W9:W10">
    <cfRule type="cellIs" dxfId="2050" priority="2877" operator="greaterThan">
      <formula>$V$8</formula>
    </cfRule>
  </conditionalFormatting>
  <conditionalFormatting sqref="Y9:Y10">
    <cfRule type="cellIs" dxfId="2049" priority="2876" operator="greaterThan">
      <formula>$V$8</formula>
    </cfRule>
  </conditionalFormatting>
  <conditionalFormatting sqref="AE9:AE10">
    <cfRule type="cellIs" dxfId="2048" priority="2870" operator="equal">
      <formula>"Pass"</formula>
    </cfRule>
    <cfRule type="cellIs" dxfId="2047" priority="2871" operator="equal">
      <formula>"Fail"</formula>
    </cfRule>
  </conditionalFormatting>
  <conditionalFormatting sqref="AV11 AX11 AX19 AX27 AX35 AX43 AX51 AX59 AX67 AX75 AX83">
    <cfRule type="cellIs" dxfId="2046" priority="3237" operator="lessThan">
      <formula>$AT11:$AT12-0</formula>
    </cfRule>
  </conditionalFormatting>
  <conditionalFormatting sqref="D5 G5">
    <cfRule type="cellIs" dxfId="2045" priority="3239" operator="lessThan">
      <formula>$C5:$C12-1.5</formula>
    </cfRule>
    <cfRule type="cellIs" dxfId="2044" priority="3240" operator="greaterThan">
      <formula>$C5:$C12+1.5</formula>
    </cfRule>
  </conditionalFormatting>
  <conditionalFormatting sqref="K5 N5">
    <cfRule type="cellIs" dxfId="2043" priority="3243" operator="greaterThan">
      <formula>$J5:$J12-2</formula>
    </cfRule>
  </conditionalFormatting>
  <conditionalFormatting sqref="AB5 AD5 AD13 AD21 AD29 AD37 AD45 AD53 AD61 AD69 AD77">
    <cfRule type="cellIs" dxfId="2042" priority="3245" operator="greaterThan">
      <formula>$AA5:$AA12-0</formula>
    </cfRule>
  </conditionalFormatting>
  <conditionalFormatting sqref="AG5 AJ5 AJ13 AJ21 AJ29 AJ37 AJ45 AJ53 AJ61 AJ69 AJ77">
    <cfRule type="cellIs" dxfId="2041" priority="3247" operator="greaterThan">
      <formula>$AF5:$AF12-0</formula>
    </cfRule>
  </conditionalFormatting>
  <conditionalFormatting sqref="AN5 AQ5 AQ13 AQ21 AQ29 AQ37 AQ45 AQ53 AQ61 AQ69 AQ77">
    <cfRule type="cellIs" dxfId="2040" priority="3249" operator="lessThan">
      <formula>$AM5:$AM12-0</formula>
    </cfRule>
  </conditionalFormatting>
  <conditionalFormatting sqref="AV5 AX5 AX13 AX21 AX29 AX37 AX45 AX53 AX61 AX69 AX77">
    <cfRule type="cellIs" dxfId="2039" priority="3251" operator="lessThan">
      <formula>$AT5:$AT12-0</formula>
    </cfRule>
  </conditionalFormatting>
  <conditionalFormatting sqref="D9 G9">
    <cfRule type="cellIs" dxfId="2038" priority="3253" operator="lessThan">
      <formula>$C9:$C12-1.5</formula>
    </cfRule>
    <cfRule type="cellIs" dxfId="2037" priority="3254" operator="greaterThan">
      <formula>$C9:$C12+1.5</formula>
    </cfRule>
  </conditionalFormatting>
  <conditionalFormatting sqref="K9 N9">
    <cfRule type="cellIs" dxfId="2036" priority="3257" operator="greaterThan">
      <formula>$J9:$J12-2</formula>
    </cfRule>
  </conditionalFormatting>
  <conditionalFormatting sqref="AB9 AD9 AD17 AD25 AD33 AD41 AD49 AD57 AD65 AD73 AD81">
    <cfRule type="cellIs" dxfId="2035" priority="3259" operator="greaterThan">
      <formula>$AA9:$AA12-0</formula>
    </cfRule>
  </conditionalFormatting>
  <conditionalFormatting sqref="AG9 AJ9 AJ17 AJ25 AJ33 AJ41 AJ49 AJ57 AJ65 AJ73 AJ81">
    <cfRule type="cellIs" dxfId="2034" priority="3261" operator="greaterThan">
      <formula>$AF9:$AF12-0</formula>
    </cfRule>
  </conditionalFormatting>
  <conditionalFormatting sqref="AN9 AQ9 AQ17 AQ25 AQ33 AQ41 AQ49 AQ57 AQ65 AQ73 AQ81">
    <cfRule type="cellIs" dxfId="2033" priority="3263" operator="lessThan">
      <formula>$AM9:$AM12-0</formula>
    </cfRule>
  </conditionalFormatting>
  <conditionalFormatting sqref="AV9 AX9 AX17 AX25 AX33 AX41 AX49 AX57 AX65 AX73 AX81">
    <cfRule type="cellIs" dxfId="2032" priority="3265" operator="lessThan">
      <formula>$AT9:$AT12-0</formula>
    </cfRule>
  </conditionalFormatting>
  <conditionalFormatting sqref="AX20 AV12 AX12">
    <cfRule type="cellIs" dxfId="2031" priority="3279" operator="lessThan">
      <formula>$AT12:$AT95-0</formula>
    </cfRule>
  </conditionalFormatting>
  <conditionalFormatting sqref="N18 K10 N10">
    <cfRule type="cellIs" dxfId="2030" priority="3319" operator="greaterThan">
      <formula>$J10:$J95-2</formula>
    </cfRule>
  </conditionalFormatting>
  <conditionalFormatting sqref="AD18 AB10 AD10">
    <cfRule type="cellIs" dxfId="2029" priority="3323" operator="greaterThan">
      <formula>$AA10:$AA95-0</formula>
    </cfRule>
  </conditionalFormatting>
  <conditionalFormatting sqref="AJ18 AG10 AJ10">
    <cfRule type="cellIs" dxfId="2028" priority="3327" operator="greaterThan">
      <formula>$AF10:$AF95-0</formula>
    </cfRule>
  </conditionalFormatting>
  <conditionalFormatting sqref="AQ18 AN10 AQ10">
    <cfRule type="cellIs" dxfId="2027" priority="3331" operator="lessThan">
      <formula>$AM10:$AM95-0</formula>
    </cfRule>
  </conditionalFormatting>
  <conditionalFormatting sqref="AX18 AV10 AX10">
    <cfRule type="cellIs" dxfId="2026" priority="3335" operator="lessThan">
      <formula>$AT10:$AT95-0</formula>
    </cfRule>
  </conditionalFormatting>
  <conditionalFormatting sqref="E16 E19:E20">
    <cfRule type="cellIs" dxfId="2025" priority="2823" operator="between">
      <formula>-1.5</formula>
      <formula>1.5</formula>
    </cfRule>
    <cfRule type="cellIs" dxfId="2024" priority="2826" operator="lessThan">
      <formula>-1.5</formula>
    </cfRule>
    <cfRule type="cellIs" dxfId="2023" priority="2827" operator="greaterThan">
      <formula>1.5</formula>
    </cfRule>
  </conditionalFormatting>
  <conditionalFormatting sqref="F16 F19:F20">
    <cfRule type="cellIs" dxfId="2022" priority="2824" operator="equal">
      <formula>"Pass"</formula>
    </cfRule>
    <cfRule type="cellIs" dxfId="2021" priority="2825" operator="equal">
      <formula>"Fail"</formula>
    </cfRule>
  </conditionalFormatting>
  <conditionalFormatting sqref="I16 I19:I20">
    <cfRule type="cellIs" dxfId="2020" priority="2821" operator="equal">
      <formula>"Pass"</formula>
    </cfRule>
    <cfRule type="cellIs" dxfId="2019" priority="2822" operator="equal">
      <formula>"Fail"</formula>
    </cfRule>
  </conditionalFormatting>
  <conditionalFormatting sqref="M16 M19:M20">
    <cfRule type="cellIs" dxfId="2018" priority="2819" operator="equal">
      <formula>"Pass"</formula>
    </cfRule>
    <cfRule type="cellIs" dxfId="2017" priority="2820" operator="equal">
      <formula>"Fail"</formula>
    </cfRule>
  </conditionalFormatting>
  <conditionalFormatting sqref="P16 P19:P20">
    <cfRule type="cellIs" dxfId="2016" priority="2817" operator="equal">
      <formula>"Pass"</formula>
    </cfRule>
    <cfRule type="cellIs" dxfId="2015" priority="2818" operator="equal">
      <formula>"Fail"</formula>
    </cfRule>
  </conditionalFormatting>
  <conditionalFormatting sqref="L16 L19:L20">
    <cfRule type="cellIs" dxfId="2014" priority="2815" operator="lessThanOrEqual">
      <formula>-2</formula>
    </cfRule>
    <cfRule type="cellIs" dxfId="2013" priority="2816" operator="greaterThan">
      <formula>-2</formula>
    </cfRule>
  </conditionalFormatting>
  <conditionalFormatting sqref="O16 O19:O20">
    <cfRule type="cellIs" dxfId="2012" priority="2813" operator="lessThanOrEqual">
      <formula>-2</formula>
    </cfRule>
    <cfRule type="cellIs" dxfId="2011" priority="2814" operator="greaterThan">
      <formula>-2</formula>
    </cfRule>
  </conditionalFormatting>
  <conditionalFormatting sqref="S16 S19:S20">
    <cfRule type="cellIs" dxfId="2010" priority="2811" operator="equal">
      <formula>"Pass"</formula>
    </cfRule>
    <cfRule type="cellIs" dxfId="2009" priority="2812" operator="equal">
      <formula>"Fail"</formula>
    </cfRule>
  </conditionalFormatting>
  <conditionalFormatting sqref="U16 U19:U20">
    <cfRule type="cellIs" dxfId="2008" priority="2809" operator="equal">
      <formula>"Pass"</formula>
    </cfRule>
    <cfRule type="cellIs" dxfId="2007" priority="2810" operator="equal">
      <formula>"Fail"</formula>
    </cfRule>
  </conditionalFormatting>
  <conditionalFormatting sqref="AC16 AC19:AC20">
    <cfRule type="cellIs" dxfId="2006" priority="2799" operator="equal">
      <formula>"Pass"</formula>
    </cfRule>
    <cfRule type="cellIs" dxfId="2005" priority="2800" operator="equal">
      <formula>"Fail"</formula>
    </cfRule>
  </conditionalFormatting>
  <conditionalFormatting sqref="AI16 AI19:AI20">
    <cfRule type="cellIs" dxfId="2004" priority="2797" operator="equal">
      <formula>"Pass"</formula>
    </cfRule>
    <cfRule type="cellIs" dxfId="2003" priority="2798" operator="equal">
      <formula>"Fail"</formula>
    </cfRule>
  </conditionalFormatting>
  <conditionalFormatting sqref="AL16 AL19:AL20">
    <cfRule type="cellIs" dxfId="2002" priority="2795" operator="equal">
      <formula>"Pass"</formula>
    </cfRule>
    <cfRule type="cellIs" dxfId="2001" priority="2796" operator="equal">
      <formula>"Fail"</formula>
    </cfRule>
  </conditionalFormatting>
  <conditionalFormatting sqref="AH16 AH19:AH20">
    <cfRule type="cellIs" dxfId="2000" priority="2794" operator="greaterThan">
      <formula>0</formula>
    </cfRule>
  </conditionalFormatting>
  <conditionalFormatting sqref="AK16 AK19:AK20">
    <cfRule type="cellIs" dxfId="1999" priority="2793" operator="greaterThan">
      <formula>0</formula>
    </cfRule>
  </conditionalFormatting>
  <conditionalFormatting sqref="AP16 AP19:AP20">
    <cfRule type="cellIs" dxfId="1998" priority="2791" operator="equal">
      <formula>"Pass"</formula>
    </cfRule>
    <cfRule type="cellIs" dxfId="1997" priority="2792" operator="equal">
      <formula>"Fail"</formula>
    </cfRule>
  </conditionalFormatting>
  <conditionalFormatting sqref="AS16 AS19:AS20">
    <cfRule type="cellIs" dxfId="1996" priority="2789" operator="equal">
      <formula>"Pass"</formula>
    </cfRule>
    <cfRule type="cellIs" dxfId="1995" priority="2790" operator="equal">
      <formula>"Fail"</formula>
    </cfRule>
  </conditionalFormatting>
  <conditionalFormatting sqref="AO16 AO19:AO20">
    <cfRule type="cellIs" dxfId="1994" priority="2788" operator="lessThan">
      <formula>0</formula>
    </cfRule>
  </conditionalFormatting>
  <conditionalFormatting sqref="AR16 AR19:AR20">
    <cfRule type="cellIs" dxfId="1993" priority="2787" operator="lessThan">
      <formula>0</formula>
    </cfRule>
  </conditionalFormatting>
  <conditionalFormatting sqref="AW16 AW19:AW20">
    <cfRule type="cellIs" dxfId="1992" priority="2785" operator="equal">
      <formula>"Pass"</formula>
    </cfRule>
    <cfRule type="cellIs" dxfId="1991" priority="2786" operator="equal">
      <formula>"Fail"</formula>
    </cfRule>
  </conditionalFormatting>
  <conditionalFormatting sqref="AY16 AY19:AY20">
    <cfRule type="cellIs" dxfId="1990" priority="2783" operator="equal">
      <formula>"Pass"</formula>
    </cfRule>
    <cfRule type="cellIs" dxfId="1989" priority="2784" operator="equal">
      <formula>"Fail"</formula>
    </cfRule>
  </conditionalFormatting>
  <conditionalFormatting sqref="X16 X19:X20">
    <cfRule type="cellIs" dxfId="1988" priority="2781" operator="equal">
      <formula>"Pass"</formula>
    </cfRule>
    <cfRule type="cellIs" dxfId="1987" priority="2782" operator="equal">
      <formula>"Fail"</formula>
    </cfRule>
  </conditionalFormatting>
  <conditionalFormatting sqref="Z16 Z19:Z20">
    <cfRule type="cellIs" dxfId="1986" priority="2779" operator="equal">
      <formula>"Pass"</formula>
    </cfRule>
    <cfRule type="cellIs" dxfId="1985" priority="2780" operator="equal">
      <formula>"Fail"</formula>
    </cfRule>
  </conditionalFormatting>
  <conditionalFormatting sqref="U13:U15">
    <cfRule type="cellIs" dxfId="1984" priority="2737" operator="equal">
      <formula>"Pass"</formula>
    </cfRule>
    <cfRule type="cellIs" dxfId="1983" priority="2738" operator="equal">
      <formula>"Fail"</formula>
    </cfRule>
  </conditionalFormatting>
  <conditionalFormatting sqref="H16 H19:H20">
    <cfRule type="cellIs" dxfId="1982" priority="2772" operator="between">
      <formula>-1.5</formula>
      <formula>1.5</formula>
    </cfRule>
    <cfRule type="cellIs" dxfId="1981" priority="2773" operator="lessThan">
      <formula>-1.5</formula>
    </cfRule>
    <cfRule type="cellIs" dxfId="1980" priority="2774" operator="greaterThan">
      <formula>1.5</formula>
    </cfRule>
  </conditionalFormatting>
  <conditionalFormatting sqref="R16 R19:R20">
    <cfRule type="cellIs" dxfId="1979" priority="2770" operator="lessThan">
      <formula>-10</formula>
    </cfRule>
    <cfRule type="cellIs" dxfId="1978" priority="2771" operator="greaterThan">
      <formula>10</formula>
    </cfRule>
  </conditionalFormatting>
  <conditionalFormatting sqref="T16 T19:T20">
    <cfRule type="cellIs" dxfId="1977" priority="2768" operator="lessThan">
      <formula>-10</formula>
    </cfRule>
    <cfRule type="cellIs" dxfId="1976" priority="2769" operator="greaterThan">
      <formula>10</formula>
    </cfRule>
  </conditionalFormatting>
  <conditionalFormatting sqref="W16 W19:W20">
    <cfRule type="cellIs" dxfId="1975" priority="2767" operator="greaterThan">
      <formula>$V$8</formula>
    </cfRule>
  </conditionalFormatting>
  <conditionalFormatting sqref="Y16 Y19:Y20">
    <cfRule type="cellIs" dxfId="1974" priority="2766" operator="greaterThan">
      <formula>$V$8</formula>
    </cfRule>
  </conditionalFormatting>
  <conditionalFormatting sqref="AE16 AE19:AE20">
    <cfRule type="cellIs" dxfId="1973" priority="2760" operator="equal">
      <formula>"Pass"</formula>
    </cfRule>
    <cfRule type="cellIs" dxfId="1972" priority="2761" operator="equal">
      <formula>"Fail"</formula>
    </cfRule>
  </conditionalFormatting>
  <conditionalFormatting sqref="E13:E15">
    <cfRule type="cellIs" dxfId="1971" priority="2751" operator="between">
      <formula>-1.5</formula>
      <formula>1.5</formula>
    </cfRule>
    <cfRule type="cellIs" dxfId="1970" priority="2754" operator="lessThan">
      <formula>-1.5</formula>
    </cfRule>
    <cfRule type="cellIs" dxfId="1969" priority="2755" operator="greaterThan">
      <formula>1.5</formula>
    </cfRule>
  </conditionalFormatting>
  <conditionalFormatting sqref="F13:F15">
    <cfRule type="cellIs" dxfId="1968" priority="2752" operator="equal">
      <formula>"Pass"</formula>
    </cfRule>
    <cfRule type="cellIs" dxfId="1967" priority="2753" operator="equal">
      <formula>"Fail"</formula>
    </cfRule>
  </conditionalFormatting>
  <conditionalFormatting sqref="I13:I15">
    <cfRule type="cellIs" dxfId="1966" priority="2749" operator="equal">
      <formula>"Pass"</formula>
    </cfRule>
    <cfRule type="cellIs" dxfId="1965" priority="2750" operator="equal">
      <formula>"Fail"</formula>
    </cfRule>
  </conditionalFormatting>
  <conditionalFormatting sqref="M13:M15">
    <cfRule type="cellIs" dxfId="1964" priority="2747" operator="equal">
      <formula>"Pass"</formula>
    </cfRule>
    <cfRule type="cellIs" dxfId="1963" priority="2748" operator="equal">
      <formula>"Fail"</formula>
    </cfRule>
  </conditionalFormatting>
  <conditionalFormatting sqref="P13:P15">
    <cfRule type="cellIs" dxfId="1962" priority="2745" operator="equal">
      <formula>"Pass"</formula>
    </cfRule>
    <cfRule type="cellIs" dxfId="1961" priority="2746" operator="equal">
      <formula>"Fail"</formula>
    </cfRule>
  </conditionalFormatting>
  <conditionalFormatting sqref="L13:L15">
    <cfRule type="cellIs" dxfId="1960" priority="2743" operator="lessThanOrEqual">
      <formula>-2</formula>
    </cfRule>
    <cfRule type="cellIs" dxfId="1959" priority="2744" operator="greaterThan">
      <formula>-2</formula>
    </cfRule>
  </conditionalFormatting>
  <conditionalFormatting sqref="O13:O15">
    <cfRule type="cellIs" dxfId="1958" priority="2741" operator="lessThanOrEqual">
      <formula>-2</formula>
    </cfRule>
    <cfRule type="cellIs" dxfId="1957" priority="2742" operator="greaterThan">
      <formula>-2</formula>
    </cfRule>
  </conditionalFormatting>
  <conditionalFormatting sqref="S13:S15">
    <cfRule type="cellIs" dxfId="1956" priority="2739" operator="equal">
      <formula>"Pass"</formula>
    </cfRule>
    <cfRule type="cellIs" dxfId="1955" priority="2740" operator="equal">
      <formula>"Fail"</formula>
    </cfRule>
  </conditionalFormatting>
  <conditionalFormatting sqref="AC13:AC15">
    <cfRule type="cellIs" dxfId="1954" priority="2727" operator="equal">
      <formula>"Pass"</formula>
    </cfRule>
    <cfRule type="cellIs" dxfId="1953" priority="2728" operator="equal">
      <formula>"Fail"</formula>
    </cfRule>
  </conditionalFormatting>
  <conditionalFormatting sqref="AI13:AI15">
    <cfRule type="cellIs" dxfId="1952" priority="2725" operator="equal">
      <formula>"Pass"</formula>
    </cfRule>
    <cfRule type="cellIs" dxfId="1951" priority="2726" operator="equal">
      <formula>"Fail"</formula>
    </cfRule>
  </conditionalFormatting>
  <conditionalFormatting sqref="AL13:AL15">
    <cfRule type="cellIs" dxfId="1950" priority="2723" operator="equal">
      <formula>"Pass"</formula>
    </cfRule>
    <cfRule type="cellIs" dxfId="1949" priority="2724" operator="equal">
      <formula>"Fail"</formula>
    </cfRule>
  </conditionalFormatting>
  <conditionalFormatting sqref="AH13:AH15">
    <cfRule type="cellIs" dxfId="1948" priority="2722" operator="greaterThan">
      <formula>0</formula>
    </cfRule>
  </conditionalFormatting>
  <conditionalFormatting sqref="AK13:AK15">
    <cfRule type="cellIs" dxfId="1947" priority="2721" operator="greaterThan">
      <formula>0</formula>
    </cfRule>
  </conditionalFormatting>
  <conditionalFormatting sqref="AP13:AP15">
    <cfRule type="cellIs" dxfId="1946" priority="2719" operator="equal">
      <formula>"Pass"</formula>
    </cfRule>
    <cfRule type="cellIs" dxfId="1945" priority="2720" operator="equal">
      <formula>"Fail"</formula>
    </cfRule>
  </conditionalFormatting>
  <conditionalFormatting sqref="AS13:AS15">
    <cfRule type="cellIs" dxfId="1944" priority="2717" operator="equal">
      <formula>"Pass"</formula>
    </cfRule>
    <cfRule type="cellIs" dxfId="1943" priority="2718" operator="equal">
      <formula>"Fail"</formula>
    </cfRule>
  </conditionalFormatting>
  <conditionalFormatting sqref="AO13:AO15">
    <cfRule type="cellIs" dxfId="1942" priority="2716" operator="lessThan">
      <formula>0</formula>
    </cfRule>
  </conditionalFormatting>
  <conditionalFormatting sqref="AR13:AR15">
    <cfRule type="cellIs" dxfId="1941" priority="2715" operator="lessThan">
      <formula>0</formula>
    </cfRule>
  </conditionalFormatting>
  <conditionalFormatting sqref="AW13:AW15">
    <cfRule type="cellIs" dxfId="1940" priority="2713" operator="equal">
      <formula>"Pass"</formula>
    </cfRule>
    <cfRule type="cellIs" dxfId="1939" priority="2714" operator="equal">
      <formula>"Fail"</formula>
    </cfRule>
  </conditionalFormatting>
  <conditionalFormatting sqref="AY13:AY15">
    <cfRule type="cellIs" dxfId="1938" priority="2711" operator="equal">
      <formula>"Pass"</formula>
    </cfRule>
    <cfRule type="cellIs" dxfId="1937" priority="2712" operator="equal">
      <formula>"Fail"</formula>
    </cfRule>
  </conditionalFormatting>
  <conditionalFormatting sqref="X13:X15">
    <cfRule type="cellIs" dxfId="1936" priority="2709" operator="equal">
      <formula>"Pass"</formula>
    </cfRule>
    <cfRule type="cellIs" dxfId="1935" priority="2710" operator="equal">
      <formula>"Fail"</formula>
    </cfRule>
  </conditionalFormatting>
  <conditionalFormatting sqref="Z13:Z15">
    <cfRule type="cellIs" dxfId="1934" priority="2707" operator="equal">
      <formula>"Pass"</formula>
    </cfRule>
    <cfRule type="cellIs" dxfId="1933" priority="2708" operator="equal">
      <formula>"Fail"</formula>
    </cfRule>
  </conditionalFormatting>
  <conditionalFormatting sqref="U17:U18">
    <cfRule type="cellIs" dxfId="1932" priority="2665" operator="equal">
      <formula>"Pass"</formula>
    </cfRule>
    <cfRule type="cellIs" dxfId="1931" priority="2666" operator="equal">
      <formula>"Fail"</formula>
    </cfRule>
  </conditionalFormatting>
  <conditionalFormatting sqref="H13:H15">
    <cfRule type="cellIs" dxfId="1930" priority="2700" operator="between">
      <formula>-1.5</formula>
      <formula>1.5</formula>
    </cfRule>
    <cfRule type="cellIs" dxfId="1929" priority="2701" operator="lessThan">
      <formula>-1.5</formula>
    </cfRule>
    <cfRule type="cellIs" dxfId="1928" priority="2702" operator="greaterThan">
      <formula>1.5</formula>
    </cfRule>
  </conditionalFormatting>
  <conditionalFormatting sqref="R13:R15">
    <cfRule type="cellIs" dxfId="1927" priority="2698" operator="lessThan">
      <formula>-10</formula>
    </cfRule>
    <cfRule type="cellIs" dxfId="1926" priority="2699" operator="greaterThan">
      <formula>10</formula>
    </cfRule>
  </conditionalFormatting>
  <conditionalFormatting sqref="T13:T15">
    <cfRule type="cellIs" dxfId="1925" priority="2696" operator="lessThan">
      <formula>-10</formula>
    </cfRule>
    <cfRule type="cellIs" dxfId="1924" priority="2697" operator="greaterThan">
      <formula>10</formula>
    </cfRule>
  </conditionalFormatting>
  <conditionalFormatting sqref="W13:W15">
    <cfRule type="cellIs" dxfId="1923" priority="2695" operator="greaterThan">
      <formula>$V$8</formula>
    </cfRule>
  </conditionalFormatting>
  <conditionalFormatting sqref="Y13:Y15">
    <cfRule type="cellIs" dxfId="1922" priority="2694" operator="greaterThan">
      <formula>$V$8</formula>
    </cfRule>
  </conditionalFormatting>
  <conditionalFormatting sqref="AE13:AE15">
    <cfRule type="cellIs" dxfId="1921" priority="2688" operator="equal">
      <formula>"Pass"</formula>
    </cfRule>
    <cfRule type="cellIs" dxfId="1920" priority="2689" operator="equal">
      <formula>"Fail"</formula>
    </cfRule>
  </conditionalFormatting>
  <conditionalFormatting sqref="E17:E18">
    <cfRule type="cellIs" dxfId="1919" priority="2679" operator="between">
      <formula>-1.5</formula>
      <formula>1.5</formula>
    </cfRule>
    <cfRule type="cellIs" dxfId="1918" priority="2682" operator="lessThan">
      <formula>-1.5</formula>
    </cfRule>
    <cfRule type="cellIs" dxfId="1917" priority="2683" operator="greaterThan">
      <formula>1.5</formula>
    </cfRule>
  </conditionalFormatting>
  <conditionalFormatting sqref="F17:F18">
    <cfRule type="cellIs" dxfId="1916" priority="2680" operator="equal">
      <formula>"Pass"</formula>
    </cfRule>
    <cfRule type="cellIs" dxfId="1915" priority="2681" operator="equal">
      <formula>"Fail"</formula>
    </cfRule>
  </conditionalFormatting>
  <conditionalFormatting sqref="I17:I18">
    <cfRule type="cellIs" dxfId="1914" priority="2677" operator="equal">
      <formula>"Pass"</formula>
    </cfRule>
    <cfRule type="cellIs" dxfId="1913" priority="2678" operator="equal">
      <formula>"Fail"</formula>
    </cfRule>
  </conditionalFormatting>
  <conditionalFormatting sqref="M17:M18">
    <cfRule type="cellIs" dxfId="1912" priority="2675" operator="equal">
      <formula>"Pass"</formula>
    </cfRule>
    <cfRule type="cellIs" dxfId="1911" priority="2676" operator="equal">
      <formula>"Fail"</formula>
    </cfRule>
  </conditionalFormatting>
  <conditionalFormatting sqref="P17:P18">
    <cfRule type="cellIs" dxfId="1910" priority="2673" operator="equal">
      <formula>"Pass"</formula>
    </cfRule>
    <cfRule type="cellIs" dxfId="1909" priority="2674" operator="equal">
      <formula>"Fail"</formula>
    </cfRule>
  </conditionalFormatting>
  <conditionalFormatting sqref="L17:L18">
    <cfRule type="cellIs" dxfId="1908" priority="2671" operator="lessThanOrEqual">
      <formula>-2</formula>
    </cfRule>
    <cfRule type="cellIs" dxfId="1907" priority="2672" operator="greaterThan">
      <formula>-2</formula>
    </cfRule>
  </conditionalFormatting>
  <conditionalFormatting sqref="O17:O18">
    <cfRule type="cellIs" dxfId="1906" priority="2669" operator="lessThanOrEqual">
      <formula>-2</formula>
    </cfRule>
    <cfRule type="cellIs" dxfId="1905" priority="2670" operator="greaterThan">
      <formula>-2</formula>
    </cfRule>
  </conditionalFormatting>
  <conditionalFormatting sqref="S17:S18">
    <cfRule type="cellIs" dxfId="1904" priority="2667" operator="equal">
      <formula>"Pass"</formula>
    </cfRule>
    <cfRule type="cellIs" dxfId="1903" priority="2668" operator="equal">
      <formula>"Fail"</formula>
    </cfRule>
  </conditionalFormatting>
  <conditionalFormatting sqref="AC17:AC18">
    <cfRule type="cellIs" dxfId="1902" priority="2655" operator="equal">
      <formula>"Pass"</formula>
    </cfRule>
    <cfRule type="cellIs" dxfId="1901" priority="2656" operator="equal">
      <formula>"Fail"</formula>
    </cfRule>
  </conditionalFormatting>
  <conditionalFormatting sqref="AI17:AI18">
    <cfRule type="cellIs" dxfId="1900" priority="2653" operator="equal">
      <formula>"Pass"</formula>
    </cfRule>
    <cfRule type="cellIs" dxfId="1899" priority="2654" operator="equal">
      <formula>"Fail"</formula>
    </cfRule>
  </conditionalFormatting>
  <conditionalFormatting sqref="AL17:AL18">
    <cfRule type="cellIs" dxfId="1898" priority="2651" operator="equal">
      <formula>"Pass"</formula>
    </cfRule>
    <cfRule type="cellIs" dxfId="1897" priority="2652" operator="equal">
      <formula>"Fail"</formula>
    </cfRule>
  </conditionalFormatting>
  <conditionalFormatting sqref="AH17:AH18">
    <cfRule type="cellIs" dxfId="1896" priority="2650" operator="greaterThan">
      <formula>0</formula>
    </cfRule>
  </conditionalFormatting>
  <conditionalFormatting sqref="AK17:AK18">
    <cfRule type="cellIs" dxfId="1895" priority="2649" operator="greaterThan">
      <formula>0</formula>
    </cfRule>
  </conditionalFormatting>
  <conditionalFormatting sqref="AP17:AP18">
    <cfRule type="cellIs" dxfId="1894" priority="2647" operator="equal">
      <formula>"Pass"</formula>
    </cfRule>
    <cfRule type="cellIs" dxfId="1893" priority="2648" operator="equal">
      <formula>"Fail"</formula>
    </cfRule>
  </conditionalFormatting>
  <conditionalFormatting sqref="AS17:AS18">
    <cfRule type="cellIs" dxfId="1892" priority="2645" operator="equal">
      <formula>"Pass"</formula>
    </cfRule>
    <cfRule type="cellIs" dxfId="1891" priority="2646" operator="equal">
      <formula>"Fail"</formula>
    </cfRule>
  </conditionalFormatting>
  <conditionalFormatting sqref="AO17:AO18">
    <cfRule type="cellIs" dxfId="1890" priority="2644" operator="lessThan">
      <formula>0</formula>
    </cfRule>
  </conditionalFormatting>
  <conditionalFormatting sqref="AR17:AR18">
    <cfRule type="cellIs" dxfId="1889" priority="2643" operator="lessThan">
      <formula>0</formula>
    </cfRule>
  </conditionalFormatting>
  <conditionalFormatting sqref="AW17:AW18">
    <cfRule type="cellIs" dxfId="1888" priority="2641" operator="equal">
      <formula>"Pass"</formula>
    </cfRule>
    <cfRule type="cellIs" dxfId="1887" priority="2642" operator="equal">
      <formula>"Fail"</formula>
    </cfRule>
  </conditionalFormatting>
  <conditionalFormatting sqref="AY17:AY18">
    <cfRule type="cellIs" dxfId="1886" priority="2639" operator="equal">
      <formula>"Pass"</formula>
    </cfRule>
    <cfRule type="cellIs" dxfId="1885" priority="2640" operator="equal">
      <formula>"Fail"</formula>
    </cfRule>
  </conditionalFormatting>
  <conditionalFormatting sqref="X17:X18">
    <cfRule type="cellIs" dxfId="1884" priority="2637" operator="equal">
      <formula>"Pass"</formula>
    </cfRule>
    <cfRule type="cellIs" dxfId="1883" priority="2638" operator="equal">
      <formula>"Fail"</formula>
    </cfRule>
  </conditionalFormatting>
  <conditionalFormatting sqref="Z17:Z18">
    <cfRule type="cellIs" dxfId="1882" priority="2635" operator="equal">
      <formula>"Pass"</formula>
    </cfRule>
    <cfRule type="cellIs" dxfId="1881" priority="2636" operator="equal">
      <formula>"Fail"</formula>
    </cfRule>
  </conditionalFormatting>
  <conditionalFormatting sqref="H17:H18">
    <cfRule type="cellIs" dxfId="1880" priority="2628" operator="between">
      <formula>-1.5</formula>
      <formula>1.5</formula>
    </cfRule>
    <cfRule type="cellIs" dxfId="1879" priority="2629" operator="lessThan">
      <formula>-1.5</formula>
    </cfRule>
    <cfRule type="cellIs" dxfId="1878" priority="2630" operator="greaterThan">
      <formula>1.5</formula>
    </cfRule>
  </conditionalFormatting>
  <conditionalFormatting sqref="R17:R18">
    <cfRule type="cellIs" dxfId="1877" priority="2626" operator="lessThan">
      <formula>-10</formula>
    </cfRule>
    <cfRule type="cellIs" dxfId="1876" priority="2627" operator="greaterThan">
      <formula>10</formula>
    </cfRule>
  </conditionalFormatting>
  <conditionalFormatting sqref="T17:T18">
    <cfRule type="cellIs" dxfId="1875" priority="2624" operator="lessThan">
      <formula>-10</formula>
    </cfRule>
    <cfRule type="cellIs" dxfId="1874" priority="2625" operator="greaterThan">
      <formula>10</formula>
    </cfRule>
  </conditionalFormatting>
  <conditionalFormatting sqref="W17:W18">
    <cfRule type="cellIs" dxfId="1873" priority="2623" operator="greaterThan">
      <formula>$V$8</formula>
    </cfRule>
  </conditionalFormatting>
  <conditionalFormatting sqref="Y17:Y18">
    <cfRule type="cellIs" dxfId="1872" priority="2622" operator="greaterThan">
      <formula>$V$8</formula>
    </cfRule>
  </conditionalFormatting>
  <conditionalFormatting sqref="AE17:AE18">
    <cfRule type="cellIs" dxfId="1871" priority="2616" operator="equal">
      <formula>"Pass"</formula>
    </cfRule>
    <cfRule type="cellIs" dxfId="1870" priority="2617" operator="equal">
      <formula>"Fail"</formula>
    </cfRule>
  </conditionalFormatting>
  <conditionalFormatting sqref="AV19">
    <cfRule type="cellIs" dxfId="1869" priority="2828" operator="lessThan">
      <formula>$AT19:$AT20-0</formula>
    </cfRule>
  </conditionalFormatting>
  <conditionalFormatting sqref="D13 G13">
    <cfRule type="cellIs" dxfId="1868" priority="2829" operator="lessThan">
      <formula>$C13:$C20-1.5</formula>
    </cfRule>
    <cfRule type="cellIs" dxfId="1867" priority="2830" operator="greaterThan">
      <formula>$C13:$C20+1.5</formula>
    </cfRule>
  </conditionalFormatting>
  <conditionalFormatting sqref="K13 N13">
    <cfRule type="cellIs" dxfId="1866" priority="2831" operator="greaterThan">
      <formula>$J13:$J20-2</formula>
    </cfRule>
  </conditionalFormatting>
  <conditionalFormatting sqref="AB13">
    <cfRule type="cellIs" dxfId="1865" priority="2832" operator="greaterThan">
      <formula>$AA13:$AA20-0</formula>
    </cfRule>
  </conditionalFormatting>
  <conditionalFormatting sqref="AG13">
    <cfRule type="cellIs" dxfId="1864" priority="2833" operator="greaterThan">
      <formula>$AF13:$AF20-0</formula>
    </cfRule>
  </conditionalFormatting>
  <conditionalFormatting sqref="AN13">
    <cfRule type="cellIs" dxfId="1863" priority="2834" operator="lessThan">
      <formula>$AM13:$AM20-0</formula>
    </cfRule>
  </conditionalFormatting>
  <conditionalFormatting sqref="AV13">
    <cfRule type="cellIs" dxfId="1862" priority="2835" operator="lessThan">
      <formula>$AT13:$AT20-0</formula>
    </cfRule>
  </conditionalFormatting>
  <conditionalFormatting sqref="D17 G17">
    <cfRule type="cellIs" dxfId="1861" priority="2836" operator="lessThan">
      <formula>$C17:$C20-1.5</formula>
    </cfRule>
    <cfRule type="cellIs" dxfId="1860" priority="2837" operator="greaterThan">
      <formula>$C17:$C20+1.5</formula>
    </cfRule>
  </conditionalFormatting>
  <conditionalFormatting sqref="K17 N17">
    <cfRule type="cellIs" dxfId="1859" priority="2838" operator="greaterThan">
      <formula>$J17:$J20-2</formula>
    </cfRule>
  </conditionalFormatting>
  <conditionalFormatting sqref="AB17">
    <cfRule type="cellIs" dxfId="1858" priority="2839" operator="greaterThan">
      <formula>$AA17:$AA20-0</formula>
    </cfRule>
  </conditionalFormatting>
  <conditionalFormatting sqref="AG17">
    <cfRule type="cellIs" dxfId="1857" priority="2840" operator="greaterThan">
      <formula>$AF17:$AF20-0</formula>
    </cfRule>
  </conditionalFormatting>
  <conditionalFormatting sqref="AN17">
    <cfRule type="cellIs" dxfId="1856" priority="2841" operator="lessThan">
      <formula>$AM17:$AM20-0</formula>
    </cfRule>
  </conditionalFormatting>
  <conditionalFormatting sqref="AV17">
    <cfRule type="cellIs" dxfId="1855" priority="2842" operator="lessThan">
      <formula>$AT17:$AT20-0</formula>
    </cfRule>
  </conditionalFormatting>
  <conditionalFormatting sqref="AV20">
    <cfRule type="cellIs" dxfId="1854" priority="2849" operator="lessThan">
      <formula>$AT20:$AT103-0</formula>
    </cfRule>
  </conditionalFormatting>
  <conditionalFormatting sqref="K18">
    <cfRule type="cellIs" dxfId="1853" priority="2859" operator="greaterThan">
      <formula>$J18:$J103-2</formula>
    </cfRule>
  </conditionalFormatting>
  <conditionalFormatting sqref="AB18">
    <cfRule type="cellIs" dxfId="1852" priority="2860" operator="greaterThan">
      <formula>$AA18:$AA103-0</formula>
    </cfRule>
  </conditionalFormatting>
  <conditionalFormatting sqref="AG18">
    <cfRule type="cellIs" dxfId="1851" priority="2861" operator="greaterThan">
      <formula>$AF18:$AF103-0</formula>
    </cfRule>
  </conditionalFormatting>
  <conditionalFormatting sqref="AN18">
    <cfRule type="cellIs" dxfId="1850" priority="2862" operator="lessThan">
      <formula>$AM18:$AM103-0</formula>
    </cfRule>
  </conditionalFormatting>
  <conditionalFormatting sqref="AV18">
    <cfRule type="cellIs" dxfId="1849" priority="2863" operator="lessThan">
      <formula>$AT18:$AT103-0</formula>
    </cfRule>
  </conditionalFormatting>
  <conditionalFormatting sqref="AX28">
    <cfRule type="cellIs" dxfId="1848" priority="2593" operator="lessThan">
      <formula>$AT28:$AT111-0</formula>
    </cfRule>
  </conditionalFormatting>
  <conditionalFormatting sqref="N26">
    <cfRule type="cellIs" dxfId="1847" priority="2596" operator="greaterThan">
      <formula>$J26:$J111-2</formula>
    </cfRule>
  </conditionalFormatting>
  <conditionalFormatting sqref="AD26">
    <cfRule type="cellIs" dxfId="1846" priority="2597" operator="greaterThan">
      <formula>$AA26:$AA111-0</formula>
    </cfRule>
  </conditionalFormatting>
  <conditionalFormatting sqref="AJ26">
    <cfRule type="cellIs" dxfId="1845" priority="2598" operator="greaterThan">
      <formula>$AF26:$AF111-0</formula>
    </cfRule>
  </conditionalFormatting>
  <conditionalFormatting sqref="AQ26">
    <cfRule type="cellIs" dxfId="1844" priority="2599" operator="lessThan">
      <formula>$AM26:$AM111-0</formula>
    </cfRule>
  </conditionalFormatting>
  <conditionalFormatting sqref="AX26">
    <cfRule type="cellIs" dxfId="1843" priority="2600" operator="lessThan">
      <formula>$AT26:$AT111-0</formula>
    </cfRule>
  </conditionalFormatting>
  <conditionalFormatting sqref="E24 E27:E28">
    <cfRule type="cellIs" dxfId="1842" priority="2565" operator="between">
      <formula>-1.5</formula>
      <formula>1.5</formula>
    </cfRule>
    <cfRule type="cellIs" dxfId="1841" priority="2568" operator="lessThan">
      <formula>-1.5</formula>
    </cfRule>
    <cfRule type="cellIs" dxfId="1840" priority="2569" operator="greaterThan">
      <formula>1.5</formula>
    </cfRule>
  </conditionalFormatting>
  <conditionalFormatting sqref="F24 F27:F28">
    <cfRule type="cellIs" dxfId="1839" priority="2566" operator="equal">
      <formula>"Pass"</formula>
    </cfRule>
    <cfRule type="cellIs" dxfId="1838" priority="2567" operator="equal">
      <formula>"Fail"</formula>
    </cfRule>
  </conditionalFormatting>
  <conditionalFormatting sqref="I24 I27:I28">
    <cfRule type="cellIs" dxfId="1837" priority="2563" operator="equal">
      <formula>"Pass"</formula>
    </cfRule>
    <cfRule type="cellIs" dxfId="1836" priority="2564" operator="equal">
      <formula>"Fail"</formula>
    </cfRule>
  </conditionalFormatting>
  <conditionalFormatting sqref="M24 M27:M28">
    <cfRule type="cellIs" dxfId="1835" priority="2561" operator="equal">
      <formula>"Pass"</formula>
    </cfRule>
    <cfRule type="cellIs" dxfId="1834" priority="2562" operator="equal">
      <formula>"Fail"</formula>
    </cfRule>
  </conditionalFormatting>
  <conditionalFormatting sqref="P24 P27:P28">
    <cfRule type="cellIs" dxfId="1833" priority="2559" operator="equal">
      <formula>"Pass"</formula>
    </cfRule>
    <cfRule type="cellIs" dxfId="1832" priority="2560" operator="equal">
      <formula>"Fail"</formula>
    </cfRule>
  </conditionalFormatting>
  <conditionalFormatting sqref="L24 L27:L28">
    <cfRule type="cellIs" dxfId="1831" priority="2557" operator="lessThanOrEqual">
      <formula>-2</formula>
    </cfRule>
    <cfRule type="cellIs" dxfId="1830" priority="2558" operator="greaterThan">
      <formula>-2</formula>
    </cfRule>
  </conditionalFormatting>
  <conditionalFormatting sqref="O24 O27:O28">
    <cfRule type="cellIs" dxfId="1829" priority="2555" operator="lessThanOrEqual">
      <formula>-2</formula>
    </cfRule>
    <cfRule type="cellIs" dxfId="1828" priority="2556" operator="greaterThan">
      <formula>-2</formula>
    </cfRule>
  </conditionalFormatting>
  <conditionalFormatting sqref="S24 S27:S28">
    <cfRule type="cellIs" dxfId="1827" priority="2553" operator="equal">
      <formula>"Pass"</formula>
    </cfRule>
    <cfRule type="cellIs" dxfId="1826" priority="2554" operator="equal">
      <formula>"Fail"</formula>
    </cfRule>
  </conditionalFormatting>
  <conditionalFormatting sqref="U24 U27:U28">
    <cfRule type="cellIs" dxfId="1825" priority="2551" operator="equal">
      <formula>"Pass"</formula>
    </cfRule>
    <cfRule type="cellIs" dxfId="1824" priority="2552" operator="equal">
      <formula>"Fail"</formula>
    </cfRule>
  </conditionalFormatting>
  <conditionalFormatting sqref="AC24 AC27:AC28">
    <cfRule type="cellIs" dxfId="1823" priority="2541" operator="equal">
      <formula>"Pass"</formula>
    </cfRule>
    <cfRule type="cellIs" dxfId="1822" priority="2542" operator="equal">
      <formula>"Fail"</formula>
    </cfRule>
  </conditionalFormatting>
  <conditionalFormatting sqref="AI24 AI27:AI28">
    <cfRule type="cellIs" dxfId="1821" priority="2539" operator="equal">
      <formula>"Pass"</formula>
    </cfRule>
    <cfRule type="cellIs" dxfId="1820" priority="2540" operator="equal">
      <formula>"Fail"</formula>
    </cfRule>
  </conditionalFormatting>
  <conditionalFormatting sqref="AL24 AL27:AL28">
    <cfRule type="cellIs" dxfId="1819" priority="2537" operator="equal">
      <formula>"Pass"</formula>
    </cfRule>
    <cfRule type="cellIs" dxfId="1818" priority="2538" operator="equal">
      <formula>"Fail"</formula>
    </cfRule>
  </conditionalFormatting>
  <conditionalFormatting sqref="AH24 AH27:AH28">
    <cfRule type="cellIs" dxfId="1817" priority="2536" operator="greaterThan">
      <formula>0</formula>
    </cfRule>
  </conditionalFormatting>
  <conditionalFormatting sqref="AK24 AK27:AK28">
    <cfRule type="cellIs" dxfId="1816" priority="2535" operator="greaterThan">
      <formula>0</formula>
    </cfRule>
  </conditionalFormatting>
  <conditionalFormatting sqref="AP24 AP27:AP28">
    <cfRule type="cellIs" dxfId="1815" priority="2533" operator="equal">
      <formula>"Pass"</formula>
    </cfRule>
    <cfRule type="cellIs" dxfId="1814" priority="2534" operator="equal">
      <formula>"Fail"</formula>
    </cfRule>
  </conditionalFormatting>
  <conditionalFormatting sqref="AS24 AS27:AS28">
    <cfRule type="cellIs" dxfId="1813" priority="2531" operator="equal">
      <formula>"Pass"</formula>
    </cfRule>
    <cfRule type="cellIs" dxfId="1812" priority="2532" operator="equal">
      <formula>"Fail"</formula>
    </cfRule>
  </conditionalFormatting>
  <conditionalFormatting sqref="AO24 AO27:AO28">
    <cfRule type="cellIs" dxfId="1811" priority="2530" operator="lessThan">
      <formula>0</formula>
    </cfRule>
  </conditionalFormatting>
  <conditionalFormatting sqref="AR24 AR27:AR28">
    <cfRule type="cellIs" dxfId="1810" priority="2529" operator="lessThan">
      <formula>0</formula>
    </cfRule>
  </conditionalFormatting>
  <conditionalFormatting sqref="AW24 AW27:AW28">
    <cfRule type="cellIs" dxfId="1809" priority="2527" operator="equal">
      <formula>"Pass"</formula>
    </cfRule>
    <cfRule type="cellIs" dxfId="1808" priority="2528" operator="equal">
      <formula>"Fail"</formula>
    </cfRule>
  </conditionalFormatting>
  <conditionalFormatting sqref="AY24 AY27:AY28">
    <cfRule type="cellIs" dxfId="1807" priority="2525" operator="equal">
      <formula>"Pass"</formula>
    </cfRule>
    <cfRule type="cellIs" dxfId="1806" priority="2526" operator="equal">
      <formula>"Fail"</formula>
    </cfRule>
  </conditionalFormatting>
  <conditionalFormatting sqref="X24 X27:X28">
    <cfRule type="cellIs" dxfId="1805" priority="2523" operator="equal">
      <formula>"Pass"</formula>
    </cfRule>
    <cfRule type="cellIs" dxfId="1804" priority="2524" operator="equal">
      <formula>"Fail"</formula>
    </cfRule>
  </conditionalFormatting>
  <conditionalFormatting sqref="Z24 Z27:Z28">
    <cfRule type="cellIs" dxfId="1803" priority="2521" operator="equal">
      <formula>"Pass"</formula>
    </cfRule>
    <cfRule type="cellIs" dxfId="1802" priority="2522" operator="equal">
      <formula>"Fail"</formula>
    </cfRule>
  </conditionalFormatting>
  <conditionalFormatting sqref="U21:U23">
    <cfRule type="cellIs" dxfId="1801" priority="2479" operator="equal">
      <formula>"Pass"</formula>
    </cfRule>
    <cfRule type="cellIs" dxfId="1800" priority="2480" operator="equal">
      <formula>"Fail"</formula>
    </cfRule>
  </conditionalFormatting>
  <conditionalFormatting sqref="H24 H27:H28">
    <cfRule type="cellIs" dxfId="1799" priority="2514" operator="between">
      <formula>-1.5</formula>
      <formula>1.5</formula>
    </cfRule>
    <cfRule type="cellIs" dxfId="1798" priority="2515" operator="lessThan">
      <formula>-1.5</formula>
    </cfRule>
    <cfRule type="cellIs" dxfId="1797" priority="2516" operator="greaterThan">
      <formula>1.5</formula>
    </cfRule>
  </conditionalFormatting>
  <conditionalFormatting sqref="R24 R27:R28">
    <cfRule type="cellIs" dxfId="1796" priority="2512" operator="lessThan">
      <formula>-10</formula>
    </cfRule>
    <cfRule type="cellIs" dxfId="1795" priority="2513" operator="greaterThan">
      <formula>10</formula>
    </cfRule>
  </conditionalFormatting>
  <conditionalFormatting sqref="T24 T27:T28">
    <cfRule type="cellIs" dxfId="1794" priority="2510" operator="lessThan">
      <formula>-10</formula>
    </cfRule>
    <cfRule type="cellIs" dxfId="1793" priority="2511" operator="greaterThan">
      <formula>10</formula>
    </cfRule>
  </conditionalFormatting>
  <conditionalFormatting sqref="W24 W27:W28">
    <cfRule type="cellIs" dxfId="1792" priority="2509" operator="greaterThan">
      <formula>$V$8</formula>
    </cfRule>
  </conditionalFormatting>
  <conditionalFormatting sqref="Y24 Y27:Y28">
    <cfRule type="cellIs" dxfId="1791" priority="2508" operator="greaterThan">
      <formula>$V$8</formula>
    </cfRule>
  </conditionalFormatting>
  <conditionalFormatting sqref="AE24 AE27:AE28">
    <cfRule type="cellIs" dxfId="1790" priority="2502" operator="equal">
      <formula>"Pass"</formula>
    </cfRule>
    <cfRule type="cellIs" dxfId="1789" priority="2503" operator="equal">
      <formula>"Fail"</formula>
    </cfRule>
  </conditionalFormatting>
  <conditionalFormatting sqref="E21:E23">
    <cfRule type="cellIs" dxfId="1788" priority="2493" operator="between">
      <formula>-1.5</formula>
      <formula>1.5</formula>
    </cfRule>
    <cfRule type="cellIs" dxfId="1787" priority="2496" operator="lessThan">
      <formula>-1.5</formula>
    </cfRule>
    <cfRule type="cellIs" dxfId="1786" priority="2497" operator="greaterThan">
      <formula>1.5</formula>
    </cfRule>
  </conditionalFormatting>
  <conditionalFormatting sqref="F21:F23">
    <cfRule type="cellIs" dxfId="1785" priority="2494" operator="equal">
      <formula>"Pass"</formula>
    </cfRule>
    <cfRule type="cellIs" dxfId="1784" priority="2495" operator="equal">
      <formula>"Fail"</formula>
    </cfRule>
  </conditionalFormatting>
  <conditionalFormatting sqref="I21:I23">
    <cfRule type="cellIs" dxfId="1783" priority="2491" operator="equal">
      <formula>"Pass"</formula>
    </cfRule>
    <cfRule type="cellIs" dxfId="1782" priority="2492" operator="equal">
      <formula>"Fail"</formula>
    </cfRule>
  </conditionalFormatting>
  <conditionalFormatting sqref="M21:M23">
    <cfRule type="cellIs" dxfId="1781" priority="2489" operator="equal">
      <formula>"Pass"</formula>
    </cfRule>
    <cfRule type="cellIs" dxfId="1780" priority="2490" operator="equal">
      <formula>"Fail"</formula>
    </cfRule>
  </conditionalFormatting>
  <conditionalFormatting sqref="P21:P23">
    <cfRule type="cellIs" dxfId="1779" priority="2487" operator="equal">
      <formula>"Pass"</formula>
    </cfRule>
    <cfRule type="cellIs" dxfId="1778" priority="2488" operator="equal">
      <formula>"Fail"</formula>
    </cfRule>
  </conditionalFormatting>
  <conditionalFormatting sqref="L21:L23">
    <cfRule type="cellIs" dxfId="1777" priority="2485" operator="lessThanOrEqual">
      <formula>-2</formula>
    </cfRule>
    <cfRule type="cellIs" dxfId="1776" priority="2486" operator="greaterThan">
      <formula>-2</formula>
    </cfRule>
  </conditionalFormatting>
  <conditionalFormatting sqref="O21:O23">
    <cfRule type="cellIs" dxfId="1775" priority="2483" operator="lessThanOrEqual">
      <formula>-2</formula>
    </cfRule>
    <cfRule type="cellIs" dxfId="1774" priority="2484" operator="greaterThan">
      <formula>-2</formula>
    </cfRule>
  </conditionalFormatting>
  <conditionalFormatting sqref="S21:S23">
    <cfRule type="cellIs" dxfId="1773" priority="2481" operator="equal">
      <formula>"Pass"</formula>
    </cfRule>
    <cfRule type="cellIs" dxfId="1772" priority="2482" operator="equal">
      <formula>"Fail"</formula>
    </cfRule>
  </conditionalFormatting>
  <conditionalFormatting sqref="AC21:AC23">
    <cfRule type="cellIs" dxfId="1771" priority="2469" operator="equal">
      <formula>"Pass"</formula>
    </cfRule>
    <cfRule type="cellIs" dxfId="1770" priority="2470" operator="equal">
      <formula>"Fail"</formula>
    </cfRule>
  </conditionalFormatting>
  <conditionalFormatting sqref="AI21:AI23">
    <cfRule type="cellIs" dxfId="1769" priority="2467" operator="equal">
      <formula>"Pass"</formula>
    </cfRule>
    <cfRule type="cellIs" dxfId="1768" priority="2468" operator="equal">
      <formula>"Fail"</formula>
    </cfRule>
  </conditionalFormatting>
  <conditionalFormatting sqref="AL21:AL23">
    <cfRule type="cellIs" dxfId="1767" priority="2465" operator="equal">
      <formula>"Pass"</formula>
    </cfRule>
    <cfRule type="cellIs" dxfId="1766" priority="2466" operator="equal">
      <formula>"Fail"</formula>
    </cfRule>
  </conditionalFormatting>
  <conditionalFormatting sqref="AH21:AH23">
    <cfRule type="cellIs" dxfId="1765" priority="2464" operator="greaterThan">
      <formula>0</formula>
    </cfRule>
  </conditionalFormatting>
  <conditionalFormatting sqref="AK21:AK23">
    <cfRule type="cellIs" dxfId="1764" priority="2463" operator="greaterThan">
      <formula>0</formula>
    </cfRule>
  </conditionalFormatting>
  <conditionalFormatting sqref="AP21:AP23">
    <cfRule type="cellIs" dxfId="1763" priority="2461" operator="equal">
      <formula>"Pass"</formula>
    </cfRule>
    <cfRule type="cellIs" dxfId="1762" priority="2462" operator="equal">
      <formula>"Fail"</formula>
    </cfRule>
  </conditionalFormatting>
  <conditionalFormatting sqref="AS21:AS23">
    <cfRule type="cellIs" dxfId="1761" priority="2459" operator="equal">
      <formula>"Pass"</formula>
    </cfRule>
    <cfRule type="cellIs" dxfId="1760" priority="2460" operator="equal">
      <formula>"Fail"</formula>
    </cfRule>
  </conditionalFormatting>
  <conditionalFormatting sqref="AO21:AO23">
    <cfRule type="cellIs" dxfId="1759" priority="2458" operator="lessThan">
      <formula>0</formula>
    </cfRule>
  </conditionalFormatting>
  <conditionalFormatting sqref="AR21:AR23">
    <cfRule type="cellIs" dxfId="1758" priority="2457" operator="lessThan">
      <formula>0</formula>
    </cfRule>
  </conditionalFormatting>
  <conditionalFormatting sqref="AW21:AW23">
    <cfRule type="cellIs" dxfId="1757" priority="2455" operator="equal">
      <formula>"Pass"</formula>
    </cfRule>
    <cfRule type="cellIs" dxfId="1756" priority="2456" operator="equal">
      <formula>"Fail"</formula>
    </cfRule>
  </conditionalFormatting>
  <conditionalFormatting sqref="AY21:AY23">
    <cfRule type="cellIs" dxfId="1755" priority="2453" operator="equal">
      <formula>"Pass"</formula>
    </cfRule>
    <cfRule type="cellIs" dxfId="1754" priority="2454" operator="equal">
      <formula>"Fail"</formula>
    </cfRule>
  </conditionalFormatting>
  <conditionalFormatting sqref="X21:X23">
    <cfRule type="cellIs" dxfId="1753" priority="2451" operator="equal">
      <formula>"Pass"</formula>
    </cfRule>
    <cfRule type="cellIs" dxfId="1752" priority="2452" operator="equal">
      <formula>"Fail"</formula>
    </cfRule>
  </conditionalFormatting>
  <conditionalFormatting sqref="Z21:Z23">
    <cfRule type="cellIs" dxfId="1751" priority="2449" operator="equal">
      <formula>"Pass"</formula>
    </cfRule>
    <cfRule type="cellIs" dxfId="1750" priority="2450" operator="equal">
      <formula>"Fail"</formula>
    </cfRule>
  </conditionalFormatting>
  <conditionalFormatting sqref="U25:U26">
    <cfRule type="cellIs" dxfId="1749" priority="2407" operator="equal">
      <formula>"Pass"</formula>
    </cfRule>
    <cfRule type="cellIs" dxfId="1748" priority="2408" operator="equal">
      <formula>"Fail"</formula>
    </cfRule>
  </conditionalFormatting>
  <conditionalFormatting sqref="H21:H23">
    <cfRule type="cellIs" dxfId="1747" priority="2442" operator="between">
      <formula>-1.5</formula>
      <formula>1.5</formula>
    </cfRule>
    <cfRule type="cellIs" dxfId="1746" priority="2443" operator="lessThan">
      <formula>-1.5</formula>
    </cfRule>
    <cfRule type="cellIs" dxfId="1745" priority="2444" operator="greaterThan">
      <formula>1.5</formula>
    </cfRule>
  </conditionalFormatting>
  <conditionalFormatting sqref="R21:R23">
    <cfRule type="cellIs" dxfId="1744" priority="2440" operator="lessThan">
      <formula>-10</formula>
    </cfRule>
    <cfRule type="cellIs" dxfId="1743" priority="2441" operator="greaterThan">
      <formula>10</formula>
    </cfRule>
  </conditionalFormatting>
  <conditionalFormatting sqref="T21:T23">
    <cfRule type="cellIs" dxfId="1742" priority="2438" operator="lessThan">
      <formula>-10</formula>
    </cfRule>
    <cfRule type="cellIs" dxfId="1741" priority="2439" operator="greaterThan">
      <formula>10</formula>
    </cfRule>
  </conditionalFormatting>
  <conditionalFormatting sqref="W21:W23">
    <cfRule type="cellIs" dxfId="1740" priority="2437" operator="greaterThan">
      <formula>$V$8</formula>
    </cfRule>
  </conditionalFormatting>
  <conditionalFormatting sqref="Y21:Y23">
    <cfRule type="cellIs" dxfId="1739" priority="2436" operator="greaterThan">
      <formula>$V$8</formula>
    </cfRule>
  </conditionalFormatting>
  <conditionalFormatting sqref="AE21:AE23">
    <cfRule type="cellIs" dxfId="1738" priority="2430" operator="equal">
      <formula>"Pass"</formula>
    </cfRule>
    <cfRule type="cellIs" dxfId="1737" priority="2431" operator="equal">
      <formula>"Fail"</formula>
    </cfRule>
  </conditionalFormatting>
  <conditionalFormatting sqref="E25:E26">
    <cfRule type="cellIs" dxfId="1736" priority="2421" operator="between">
      <formula>-1.5</formula>
      <formula>1.5</formula>
    </cfRule>
    <cfRule type="cellIs" dxfId="1735" priority="2424" operator="lessThan">
      <formula>-1.5</formula>
    </cfRule>
    <cfRule type="cellIs" dxfId="1734" priority="2425" operator="greaterThan">
      <formula>1.5</formula>
    </cfRule>
  </conditionalFormatting>
  <conditionalFormatting sqref="F25:F26">
    <cfRule type="cellIs" dxfId="1733" priority="2422" operator="equal">
      <formula>"Pass"</formula>
    </cfRule>
    <cfRule type="cellIs" dxfId="1732" priority="2423" operator="equal">
      <formula>"Fail"</formula>
    </cfRule>
  </conditionalFormatting>
  <conditionalFormatting sqref="I25:I26">
    <cfRule type="cellIs" dxfId="1731" priority="2419" operator="equal">
      <formula>"Pass"</formula>
    </cfRule>
    <cfRule type="cellIs" dxfId="1730" priority="2420" operator="equal">
      <formula>"Fail"</formula>
    </cfRule>
  </conditionalFormatting>
  <conditionalFormatting sqref="M25:M26">
    <cfRule type="cellIs" dxfId="1729" priority="2417" operator="equal">
      <formula>"Pass"</formula>
    </cfRule>
    <cfRule type="cellIs" dxfId="1728" priority="2418" operator="equal">
      <formula>"Fail"</formula>
    </cfRule>
  </conditionalFormatting>
  <conditionalFormatting sqref="P25:P26">
    <cfRule type="cellIs" dxfId="1727" priority="2415" operator="equal">
      <formula>"Pass"</formula>
    </cfRule>
    <cfRule type="cellIs" dxfId="1726" priority="2416" operator="equal">
      <formula>"Fail"</formula>
    </cfRule>
  </conditionalFormatting>
  <conditionalFormatting sqref="L25:L26">
    <cfRule type="cellIs" dxfId="1725" priority="2413" operator="lessThanOrEqual">
      <formula>-2</formula>
    </cfRule>
    <cfRule type="cellIs" dxfId="1724" priority="2414" operator="greaterThan">
      <formula>-2</formula>
    </cfRule>
  </conditionalFormatting>
  <conditionalFormatting sqref="O25:O26">
    <cfRule type="cellIs" dxfId="1723" priority="2411" operator="lessThanOrEqual">
      <formula>-2</formula>
    </cfRule>
    <cfRule type="cellIs" dxfId="1722" priority="2412" operator="greaterThan">
      <formula>-2</formula>
    </cfRule>
  </conditionalFormatting>
  <conditionalFormatting sqref="S25:S26">
    <cfRule type="cellIs" dxfId="1721" priority="2409" operator="equal">
      <formula>"Pass"</formula>
    </cfRule>
    <cfRule type="cellIs" dxfId="1720" priority="2410" operator="equal">
      <formula>"Fail"</formula>
    </cfRule>
  </conditionalFormatting>
  <conditionalFormatting sqref="AC25:AC26">
    <cfRule type="cellIs" dxfId="1719" priority="2397" operator="equal">
      <formula>"Pass"</formula>
    </cfRule>
    <cfRule type="cellIs" dxfId="1718" priority="2398" operator="equal">
      <formula>"Fail"</formula>
    </cfRule>
  </conditionalFormatting>
  <conditionalFormatting sqref="AI25:AI26">
    <cfRule type="cellIs" dxfId="1717" priority="2395" operator="equal">
      <formula>"Pass"</formula>
    </cfRule>
    <cfRule type="cellIs" dxfId="1716" priority="2396" operator="equal">
      <formula>"Fail"</formula>
    </cfRule>
  </conditionalFormatting>
  <conditionalFormatting sqref="AL25:AL26">
    <cfRule type="cellIs" dxfId="1715" priority="2393" operator="equal">
      <formula>"Pass"</formula>
    </cfRule>
    <cfRule type="cellIs" dxfId="1714" priority="2394" operator="equal">
      <formula>"Fail"</formula>
    </cfRule>
  </conditionalFormatting>
  <conditionalFormatting sqref="AH25:AH26">
    <cfRule type="cellIs" dxfId="1713" priority="2392" operator="greaterThan">
      <formula>0</formula>
    </cfRule>
  </conditionalFormatting>
  <conditionalFormatting sqref="AK25:AK26">
    <cfRule type="cellIs" dxfId="1712" priority="2391" operator="greaterThan">
      <formula>0</formula>
    </cfRule>
  </conditionalFormatting>
  <conditionalFormatting sqref="AP25:AP26">
    <cfRule type="cellIs" dxfId="1711" priority="2389" operator="equal">
      <formula>"Pass"</formula>
    </cfRule>
    <cfRule type="cellIs" dxfId="1710" priority="2390" operator="equal">
      <formula>"Fail"</formula>
    </cfRule>
  </conditionalFormatting>
  <conditionalFormatting sqref="AS25:AS26">
    <cfRule type="cellIs" dxfId="1709" priority="2387" operator="equal">
      <formula>"Pass"</formula>
    </cfRule>
    <cfRule type="cellIs" dxfId="1708" priority="2388" operator="equal">
      <formula>"Fail"</formula>
    </cfRule>
  </conditionalFormatting>
  <conditionalFormatting sqref="AO25:AO26">
    <cfRule type="cellIs" dxfId="1707" priority="2386" operator="lessThan">
      <formula>0</formula>
    </cfRule>
  </conditionalFormatting>
  <conditionalFormatting sqref="AR25:AR26">
    <cfRule type="cellIs" dxfId="1706" priority="2385" operator="lessThan">
      <formula>0</formula>
    </cfRule>
  </conditionalFormatting>
  <conditionalFormatting sqref="AW25:AW26">
    <cfRule type="cellIs" dxfId="1705" priority="2383" operator="equal">
      <formula>"Pass"</formula>
    </cfRule>
    <cfRule type="cellIs" dxfId="1704" priority="2384" operator="equal">
      <formula>"Fail"</formula>
    </cfRule>
  </conditionalFormatting>
  <conditionalFormatting sqref="AY25:AY26">
    <cfRule type="cellIs" dxfId="1703" priority="2381" operator="equal">
      <formula>"Pass"</formula>
    </cfRule>
    <cfRule type="cellIs" dxfId="1702" priority="2382" operator="equal">
      <formula>"Fail"</formula>
    </cfRule>
  </conditionalFormatting>
  <conditionalFormatting sqref="X25:X26">
    <cfRule type="cellIs" dxfId="1701" priority="2379" operator="equal">
      <formula>"Pass"</formula>
    </cfRule>
    <cfRule type="cellIs" dxfId="1700" priority="2380" operator="equal">
      <formula>"Fail"</formula>
    </cfRule>
  </conditionalFormatting>
  <conditionalFormatting sqref="Z25:Z26">
    <cfRule type="cellIs" dxfId="1699" priority="2377" operator="equal">
      <formula>"Pass"</formula>
    </cfRule>
    <cfRule type="cellIs" dxfId="1698" priority="2378" operator="equal">
      <formula>"Fail"</formula>
    </cfRule>
  </conditionalFormatting>
  <conditionalFormatting sqref="H25:H26">
    <cfRule type="cellIs" dxfId="1697" priority="2370" operator="between">
      <formula>-1.5</formula>
      <formula>1.5</formula>
    </cfRule>
    <cfRule type="cellIs" dxfId="1696" priority="2371" operator="lessThan">
      <formula>-1.5</formula>
    </cfRule>
    <cfRule type="cellIs" dxfId="1695" priority="2372" operator="greaterThan">
      <formula>1.5</formula>
    </cfRule>
  </conditionalFormatting>
  <conditionalFormatting sqref="R25:R26">
    <cfRule type="cellIs" dxfId="1694" priority="2368" operator="lessThan">
      <formula>-10</formula>
    </cfRule>
    <cfRule type="cellIs" dxfId="1693" priority="2369" operator="greaterThan">
      <formula>10</formula>
    </cfRule>
  </conditionalFormatting>
  <conditionalFormatting sqref="T25:T26">
    <cfRule type="cellIs" dxfId="1692" priority="2366" operator="lessThan">
      <formula>-10</formula>
    </cfRule>
    <cfRule type="cellIs" dxfId="1691" priority="2367" operator="greaterThan">
      <formula>10</formula>
    </cfRule>
  </conditionalFormatting>
  <conditionalFormatting sqref="W25:W26">
    <cfRule type="cellIs" dxfId="1690" priority="2365" operator="greaterThan">
      <formula>$V$8</formula>
    </cfRule>
  </conditionalFormatting>
  <conditionalFormatting sqref="Y25:Y26">
    <cfRule type="cellIs" dxfId="1689" priority="2364" operator="greaterThan">
      <formula>$V$8</formula>
    </cfRule>
  </conditionalFormatting>
  <conditionalFormatting sqref="AE25:AE26">
    <cfRule type="cellIs" dxfId="1688" priority="2358" operator="equal">
      <formula>"Pass"</formula>
    </cfRule>
    <cfRule type="cellIs" dxfId="1687" priority="2359" operator="equal">
      <formula>"Fail"</formula>
    </cfRule>
  </conditionalFormatting>
  <conditionalFormatting sqref="AV27">
    <cfRule type="cellIs" dxfId="1686" priority="2570" operator="lessThan">
      <formula>$AT27:$AT28-0</formula>
    </cfRule>
  </conditionalFormatting>
  <conditionalFormatting sqref="D21 G21">
    <cfRule type="cellIs" dxfId="1685" priority="2571" operator="lessThan">
      <formula>$C21:$C28-1.5</formula>
    </cfRule>
    <cfRule type="cellIs" dxfId="1684" priority="2572" operator="greaterThan">
      <formula>$C21:$C28+1.5</formula>
    </cfRule>
  </conditionalFormatting>
  <conditionalFormatting sqref="K21 N21">
    <cfRule type="cellIs" dxfId="1683" priority="2573" operator="greaterThan">
      <formula>$J21:$J28-2</formula>
    </cfRule>
  </conditionalFormatting>
  <conditionalFormatting sqref="AB21">
    <cfRule type="cellIs" dxfId="1682" priority="2574" operator="greaterThan">
      <formula>$AA21:$AA28-0</formula>
    </cfRule>
  </conditionalFormatting>
  <conditionalFormatting sqref="AG21">
    <cfRule type="cellIs" dxfId="1681" priority="2575" operator="greaterThan">
      <formula>$AF21:$AF28-0</formula>
    </cfRule>
  </conditionalFormatting>
  <conditionalFormatting sqref="AN21">
    <cfRule type="cellIs" dxfId="1680" priority="2576" operator="lessThan">
      <formula>$AM21:$AM28-0</formula>
    </cfRule>
  </conditionalFormatting>
  <conditionalFormatting sqref="AV21">
    <cfRule type="cellIs" dxfId="1679" priority="2577" operator="lessThan">
      <formula>$AT21:$AT28-0</formula>
    </cfRule>
  </conditionalFormatting>
  <conditionalFormatting sqref="D25 G25">
    <cfRule type="cellIs" dxfId="1678" priority="2578" operator="lessThan">
      <formula>$C25:$C28-1.5</formula>
    </cfRule>
    <cfRule type="cellIs" dxfId="1677" priority="2579" operator="greaterThan">
      <formula>$C25:$C28+1.5</formula>
    </cfRule>
  </conditionalFormatting>
  <conditionalFormatting sqref="K25 N25">
    <cfRule type="cellIs" dxfId="1676" priority="2580" operator="greaterThan">
      <formula>$J25:$J28-2</formula>
    </cfRule>
  </conditionalFormatting>
  <conditionalFormatting sqref="AB25">
    <cfRule type="cellIs" dxfId="1675" priority="2581" operator="greaterThan">
      <formula>$AA25:$AA28-0</formula>
    </cfRule>
  </conditionalFormatting>
  <conditionalFormatting sqref="AG25">
    <cfRule type="cellIs" dxfId="1674" priority="2582" operator="greaterThan">
      <formula>$AF25:$AF28-0</formula>
    </cfRule>
  </conditionalFormatting>
  <conditionalFormatting sqref="AN25">
    <cfRule type="cellIs" dxfId="1673" priority="2583" operator="lessThan">
      <formula>$AM25:$AM28-0</formula>
    </cfRule>
  </conditionalFormatting>
  <conditionalFormatting sqref="AV25">
    <cfRule type="cellIs" dxfId="1672" priority="2584" operator="lessThan">
      <formula>$AT25:$AT28-0</formula>
    </cfRule>
  </conditionalFormatting>
  <conditionalFormatting sqref="AV28">
    <cfRule type="cellIs" dxfId="1671" priority="2585" operator="lessThan">
      <formula>$AT28:$AT111-0</formula>
    </cfRule>
  </conditionalFormatting>
  <conditionalFormatting sqref="K26">
    <cfRule type="cellIs" dxfId="1670" priority="2588" operator="greaterThan">
      <formula>$J26:$J111-2</formula>
    </cfRule>
  </conditionalFormatting>
  <conditionalFormatting sqref="AB26">
    <cfRule type="cellIs" dxfId="1669" priority="2589" operator="greaterThan">
      <formula>$AA26:$AA111-0</formula>
    </cfRule>
  </conditionalFormatting>
  <conditionalFormatting sqref="AG26">
    <cfRule type="cellIs" dxfId="1668" priority="2590" operator="greaterThan">
      <formula>$AF26:$AF111-0</formula>
    </cfRule>
  </conditionalFormatting>
  <conditionalFormatting sqref="AN26">
    <cfRule type="cellIs" dxfId="1667" priority="2591" operator="lessThan">
      <formula>$AM26:$AM111-0</formula>
    </cfRule>
  </conditionalFormatting>
  <conditionalFormatting sqref="AV26">
    <cfRule type="cellIs" dxfId="1666" priority="2592" operator="lessThan">
      <formula>$AT26:$AT111-0</formula>
    </cfRule>
  </conditionalFormatting>
  <conditionalFormatting sqref="AX36">
    <cfRule type="cellIs" dxfId="1665" priority="2335" operator="lessThan">
      <formula>$AT36:$AT119-0</formula>
    </cfRule>
  </conditionalFormatting>
  <conditionalFormatting sqref="N34">
    <cfRule type="cellIs" dxfId="1664" priority="2338" operator="greaterThan">
      <formula>$J34:$J119-2</formula>
    </cfRule>
  </conditionalFormatting>
  <conditionalFormatting sqref="AD34">
    <cfRule type="cellIs" dxfId="1663" priority="2339" operator="greaterThan">
      <formula>$AA34:$AA119-0</formula>
    </cfRule>
  </conditionalFormatting>
  <conditionalFormatting sqref="AJ34">
    <cfRule type="cellIs" dxfId="1662" priority="2340" operator="greaterThan">
      <formula>$AF34:$AF119-0</formula>
    </cfRule>
  </conditionalFormatting>
  <conditionalFormatting sqref="AQ34">
    <cfRule type="cellIs" dxfId="1661" priority="2341" operator="lessThan">
      <formula>$AM34:$AM119-0</formula>
    </cfRule>
  </conditionalFormatting>
  <conditionalFormatting sqref="AX34">
    <cfRule type="cellIs" dxfId="1660" priority="2342" operator="lessThan">
      <formula>$AT34:$AT119-0</formula>
    </cfRule>
  </conditionalFormatting>
  <conditionalFormatting sqref="E32 E35:E36">
    <cfRule type="cellIs" dxfId="1659" priority="2307" operator="between">
      <formula>-1.5</formula>
      <formula>1.5</formula>
    </cfRule>
    <cfRule type="cellIs" dxfId="1658" priority="2310" operator="lessThan">
      <formula>-1.5</formula>
    </cfRule>
    <cfRule type="cellIs" dxfId="1657" priority="2311" operator="greaterThan">
      <formula>1.5</formula>
    </cfRule>
  </conditionalFormatting>
  <conditionalFormatting sqref="F32 F35:F36">
    <cfRule type="cellIs" dxfId="1656" priority="2308" operator="equal">
      <formula>"Pass"</formula>
    </cfRule>
    <cfRule type="cellIs" dxfId="1655" priority="2309" operator="equal">
      <formula>"Fail"</formula>
    </cfRule>
  </conditionalFormatting>
  <conditionalFormatting sqref="I32 I35:I36">
    <cfRule type="cellIs" dxfId="1654" priority="2305" operator="equal">
      <formula>"Pass"</formula>
    </cfRule>
    <cfRule type="cellIs" dxfId="1653" priority="2306" operator="equal">
      <formula>"Fail"</formula>
    </cfRule>
  </conditionalFormatting>
  <conditionalFormatting sqref="M32 M35:M36">
    <cfRule type="cellIs" dxfId="1652" priority="2303" operator="equal">
      <formula>"Pass"</formula>
    </cfRule>
    <cfRule type="cellIs" dxfId="1651" priority="2304" operator="equal">
      <formula>"Fail"</formula>
    </cfRule>
  </conditionalFormatting>
  <conditionalFormatting sqref="P32 P35:P36">
    <cfRule type="cellIs" dxfId="1650" priority="2301" operator="equal">
      <formula>"Pass"</formula>
    </cfRule>
    <cfRule type="cellIs" dxfId="1649" priority="2302" operator="equal">
      <formula>"Fail"</formula>
    </cfRule>
  </conditionalFormatting>
  <conditionalFormatting sqref="L32 L35:L36">
    <cfRule type="cellIs" dxfId="1648" priority="2299" operator="lessThanOrEqual">
      <formula>-2</formula>
    </cfRule>
    <cfRule type="cellIs" dxfId="1647" priority="2300" operator="greaterThan">
      <formula>-2</formula>
    </cfRule>
  </conditionalFormatting>
  <conditionalFormatting sqref="O32 O35:O36">
    <cfRule type="cellIs" dxfId="1646" priority="2297" operator="lessThanOrEqual">
      <formula>-2</formula>
    </cfRule>
    <cfRule type="cellIs" dxfId="1645" priority="2298" operator="greaterThan">
      <formula>-2</formula>
    </cfRule>
  </conditionalFormatting>
  <conditionalFormatting sqref="S32 S35:S36">
    <cfRule type="cellIs" dxfId="1644" priority="2295" operator="equal">
      <formula>"Pass"</formula>
    </cfRule>
    <cfRule type="cellIs" dxfId="1643" priority="2296" operator="equal">
      <formula>"Fail"</formula>
    </cfRule>
  </conditionalFormatting>
  <conditionalFormatting sqref="U32 U35:U36">
    <cfRule type="cellIs" dxfId="1642" priority="2293" operator="equal">
      <formula>"Pass"</formula>
    </cfRule>
    <cfRule type="cellIs" dxfId="1641" priority="2294" operator="equal">
      <formula>"Fail"</formula>
    </cfRule>
  </conditionalFormatting>
  <conditionalFormatting sqref="AC32 AC35:AC36">
    <cfRule type="cellIs" dxfId="1640" priority="2283" operator="equal">
      <formula>"Pass"</formula>
    </cfRule>
    <cfRule type="cellIs" dxfId="1639" priority="2284" operator="equal">
      <formula>"Fail"</formula>
    </cfRule>
  </conditionalFormatting>
  <conditionalFormatting sqref="AI32 AI35:AI36">
    <cfRule type="cellIs" dxfId="1638" priority="2281" operator="equal">
      <formula>"Pass"</formula>
    </cfRule>
    <cfRule type="cellIs" dxfId="1637" priority="2282" operator="equal">
      <formula>"Fail"</formula>
    </cfRule>
  </conditionalFormatting>
  <conditionalFormatting sqref="AL32 AL35:AL36">
    <cfRule type="cellIs" dxfId="1636" priority="2279" operator="equal">
      <formula>"Pass"</formula>
    </cfRule>
    <cfRule type="cellIs" dxfId="1635" priority="2280" operator="equal">
      <formula>"Fail"</formula>
    </cfRule>
  </conditionalFormatting>
  <conditionalFormatting sqref="AH32 AH35:AH36">
    <cfRule type="cellIs" dxfId="1634" priority="2278" operator="greaterThan">
      <formula>0</formula>
    </cfRule>
  </conditionalFormatting>
  <conditionalFormatting sqref="AK32 AK35:AK36">
    <cfRule type="cellIs" dxfId="1633" priority="2277" operator="greaterThan">
      <formula>0</formula>
    </cfRule>
  </conditionalFormatting>
  <conditionalFormatting sqref="AP32 AP35:AP36">
    <cfRule type="cellIs" dxfId="1632" priority="2275" operator="equal">
      <formula>"Pass"</formula>
    </cfRule>
    <cfRule type="cellIs" dxfId="1631" priority="2276" operator="equal">
      <formula>"Fail"</formula>
    </cfRule>
  </conditionalFormatting>
  <conditionalFormatting sqref="AS32 AS35:AS36">
    <cfRule type="cellIs" dxfId="1630" priority="2273" operator="equal">
      <formula>"Pass"</formula>
    </cfRule>
    <cfRule type="cellIs" dxfId="1629" priority="2274" operator="equal">
      <formula>"Fail"</formula>
    </cfRule>
  </conditionalFormatting>
  <conditionalFormatting sqref="AO32 AO35:AO36">
    <cfRule type="cellIs" dxfId="1628" priority="2272" operator="lessThan">
      <formula>0</formula>
    </cfRule>
  </conditionalFormatting>
  <conditionalFormatting sqref="AR32 AR35:AR36">
    <cfRule type="cellIs" dxfId="1627" priority="2271" operator="lessThan">
      <formula>0</formula>
    </cfRule>
  </conditionalFormatting>
  <conditionalFormatting sqref="AW32 AW35:AW36">
    <cfRule type="cellIs" dxfId="1626" priority="2269" operator="equal">
      <formula>"Pass"</formula>
    </cfRule>
    <cfRule type="cellIs" dxfId="1625" priority="2270" operator="equal">
      <formula>"Fail"</formula>
    </cfRule>
  </conditionalFormatting>
  <conditionalFormatting sqref="AY32 AY35:AY36">
    <cfRule type="cellIs" dxfId="1624" priority="2267" operator="equal">
      <formula>"Pass"</formula>
    </cfRule>
    <cfRule type="cellIs" dxfId="1623" priority="2268" operator="equal">
      <formula>"Fail"</formula>
    </cfRule>
  </conditionalFormatting>
  <conditionalFormatting sqref="X32 X35:X36">
    <cfRule type="cellIs" dxfId="1622" priority="2265" operator="equal">
      <formula>"Pass"</formula>
    </cfRule>
    <cfRule type="cellIs" dxfId="1621" priority="2266" operator="equal">
      <formula>"Fail"</formula>
    </cfRule>
  </conditionalFormatting>
  <conditionalFormatting sqref="Z32 Z35:Z36">
    <cfRule type="cellIs" dxfId="1620" priority="2263" operator="equal">
      <formula>"Pass"</formula>
    </cfRule>
    <cfRule type="cellIs" dxfId="1619" priority="2264" operator="equal">
      <formula>"Fail"</formula>
    </cfRule>
  </conditionalFormatting>
  <conditionalFormatting sqref="U29:U31">
    <cfRule type="cellIs" dxfId="1618" priority="2221" operator="equal">
      <formula>"Pass"</formula>
    </cfRule>
    <cfRule type="cellIs" dxfId="1617" priority="2222" operator="equal">
      <formula>"Fail"</formula>
    </cfRule>
  </conditionalFormatting>
  <conditionalFormatting sqref="H32 H35:H36">
    <cfRule type="cellIs" dxfId="1616" priority="2256" operator="between">
      <formula>-1.5</formula>
      <formula>1.5</formula>
    </cfRule>
    <cfRule type="cellIs" dxfId="1615" priority="2257" operator="lessThan">
      <formula>-1.5</formula>
    </cfRule>
    <cfRule type="cellIs" dxfId="1614" priority="2258" operator="greaterThan">
      <formula>1.5</formula>
    </cfRule>
  </conditionalFormatting>
  <conditionalFormatting sqref="R32 R35:R36">
    <cfRule type="cellIs" dxfId="1613" priority="2254" operator="lessThan">
      <formula>-10</formula>
    </cfRule>
    <cfRule type="cellIs" dxfId="1612" priority="2255" operator="greaterThan">
      <formula>10</formula>
    </cfRule>
  </conditionalFormatting>
  <conditionalFormatting sqref="T32 T35:T36">
    <cfRule type="cellIs" dxfId="1611" priority="2252" operator="lessThan">
      <formula>-10</formula>
    </cfRule>
    <cfRule type="cellIs" dxfId="1610" priority="2253" operator="greaterThan">
      <formula>10</formula>
    </cfRule>
  </conditionalFormatting>
  <conditionalFormatting sqref="W32 W35:W36">
    <cfRule type="cellIs" dxfId="1609" priority="2251" operator="greaterThan">
      <formula>$V$8</formula>
    </cfRule>
  </conditionalFormatting>
  <conditionalFormatting sqref="Y32 Y35:Y36">
    <cfRule type="cellIs" dxfId="1608" priority="2250" operator="greaterThan">
      <formula>$V$8</formula>
    </cfRule>
  </conditionalFormatting>
  <conditionalFormatting sqref="AE32 AE35:AE36">
    <cfRule type="cellIs" dxfId="1607" priority="2244" operator="equal">
      <formula>"Pass"</formula>
    </cfRule>
    <cfRule type="cellIs" dxfId="1606" priority="2245" operator="equal">
      <formula>"Fail"</formula>
    </cfRule>
  </conditionalFormatting>
  <conditionalFormatting sqref="E29:E31">
    <cfRule type="cellIs" dxfId="1605" priority="2235" operator="between">
      <formula>-1.5</formula>
      <formula>1.5</formula>
    </cfRule>
    <cfRule type="cellIs" dxfId="1604" priority="2238" operator="lessThan">
      <formula>-1.5</formula>
    </cfRule>
    <cfRule type="cellIs" dxfId="1603" priority="2239" operator="greaterThan">
      <formula>1.5</formula>
    </cfRule>
  </conditionalFormatting>
  <conditionalFormatting sqref="F29:F31">
    <cfRule type="cellIs" dxfId="1602" priority="2236" operator="equal">
      <formula>"Pass"</formula>
    </cfRule>
    <cfRule type="cellIs" dxfId="1601" priority="2237" operator="equal">
      <formula>"Fail"</formula>
    </cfRule>
  </conditionalFormatting>
  <conditionalFormatting sqref="I29:I31">
    <cfRule type="cellIs" dxfId="1600" priority="2233" operator="equal">
      <formula>"Pass"</formula>
    </cfRule>
    <cfRule type="cellIs" dxfId="1599" priority="2234" operator="equal">
      <formula>"Fail"</formula>
    </cfRule>
  </conditionalFormatting>
  <conditionalFormatting sqref="M29:M31">
    <cfRule type="cellIs" dxfId="1598" priority="2231" operator="equal">
      <formula>"Pass"</formula>
    </cfRule>
    <cfRule type="cellIs" dxfId="1597" priority="2232" operator="equal">
      <formula>"Fail"</formula>
    </cfRule>
  </conditionalFormatting>
  <conditionalFormatting sqref="P29:P31">
    <cfRule type="cellIs" dxfId="1596" priority="2229" operator="equal">
      <formula>"Pass"</formula>
    </cfRule>
    <cfRule type="cellIs" dxfId="1595" priority="2230" operator="equal">
      <formula>"Fail"</formula>
    </cfRule>
  </conditionalFormatting>
  <conditionalFormatting sqref="L29:L31">
    <cfRule type="cellIs" dxfId="1594" priority="2227" operator="lessThanOrEqual">
      <formula>-2</formula>
    </cfRule>
    <cfRule type="cellIs" dxfId="1593" priority="2228" operator="greaterThan">
      <formula>-2</formula>
    </cfRule>
  </conditionalFormatting>
  <conditionalFormatting sqref="O29:O31">
    <cfRule type="cellIs" dxfId="1592" priority="2225" operator="lessThanOrEqual">
      <formula>-2</formula>
    </cfRule>
    <cfRule type="cellIs" dxfId="1591" priority="2226" operator="greaterThan">
      <formula>-2</formula>
    </cfRule>
  </conditionalFormatting>
  <conditionalFormatting sqref="S29:S31">
    <cfRule type="cellIs" dxfId="1590" priority="2223" operator="equal">
      <formula>"Pass"</formula>
    </cfRule>
    <cfRule type="cellIs" dxfId="1589" priority="2224" operator="equal">
      <formula>"Fail"</formula>
    </cfRule>
  </conditionalFormatting>
  <conditionalFormatting sqref="AC29:AC31">
    <cfRule type="cellIs" dxfId="1588" priority="2211" operator="equal">
      <formula>"Pass"</formula>
    </cfRule>
    <cfRule type="cellIs" dxfId="1587" priority="2212" operator="equal">
      <formula>"Fail"</formula>
    </cfRule>
  </conditionalFormatting>
  <conditionalFormatting sqref="AI29:AI31">
    <cfRule type="cellIs" dxfId="1586" priority="2209" operator="equal">
      <formula>"Pass"</formula>
    </cfRule>
    <cfRule type="cellIs" dxfId="1585" priority="2210" operator="equal">
      <formula>"Fail"</formula>
    </cfRule>
  </conditionalFormatting>
  <conditionalFormatting sqref="AL29:AL31">
    <cfRule type="cellIs" dxfId="1584" priority="2207" operator="equal">
      <formula>"Pass"</formula>
    </cfRule>
    <cfRule type="cellIs" dxfId="1583" priority="2208" operator="equal">
      <formula>"Fail"</formula>
    </cfRule>
  </conditionalFormatting>
  <conditionalFormatting sqref="AH29:AH31">
    <cfRule type="cellIs" dxfId="1582" priority="2206" operator="greaterThan">
      <formula>0</formula>
    </cfRule>
  </conditionalFormatting>
  <conditionalFormatting sqref="AK29:AK31">
    <cfRule type="cellIs" dxfId="1581" priority="2205" operator="greaterThan">
      <formula>0</formula>
    </cfRule>
  </conditionalFormatting>
  <conditionalFormatting sqref="AP29:AP31">
    <cfRule type="cellIs" dxfId="1580" priority="2203" operator="equal">
      <formula>"Pass"</formula>
    </cfRule>
    <cfRule type="cellIs" dxfId="1579" priority="2204" operator="equal">
      <formula>"Fail"</formula>
    </cfRule>
  </conditionalFormatting>
  <conditionalFormatting sqref="AS29:AS31">
    <cfRule type="cellIs" dxfId="1578" priority="2201" operator="equal">
      <formula>"Pass"</formula>
    </cfRule>
    <cfRule type="cellIs" dxfId="1577" priority="2202" operator="equal">
      <formula>"Fail"</formula>
    </cfRule>
  </conditionalFormatting>
  <conditionalFormatting sqref="AO29:AO31">
    <cfRule type="cellIs" dxfId="1576" priority="2200" operator="lessThan">
      <formula>0</formula>
    </cfRule>
  </conditionalFormatting>
  <conditionalFormatting sqref="AR29:AR31">
    <cfRule type="cellIs" dxfId="1575" priority="2199" operator="lessThan">
      <formula>0</formula>
    </cfRule>
  </conditionalFormatting>
  <conditionalFormatting sqref="AW29:AW31">
    <cfRule type="cellIs" dxfId="1574" priority="2197" operator="equal">
      <formula>"Pass"</formula>
    </cfRule>
    <cfRule type="cellIs" dxfId="1573" priority="2198" operator="equal">
      <formula>"Fail"</formula>
    </cfRule>
  </conditionalFormatting>
  <conditionalFormatting sqref="AY29:AY31">
    <cfRule type="cellIs" dxfId="1572" priority="2195" operator="equal">
      <formula>"Pass"</formula>
    </cfRule>
    <cfRule type="cellIs" dxfId="1571" priority="2196" operator="equal">
      <formula>"Fail"</formula>
    </cfRule>
  </conditionalFormatting>
  <conditionalFormatting sqref="X29:X31">
    <cfRule type="cellIs" dxfId="1570" priority="2193" operator="equal">
      <formula>"Pass"</formula>
    </cfRule>
    <cfRule type="cellIs" dxfId="1569" priority="2194" operator="equal">
      <formula>"Fail"</formula>
    </cfRule>
  </conditionalFormatting>
  <conditionalFormatting sqref="Z29:Z31">
    <cfRule type="cellIs" dxfId="1568" priority="2191" operator="equal">
      <formula>"Pass"</formula>
    </cfRule>
    <cfRule type="cellIs" dxfId="1567" priority="2192" operator="equal">
      <formula>"Fail"</formula>
    </cfRule>
  </conditionalFormatting>
  <conditionalFormatting sqref="U33:U34">
    <cfRule type="cellIs" dxfId="1566" priority="2149" operator="equal">
      <formula>"Pass"</formula>
    </cfRule>
    <cfRule type="cellIs" dxfId="1565" priority="2150" operator="equal">
      <formula>"Fail"</formula>
    </cfRule>
  </conditionalFormatting>
  <conditionalFormatting sqref="H29:H31">
    <cfRule type="cellIs" dxfId="1564" priority="2184" operator="between">
      <formula>-1.5</formula>
      <formula>1.5</formula>
    </cfRule>
    <cfRule type="cellIs" dxfId="1563" priority="2185" operator="lessThan">
      <formula>-1.5</formula>
    </cfRule>
    <cfRule type="cellIs" dxfId="1562" priority="2186" operator="greaterThan">
      <formula>1.5</formula>
    </cfRule>
  </conditionalFormatting>
  <conditionalFormatting sqref="R29:R31">
    <cfRule type="cellIs" dxfId="1561" priority="2182" operator="lessThan">
      <formula>-10</formula>
    </cfRule>
    <cfRule type="cellIs" dxfId="1560" priority="2183" operator="greaterThan">
      <formula>10</formula>
    </cfRule>
  </conditionalFormatting>
  <conditionalFormatting sqref="T29:T31">
    <cfRule type="cellIs" dxfId="1559" priority="2180" operator="lessThan">
      <formula>-10</formula>
    </cfRule>
    <cfRule type="cellIs" dxfId="1558" priority="2181" operator="greaterThan">
      <formula>10</formula>
    </cfRule>
  </conditionalFormatting>
  <conditionalFormatting sqref="W29:W31">
    <cfRule type="cellIs" dxfId="1557" priority="2179" operator="greaterThan">
      <formula>$V$8</formula>
    </cfRule>
  </conditionalFormatting>
  <conditionalFormatting sqref="Y29:Y31">
    <cfRule type="cellIs" dxfId="1556" priority="2178" operator="greaterThan">
      <formula>$V$8</formula>
    </cfRule>
  </conditionalFormatting>
  <conditionalFormatting sqref="AE29:AE31">
    <cfRule type="cellIs" dxfId="1555" priority="2172" operator="equal">
      <formula>"Pass"</formula>
    </cfRule>
    <cfRule type="cellIs" dxfId="1554" priority="2173" operator="equal">
      <formula>"Fail"</formula>
    </cfRule>
  </conditionalFormatting>
  <conditionalFormatting sqref="E33:E34">
    <cfRule type="cellIs" dxfId="1553" priority="2163" operator="between">
      <formula>-1.5</formula>
      <formula>1.5</formula>
    </cfRule>
    <cfRule type="cellIs" dxfId="1552" priority="2166" operator="lessThan">
      <formula>-1.5</formula>
    </cfRule>
    <cfRule type="cellIs" dxfId="1551" priority="2167" operator="greaterThan">
      <formula>1.5</formula>
    </cfRule>
  </conditionalFormatting>
  <conditionalFormatting sqref="F33:F34">
    <cfRule type="cellIs" dxfId="1550" priority="2164" operator="equal">
      <formula>"Pass"</formula>
    </cfRule>
    <cfRule type="cellIs" dxfId="1549" priority="2165" operator="equal">
      <formula>"Fail"</formula>
    </cfRule>
  </conditionalFormatting>
  <conditionalFormatting sqref="I33:I34">
    <cfRule type="cellIs" dxfId="1548" priority="2161" operator="equal">
      <formula>"Pass"</formula>
    </cfRule>
    <cfRule type="cellIs" dxfId="1547" priority="2162" operator="equal">
      <formula>"Fail"</formula>
    </cfRule>
  </conditionalFormatting>
  <conditionalFormatting sqref="M33:M34">
    <cfRule type="cellIs" dxfId="1546" priority="2159" operator="equal">
      <formula>"Pass"</formula>
    </cfRule>
    <cfRule type="cellIs" dxfId="1545" priority="2160" operator="equal">
      <formula>"Fail"</formula>
    </cfRule>
  </conditionalFormatting>
  <conditionalFormatting sqref="P33:P34">
    <cfRule type="cellIs" dxfId="1544" priority="2157" operator="equal">
      <formula>"Pass"</formula>
    </cfRule>
    <cfRule type="cellIs" dxfId="1543" priority="2158" operator="equal">
      <formula>"Fail"</formula>
    </cfRule>
  </conditionalFormatting>
  <conditionalFormatting sqref="L33:L34">
    <cfRule type="cellIs" dxfId="1542" priority="2155" operator="lessThanOrEqual">
      <formula>-2</formula>
    </cfRule>
    <cfRule type="cellIs" dxfId="1541" priority="2156" operator="greaterThan">
      <formula>-2</formula>
    </cfRule>
  </conditionalFormatting>
  <conditionalFormatting sqref="O33:O34">
    <cfRule type="cellIs" dxfId="1540" priority="2153" operator="lessThanOrEqual">
      <formula>-2</formula>
    </cfRule>
    <cfRule type="cellIs" dxfId="1539" priority="2154" operator="greaterThan">
      <formula>-2</formula>
    </cfRule>
  </conditionalFormatting>
  <conditionalFormatting sqref="S33:S34">
    <cfRule type="cellIs" dxfId="1538" priority="2151" operator="equal">
      <formula>"Pass"</formula>
    </cfRule>
    <cfRule type="cellIs" dxfId="1537" priority="2152" operator="equal">
      <formula>"Fail"</formula>
    </cfRule>
  </conditionalFormatting>
  <conditionalFormatting sqref="AC33:AC34">
    <cfRule type="cellIs" dxfId="1536" priority="2139" operator="equal">
      <formula>"Pass"</formula>
    </cfRule>
    <cfRule type="cellIs" dxfId="1535" priority="2140" operator="equal">
      <formula>"Fail"</formula>
    </cfRule>
  </conditionalFormatting>
  <conditionalFormatting sqref="AI33:AI34">
    <cfRule type="cellIs" dxfId="1534" priority="2137" operator="equal">
      <formula>"Pass"</formula>
    </cfRule>
    <cfRule type="cellIs" dxfId="1533" priority="2138" operator="equal">
      <formula>"Fail"</formula>
    </cfRule>
  </conditionalFormatting>
  <conditionalFormatting sqref="AL33:AL34">
    <cfRule type="cellIs" dxfId="1532" priority="2135" operator="equal">
      <formula>"Pass"</formula>
    </cfRule>
    <cfRule type="cellIs" dxfId="1531" priority="2136" operator="equal">
      <formula>"Fail"</formula>
    </cfRule>
  </conditionalFormatting>
  <conditionalFormatting sqref="AH33:AH34">
    <cfRule type="cellIs" dxfId="1530" priority="2134" operator="greaterThan">
      <formula>0</formula>
    </cfRule>
  </conditionalFormatting>
  <conditionalFormatting sqref="AK33:AK34">
    <cfRule type="cellIs" dxfId="1529" priority="2133" operator="greaterThan">
      <formula>0</formula>
    </cfRule>
  </conditionalFormatting>
  <conditionalFormatting sqref="AP33:AP34">
    <cfRule type="cellIs" dxfId="1528" priority="2131" operator="equal">
      <formula>"Pass"</formula>
    </cfRule>
    <cfRule type="cellIs" dxfId="1527" priority="2132" operator="equal">
      <formula>"Fail"</formula>
    </cfRule>
  </conditionalFormatting>
  <conditionalFormatting sqref="AS33:AS34">
    <cfRule type="cellIs" dxfId="1526" priority="2129" operator="equal">
      <formula>"Pass"</formula>
    </cfRule>
    <cfRule type="cellIs" dxfId="1525" priority="2130" operator="equal">
      <formula>"Fail"</formula>
    </cfRule>
  </conditionalFormatting>
  <conditionalFormatting sqref="AO33:AO34">
    <cfRule type="cellIs" dxfId="1524" priority="2128" operator="lessThan">
      <formula>0</formula>
    </cfRule>
  </conditionalFormatting>
  <conditionalFormatting sqref="AR33:AR34">
    <cfRule type="cellIs" dxfId="1523" priority="2127" operator="lessThan">
      <formula>0</formula>
    </cfRule>
  </conditionalFormatting>
  <conditionalFormatting sqref="AW33:AW34">
    <cfRule type="cellIs" dxfId="1522" priority="2125" operator="equal">
      <formula>"Pass"</formula>
    </cfRule>
    <cfRule type="cellIs" dxfId="1521" priority="2126" operator="equal">
      <formula>"Fail"</formula>
    </cfRule>
  </conditionalFormatting>
  <conditionalFormatting sqref="AY33:AY34">
    <cfRule type="cellIs" dxfId="1520" priority="2123" operator="equal">
      <formula>"Pass"</formula>
    </cfRule>
    <cfRule type="cellIs" dxfId="1519" priority="2124" operator="equal">
      <formula>"Fail"</formula>
    </cfRule>
  </conditionalFormatting>
  <conditionalFormatting sqref="X33:X34">
    <cfRule type="cellIs" dxfId="1518" priority="2121" operator="equal">
      <formula>"Pass"</formula>
    </cfRule>
    <cfRule type="cellIs" dxfId="1517" priority="2122" operator="equal">
      <formula>"Fail"</formula>
    </cfRule>
  </conditionalFormatting>
  <conditionalFormatting sqref="Z33:Z34">
    <cfRule type="cellIs" dxfId="1516" priority="2119" operator="equal">
      <formula>"Pass"</formula>
    </cfRule>
    <cfRule type="cellIs" dxfId="1515" priority="2120" operator="equal">
      <formula>"Fail"</formula>
    </cfRule>
  </conditionalFormatting>
  <conditionalFormatting sqref="H33:H34">
    <cfRule type="cellIs" dxfId="1514" priority="2112" operator="between">
      <formula>-1.5</formula>
      <formula>1.5</formula>
    </cfRule>
    <cfRule type="cellIs" dxfId="1513" priority="2113" operator="lessThan">
      <formula>-1.5</formula>
    </cfRule>
    <cfRule type="cellIs" dxfId="1512" priority="2114" operator="greaterThan">
      <formula>1.5</formula>
    </cfRule>
  </conditionalFormatting>
  <conditionalFormatting sqref="R33:R34">
    <cfRule type="cellIs" dxfId="1511" priority="2110" operator="lessThan">
      <formula>-10</formula>
    </cfRule>
    <cfRule type="cellIs" dxfId="1510" priority="2111" operator="greaterThan">
      <formula>10</formula>
    </cfRule>
  </conditionalFormatting>
  <conditionalFormatting sqref="T33:T34">
    <cfRule type="cellIs" dxfId="1509" priority="2108" operator="lessThan">
      <formula>-10</formula>
    </cfRule>
    <cfRule type="cellIs" dxfId="1508" priority="2109" operator="greaterThan">
      <formula>10</formula>
    </cfRule>
  </conditionalFormatting>
  <conditionalFormatting sqref="W33:W34">
    <cfRule type="cellIs" dxfId="1507" priority="2107" operator="greaterThan">
      <formula>$V$8</formula>
    </cfRule>
  </conditionalFormatting>
  <conditionalFormatting sqref="Y33:Y34">
    <cfRule type="cellIs" dxfId="1506" priority="2106" operator="greaterThan">
      <formula>$V$8</formula>
    </cfRule>
  </conditionalFormatting>
  <conditionalFormatting sqref="AE33:AE34">
    <cfRule type="cellIs" dxfId="1505" priority="2100" operator="equal">
      <formula>"Pass"</formula>
    </cfRule>
    <cfRule type="cellIs" dxfId="1504" priority="2101" operator="equal">
      <formula>"Fail"</formula>
    </cfRule>
  </conditionalFormatting>
  <conditionalFormatting sqref="AV35">
    <cfRule type="cellIs" dxfId="1503" priority="2312" operator="lessThan">
      <formula>$AT35:$AT36-0</formula>
    </cfRule>
  </conditionalFormatting>
  <conditionalFormatting sqref="D29 G29">
    <cfRule type="cellIs" dxfId="1502" priority="2313" operator="lessThan">
      <formula>$C29:$C36-1.5</formula>
    </cfRule>
    <cfRule type="cellIs" dxfId="1501" priority="2314" operator="greaterThan">
      <formula>$C29:$C36+1.5</formula>
    </cfRule>
  </conditionalFormatting>
  <conditionalFormatting sqref="K29 N29">
    <cfRule type="cellIs" dxfId="1500" priority="2315" operator="greaterThan">
      <formula>$J29:$J36-2</formula>
    </cfRule>
  </conditionalFormatting>
  <conditionalFormatting sqref="AB29">
    <cfRule type="cellIs" dxfId="1499" priority="2316" operator="greaterThan">
      <formula>$AA29:$AA36-0</formula>
    </cfRule>
  </conditionalFormatting>
  <conditionalFormatting sqref="AG29">
    <cfRule type="cellIs" dxfId="1498" priority="2317" operator="greaterThan">
      <formula>$AF29:$AF36-0</formula>
    </cfRule>
  </conditionalFormatting>
  <conditionalFormatting sqref="AN29">
    <cfRule type="cellIs" dxfId="1497" priority="2318" operator="lessThan">
      <formula>$AM29:$AM36-0</formula>
    </cfRule>
  </conditionalFormatting>
  <conditionalFormatting sqref="AV29">
    <cfRule type="cellIs" dxfId="1496" priority="2319" operator="lessThan">
      <formula>$AT29:$AT36-0</formula>
    </cfRule>
  </conditionalFormatting>
  <conditionalFormatting sqref="D33 G33">
    <cfRule type="cellIs" dxfId="1495" priority="2320" operator="lessThan">
      <formula>$C33:$C36-1.5</formula>
    </cfRule>
    <cfRule type="cellIs" dxfId="1494" priority="2321" operator="greaterThan">
      <formula>$C33:$C36+1.5</formula>
    </cfRule>
  </conditionalFormatting>
  <conditionalFormatting sqref="K33 N33">
    <cfRule type="cellIs" dxfId="1493" priority="2322" operator="greaterThan">
      <formula>$J33:$J36-2</formula>
    </cfRule>
  </conditionalFormatting>
  <conditionalFormatting sqref="AB33">
    <cfRule type="cellIs" dxfId="1492" priority="2323" operator="greaterThan">
      <formula>$AA33:$AA36-0</formula>
    </cfRule>
  </conditionalFormatting>
  <conditionalFormatting sqref="AG33">
    <cfRule type="cellIs" dxfId="1491" priority="2324" operator="greaterThan">
      <formula>$AF33:$AF36-0</formula>
    </cfRule>
  </conditionalFormatting>
  <conditionalFormatting sqref="AN33">
    <cfRule type="cellIs" dxfId="1490" priority="2325" operator="lessThan">
      <formula>$AM33:$AM36-0</formula>
    </cfRule>
  </conditionalFormatting>
  <conditionalFormatting sqref="AV33">
    <cfRule type="cellIs" dxfId="1489" priority="2326" operator="lessThan">
      <formula>$AT33:$AT36-0</formula>
    </cfRule>
  </conditionalFormatting>
  <conditionalFormatting sqref="AV36">
    <cfRule type="cellIs" dxfId="1488" priority="2327" operator="lessThan">
      <formula>$AT36:$AT119-0</formula>
    </cfRule>
  </conditionalFormatting>
  <conditionalFormatting sqref="K34">
    <cfRule type="cellIs" dxfId="1487" priority="2330" operator="greaterThan">
      <formula>$J34:$J119-2</formula>
    </cfRule>
  </conditionalFormatting>
  <conditionalFormatting sqref="AB34">
    <cfRule type="cellIs" dxfId="1486" priority="2331" operator="greaterThan">
      <formula>$AA34:$AA119-0</formula>
    </cfRule>
  </conditionalFormatting>
  <conditionalFormatting sqref="AG34">
    <cfRule type="cellIs" dxfId="1485" priority="2332" operator="greaterThan">
      <formula>$AF34:$AF119-0</formula>
    </cfRule>
  </conditionalFormatting>
  <conditionalFormatting sqref="AN34">
    <cfRule type="cellIs" dxfId="1484" priority="2333" operator="lessThan">
      <formula>$AM34:$AM119-0</formula>
    </cfRule>
  </conditionalFormatting>
  <conditionalFormatting sqref="AV34">
    <cfRule type="cellIs" dxfId="1483" priority="2334" operator="lessThan">
      <formula>$AT34:$AT119-0</formula>
    </cfRule>
  </conditionalFormatting>
  <conditionalFormatting sqref="AX44">
    <cfRule type="cellIs" dxfId="1482" priority="2077" operator="lessThan">
      <formula>$AT44:$AT127-0</formula>
    </cfRule>
  </conditionalFormatting>
  <conditionalFormatting sqref="N42">
    <cfRule type="cellIs" dxfId="1481" priority="2080" operator="greaterThan">
      <formula>$J42:$J127-2</formula>
    </cfRule>
  </conditionalFormatting>
  <conditionalFormatting sqref="AD42">
    <cfRule type="cellIs" dxfId="1480" priority="2081" operator="greaterThan">
      <formula>$AA42:$AA127-0</formula>
    </cfRule>
  </conditionalFormatting>
  <conditionalFormatting sqref="AJ42">
    <cfRule type="cellIs" dxfId="1479" priority="2082" operator="greaterThan">
      <formula>$AF42:$AF127-0</formula>
    </cfRule>
  </conditionalFormatting>
  <conditionalFormatting sqref="AQ42">
    <cfRule type="cellIs" dxfId="1478" priority="2083" operator="lessThan">
      <formula>$AM42:$AM127-0</formula>
    </cfRule>
  </conditionalFormatting>
  <conditionalFormatting sqref="AX42">
    <cfRule type="cellIs" dxfId="1477" priority="2084" operator="lessThan">
      <formula>$AT42:$AT127-0</formula>
    </cfRule>
  </conditionalFormatting>
  <conditionalFormatting sqref="E40 E43:E44">
    <cfRule type="cellIs" dxfId="1476" priority="2049" operator="between">
      <formula>-1.5</formula>
      <formula>1.5</formula>
    </cfRule>
    <cfRule type="cellIs" dxfId="1475" priority="2052" operator="lessThan">
      <formula>-1.5</formula>
    </cfRule>
    <cfRule type="cellIs" dxfId="1474" priority="2053" operator="greaterThan">
      <formula>1.5</formula>
    </cfRule>
  </conditionalFormatting>
  <conditionalFormatting sqref="F40 F43:F44">
    <cfRule type="cellIs" dxfId="1473" priority="2050" operator="equal">
      <formula>"Pass"</formula>
    </cfRule>
    <cfRule type="cellIs" dxfId="1472" priority="2051" operator="equal">
      <formula>"Fail"</formula>
    </cfRule>
  </conditionalFormatting>
  <conditionalFormatting sqref="I40 I43:I44">
    <cfRule type="cellIs" dxfId="1471" priority="2047" operator="equal">
      <formula>"Pass"</formula>
    </cfRule>
    <cfRule type="cellIs" dxfId="1470" priority="2048" operator="equal">
      <formula>"Fail"</formula>
    </cfRule>
  </conditionalFormatting>
  <conditionalFormatting sqref="M40 M43:M44">
    <cfRule type="cellIs" dxfId="1469" priority="2045" operator="equal">
      <formula>"Pass"</formula>
    </cfRule>
    <cfRule type="cellIs" dxfId="1468" priority="2046" operator="equal">
      <formula>"Fail"</formula>
    </cfRule>
  </conditionalFormatting>
  <conditionalFormatting sqref="P40 P43:P44">
    <cfRule type="cellIs" dxfId="1467" priority="2043" operator="equal">
      <formula>"Pass"</formula>
    </cfRule>
    <cfRule type="cellIs" dxfId="1466" priority="2044" operator="equal">
      <formula>"Fail"</formula>
    </cfRule>
  </conditionalFormatting>
  <conditionalFormatting sqref="L40 L43:L44">
    <cfRule type="cellIs" dxfId="1465" priority="2041" operator="lessThanOrEqual">
      <formula>-2</formula>
    </cfRule>
    <cfRule type="cellIs" dxfId="1464" priority="2042" operator="greaterThan">
      <formula>-2</formula>
    </cfRule>
  </conditionalFormatting>
  <conditionalFormatting sqref="O40 O43:O44">
    <cfRule type="cellIs" dxfId="1463" priority="2039" operator="lessThanOrEqual">
      <formula>-2</formula>
    </cfRule>
    <cfRule type="cellIs" dxfId="1462" priority="2040" operator="greaterThan">
      <formula>-2</formula>
    </cfRule>
  </conditionalFormatting>
  <conditionalFormatting sqref="S40 S43:S44">
    <cfRule type="cellIs" dxfId="1461" priority="2037" operator="equal">
      <formula>"Pass"</formula>
    </cfRule>
    <cfRule type="cellIs" dxfId="1460" priority="2038" operator="equal">
      <formula>"Fail"</formula>
    </cfRule>
  </conditionalFormatting>
  <conditionalFormatting sqref="U40 U43:U44">
    <cfRule type="cellIs" dxfId="1459" priority="2035" operator="equal">
      <formula>"Pass"</formula>
    </cfRule>
    <cfRule type="cellIs" dxfId="1458" priority="2036" operator="equal">
      <formula>"Fail"</formula>
    </cfRule>
  </conditionalFormatting>
  <conditionalFormatting sqref="AC40 AC43:AC44">
    <cfRule type="cellIs" dxfId="1457" priority="2025" operator="equal">
      <formula>"Pass"</formula>
    </cfRule>
    <cfRule type="cellIs" dxfId="1456" priority="2026" operator="equal">
      <formula>"Fail"</formula>
    </cfRule>
  </conditionalFormatting>
  <conditionalFormatting sqref="AI40 AI43:AI44">
    <cfRule type="cellIs" dxfId="1455" priority="2023" operator="equal">
      <formula>"Pass"</formula>
    </cfRule>
    <cfRule type="cellIs" dxfId="1454" priority="2024" operator="equal">
      <formula>"Fail"</formula>
    </cfRule>
  </conditionalFormatting>
  <conditionalFormatting sqref="AL40 AL43:AL44">
    <cfRule type="cellIs" dxfId="1453" priority="2021" operator="equal">
      <formula>"Pass"</formula>
    </cfRule>
    <cfRule type="cellIs" dxfId="1452" priority="2022" operator="equal">
      <formula>"Fail"</formula>
    </cfRule>
  </conditionalFormatting>
  <conditionalFormatting sqref="AH40 AH43:AH44">
    <cfRule type="cellIs" dxfId="1451" priority="2020" operator="greaterThan">
      <formula>0</formula>
    </cfRule>
  </conditionalFormatting>
  <conditionalFormatting sqref="AK40 AK43:AK44">
    <cfRule type="cellIs" dxfId="1450" priority="2019" operator="greaterThan">
      <formula>0</formula>
    </cfRule>
  </conditionalFormatting>
  <conditionalFormatting sqref="AP40 AP43:AP44">
    <cfRule type="cellIs" dxfId="1449" priority="2017" operator="equal">
      <formula>"Pass"</formula>
    </cfRule>
    <cfRule type="cellIs" dxfId="1448" priority="2018" operator="equal">
      <formula>"Fail"</formula>
    </cfRule>
  </conditionalFormatting>
  <conditionalFormatting sqref="AS40 AS43:AS44">
    <cfRule type="cellIs" dxfId="1447" priority="2015" operator="equal">
      <formula>"Pass"</formula>
    </cfRule>
    <cfRule type="cellIs" dxfId="1446" priority="2016" operator="equal">
      <formula>"Fail"</formula>
    </cfRule>
  </conditionalFormatting>
  <conditionalFormatting sqref="AO40 AO43:AO44">
    <cfRule type="cellIs" dxfId="1445" priority="2014" operator="lessThan">
      <formula>0</formula>
    </cfRule>
  </conditionalFormatting>
  <conditionalFormatting sqref="AR40 AR43:AR44">
    <cfRule type="cellIs" dxfId="1444" priority="2013" operator="lessThan">
      <formula>0</formula>
    </cfRule>
  </conditionalFormatting>
  <conditionalFormatting sqref="AW40 AW43:AW44">
    <cfRule type="cellIs" dxfId="1443" priority="2011" operator="equal">
      <formula>"Pass"</formula>
    </cfRule>
    <cfRule type="cellIs" dxfId="1442" priority="2012" operator="equal">
      <formula>"Fail"</formula>
    </cfRule>
  </conditionalFormatting>
  <conditionalFormatting sqref="AY40 AY43:AY44">
    <cfRule type="cellIs" dxfId="1441" priority="2009" operator="equal">
      <formula>"Pass"</formula>
    </cfRule>
    <cfRule type="cellIs" dxfId="1440" priority="2010" operator="equal">
      <formula>"Fail"</formula>
    </cfRule>
  </conditionalFormatting>
  <conditionalFormatting sqref="X40 X43:X44">
    <cfRule type="cellIs" dxfId="1439" priority="2007" operator="equal">
      <formula>"Pass"</formula>
    </cfRule>
    <cfRule type="cellIs" dxfId="1438" priority="2008" operator="equal">
      <formula>"Fail"</formula>
    </cfRule>
  </conditionalFormatting>
  <conditionalFormatting sqref="Z40 Z43:Z44">
    <cfRule type="cellIs" dxfId="1437" priority="2005" operator="equal">
      <formula>"Pass"</formula>
    </cfRule>
    <cfRule type="cellIs" dxfId="1436" priority="2006" operator="equal">
      <formula>"Fail"</formula>
    </cfRule>
  </conditionalFormatting>
  <conditionalFormatting sqref="U37:U39">
    <cfRule type="cellIs" dxfId="1435" priority="1963" operator="equal">
      <formula>"Pass"</formula>
    </cfRule>
    <cfRule type="cellIs" dxfId="1434" priority="1964" operator="equal">
      <formula>"Fail"</formula>
    </cfRule>
  </conditionalFormatting>
  <conditionalFormatting sqref="H40 H43:H44">
    <cfRule type="cellIs" dxfId="1433" priority="1998" operator="between">
      <formula>-1.5</formula>
      <formula>1.5</formula>
    </cfRule>
    <cfRule type="cellIs" dxfId="1432" priority="1999" operator="lessThan">
      <formula>-1.5</formula>
    </cfRule>
    <cfRule type="cellIs" dxfId="1431" priority="2000" operator="greaterThan">
      <formula>1.5</formula>
    </cfRule>
  </conditionalFormatting>
  <conditionalFormatting sqref="R40 R43:R44">
    <cfRule type="cellIs" dxfId="1430" priority="1996" operator="lessThan">
      <formula>-10</formula>
    </cfRule>
    <cfRule type="cellIs" dxfId="1429" priority="1997" operator="greaterThan">
      <formula>10</formula>
    </cfRule>
  </conditionalFormatting>
  <conditionalFormatting sqref="T40 T43:T44">
    <cfRule type="cellIs" dxfId="1428" priority="1994" operator="lessThan">
      <formula>-10</formula>
    </cfRule>
    <cfRule type="cellIs" dxfId="1427" priority="1995" operator="greaterThan">
      <formula>10</formula>
    </cfRule>
  </conditionalFormatting>
  <conditionalFormatting sqref="W40 W43:W44">
    <cfRule type="cellIs" dxfId="1426" priority="1993" operator="greaterThan">
      <formula>$V$8</formula>
    </cfRule>
  </conditionalFormatting>
  <conditionalFormatting sqref="Y40 Y43:Y44">
    <cfRule type="cellIs" dxfId="1425" priority="1992" operator="greaterThan">
      <formula>$V$8</formula>
    </cfRule>
  </conditionalFormatting>
  <conditionalFormatting sqref="AE40 AE43:AE44">
    <cfRule type="cellIs" dxfId="1424" priority="1986" operator="equal">
      <formula>"Pass"</formula>
    </cfRule>
    <cfRule type="cellIs" dxfId="1423" priority="1987" operator="equal">
      <formula>"Fail"</formula>
    </cfRule>
  </conditionalFormatting>
  <conditionalFormatting sqref="E37:E39">
    <cfRule type="cellIs" dxfId="1422" priority="1977" operator="between">
      <formula>-1.5</formula>
      <formula>1.5</formula>
    </cfRule>
    <cfRule type="cellIs" dxfId="1421" priority="1980" operator="lessThan">
      <formula>-1.5</formula>
    </cfRule>
    <cfRule type="cellIs" dxfId="1420" priority="1981" operator="greaterThan">
      <formula>1.5</formula>
    </cfRule>
  </conditionalFormatting>
  <conditionalFormatting sqref="F37:F39">
    <cfRule type="cellIs" dxfId="1419" priority="1978" operator="equal">
      <formula>"Pass"</formula>
    </cfRule>
    <cfRule type="cellIs" dxfId="1418" priority="1979" operator="equal">
      <formula>"Fail"</formula>
    </cfRule>
  </conditionalFormatting>
  <conditionalFormatting sqref="I37:I39">
    <cfRule type="cellIs" dxfId="1417" priority="1975" operator="equal">
      <formula>"Pass"</formula>
    </cfRule>
    <cfRule type="cellIs" dxfId="1416" priority="1976" operator="equal">
      <formula>"Fail"</formula>
    </cfRule>
  </conditionalFormatting>
  <conditionalFormatting sqref="M37:M39">
    <cfRule type="cellIs" dxfId="1415" priority="1973" operator="equal">
      <formula>"Pass"</formula>
    </cfRule>
    <cfRule type="cellIs" dxfId="1414" priority="1974" operator="equal">
      <formula>"Fail"</formula>
    </cfRule>
  </conditionalFormatting>
  <conditionalFormatting sqref="P37:P39">
    <cfRule type="cellIs" dxfId="1413" priority="1971" operator="equal">
      <formula>"Pass"</formula>
    </cfRule>
    <cfRule type="cellIs" dxfId="1412" priority="1972" operator="equal">
      <formula>"Fail"</formula>
    </cfRule>
  </conditionalFormatting>
  <conditionalFormatting sqref="L37:L39">
    <cfRule type="cellIs" dxfId="1411" priority="1969" operator="lessThanOrEqual">
      <formula>-2</formula>
    </cfRule>
    <cfRule type="cellIs" dxfId="1410" priority="1970" operator="greaterThan">
      <formula>-2</formula>
    </cfRule>
  </conditionalFormatting>
  <conditionalFormatting sqref="O37:O39">
    <cfRule type="cellIs" dxfId="1409" priority="1967" operator="lessThanOrEqual">
      <formula>-2</formula>
    </cfRule>
    <cfRule type="cellIs" dxfId="1408" priority="1968" operator="greaterThan">
      <formula>-2</formula>
    </cfRule>
  </conditionalFormatting>
  <conditionalFormatting sqref="S37:S39">
    <cfRule type="cellIs" dxfId="1407" priority="1965" operator="equal">
      <formula>"Pass"</formula>
    </cfRule>
    <cfRule type="cellIs" dxfId="1406" priority="1966" operator="equal">
      <formula>"Fail"</formula>
    </cfRule>
  </conditionalFormatting>
  <conditionalFormatting sqref="AC37:AC39">
    <cfRule type="cellIs" dxfId="1405" priority="1953" operator="equal">
      <formula>"Pass"</formula>
    </cfRule>
    <cfRule type="cellIs" dxfId="1404" priority="1954" operator="equal">
      <formula>"Fail"</formula>
    </cfRule>
  </conditionalFormatting>
  <conditionalFormatting sqref="AI37:AI39">
    <cfRule type="cellIs" dxfId="1403" priority="1951" operator="equal">
      <formula>"Pass"</formula>
    </cfRule>
    <cfRule type="cellIs" dxfId="1402" priority="1952" operator="equal">
      <formula>"Fail"</formula>
    </cfRule>
  </conditionalFormatting>
  <conditionalFormatting sqref="AL37:AL39">
    <cfRule type="cellIs" dxfId="1401" priority="1949" operator="equal">
      <formula>"Pass"</formula>
    </cfRule>
    <cfRule type="cellIs" dxfId="1400" priority="1950" operator="equal">
      <formula>"Fail"</formula>
    </cfRule>
  </conditionalFormatting>
  <conditionalFormatting sqref="AH37:AH39">
    <cfRule type="cellIs" dxfId="1399" priority="1948" operator="greaterThan">
      <formula>0</formula>
    </cfRule>
  </conditionalFormatting>
  <conditionalFormatting sqref="AK37:AK39">
    <cfRule type="cellIs" dxfId="1398" priority="1947" operator="greaterThan">
      <formula>0</formula>
    </cfRule>
  </conditionalFormatting>
  <conditionalFormatting sqref="AP37:AP39">
    <cfRule type="cellIs" dxfId="1397" priority="1945" operator="equal">
      <formula>"Pass"</formula>
    </cfRule>
    <cfRule type="cellIs" dxfId="1396" priority="1946" operator="equal">
      <formula>"Fail"</formula>
    </cfRule>
  </conditionalFormatting>
  <conditionalFormatting sqref="AS37:AS39">
    <cfRule type="cellIs" dxfId="1395" priority="1943" operator="equal">
      <formula>"Pass"</formula>
    </cfRule>
    <cfRule type="cellIs" dxfId="1394" priority="1944" operator="equal">
      <formula>"Fail"</formula>
    </cfRule>
  </conditionalFormatting>
  <conditionalFormatting sqref="AO37:AO39">
    <cfRule type="cellIs" dxfId="1393" priority="1942" operator="lessThan">
      <formula>0</formula>
    </cfRule>
  </conditionalFormatting>
  <conditionalFormatting sqref="AR37:AR39">
    <cfRule type="cellIs" dxfId="1392" priority="1941" operator="lessThan">
      <formula>0</formula>
    </cfRule>
  </conditionalFormatting>
  <conditionalFormatting sqref="AW37:AW39">
    <cfRule type="cellIs" dxfId="1391" priority="1939" operator="equal">
      <formula>"Pass"</formula>
    </cfRule>
    <cfRule type="cellIs" dxfId="1390" priority="1940" operator="equal">
      <formula>"Fail"</formula>
    </cfRule>
  </conditionalFormatting>
  <conditionalFormatting sqref="AY37:AY39">
    <cfRule type="cellIs" dxfId="1389" priority="1937" operator="equal">
      <formula>"Pass"</formula>
    </cfRule>
    <cfRule type="cellIs" dxfId="1388" priority="1938" operator="equal">
      <formula>"Fail"</formula>
    </cfRule>
  </conditionalFormatting>
  <conditionalFormatting sqref="X37:X39">
    <cfRule type="cellIs" dxfId="1387" priority="1935" operator="equal">
      <formula>"Pass"</formula>
    </cfRule>
    <cfRule type="cellIs" dxfId="1386" priority="1936" operator="equal">
      <formula>"Fail"</formula>
    </cfRule>
  </conditionalFormatting>
  <conditionalFormatting sqref="Z37:Z39">
    <cfRule type="cellIs" dxfId="1385" priority="1933" operator="equal">
      <formula>"Pass"</formula>
    </cfRule>
    <cfRule type="cellIs" dxfId="1384" priority="1934" operator="equal">
      <formula>"Fail"</formula>
    </cfRule>
  </conditionalFormatting>
  <conditionalFormatting sqref="U41:U42">
    <cfRule type="cellIs" dxfId="1383" priority="1891" operator="equal">
      <formula>"Pass"</formula>
    </cfRule>
    <cfRule type="cellIs" dxfId="1382" priority="1892" operator="equal">
      <formula>"Fail"</formula>
    </cfRule>
  </conditionalFormatting>
  <conditionalFormatting sqref="H37:H39">
    <cfRule type="cellIs" dxfId="1381" priority="1926" operator="between">
      <formula>-1.5</formula>
      <formula>1.5</formula>
    </cfRule>
    <cfRule type="cellIs" dxfId="1380" priority="1927" operator="lessThan">
      <formula>-1.5</formula>
    </cfRule>
    <cfRule type="cellIs" dxfId="1379" priority="1928" operator="greaterThan">
      <formula>1.5</formula>
    </cfRule>
  </conditionalFormatting>
  <conditionalFormatting sqref="R37:R39">
    <cfRule type="cellIs" dxfId="1378" priority="1924" operator="lessThan">
      <formula>-10</formula>
    </cfRule>
    <cfRule type="cellIs" dxfId="1377" priority="1925" operator="greaterThan">
      <formula>10</formula>
    </cfRule>
  </conditionalFormatting>
  <conditionalFormatting sqref="T37:T39">
    <cfRule type="cellIs" dxfId="1376" priority="1922" operator="lessThan">
      <formula>-10</formula>
    </cfRule>
    <cfRule type="cellIs" dxfId="1375" priority="1923" operator="greaterThan">
      <formula>10</formula>
    </cfRule>
  </conditionalFormatting>
  <conditionalFormatting sqref="W37:W39">
    <cfRule type="cellIs" dxfId="1374" priority="1921" operator="greaterThan">
      <formula>$V$8</formula>
    </cfRule>
  </conditionalFormatting>
  <conditionalFormatting sqref="Y37:Y39">
    <cfRule type="cellIs" dxfId="1373" priority="1920" operator="greaterThan">
      <formula>$V$8</formula>
    </cfRule>
  </conditionalFormatting>
  <conditionalFormatting sqref="AE37:AE39">
    <cfRule type="cellIs" dxfId="1372" priority="1914" operator="equal">
      <formula>"Pass"</formula>
    </cfRule>
    <cfRule type="cellIs" dxfId="1371" priority="1915" operator="equal">
      <formula>"Fail"</formula>
    </cfRule>
  </conditionalFormatting>
  <conditionalFormatting sqref="E41:E42">
    <cfRule type="cellIs" dxfId="1370" priority="1905" operator="between">
      <formula>-1.5</formula>
      <formula>1.5</formula>
    </cfRule>
    <cfRule type="cellIs" dxfId="1369" priority="1908" operator="lessThan">
      <formula>-1.5</formula>
    </cfRule>
    <cfRule type="cellIs" dxfId="1368" priority="1909" operator="greaterThan">
      <formula>1.5</formula>
    </cfRule>
  </conditionalFormatting>
  <conditionalFormatting sqref="F41:F42">
    <cfRule type="cellIs" dxfId="1367" priority="1906" operator="equal">
      <formula>"Pass"</formula>
    </cfRule>
    <cfRule type="cellIs" dxfId="1366" priority="1907" operator="equal">
      <formula>"Fail"</formula>
    </cfRule>
  </conditionalFormatting>
  <conditionalFormatting sqref="I41:I42">
    <cfRule type="cellIs" dxfId="1365" priority="1903" operator="equal">
      <formula>"Pass"</formula>
    </cfRule>
    <cfRule type="cellIs" dxfId="1364" priority="1904" operator="equal">
      <formula>"Fail"</formula>
    </cfRule>
  </conditionalFormatting>
  <conditionalFormatting sqref="M41:M42">
    <cfRule type="cellIs" dxfId="1363" priority="1901" operator="equal">
      <formula>"Pass"</formula>
    </cfRule>
    <cfRule type="cellIs" dxfId="1362" priority="1902" operator="equal">
      <formula>"Fail"</formula>
    </cfRule>
  </conditionalFormatting>
  <conditionalFormatting sqref="P41:P42">
    <cfRule type="cellIs" dxfId="1361" priority="1899" operator="equal">
      <formula>"Pass"</formula>
    </cfRule>
    <cfRule type="cellIs" dxfId="1360" priority="1900" operator="equal">
      <formula>"Fail"</formula>
    </cfRule>
  </conditionalFormatting>
  <conditionalFormatting sqref="L41:L42">
    <cfRule type="cellIs" dxfId="1359" priority="1897" operator="lessThanOrEqual">
      <formula>-2</formula>
    </cfRule>
    <cfRule type="cellIs" dxfId="1358" priority="1898" operator="greaterThan">
      <formula>-2</formula>
    </cfRule>
  </conditionalFormatting>
  <conditionalFormatting sqref="O41:O42">
    <cfRule type="cellIs" dxfId="1357" priority="1895" operator="lessThanOrEqual">
      <formula>-2</formula>
    </cfRule>
    <cfRule type="cellIs" dxfId="1356" priority="1896" operator="greaterThan">
      <formula>-2</formula>
    </cfRule>
  </conditionalFormatting>
  <conditionalFormatting sqref="S41:S42">
    <cfRule type="cellIs" dxfId="1355" priority="1893" operator="equal">
      <formula>"Pass"</formula>
    </cfRule>
    <cfRule type="cellIs" dxfId="1354" priority="1894" operator="equal">
      <formula>"Fail"</formula>
    </cfRule>
  </conditionalFormatting>
  <conditionalFormatting sqref="AC41:AC42">
    <cfRule type="cellIs" dxfId="1353" priority="1881" operator="equal">
      <formula>"Pass"</formula>
    </cfRule>
    <cfRule type="cellIs" dxfId="1352" priority="1882" operator="equal">
      <formula>"Fail"</formula>
    </cfRule>
  </conditionalFormatting>
  <conditionalFormatting sqref="AI41:AI42">
    <cfRule type="cellIs" dxfId="1351" priority="1879" operator="equal">
      <formula>"Pass"</formula>
    </cfRule>
    <cfRule type="cellIs" dxfId="1350" priority="1880" operator="equal">
      <formula>"Fail"</formula>
    </cfRule>
  </conditionalFormatting>
  <conditionalFormatting sqref="AL41:AL42">
    <cfRule type="cellIs" dxfId="1349" priority="1877" operator="equal">
      <formula>"Pass"</formula>
    </cfRule>
    <cfRule type="cellIs" dxfId="1348" priority="1878" operator="equal">
      <formula>"Fail"</formula>
    </cfRule>
  </conditionalFormatting>
  <conditionalFormatting sqref="AH41:AH42">
    <cfRule type="cellIs" dxfId="1347" priority="1876" operator="greaterThan">
      <formula>0</formula>
    </cfRule>
  </conditionalFormatting>
  <conditionalFormatting sqref="AK41:AK42">
    <cfRule type="cellIs" dxfId="1346" priority="1875" operator="greaterThan">
      <formula>0</formula>
    </cfRule>
  </conditionalFormatting>
  <conditionalFormatting sqref="AP41:AP42">
    <cfRule type="cellIs" dxfId="1345" priority="1873" operator="equal">
      <formula>"Pass"</formula>
    </cfRule>
    <cfRule type="cellIs" dxfId="1344" priority="1874" operator="equal">
      <formula>"Fail"</formula>
    </cfRule>
  </conditionalFormatting>
  <conditionalFormatting sqref="AS41:AS42">
    <cfRule type="cellIs" dxfId="1343" priority="1871" operator="equal">
      <formula>"Pass"</formula>
    </cfRule>
    <cfRule type="cellIs" dxfId="1342" priority="1872" operator="equal">
      <formula>"Fail"</formula>
    </cfRule>
  </conditionalFormatting>
  <conditionalFormatting sqref="AO41:AO42">
    <cfRule type="cellIs" dxfId="1341" priority="1870" operator="lessThan">
      <formula>0</formula>
    </cfRule>
  </conditionalFormatting>
  <conditionalFormatting sqref="AR41:AR42">
    <cfRule type="cellIs" dxfId="1340" priority="1869" operator="lessThan">
      <formula>0</formula>
    </cfRule>
  </conditionalFormatting>
  <conditionalFormatting sqref="AW41:AW42">
    <cfRule type="cellIs" dxfId="1339" priority="1867" operator="equal">
      <formula>"Pass"</formula>
    </cfRule>
    <cfRule type="cellIs" dxfId="1338" priority="1868" operator="equal">
      <formula>"Fail"</formula>
    </cfRule>
  </conditionalFormatting>
  <conditionalFormatting sqref="AY41:AY42">
    <cfRule type="cellIs" dxfId="1337" priority="1865" operator="equal">
      <formula>"Pass"</formula>
    </cfRule>
    <cfRule type="cellIs" dxfId="1336" priority="1866" operator="equal">
      <formula>"Fail"</formula>
    </cfRule>
  </conditionalFormatting>
  <conditionalFormatting sqref="X41:X42">
    <cfRule type="cellIs" dxfId="1335" priority="1863" operator="equal">
      <formula>"Pass"</formula>
    </cfRule>
    <cfRule type="cellIs" dxfId="1334" priority="1864" operator="equal">
      <formula>"Fail"</formula>
    </cfRule>
  </conditionalFormatting>
  <conditionalFormatting sqref="Z41:Z42">
    <cfRule type="cellIs" dxfId="1333" priority="1861" operator="equal">
      <formula>"Pass"</formula>
    </cfRule>
    <cfRule type="cellIs" dxfId="1332" priority="1862" operator="equal">
      <formula>"Fail"</formula>
    </cfRule>
  </conditionalFormatting>
  <conditionalFormatting sqref="H41:H42">
    <cfRule type="cellIs" dxfId="1331" priority="1854" operator="between">
      <formula>-1.5</formula>
      <formula>1.5</formula>
    </cfRule>
    <cfRule type="cellIs" dxfId="1330" priority="1855" operator="lessThan">
      <formula>-1.5</formula>
    </cfRule>
    <cfRule type="cellIs" dxfId="1329" priority="1856" operator="greaterThan">
      <formula>1.5</formula>
    </cfRule>
  </conditionalFormatting>
  <conditionalFormatting sqref="R41:R42">
    <cfRule type="cellIs" dxfId="1328" priority="1852" operator="lessThan">
      <formula>-10</formula>
    </cfRule>
    <cfRule type="cellIs" dxfId="1327" priority="1853" operator="greaterThan">
      <formula>10</formula>
    </cfRule>
  </conditionalFormatting>
  <conditionalFormatting sqref="T41:T42">
    <cfRule type="cellIs" dxfId="1326" priority="1850" operator="lessThan">
      <formula>-10</formula>
    </cfRule>
    <cfRule type="cellIs" dxfId="1325" priority="1851" operator="greaterThan">
      <formula>10</formula>
    </cfRule>
  </conditionalFormatting>
  <conditionalFormatting sqref="W41:W42">
    <cfRule type="cellIs" dxfId="1324" priority="1849" operator="greaterThan">
      <formula>$V$8</formula>
    </cfRule>
  </conditionalFormatting>
  <conditionalFormatting sqref="Y41:Y42">
    <cfRule type="cellIs" dxfId="1323" priority="1848" operator="greaterThan">
      <formula>$V$8</formula>
    </cfRule>
  </conditionalFormatting>
  <conditionalFormatting sqref="AE41:AE42">
    <cfRule type="cellIs" dxfId="1322" priority="1842" operator="equal">
      <formula>"Pass"</formula>
    </cfRule>
    <cfRule type="cellIs" dxfId="1321" priority="1843" operator="equal">
      <formula>"Fail"</formula>
    </cfRule>
  </conditionalFormatting>
  <conditionalFormatting sqref="AV43">
    <cfRule type="cellIs" dxfId="1320" priority="2054" operator="lessThan">
      <formula>$AT43:$AT44-0</formula>
    </cfRule>
  </conditionalFormatting>
  <conditionalFormatting sqref="D37 G37">
    <cfRule type="cellIs" dxfId="1319" priority="2055" operator="lessThan">
      <formula>$C37:$C44-1.5</formula>
    </cfRule>
    <cfRule type="cellIs" dxfId="1318" priority="2056" operator="greaterThan">
      <formula>$C37:$C44+1.5</formula>
    </cfRule>
  </conditionalFormatting>
  <conditionalFormatting sqref="K37 N37">
    <cfRule type="cellIs" dxfId="1317" priority="2057" operator="greaterThan">
      <formula>$J37:$J44-2</formula>
    </cfRule>
  </conditionalFormatting>
  <conditionalFormatting sqref="AB37">
    <cfRule type="cellIs" dxfId="1316" priority="2058" operator="greaterThan">
      <formula>$AA37:$AA44-0</formula>
    </cfRule>
  </conditionalFormatting>
  <conditionalFormatting sqref="AG37">
    <cfRule type="cellIs" dxfId="1315" priority="2059" operator="greaterThan">
      <formula>$AF37:$AF44-0</formula>
    </cfRule>
  </conditionalFormatting>
  <conditionalFormatting sqref="AN37">
    <cfRule type="cellIs" dxfId="1314" priority="2060" operator="lessThan">
      <formula>$AM37:$AM44-0</formula>
    </cfRule>
  </conditionalFormatting>
  <conditionalFormatting sqref="AV37">
    <cfRule type="cellIs" dxfId="1313" priority="2061" operator="lessThan">
      <formula>$AT37:$AT44-0</formula>
    </cfRule>
  </conditionalFormatting>
  <conditionalFormatting sqref="D41 G41">
    <cfRule type="cellIs" dxfId="1312" priority="2062" operator="lessThan">
      <formula>$C41:$C44-1.5</formula>
    </cfRule>
    <cfRule type="cellIs" dxfId="1311" priority="2063" operator="greaterThan">
      <formula>$C41:$C44+1.5</formula>
    </cfRule>
  </conditionalFormatting>
  <conditionalFormatting sqref="K41 N41">
    <cfRule type="cellIs" dxfId="1310" priority="2064" operator="greaterThan">
      <formula>$J41:$J44-2</formula>
    </cfRule>
  </conditionalFormatting>
  <conditionalFormatting sqref="AB41">
    <cfRule type="cellIs" dxfId="1309" priority="2065" operator="greaterThan">
      <formula>$AA41:$AA44-0</formula>
    </cfRule>
  </conditionalFormatting>
  <conditionalFormatting sqref="AG41">
    <cfRule type="cellIs" dxfId="1308" priority="2066" operator="greaterThan">
      <formula>$AF41:$AF44-0</formula>
    </cfRule>
  </conditionalFormatting>
  <conditionalFormatting sqref="AN41">
    <cfRule type="cellIs" dxfId="1307" priority="2067" operator="lessThan">
      <formula>$AM41:$AM44-0</formula>
    </cfRule>
  </conditionalFormatting>
  <conditionalFormatting sqref="AV41">
    <cfRule type="cellIs" dxfId="1306" priority="2068" operator="lessThan">
      <formula>$AT41:$AT44-0</formula>
    </cfRule>
  </conditionalFormatting>
  <conditionalFormatting sqref="AV44">
    <cfRule type="cellIs" dxfId="1305" priority="2069" operator="lessThan">
      <formula>$AT44:$AT127-0</formula>
    </cfRule>
  </conditionalFormatting>
  <conditionalFormatting sqref="K42">
    <cfRule type="cellIs" dxfId="1304" priority="2072" operator="greaterThan">
      <formula>$J42:$J127-2</formula>
    </cfRule>
  </conditionalFormatting>
  <conditionalFormatting sqref="AB42">
    <cfRule type="cellIs" dxfId="1303" priority="2073" operator="greaterThan">
      <formula>$AA42:$AA127-0</formula>
    </cfRule>
  </conditionalFormatting>
  <conditionalFormatting sqref="AG42">
    <cfRule type="cellIs" dxfId="1302" priority="2074" operator="greaterThan">
      <formula>$AF42:$AF127-0</formula>
    </cfRule>
  </conditionalFormatting>
  <conditionalFormatting sqref="AN42">
    <cfRule type="cellIs" dxfId="1301" priority="2075" operator="lessThan">
      <formula>$AM42:$AM127-0</formula>
    </cfRule>
  </conditionalFormatting>
  <conditionalFormatting sqref="AV42">
    <cfRule type="cellIs" dxfId="1300" priority="2076" operator="lessThan">
      <formula>$AT42:$AT127-0</formula>
    </cfRule>
  </conditionalFormatting>
  <conditionalFormatting sqref="AX52">
    <cfRule type="cellIs" dxfId="1299" priority="1819" operator="lessThan">
      <formula>$AT52:$AT135-0</formula>
    </cfRule>
  </conditionalFormatting>
  <conditionalFormatting sqref="N50">
    <cfRule type="cellIs" dxfId="1298" priority="1822" operator="greaterThan">
      <formula>$J50:$J135-2</formula>
    </cfRule>
  </conditionalFormatting>
  <conditionalFormatting sqref="AD50">
    <cfRule type="cellIs" dxfId="1297" priority="1823" operator="greaterThan">
      <formula>$AA50:$AA135-0</formula>
    </cfRule>
  </conditionalFormatting>
  <conditionalFormatting sqref="AJ50">
    <cfRule type="cellIs" dxfId="1296" priority="1824" operator="greaterThan">
      <formula>$AF50:$AF135-0</formula>
    </cfRule>
  </conditionalFormatting>
  <conditionalFormatting sqref="AQ50">
    <cfRule type="cellIs" dxfId="1295" priority="1825" operator="lessThan">
      <formula>$AM50:$AM135-0</formula>
    </cfRule>
  </conditionalFormatting>
  <conditionalFormatting sqref="AX50">
    <cfRule type="cellIs" dxfId="1294" priority="1826" operator="lessThan">
      <formula>$AT50:$AT135-0</formula>
    </cfRule>
  </conditionalFormatting>
  <conditionalFormatting sqref="E48 E51:E52">
    <cfRule type="cellIs" dxfId="1293" priority="1791" operator="between">
      <formula>-1.5</formula>
      <formula>1.5</formula>
    </cfRule>
    <cfRule type="cellIs" dxfId="1292" priority="1794" operator="lessThan">
      <formula>-1.5</formula>
    </cfRule>
    <cfRule type="cellIs" dxfId="1291" priority="1795" operator="greaterThan">
      <formula>1.5</formula>
    </cfRule>
  </conditionalFormatting>
  <conditionalFormatting sqref="F48 F51:F52">
    <cfRule type="cellIs" dxfId="1290" priority="1792" operator="equal">
      <formula>"Pass"</formula>
    </cfRule>
    <cfRule type="cellIs" dxfId="1289" priority="1793" operator="equal">
      <formula>"Fail"</formula>
    </cfRule>
  </conditionalFormatting>
  <conditionalFormatting sqref="I48 I51:I52">
    <cfRule type="cellIs" dxfId="1288" priority="1789" operator="equal">
      <formula>"Pass"</formula>
    </cfRule>
    <cfRule type="cellIs" dxfId="1287" priority="1790" operator="equal">
      <formula>"Fail"</formula>
    </cfRule>
  </conditionalFormatting>
  <conditionalFormatting sqref="M48 M51:M52">
    <cfRule type="cellIs" dxfId="1286" priority="1787" operator="equal">
      <formula>"Pass"</formula>
    </cfRule>
    <cfRule type="cellIs" dxfId="1285" priority="1788" operator="equal">
      <formula>"Fail"</formula>
    </cfRule>
  </conditionalFormatting>
  <conditionalFormatting sqref="P48 P51:P52">
    <cfRule type="cellIs" dxfId="1284" priority="1785" operator="equal">
      <formula>"Pass"</formula>
    </cfRule>
    <cfRule type="cellIs" dxfId="1283" priority="1786" operator="equal">
      <formula>"Fail"</formula>
    </cfRule>
  </conditionalFormatting>
  <conditionalFormatting sqref="L48 L51:L52">
    <cfRule type="cellIs" dxfId="1282" priority="1783" operator="lessThanOrEqual">
      <formula>-2</formula>
    </cfRule>
    <cfRule type="cellIs" dxfId="1281" priority="1784" operator="greaterThan">
      <formula>-2</formula>
    </cfRule>
  </conditionalFormatting>
  <conditionalFormatting sqref="O48 O51:O52">
    <cfRule type="cellIs" dxfId="1280" priority="1781" operator="lessThanOrEqual">
      <formula>-2</formula>
    </cfRule>
    <cfRule type="cellIs" dxfId="1279" priority="1782" operator="greaterThan">
      <formula>-2</formula>
    </cfRule>
  </conditionalFormatting>
  <conditionalFormatting sqref="S48 S51:S52">
    <cfRule type="cellIs" dxfId="1278" priority="1779" operator="equal">
      <formula>"Pass"</formula>
    </cfRule>
    <cfRule type="cellIs" dxfId="1277" priority="1780" operator="equal">
      <formula>"Fail"</formula>
    </cfRule>
  </conditionalFormatting>
  <conditionalFormatting sqref="U48 U51:U52">
    <cfRule type="cellIs" dxfId="1276" priority="1777" operator="equal">
      <formula>"Pass"</formula>
    </cfRule>
    <cfRule type="cellIs" dxfId="1275" priority="1778" operator="equal">
      <formula>"Fail"</formula>
    </cfRule>
  </conditionalFormatting>
  <conditionalFormatting sqref="AC48 AC51:AC52">
    <cfRule type="cellIs" dxfId="1274" priority="1767" operator="equal">
      <formula>"Pass"</formula>
    </cfRule>
    <cfRule type="cellIs" dxfId="1273" priority="1768" operator="equal">
      <formula>"Fail"</formula>
    </cfRule>
  </conditionalFormatting>
  <conditionalFormatting sqref="AI48 AI51:AI52">
    <cfRule type="cellIs" dxfId="1272" priority="1765" operator="equal">
      <formula>"Pass"</formula>
    </cfRule>
    <cfRule type="cellIs" dxfId="1271" priority="1766" operator="equal">
      <formula>"Fail"</formula>
    </cfRule>
  </conditionalFormatting>
  <conditionalFormatting sqref="AL48 AL51:AL52">
    <cfRule type="cellIs" dxfId="1270" priority="1763" operator="equal">
      <formula>"Pass"</formula>
    </cfRule>
    <cfRule type="cellIs" dxfId="1269" priority="1764" operator="equal">
      <formula>"Fail"</formula>
    </cfRule>
  </conditionalFormatting>
  <conditionalFormatting sqref="AH48 AH51:AH52">
    <cfRule type="cellIs" dxfId="1268" priority="1762" operator="greaterThan">
      <formula>0</formula>
    </cfRule>
  </conditionalFormatting>
  <conditionalFormatting sqref="AK48 AK51:AK52">
    <cfRule type="cellIs" dxfId="1267" priority="1761" operator="greaterThan">
      <formula>0</formula>
    </cfRule>
  </conditionalFormatting>
  <conditionalFormatting sqref="AP48 AP51:AP52">
    <cfRule type="cellIs" dxfId="1266" priority="1759" operator="equal">
      <formula>"Pass"</formula>
    </cfRule>
    <cfRule type="cellIs" dxfId="1265" priority="1760" operator="equal">
      <formula>"Fail"</formula>
    </cfRule>
  </conditionalFormatting>
  <conditionalFormatting sqref="AS48 AS51:AS52">
    <cfRule type="cellIs" dxfId="1264" priority="1757" operator="equal">
      <formula>"Pass"</formula>
    </cfRule>
    <cfRule type="cellIs" dxfId="1263" priority="1758" operator="equal">
      <formula>"Fail"</formula>
    </cfRule>
  </conditionalFormatting>
  <conditionalFormatting sqref="AO48 AO51:AO52">
    <cfRule type="cellIs" dxfId="1262" priority="1756" operator="lessThan">
      <formula>0</formula>
    </cfRule>
  </conditionalFormatting>
  <conditionalFormatting sqref="AR48 AR51:AR52">
    <cfRule type="cellIs" dxfId="1261" priority="1755" operator="lessThan">
      <formula>0</formula>
    </cfRule>
  </conditionalFormatting>
  <conditionalFormatting sqref="AW48 AW51:AW52">
    <cfRule type="cellIs" dxfId="1260" priority="1753" operator="equal">
      <formula>"Pass"</formula>
    </cfRule>
    <cfRule type="cellIs" dxfId="1259" priority="1754" operator="equal">
      <formula>"Fail"</formula>
    </cfRule>
  </conditionalFormatting>
  <conditionalFormatting sqref="AY48 AY51:AY52">
    <cfRule type="cellIs" dxfId="1258" priority="1751" operator="equal">
      <formula>"Pass"</formula>
    </cfRule>
    <cfRule type="cellIs" dxfId="1257" priority="1752" operator="equal">
      <formula>"Fail"</formula>
    </cfRule>
  </conditionalFormatting>
  <conditionalFormatting sqref="X48 X51:X52">
    <cfRule type="cellIs" dxfId="1256" priority="1749" operator="equal">
      <formula>"Pass"</formula>
    </cfRule>
    <cfRule type="cellIs" dxfId="1255" priority="1750" operator="equal">
      <formula>"Fail"</formula>
    </cfRule>
  </conditionalFormatting>
  <conditionalFormatting sqref="Z48 Z51:Z52">
    <cfRule type="cellIs" dxfId="1254" priority="1747" operator="equal">
      <formula>"Pass"</formula>
    </cfRule>
    <cfRule type="cellIs" dxfId="1253" priority="1748" operator="equal">
      <formula>"Fail"</formula>
    </cfRule>
  </conditionalFormatting>
  <conditionalFormatting sqref="U45:U47">
    <cfRule type="cellIs" dxfId="1252" priority="1705" operator="equal">
      <formula>"Pass"</formula>
    </cfRule>
    <cfRule type="cellIs" dxfId="1251" priority="1706" operator="equal">
      <formula>"Fail"</formula>
    </cfRule>
  </conditionalFormatting>
  <conditionalFormatting sqref="H48 H51:H52">
    <cfRule type="cellIs" dxfId="1250" priority="1740" operator="between">
      <formula>-1.5</formula>
      <formula>1.5</formula>
    </cfRule>
    <cfRule type="cellIs" dxfId="1249" priority="1741" operator="lessThan">
      <formula>-1.5</formula>
    </cfRule>
    <cfRule type="cellIs" dxfId="1248" priority="1742" operator="greaterThan">
      <formula>1.5</formula>
    </cfRule>
  </conditionalFormatting>
  <conditionalFormatting sqref="R48 R51:R52">
    <cfRule type="cellIs" dxfId="1247" priority="1738" operator="lessThan">
      <formula>-10</formula>
    </cfRule>
    <cfRule type="cellIs" dxfId="1246" priority="1739" operator="greaterThan">
      <formula>10</formula>
    </cfRule>
  </conditionalFormatting>
  <conditionalFormatting sqref="T48 T51:T52">
    <cfRule type="cellIs" dxfId="1245" priority="1736" operator="lessThan">
      <formula>-10</formula>
    </cfRule>
    <cfRule type="cellIs" dxfId="1244" priority="1737" operator="greaterThan">
      <formula>10</formula>
    </cfRule>
  </conditionalFormatting>
  <conditionalFormatting sqref="W48 W51:W52">
    <cfRule type="cellIs" dxfId="1243" priority="1735" operator="greaterThan">
      <formula>$V$8</formula>
    </cfRule>
  </conditionalFormatting>
  <conditionalFormatting sqref="Y48 Y51:Y52">
    <cfRule type="cellIs" dxfId="1242" priority="1734" operator="greaterThan">
      <formula>$V$8</formula>
    </cfRule>
  </conditionalFormatting>
  <conditionalFormatting sqref="AE48 AE51:AE52">
    <cfRule type="cellIs" dxfId="1241" priority="1728" operator="equal">
      <formula>"Pass"</formula>
    </cfRule>
    <cfRule type="cellIs" dxfId="1240" priority="1729" operator="equal">
      <formula>"Fail"</formula>
    </cfRule>
  </conditionalFormatting>
  <conditionalFormatting sqref="E45:E47">
    <cfRule type="cellIs" dxfId="1239" priority="1719" operator="between">
      <formula>-1.5</formula>
      <formula>1.5</formula>
    </cfRule>
    <cfRule type="cellIs" dxfId="1238" priority="1722" operator="lessThan">
      <formula>-1.5</formula>
    </cfRule>
    <cfRule type="cellIs" dxfId="1237" priority="1723" operator="greaterThan">
      <formula>1.5</formula>
    </cfRule>
  </conditionalFormatting>
  <conditionalFormatting sqref="F45:F47">
    <cfRule type="cellIs" dxfId="1236" priority="1720" operator="equal">
      <formula>"Pass"</formula>
    </cfRule>
    <cfRule type="cellIs" dxfId="1235" priority="1721" operator="equal">
      <formula>"Fail"</formula>
    </cfRule>
  </conditionalFormatting>
  <conditionalFormatting sqref="I45:I47">
    <cfRule type="cellIs" dxfId="1234" priority="1717" operator="equal">
      <formula>"Pass"</formula>
    </cfRule>
    <cfRule type="cellIs" dxfId="1233" priority="1718" operator="equal">
      <formula>"Fail"</formula>
    </cfRule>
  </conditionalFormatting>
  <conditionalFormatting sqref="M45:M47">
    <cfRule type="cellIs" dxfId="1232" priority="1715" operator="equal">
      <formula>"Pass"</formula>
    </cfRule>
    <cfRule type="cellIs" dxfId="1231" priority="1716" operator="equal">
      <formula>"Fail"</formula>
    </cfRule>
  </conditionalFormatting>
  <conditionalFormatting sqref="P45:P47">
    <cfRule type="cellIs" dxfId="1230" priority="1713" operator="equal">
      <formula>"Pass"</formula>
    </cfRule>
    <cfRule type="cellIs" dxfId="1229" priority="1714" operator="equal">
      <formula>"Fail"</formula>
    </cfRule>
  </conditionalFormatting>
  <conditionalFormatting sqref="L45:L47">
    <cfRule type="cellIs" dxfId="1228" priority="1711" operator="lessThanOrEqual">
      <formula>-2</formula>
    </cfRule>
    <cfRule type="cellIs" dxfId="1227" priority="1712" operator="greaterThan">
      <formula>-2</formula>
    </cfRule>
  </conditionalFormatting>
  <conditionalFormatting sqref="O45:O47">
    <cfRule type="cellIs" dxfId="1226" priority="1709" operator="lessThanOrEqual">
      <formula>-2</formula>
    </cfRule>
    <cfRule type="cellIs" dxfId="1225" priority="1710" operator="greaterThan">
      <formula>-2</formula>
    </cfRule>
  </conditionalFormatting>
  <conditionalFormatting sqref="S45:S47">
    <cfRule type="cellIs" dxfId="1224" priority="1707" operator="equal">
      <formula>"Pass"</formula>
    </cfRule>
    <cfRule type="cellIs" dxfId="1223" priority="1708" operator="equal">
      <formula>"Fail"</formula>
    </cfRule>
  </conditionalFormatting>
  <conditionalFormatting sqref="AC45:AC47">
    <cfRule type="cellIs" dxfId="1222" priority="1695" operator="equal">
      <formula>"Pass"</formula>
    </cfRule>
    <cfRule type="cellIs" dxfId="1221" priority="1696" operator="equal">
      <formula>"Fail"</formula>
    </cfRule>
  </conditionalFormatting>
  <conditionalFormatting sqref="AI45:AI47">
    <cfRule type="cellIs" dxfId="1220" priority="1693" operator="equal">
      <formula>"Pass"</formula>
    </cfRule>
    <cfRule type="cellIs" dxfId="1219" priority="1694" operator="equal">
      <formula>"Fail"</formula>
    </cfRule>
  </conditionalFormatting>
  <conditionalFormatting sqref="AL45:AL47">
    <cfRule type="cellIs" dxfId="1218" priority="1691" operator="equal">
      <formula>"Pass"</formula>
    </cfRule>
    <cfRule type="cellIs" dxfId="1217" priority="1692" operator="equal">
      <formula>"Fail"</formula>
    </cfRule>
  </conditionalFormatting>
  <conditionalFormatting sqref="AH45:AH47">
    <cfRule type="cellIs" dxfId="1216" priority="1690" operator="greaterThan">
      <formula>0</formula>
    </cfRule>
  </conditionalFormatting>
  <conditionalFormatting sqref="AK45:AK47">
    <cfRule type="cellIs" dxfId="1215" priority="1689" operator="greaterThan">
      <formula>0</formula>
    </cfRule>
  </conditionalFormatting>
  <conditionalFormatting sqref="AP45:AP47">
    <cfRule type="cellIs" dxfId="1214" priority="1687" operator="equal">
      <formula>"Pass"</formula>
    </cfRule>
    <cfRule type="cellIs" dxfId="1213" priority="1688" operator="equal">
      <formula>"Fail"</formula>
    </cfRule>
  </conditionalFormatting>
  <conditionalFormatting sqref="AS45:AS47">
    <cfRule type="cellIs" dxfId="1212" priority="1685" operator="equal">
      <formula>"Pass"</formula>
    </cfRule>
    <cfRule type="cellIs" dxfId="1211" priority="1686" operator="equal">
      <formula>"Fail"</formula>
    </cfRule>
  </conditionalFormatting>
  <conditionalFormatting sqref="AO45:AO47">
    <cfRule type="cellIs" dxfId="1210" priority="1684" operator="lessThan">
      <formula>0</formula>
    </cfRule>
  </conditionalFormatting>
  <conditionalFormatting sqref="AR45:AR47">
    <cfRule type="cellIs" dxfId="1209" priority="1683" operator="lessThan">
      <formula>0</formula>
    </cfRule>
  </conditionalFormatting>
  <conditionalFormatting sqref="AW45:AW47">
    <cfRule type="cellIs" dxfId="1208" priority="1681" operator="equal">
      <formula>"Pass"</formula>
    </cfRule>
    <cfRule type="cellIs" dxfId="1207" priority="1682" operator="equal">
      <formula>"Fail"</formula>
    </cfRule>
  </conditionalFormatting>
  <conditionalFormatting sqref="AY45:AY47">
    <cfRule type="cellIs" dxfId="1206" priority="1679" operator="equal">
      <formula>"Pass"</formula>
    </cfRule>
    <cfRule type="cellIs" dxfId="1205" priority="1680" operator="equal">
      <formula>"Fail"</formula>
    </cfRule>
  </conditionalFormatting>
  <conditionalFormatting sqref="X45:X47">
    <cfRule type="cellIs" dxfId="1204" priority="1677" operator="equal">
      <formula>"Pass"</formula>
    </cfRule>
    <cfRule type="cellIs" dxfId="1203" priority="1678" operator="equal">
      <formula>"Fail"</formula>
    </cfRule>
  </conditionalFormatting>
  <conditionalFormatting sqref="Z45:Z47">
    <cfRule type="cellIs" dxfId="1202" priority="1675" operator="equal">
      <formula>"Pass"</formula>
    </cfRule>
    <cfRule type="cellIs" dxfId="1201" priority="1676" operator="equal">
      <formula>"Fail"</formula>
    </cfRule>
  </conditionalFormatting>
  <conditionalFormatting sqref="U49:U50">
    <cfRule type="cellIs" dxfId="1200" priority="1633" operator="equal">
      <formula>"Pass"</formula>
    </cfRule>
    <cfRule type="cellIs" dxfId="1199" priority="1634" operator="equal">
      <formula>"Fail"</formula>
    </cfRule>
  </conditionalFormatting>
  <conditionalFormatting sqref="H45:H47">
    <cfRule type="cellIs" dxfId="1198" priority="1668" operator="between">
      <formula>-1.5</formula>
      <formula>1.5</formula>
    </cfRule>
    <cfRule type="cellIs" dxfId="1197" priority="1669" operator="lessThan">
      <formula>-1.5</formula>
    </cfRule>
    <cfRule type="cellIs" dxfId="1196" priority="1670" operator="greaterThan">
      <formula>1.5</formula>
    </cfRule>
  </conditionalFormatting>
  <conditionalFormatting sqref="R45:R47">
    <cfRule type="cellIs" dxfId="1195" priority="1666" operator="lessThan">
      <formula>-10</formula>
    </cfRule>
    <cfRule type="cellIs" dxfId="1194" priority="1667" operator="greaterThan">
      <formula>10</formula>
    </cfRule>
  </conditionalFormatting>
  <conditionalFormatting sqref="T45:T47">
    <cfRule type="cellIs" dxfId="1193" priority="1664" operator="lessThan">
      <formula>-10</formula>
    </cfRule>
    <cfRule type="cellIs" dxfId="1192" priority="1665" operator="greaterThan">
      <formula>10</formula>
    </cfRule>
  </conditionalFormatting>
  <conditionalFormatting sqref="W45:W47">
    <cfRule type="cellIs" dxfId="1191" priority="1663" operator="greaterThan">
      <formula>$V$8</formula>
    </cfRule>
  </conditionalFormatting>
  <conditionalFormatting sqref="Y45:Y47">
    <cfRule type="cellIs" dxfId="1190" priority="1662" operator="greaterThan">
      <formula>$V$8</formula>
    </cfRule>
  </conditionalFormatting>
  <conditionalFormatting sqref="AE45:AE47">
    <cfRule type="cellIs" dxfId="1189" priority="1656" operator="equal">
      <formula>"Pass"</formula>
    </cfRule>
    <cfRule type="cellIs" dxfId="1188" priority="1657" operator="equal">
      <formula>"Fail"</formula>
    </cfRule>
  </conditionalFormatting>
  <conditionalFormatting sqref="E49:E50">
    <cfRule type="cellIs" dxfId="1187" priority="1647" operator="between">
      <formula>-1.5</formula>
      <formula>1.5</formula>
    </cfRule>
    <cfRule type="cellIs" dxfId="1186" priority="1650" operator="lessThan">
      <formula>-1.5</formula>
    </cfRule>
    <cfRule type="cellIs" dxfId="1185" priority="1651" operator="greaterThan">
      <formula>1.5</formula>
    </cfRule>
  </conditionalFormatting>
  <conditionalFormatting sqref="F49:F50">
    <cfRule type="cellIs" dxfId="1184" priority="1648" operator="equal">
      <formula>"Pass"</formula>
    </cfRule>
    <cfRule type="cellIs" dxfId="1183" priority="1649" operator="equal">
      <formula>"Fail"</formula>
    </cfRule>
  </conditionalFormatting>
  <conditionalFormatting sqref="I49:I50">
    <cfRule type="cellIs" dxfId="1182" priority="1645" operator="equal">
      <formula>"Pass"</formula>
    </cfRule>
    <cfRule type="cellIs" dxfId="1181" priority="1646" operator="equal">
      <formula>"Fail"</formula>
    </cfRule>
  </conditionalFormatting>
  <conditionalFormatting sqref="M49:M50">
    <cfRule type="cellIs" dxfId="1180" priority="1643" operator="equal">
      <formula>"Pass"</formula>
    </cfRule>
    <cfRule type="cellIs" dxfId="1179" priority="1644" operator="equal">
      <formula>"Fail"</formula>
    </cfRule>
  </conditionalFormatting>
  <conditionalFormatting sqref="P49:P50">
    <cfRule type="cellIs" dxfId="1178" priority="1641" operator="equal">
      <formula>"Pass"</formula>
    </cfRule>
    <cfRule type="cellIs" dxfId="1177" priority="1642" operator="equal">
      <formula>"Fail"</formula>
    </cfRule>
  </conditionalFormatting>
  <conditionalFormatting sqref="L49:L50">
    <cfRule type="cellIs" dxfId="1176" priority="1639" operator="lessThanOrEqual">
      <formula>-2</formula>
    </cfRule>
    <cfRule type="cellIs" dxfId="1175" priority="1640" operator="greaterThan">
      <formula>-2</formula>
    </cfRule>
  </conditionalFormatting>
  <conditionalFormatting sqref="O49:O50">
    <cfRule type="cellIs" dxfId="1174" priority="1637" operator="lessThanOrEqual">
      <formula>-2</formula>
    </cfRule>
    <cfRule type="cellIs" dxfId="1173" priority="1638" operator="greaterThan">
      <formula>-2</formula>
    </cfRule>
  </conditionalFormatting>
  <conditionalFormatting sqref="S49:S50">
    <cfRule type="cellIs" dxfId="1172" priority="1635" operator="equal">
      <formula>"Pass"</formula>
    </cfRule>
    <cfRule type="cellIs" dxfId="1171" priority="1636" operator="equal">
      <formula>"Fail"</formula>
    </cfRule>
  </conditionalFormatting>
  <conditionalFormatting sqref="AC49:AC50">
    <cfRule type="cellIs" dxfId="1170" priority="1623" operator="equal">
      <formula>"Pass"</formula>
    </cfRule>
    <cfRule type="cellIs" dxfId="1169" priority="1624" operator="equal">
      <formula>"Fail"</formula>
    </cfRule>
  </conditionalFormatting>
  <conditionalFormatting sqref="AI49:AI50">
    <cfRule type="cellIs" dxfId="1168" priority="1621" operator="equal">
      <formula>"Pass"</formula>
    </cfRule>
    <cfRule type="cellIs" dxfId="1167" priority="1622" operator="equal">
      <formula>"Fail"</formula>
    </cfRule>
  </conditionalFormatting>
  <conditionalFormatting sqref="AL49:AL50">
    <cfRule type="cellIs" dxfId="1166" priority="1619" operator="equal">
      <formula>"Pass"</formula>
    </cfRule>
    <cfRule type="cellIs" dxfId="1165" priority="1620" operator="equal">
      <formula>"Fail"</formula>
    </cfRule>
  </conditionalFormatting>
  <conditionalFormatting sqref="AH49:AH50">
    <cfRule type="cellIs" dxfId="1164" priority="1618" operator="greaterThan">
      <formula>0</formula>
    </cfRule>
  </conditionalFormatting>
  <conditionalFormatting sqref="AK49:AK50">
    <cfRule type="cellIs" dxfId="1163" priority="1617" operator="greaterThan">
      <formula>0</formula>
    </cfRule>
  </conditionalFormatting>
  <conditionalFormatting sqref="AP49:AP50">
    <cfRule type="cellIs" dxfId="1162" priority="1615" operator="equal">
      <formula>"Pass"</formula>
    </cfRule>
    <cfRule type="cellIs" dxfId="1161" priority="1616" operator="equal">
      <formula>"Fail"</formula>
    </cfRule>
  </conditionalFormatting>
  <conditionalFormatting sqref="AS49:AS50">
    <cfRule type="cellIs" dxfId="1160" priority="1613" operator="equal">
      <formula>"Pass"</formula>
    </cfRule>
    <cfRule type="cellIs" dxfId="1159" priority="1614" operator="equal">
      <formula>"Fail"</formula>
    </cfRule>
  </conditionalFormatting>
  <conditionalFormatting sqref="AO49:AO50">
    <cfRule type="cellIs" dxfId="1158" priority="1612" operator="lessThan">
      <formula>0</formula>
    </cfRule>
  </conditionalFormatting>
  <conditionalFormatting sqref="AR49:AR50">
    <cfRule type="cellIs" dxfId="1157" priority="1611" operator="lessThan">
      <formula>0</formula>
    </cfRule>
  </conditionalFormatting>
  <conditionalFormatting sqref="AW49:AW50">
    <cfRule type="cellIs" dxfId="1156" priority="1609" operator="equal">
      <formula>"Pass"</formula>
    </cfRule>
    <cfRule type="cellIs" dxfId="1155" priority="1610" operator="equal">
      <formula>"Fail"</formula>
    </cfRule>
  </conditionalFormatting>
  <conditionalFormatting sqref="AY49:AY50">
    <cfRule type="cellIs" dxfId="1154" priority="1607" operator="equal">
      <formula>"Pass"</formula>
    </cfRule>
    <cfRule type="cellIs" dxfId="1153" priority="1608" operator="equal">
      <formula>"Fail"</formula>
    </cfRule>
  </conditionalFormatting>
  <conditionalFormatting sqref="X49:X50">
    <cfRule type="cellIs" dxfId="1152" priority="1605" operator="equal">
      <formula>"Pass"</formula>
    </cfRule>
    <cfRule type="cellIs" dxfId="1151" priority="1606" operator="equal">
      <formula>"Fail"</formula>
    </cfRule>
  </conditionalFormatting>
  <conditionalFormatting sqref="Z49:Z50">
    <cfRule type="cellIs" dxfId="1150" priority="1603" operator="equal">
      <formula>"Pass"</formula>
    </cfRule>
    <cfRule type="cellIs" dxfId="1149" priority="1604" operator="equal">
      <formula>"Fail"</formula>
    </cfRule>
  </conditionalFormatting>
  <conditionalFormatting sqref="H49:H50">
    <cfRule type="cellIs" dxfId="1148" priority="1596" operator="between">
      <formula>-1.5</formula>
      <formula>1.5</formula>
    </cfRule>
    <cfRule type="cellIs" dxfId="1147" priority="1597" operator="lessThan">
      <formula>-1.5</formula>
    </cfRule>
    <cfRule type="cellIs" dxfId="1146" priority="1598" operator="greaterThan">
      <formula>1.5</formula>
    </cfRule>
  </conditionalFormatting>
  <conditionalFormatting sqref="R49:R50">
    <cfRule type="cellIs" dxfId="1145" priority="1594" operator="lessThan">
      <formula>-10</formula>
    </cfRule>
    <cfRule type="cellIs" dxfId="1144" priority="1595" operator="greaterThan">
      <formula>10</formula>
    </cfRule>
  </conditionalFormatting>
  <conditionalFormatting sqref="T49:T50">
    <cfRule type="cellIs" dxfId="1143" priority="1592" operator="lessThan">
      <formula>-10</formula>
    </cfRule>
    <cfRule type="cellIs" dxfId="1142" priority="1593" operator="greaterThan">
      <formula>10</formula>
    </cfRule>
  </conditionalFormatting>
  <conditionalFormatting sqref="W49:W50">
    <cfRule type="cellIs" dxfId="1141" priority="1591" operator="greaterThan">
      <formula>$V$8</formula>
    </cfRule>
  </conditionalFormatting>
  <conditionalFormatting sqref="Y49:Y50">
    <cfRule type="cellIs" dxfId="1140" priority="1590" operator="greaterThan">
      <formula>$V$8</formula>
    </cfRule>
  </conditionalFormatting>
  <conditionalFormatting sqref="AE49:AE50">
    <cfRule type="cellIs" dxfId="1139" priority="1584" operator="equal">
      <formula>"Pass"</formula>
    </cfRule>
    <cfRule type="cellIs" dxfId="1138" priority="1585" operator="equal">
      <formula>"Fail"</formula>
    </cfRule>
  </conditionalFormatting>
  <conditionalFormatting sqref="AV51">
    <cfRule type="cellIs" dxfId="1137" priority="1796" operator="lessThan">
      <formula>$AT51:$AT52-0</formula>
    </cfRule>
  </conditionalFormatting>
  <conditionalFormatting sqref="D45 G45">
    <cfRule type="cellIs" dxfId="1136" priority="1797" operator="lessThan">
      <formula>$C45:$C52-1.5</formula>
    </cfRule>
    <cfRule type="cellIs" dxfId="1135" priority="1798" operator="greaterThan">
      <formula>$C45:$C52+1.5</formula>
    </cfRule>
  </conditionalFormatting>
  <conditionalFormatting sqref="K45 N45">
    <cfRule type="cellIs" dxfId="1134" priority="1799" operator="greaterThan">
      <formula>$J45:$J52-2</formula>
    </cfRule>
  </conditionalFormatting>
  <conditionalFormatting sqref="AB45">
    <cfRule type="cellIs" dxfId="1133" priority="1800" operator="greaterThan">
      <formula>$AA45:$AA52-0</formula>
    </cfRule>
  </conditionalFormatting>
  <conditionalFormatting sqref="AG45">
    <cfRule type="cellIs" dxfId="1132" priority="1801" operator="greaterThan">
      <formula>$AF45:$AF52-0</formula>
    </cfRule>
  </conditionalFormatting>
  <conditionalFormatting sqref="AN45">
    <cfRule type="cellIs" dxfId="1131" priority="1802" operator="lessThan">
      <formula>$AM45:$AM52-0</formula>
    </cfRule>
  </conditionalFormatting>
  <conditionalFormatting sqref="AV45">
    <cfRule type="cellIs" dxfId="1130" priority="1803" operator="lessThan">
      <formula>$AT45:$AT52-0</formula>
    </cfRule>
  </conditionalFormatting>
  <conditionalFormatting sqref="D49 G49">
    <cfRule type="cellIs" dxfId="1129" priority="1804" operator="lessThan">
      <formula>$C49:$C52-1.5</formula>
    </cfRule>
    <cfRule type="cellIs" dxfId="1128" priority="1805" operator="greaterThan">
      <formula>$C49:$C52+1.5</formula>
    </cfRule>
  </conditionalFormatting>
  <conditionalFormatting sqref="K49 N49">
    <cfRule type="cellIs" dxfId="1127" priority="1806" operator="greaterThan">
      <formula>$J49:$J52-2</formula>
    </cfRule>
  </conditionalFormatting>
  <conditionalFormatting sqref="AB49">
    <cfRule type="cellIs" dxfId="1126" priority="1807" operator="greaterThan">
      <formula>$AA49:$AA52-0</formula>
    </cfRule>
  </conditionalFormatting>
  <conditionalFormatting sqref="AG49">
    <cfRule type="cellIs" dxfId="1125" priority="1808" operator="greaterThan">
      <formula>$AF49:$AF52-0</formula>
    </cfRule>
  </conditionalFormatting>
  <conditionalFormatting sqref="AN49">
    <cfRule type="cellIs" dxfId="1124" priority="1809" operator="lessThan">
      <formula>$AM49:$AM52-0</formula>
    </cfRule>
  </conditionalFormatting>
  <conditionalFormatting sqref="AV49">
    <cfRule type="cellIs" dxfId="1123" priority="1810" operator="lessThan">
      <formula>$AT49:$AT52-0</formula>
    </cfRule>
  </conditionalFormatting>
  <conditionalFormatting sqref="AV52">
    <cfRule type="cellIs" dxfId="1122" priority="1811" operator="lessThan">
      <formula>$AT52:$AT135-0</formula>
    </cfRule>
  </conditionalFormatting>
  <conditionalFormatting sqref="K50">
    <cfRule type="cellIs" dxfId="1121" priority="1814" operator="greaterThan">
      <formula>$J50:$J135-2</formula>
    </cfRule>
  </conditionalFormatting>
  <conditionalFormatting sqref="AB50">
    <cfRule type="cellIs" dxfId="1120" priority="1815" operator="greaterThan">
      <formula>$AA50:$AA135-0</formula>
    </cfRule>
  </conditionalFormatting>
  <conditionalFormatting sqref="AG50">
    <cfRule type="cellIs" dxfId="1119" priority="1816" operator="greaterThan">
      <formula>$AF50:$AF135-0</formula>
    </cfRule>
  </conditionalFormatting>
  <conditionalFormatting sqref="AN50">
    <cfRule type="cellIs" dxfId="1118" priority="1817" operator="lessThan">
      <formula>$AM50:$AM135-0</formula>
    </cfRule>
  </conditionalFormatting>
  <conditionalFormatting sqref="AV50">
    <cfRule type="cellIs" dxfId="1117" priority="1818" operator="lessThan">
      <formula>$AT50:$AT135-0</formula>
    </cfRule>
  </conditionalFormatting>
  <conditionalFormatting sqref="AX60">
    <cfRule type="cellIs" dxfId="1116" priority="1561" operator="lessThan">
      <formula>$AT60:$AT143-0</formula>
    </cfRule>
  </conditionalFormatting>
  <conditionalFormatting sqref="N58">
    <cfRule type="cellIs" dxfId="1115" priority="1564" operator="greaterThan">
      <formula>$J58:$J143-2</formula>
    </cfRule>
  </conditionalFormatting>
  <conditionalFormatting sqref="AD58">
    <cfRule type="cellIs" dxfId="1114" priority="1565" operator="greaterThan">
      <formula>$AA58:$AA143-0</formula>
    </cfRule>
  </conditionalFormatting>
  <conditionalFormatting sqref="AJ58">
    <cfRule type="cellIs" dxfId="1113" priority="1566" operator="greaterThan">
      <formula>$AF58:$AF143-0</formula>
    </cfRule>
  </conditionalFormatting>
  <conditionalFormatting sqref="AQ58">
    <cfRule type="cellIs" dxfId="1112" priority="1567" operator="lessThan">
      <formula>$AM58:$AM143-0</formula>
    </cfRule>
  </conditionalFormatting>
  <conditionalFormatting sqref="AX58">
    <cfRule type="cellIs" dxfId="1111" priority="1568" operator="lessThan">
      <formula>$AT58:$AT143-0</formula>
    </cfRule>
  </conditionalFormatting>
  <conditionalFormatting sqref="E56 E59:E60">
    <cfRule type="cellIs" dxfId="1110" priority="1533" operator="between">
      <formula>-1.5</formula>
      <formula>1.5</formula>
    </cfRule>
    <cfRule type="cellIs" dxfId="1109" priority="1536" operator="lessThan">
      <formula>-1.5</formula>
    </cfRule>
    <cfRule type="cellIs" dxfId="1108" priority="1537" operator="greaterThan">
      <formula>1.5</formula>
    </cfRule>
  </conditionalFormatting>
  <conditionalFormatting sqref="F56 F59:F60">
    <cfRule type="cellIs" dxfId="1107" priority="1534" operator="equal">
      <formula>"Pass"</formula>
    </cfRule>
    <cfRule type="cellIs" dxfId="1106" priority="1535" operator="equal">
      <formula>"Fail"</formula>
    </cfRule>
  </conditionalFormatting>
  <conditionalFormatting sqref="I56 I59:I60">
    <cfRule type="cellIs" dxfId="1105" priority="1531" operator="equal">
      <formula>"Pass"</formula>
    </cfRule>
    <cfRule type="cellIs" dxfId="1104" priority="1532" operator="equal">
      <formula>"Fail"</formula>
    </cfRule>
  </conditionalFormatting>
  <conditionalFormatting sqref="M56 M59:M60">
    <cfRule type="cellIs" dxfId="1103" priority="1529" operator="equal">
      <formula>"Pass"</formula>
    </cfRule>
    <cfRule type="cellIs" dxfId="1102" priority="1530" operator="equal">
      <formula>"Fail"</formula>
    </cfRule>
  </conditionalFormatting>
  <conditionalFormatting sqref="P56 P59:P60">
    <cfRule type="cellIs" dxfId="1101" priority="1527" operator="equal">
      <formula>"Pass"</formula>
    </cfRule>
    <cfRule type="cellIs" dxfId="1100" priority="1528" operator="equal">
      <formula>"Fail"</formula>
    </cfRule>
  </conditionalFormatting>
  <conditionalFormatting sqref="L56 L59:L60">
    <cfRule type="cellIs" dxfId="1099" priority="1525" operator="lessThanOrEqual">
      <formula>-2</formula>
    </cfRule>
    <cfRule type="cellIs" dxfId="1098" priority="1526" operator="greaterThan">
      <formula>-2</formula>
    </cfRule>
  </conditionalFormatting>
  <conditionalFormatting sqref="O56 O59:O60">
    <cfRule type="cellIs" dxfId="1097" priority="1523" operator="lessThanOrEqual">
      <formula>-2</formula>
    </cfRule>
    <cfRule type="cellIs" dxfId="1096" priority="1524" operator="greaterThan">
      <formula>-2</formula>
    </cfRule>
  </conditionalFormatting>
  <conditionalFormatting sqref="S56 S59:S60">
    <cfRule type="cellIs" dxfId="1095" priority="1521" operator="equal">
      <formula>"Pass"</formula>
    </cfRule>
    <cfRule type="cellIs" dxfId="1094" priority="1522" operator="equal">
      <formula>"Fail"</formula>
    </cfRule>
  </conditionalFormatting>
  <conditionalFormatting sqref="U56 U59:U60">
    <cfRule type="cellIs" dxfId="1093" priority="1519" operator="equal">
      <formula>"Pass"</formula>
    </cfRule>
    <cfRule type="cellIs" dxfId="1092" priority="1520" operator="equal">
      <formula>"Fail"</formula>
    </cfRule>
  </conditionalFormatting>
  <conditionalFormatting sqref="AC56 AC59:AC60">
    <cfRule type="cellIs" dxfId="1091" priority="1509" operator="equal">
      <formula>"Pass"</formula>
    </cfRule>
    <cfRule type="cellIs" dxfId="1090" priority="1510" operator="equal">
      <formula>"Fail"</formula>
    </cfRule>
  </conditionalFormatting>
  <conditionalFormatting sqref="AI56 AI59:AI60">
    <cfRule type="cellIs" dxfId="1089" priority="1507" operator="equal">
      <formula>"Pass"</formula>
    </cfRule>
    <cfRule type="cellIs" dxfId="1088" priority="1508" operator="equal">
      <formula>"Fail"</formula>
    </cfRule>
  </conditionalFormatting>
  <conditionalFormatting sqref="AL56 AL59:AL60">
    <cfRule type="cellIs" dxfId="1087" priority="1505" operator="equal">
      <formula>"Pass"</formula>
    </cfRule>
    <cfRule type="cellIs" dxfId="1086" priority="1506" operator="equal">
      <formula>"Fail"</formula>
    </cfRule>
  </conditionalFormatting>
  <conditionalFormatting sqref="AH56 AH59:AH60">
    <cfRule type="cellIs" dxfId="1085" priority="1504" operator="greaterThan">
      <formula>0</formula>
    </cfRule>
  </conditionalFormatting>
  <conditionalFormatting sqref="AK56 AK59:AK60">
    <cfRule type="cellIs" dxfId="1084" priority="1503" operator="greaterThan">
      <formula>0</formula>
    </cfRule>
  </conditionalFormatting>
  <conditionalFormatting sqref="AP56 AP59:AP60">
    <cfRule type="cellIs" dxfId="1083" priority="1501" operator="equal">
      <formula>"Pass"</formula>
    </cfRule>
    <cfRule type="cellIs" dxfId="1082" priority="1502" operator="equal">
      <formula>"Fail"</formula>
    </cfRule>
  </conditionalFormatting>
  <conditionalFormatting sqref="AS56 AS59:AS60">
    <cfRule type="cellIs" dxfId="1081" priority="1499" operator="equal">
      <formula>"Pass"</formula>
    </cfRule>
    <cfRule type="cellIs" dxfId="1080" priority="1500" operator="equal">
      <formula>"Fail"</formula>
    </cfRule>
  </conditionalFormatting>
  <conditionalFormatting sqref="AO56 AO59:AO60">
    <cfRule type="cellIs" dxfId="1079" priority="1498" operator="lessThan">
      <formula>0</formula>
    </cfRule>
  </conditionalFormatting>
  <conditionalFormatting sqref="AR56 AR59:AR60">
    <cfRule type="cellIs" dxfId="1078" priority="1497" operator="lessThan">
      <formula>0</formula>
    </cfRule>
  </conditionalFormatting>
  <conditionalFormatting sqref="AW56 AW59:AW60">
    <cfRule type="cellIs" dxfId="1077" priority="1495" operator="equal">
      <formula>"Pass"</formula>
    </cfRule>
    <cfRule type="cellIs" dxfId="1076" priority="1496" operator="equal">
      <formula>"Fail"</formula>
    </cfRule>
  </conditionalFormatting>
  <conditionalFormatting sqref="AY56 AY59:AY60">
    <cfRule type="cellIs" dxfId="1075" priority="1493" operator="equal">
      <formula>"Pass"</formula>
    </cfRule>
    <cfRule type="cellIs" dxfId="1074" priority="1494" operator="equal">
      <formula>"Fail"</formula>
    </cfRule>
  </conditionalFormatting>
  <conditionalFormatting sqref="X56 X59:X60">
    <cfRule type="cellIs" dxfId="1073" priority="1491" operator="equal">
      <formula>"Pass"</formula>
    </cfRule>
    <cfRule type="cellIs" dxfId="1072" priority="1492" operator="equal">
      <formula>"Fail"</formula>
    </cfRule>
  </conditionalFormatting>
  <conditionalFormatting sqref="Z56 Z59:Z60">
    <cfRule type="cellIs" dxfId="1071" priority="1489" operator="equal">
      <formula>"Pass"</formula>
    </cfRule>
    <cfRule type="cellIs" dxfId="1070" priority="1490" operator="equal">
      <formula>"Fail"</formula>
    </cfRule>
  </conditionalFormatting>
  <conditionalFormatting sqref="U53:U55">
    <cfRule type="cellIs" dxfId="1069" priority="1447" operator="equal">
      <formula>"Pass"</formula>
    </cfRule>
    <cfRule type="cellIs" dxfId="1068" priority="1448" operator="equal">
      <formula>"Fail"</formula>
    </cfRule>
  </conditionalFormatting>
  <conditionalFormatting sqref="H56 H59:H60">
    <cfRule type="cellIs" dxfId="1067" priority="1482" operator="between">
      <formula>-1.5</formula>
      <formula>1.5</formula>
    </cfRule>
    <cfRule type="cellIs" dxfId="1066" priority="1483" operator="lessThan">
      <formula>-1.5</formula>
    </cfRule>
    <cfRule type="cellIs" dxfId="1065" priority="1484" operator="greaterThan">
      <formula>1.5</formula>
    </cfRule>
  </conditionalFormatting>
  <conditionalFormatting sqref="R56 R59:R60">
    <cfRule type="cellIs" dxfId="1064" priority="1480" operator="lessThan">
      <formula>-10</formula>
    </cfRule>
    <cfRule type="cellIs" dxfId="1063" priority="1481" operator="greaterThan">
      <formula>10</formula>
    </cfRule>
  </conditionalFormatting>
  <conditionalFormatting sqref="T56 T59:T60">
    <cfRule type="cellIs" dxfId="1062" priority="1478" operator="lessThan">
      <formula>-10</formula>
    </cfRule>
    <cfRule type="cellIs" dxfId="1061" priority="1479" operator="greaterThan">
      <formula>10</formula>
    </cfRule>
  </conditionalFormatting>
  <conditionalFormatting sqref="W56 W59:W60">
    <cfRule type="cellIs" dxfId="1060" priority="1477" operator="greaterThan">
      <formula>$V$8</formula>
    </cfRule>
  </conditionalFormatting>
  <conditionalFormatting sqref="Y56 Y59:Y60">
    <cfRule type="cellIs" dxfId="1059" priority="1476" operator="greaterThan">
      <formula>$V$8</formula>
    </cfRule>
  </conditionalFormatting>
  <conditionalFormatting sqref="AE56 AE59:AE60">
    <cfRule type="cellIs" dxfId="1058" priority="1470" operator="equal">
      <formula>"Pass"</formula>
    </cfRule>
    <cfRule type="cellIs" dxfId="1057" priority="1471" operator="equal">
      <formula>"Fail"</formula>
    </cfRule>
  </conditionalFormatting>
  <conditionalFormatting sqref="E53:E55">
    <cfRule type="cellIs" dxfId="1056" priority="1461" operator="between">
      <formula>-1.5</formula>
      <formula>1.5</formula>
    </cfRule>
    <cfRule type="cellIs" dxfId="1055" priority="1464" operator="lessThan">
      <formula>-1.5</formula>
    </cfRule>
    <cfRule type="cellIs" dxfId="1054" priority="1465" operator="greaterThan">
      <formula>1.5</formula>
    </cfRule>
  </conditionalFormatting>
  <conditionalFormatting sqref="F53:F55">
    <cfRule type="cellIs" dxfId="1053" priority="1462" operator="equal">
      <formula>"Pass"</formula>
    </cfRule>
    <cfRule type="cellIs" dxfId="1052" priority="1463" operator="equal">
      <formula>"Fail"</formula>
    </cfRule>
  </conditionalFormatting>
  <conditionalFormatting sqref="I53:I55">
    <cfRule type="cellIs" dxfId="1051" priority="1459" operator="equal">
      <formula>"Pass"</formula>
    </cfRule>
    <cfRule type="cellIs" dxfId="1050" priority="1460" operator="equal">
      <formula>"Fail"</formula>
    </cfRule>
  </conditionalFormatting>
  <conditionalFormatting sqref="M53:M55">
    <cfRule type="cellIs" dxfId="1049" priority="1457" operator="equal">
      <formula>"Pass"</formula>
    </cfRule>
    <cfRule type="cellIs" dxfId="1048" priority="1458" operator="equal">
      <formula>"Fail"</formula>
    </cfRule>
  </conditionalFormatting>
  <conditionalFormatting sqref="P53:P55">
    <cfRule type="cellIs" dxfId="1047" priority="1455" operator="equal">
      <formula>"Pass"</formula>
    </cfRule>
    <cfRule type="cellIs" dxfId="1046" priority="1456" operator="equal">
      <formula>"Fail"</formula>
    </cfRule>
  </conditionalFormatting>
  <conditionalFormatting sqref="L53:L55">
    <cfRule type="cellIs" dxfId="1045" priority="1453" operator="lessThanOrEqual">
      <formula>-2</formula>
    </cfRule>
    <cfRule type="cellIs" dxfId="1044" priority="1454" operator="greaterThan">
      <formula>-2</formula>
    </cfRule>
  </conditionalFormatting>
  <conditionalFormatting sqref="O53:O55">
    <cfRule type="cellIs" dxfId="1043" priority="1451" operator="lessThanOrEqual">
      <formula>-2</formula>
    </cfRule>
    <cfRule type="cellIs" dxfId="1042" priority="1452" operator="greaterThan">
      <formula>-2</formula>
    </cfRule>
  </conditionalFormatting>
  <conditionalFormatting sqref="S53:S55">
    <cfRule type="cellIs" dxfId="1041" priority="1449" operator="equal">
      <formula>"Pass"</formula>
    </cfRule>
    <cfRule type="cellIs" dxfId="1040" priority="1450" operator="equal">
      <formula>"Fail"</formula>
    </cfRule>
  </conditionalFormatting>
  <conditionalFormatting sqref="AC53:AC55">
    <cfRule type="cellIs" dxfId="1039" priority="1437" operator="equal">
      <formula>"Pass"</formula>
    </cfRule>
    <cfRule type="cellIs" dxfId="1038" priority="1438" operator="equal">
      <formula>"Fail"</formula>
    </cfRule>
  </conditionalFormatting>
  <conditionalFormatting sqref="AI53:AI55">
    <cfRule type="cellIs" dxfId="1037" priority="1435" operator="equal">
      <formula>"Pass"</formula>
    </cfRule>
    <cfRule type="cellIs" dxfId="1036" priority="1436" operator="equal">
      <formula>"Fail"</formula>
    </cfRule>
  </conditionalFormatting>
  <conditionalFormatting sqref="AL53:AL55">
    <cfRule type="cellIs" dxfId="1035" priority="1433" operator="equal">
      <formula>"Pass"</formula>
    </cfRule>
    <cfRule type="cellIs" dxfId="1034" priority="1434" operator="equal">
      <formula>"Fail"</formula>
    </cfRule>
  </conditionalFormatting>
  <conditionalFormatting sqref="AH53:AH55">
    <cfRule type="cellIs" dxfId="1033" priority="1432" operator="greaterThan">
      <formula>0</formula>
    </cfRule>
  </conditionalFormatting>
  <conditionalFormatting sqref="AK53:AK55">
    <cfRule type="cellIs" dxfId="1032" priority="1431" operator="greaterThan">
      <formula>0</formula>
    </cfRule>
  </conditionalFormatting>
  <conditionalFormatting sqref="AP53:AP55">
    <cfRule type="cellIs" dxfId="1031" priority="1429" operator="equal">
      <formula>"Pass"</formula>
    </cfRule>
    <cfRule type="cellIs" dxfId="1030" priority="1430" operator="equal">
      <formula>"Fail"</formula>
    </cfRule>
  </conditionalFormatting>
  <conditionalFormatting sqref="AS53:AS55">
    <cfRule type="cellIs" dxfId="1029" priority="1427" operator="equal">
      <formula>"Pass"</formula>
    </cfRule>
    <cfRule type="cellIs" dxfId="1028" priority="1428" operator="equal">
      <formula>"Fail"</formula>
    </cfRule>
  </conditionalFormatting>
  <conditionalFormatting sqref="AO53:AO55">
    <cfRule type="cellIs" dxfId="1027" priority="1426" operator="lessThan">
      <formula>0</formula>
    </cfRule>
  </conditionalFormatting>
  <conditionalFormatting sqref="AR53:AR55">
    <cfRule type="cellIs" dxfId="1026" priority="1425" operator="lessThan">
      <formula>0</formula>
    </cfRule>
  </conditionalFormatting>
  <conditionalFormatting sqref="AW53:AW55">
    <cfRule type="cellIs" dxfId="1025" priority="1423" operator="equal">
      <formula>"Pass"</formula>
    </cfRule>
    <cfRule type="cellIs" dxfId="1024" priority="1424" operator="equal">
      <formula>"Fail"</formula>
    </cfRule>
  </conditionalFormatting>
  <conditionalFormatting sqref="AY53:AY55">
    <cfRule type="cellIs" dxfId="1023" priority="1421" operator="equal">
      <formula>"Pass"</formula>
    </cfRule>
    <cfRule type="cellIs" dxfId="1022" priority="1422" operator="equal">
      <formula>"Fail"</formula>
    </cfRule>
  </conditionalFormatting>
  <conditionalFormatting sqref="X53:X55">
    <cfRule type="cellIs" dxfId="1021" priority="1419" operator="equal">
      <formula>"Pass"</formula>
    </cfRule>
    <cfRule type="cellIs" dxfId="1020" priority="1420" operator="equal">
      <formula>"Fail"</formula>
    </cfRule>
  </conditionalFormatting>
  <conditionalFormatting sqref="Z53:Z55">
    <cfRule type="cellIs" dxfId="1019" priority="1417" operator="equal">
      <formula>"Pass"</formula>
    </cfRule>
    <cfRule type="cellIs" dxfId="1018" priority="1418" operator="equal">
      <formula>"Fail"</formula>
    </cfRule>
  </conditionalFormatting>
  <conditionalFormatting sqref="U57:U58">
    <cfRule type="cellIs" dxfId="1017" priority="1375" operator="equal">
      <formula>"Pass"</formula>
    </cfRule>
    <cfRule type="cellIs" dxfId="1016" priority="1376" operator="equal">
      <formula>"Fail"</formula>
    </cfRule>
  </conditionalFormatting>
  <conditionalFormatting sqref="H53:H55">
    <cfRule type="cellIs" dxfId="1015" priority="1410" operator="between">
      <formula>-1.5</formula>
      <formula>1.5</formula>
    </cfRule>
    <cfRule type="cellIs" dxfId="1014" priority="1411" operator="lessThan">
      <formula>-1.5</formula>
    </cfRule>
    <cfRule type="cellIs" dxfId="1013" priority="1412" operator="greaterThan">
      <formula>1.5</formula>
    </cfRule>
  </conditionalFormatting>
  <conditionalFormatting sqref="R53:R55">
    <cfRule type="cellIs" dxfId="1012" priority="1408" operator="lessThan">
      <formula>-10</formula>
    </cfRule>
    <cfRule type="cellIs" dxfId="1011" priority="1409" operator="greaterThan">
      <formula>10</formula>
    </cfRule>
  </conditionalFormatting>
  <conditionalFormatting sqref="T53:T55">
    <cfRule type="cellIs" dxfId="1010" priority="1406" operator="lessThan">
      <formula>-10</formula>
    </cfRule>
    <cfRule type="cellIs" dxfId="1009" priority="1407" operator="greaterThan">
      <formula>10</formula>
    </cfRule>
  </conditionalFormatting>
  <conditionalFormatting sqref="W53:W55">
    <cfRule type="cellIs" dxfId="1008" priority="1405" operator="greaterThan">
      <formula>$V$8</formula>
    </cfRule>
  </conditionalFormatting>
  <conditionalFormatting sqref="Y53:Y55">
    <cfRule type="cellIs" dxfId="1007" priority="1404" operator="greaterThan">
      <formula>$V$8</formula>
    </cfRule>
  </conditionalFormatting>
  <conditionalFormatting sqref="AE53:AE55">
    <cfRule type="cellIs" dxfId="1006" priority="1398" operator="equal">
      <formula>"Pass"</formula>
    </cfRule>
    <cfRule type="cellIs" dxfId="1005" priority="1399" operator="equal">
      <formula>"Fail"</formula>
    </cfRule>
  </conditionalFormatting>
  <conditionalFormatting sqref="E57:E58">
    <cfRule type="cellIs" dxfId="1004" priority="1389" operator="between">
      <formula>-1.5</formula>
      <formula>1.5</formula>
    </cfRule>
    <cfRule type="cellIs" dxfId="1003" priority="1392" operator="lessThan">
      <formula>-1.5</formula>
    </cfRule>
    <cfRule type="cellIs" dxfId="1002" priority="1393" operator="greaterThan">
      <formula>1.5</formula>
    </cfRule>
  </conditionalFormatting>
  <conditionalFormatting sqref="F57:F58">
    <cfRule type="cellIs" dxfId="1001" priority="1390" operator="equal">
      <formula>"Pass"</formula>
    </cfRule>
    <cfRule type="cellIs" dxfId="1000" priority="1391" operator="equal">
      <formula>"Fail"</formula>
    </cfRule>
  </conditionalFormatting>
  <conditionalFormatting sqref="I57:I58">
    <cfRule type="cellIs" dxfId="999" priority="1387" operator="equal">
      <formula>"Pass"</formula>
    </cfRule>
    <cfRule type="cellIs" dxfId="998" priority="1388" operator="equal">
      <formula>"Fail"</formula>
    </cfRule>
  </conditionalFormatting>
  <conditionalFormatting sqref="M57:M58">
    <cfRule type="cellIs" dxfId="997" priority="1385" operator="equal">
      <formula>"Pass"</formula>
    </cfRule>
    <cfRule type="cellIs" dxfId="996" priority="1386" operator="equal">
      <formula>"Fail"</formula>
    </cfRule>
  </conditionalFormatting>
  <conditionalFormatting sqref="P57:P58">
    <cfRule type="cellIs" dxfId="995" priority="1383" operator="equal">
      <formula>"Pass"</formula>
    </cfRule>
    <cfRule type="cellIs" dxfId="994" priority="1384" operator="equal">
      <formula>"Fail"</formula>
    </cfRule>
  </conditionalFormatting>
  <conditionalFormatting sqref="L57:L58">
    <cfRule type="cellIs" dxfId="993" priority="1381" operator="lessThanOrEqual">
      <formula>-2</formula>
    </cfRule>
    <cfRule type="cellIs" dxfId="992" priority="1382" operator="greaterThan">
      <formula>-2</formula>
    </cfRule>
  </conditionalFormatting>
  <conditionalFormatting sqref="O57:O58">
    <cfRule type="cellIs" dxfId="991" priority="1379" operator="lessThanOrEqual">
      <formula>-2</formula>
    </cfRule>
    <cfRule type="cellIs" dxfId="990" priority="1380" operator="greaterThan">
      <formula>-2</formula>
    </cfRule>
  </conditionalFormatting>
  <conditionalFormatting sqref="S57:S58">
    <cfRule type="cellIs" dxfId="989" priority="1377" operator="equal">
      <formula>"Pass"</formula>
    </cfRule>
    <cfRule type="cellIs" dxfId="988" priority="1378" operator="equal">
      <formula>"Fail"</formula>
    </cfRule>
  </conditionalFormatting>
  <conditionalFormatting sqref="AC57:AC58">
    <cfRule type="cellIs" dxfId="987" priority="1365" operator="equal">
      <formula>"Pass"</formula>
    </cfRule>
    <cfRule type="cellIs" dxfId="986" priority="1366" operator="equal">
      <formula>"Fail"</formula>
    </cfRule>
  </conditionalFormatting>
  <conditionalFormatting sqref="AI57:AI58">
    <cfRule type="cellIs" dxfId="985" priority="1363" operator="equal">
      <formula>"Pass"</formula>
    </cfRule>
    <cfRule type="cellIs" dxfId="984" priority="1364" operator="equal">
      <formula>"Fail"</formula>
    </cfRule>
  </conditionalFormatting>
  <conditionalFormatting sqref="AL57:AL58">
    <cfRule type="cellIs" dxfId="983" priority="1361" operator="equal">
      <formula>"Pass"</formula>
    </cfRule>
    <cfRule type="cellIs" dxfId="982" priority="1362" operator="equal">
      <formula>"Fail"</formula>
    </cfRule>
  </conditionalFormatting>
  <conditionalFormatting sqref="AH57:AH58">
    <cfRule type="cellIs" dxfId="981" priority="1360" operator="greaterThan">
      <formula>0</formula>
    </cfRule>
  </conditionalFormatting>
  <conditionalFormatting sqref="AK57:AK58">
    <cfRule type="cellIs" dxfId="980" priority="1359" operator="greaterThan">
      <formula>0</formula>
    </cfRule>
  </conditionalFormatting>
  <conditionalFormatting sqref="AP57:AP58">
    <cfRule type="cellIs" dxfId="979" priority="1357" operator="equal">
      <formula>"Pass"</formula>
    </cfRule>
    <cfRule type="cellIs" dxfId="978" priority="1358" operator="equal">
      <formula>"Fail"</formula>
    </cfRule>
  </conditionalFormatting>
  <conditionalFormatting sqref="AS57:AS58">
    <cfRule type="cellIs" dxfId="977" priority="1355" operator="equal">
      <formula>"Pass"</formula>
    </cfRule>
    <cfRule type="cellIs" dxfId="976" priority="1356" operator="equal">
      <formula>"Fail"</formula>
    </cfRule>
  </conditionalFormatting>
  <conditionalFormatting sqref="AO57:AO58">
    <cfRule type="cellIs" dxfId="975" priority="1354" operator="lessThan">
      <formula>0</formula>
    </cfRule>
  </conditionalFormatting>
  <conditionalFormatting sqref="AR57:AR58">
    <cfRule type="cellIs" dxfId="974" priority="1353" operator="lessThan">
      <formula>0</formula>
    </cfRule>
  </conditionalFormatting>
  <conditionalFormatting sqref="AW57:AW58">
    <cfRule type="cellIs" dxfId="973" priority="1351" operator="equal">
      <formula>"Pass"</formula>
    </cfRule>
    <cfRule type="cellIs" dxfId="972" priority="1352" operator="equal">
      <formula>"Fail"</formula>
    </cfRule>
  </conditionalFormatting>
  <conditionalFormatting sqref="AY57:AY58">
    <cfRule type="cellIs" dxfId="971" priority="1349" operator="equal">
      <formula>"Pass"</formula>
    </cfRule>
    <cfRule type="cellIs" dxfId="970" priority="1350" operator="equal">
      <formula>"Fail"</formula>
    </cfRule>
  </conditionalFormatting>
  <conditionalFormatting sqref="X57:X58">
    <cfRule type="cellIs" dxfId="969" priority="1347" operator="equal">
      <formula>"Pass"</formula>
    </cfRule>
    <cfRule type="cellIs" dxfId="968" priority="1348" operator="equal">
      <formula>"Fail"</formula>
    </cfRule>
  </conditionalFormatting>
  <conditionalFormatting sqref="Z57:Z58">
    <cfRule type="cellIs" dxfId="967" priority="1345" operator="equal">
      <formula>"Pass"</formula>
    </cfRule>
    <cfRule type="cellIs" dxfId="966" priority="1346" operator="equal">
      <formula>"Fail"</formula>
    </cfRule>
  </conditionalFormatting>
  <conditionalFormatting sqref="H57:H58">
    <cfRule type="cellIs" dxfId="965" priority="1338" operator="between">
      <formula>-1.5</formula>
      <formula>1.5</formula>
    </cfRule>
    <cfRule type="cellIs" dxfId="964" priority="1339" operator="lessThan">
      <formula>-1.5</formula>
    </cfRule>
    <cfRule type="cellIs" dxfId="963" priority="1340" operator="greaterThan">
      <formula>1.5</formula>
    </cfRule>
  </conditionalFormatting>
  <conditionalFormatting sqref="R57:R58">
    <cfRule type="cellIs" dxfId="962" priority="1336" operator="lessThan">
      <formula>-10</formula>
    </cfRule>
    <cfRule type="cellIs" dxfId="961" priority="1337" operator="greaterThan">
      <formula>10</formula>
    </cfRule>
  </conditionalFormatting>
  <conditionalFormatting sqref="T57:T58">
    <cfRule type="cellIs" dxfId="960" priority="1334" operator="lessThan">
      <formula>-10</formula>
    </cfRule>
    <cfRule type="cellIs" dxfId="959" priority="1335" operator="greaterThan">
      <formula>10</formula>
    </cfRule>
  </conditionalFormatting>
  <conditionalFormatting sqref="W57:W58">
    <cfRule type="cellIs" dxfId="958" priority="1333" operator="greaterThan">
      <formula>$V$8</formula>
    </cfRule>
  </conditionalFormatting>
  <conditionalFormatting sqref="Y57:Y58">
    <cfRule type="cellIs" dxfId="957" priority="1332" operator="greaterThan">
      <formula>$V$8</formula>
    </cfRule>
  </conditionalFormatting>
  <conditionalFormatting sqref="AE57:AE58">
    <cfRule type="cellIs" dxfId="956" priority="1326" operator="equal">
      <formula>"Pass"</formula>
    </cfRule>
    <cfRule type="cellIs" dxfId="955" priority="1327" operator="equal">
      <formula>"Fail"</formula>
    </cfRule>
  </conditionalFormatting>
  <conditionalFormatting sqref="AV59">
    <cfRule type="cellIs" dxfId="954" priority="1538" operator="lessThan">
      <formula>$AT59:$AT60-0</formula>
    </cfRule>
  </conditionalFormatting>
  <conditionalFormatting sqref="D53 G53">
    <cfRule type="cellIs" dxfId="953" priority="1539" operator="lessThan">
      <formula>$C53:$C60-1.5</formula>
    </cfRule>
    <cfRule type="cellIs" dxfId="952" priority="1540" operator="greaterThan">
      <formula>$C53:$C60+1.5</formula>
    </cfRule>
  </conditionalFormatting>
  <conditionalFormatting sqref="K53 N53">
    <cfRule type="cellIs" dxfId="951" priority="1541" operator="greaterThan">
      <formula>$J53:$J60-2</formula>
    </cfRule>
  </conditionalFormatting>
  <conditionalFormatting sqref="AB53">
    <cfRule type="cellIs" dxfId="950" priority="1542" operator="greaterThan">
      <formula>$AA53:$AA60-0</formula>
    </cfRule>
  </conditionalFormatting>
  <conditionalFormatting sqref="AG53">
    <cfRule type="cellIs" dxfId="949" priority="1543" operator="greaterThan">
      <formula>$AF53:$AF60-0</formula>
    </cfRule>
  </conditionalFormatting>
  <conditionalFormatting sqref="AN53">
    <cfRule type="cellIs" dxfId="948" priority="1544" operator="lessThan">
      <formula>$AM53:$AM60-0</formula>
    </cfRule>
  </conditionalFormatting>
  <conditionalFormatting sqref="AV53">
    <cfRule type="cellIs" dxfId="947" priority="1545" operator="lessThan">
      <formula>$AT53:$AT60-0</formula>
    </cfRule>
  </conditionalFormatting>
  <conditionalFormatting sqref="D57 G57">
    <cfRule type="cellIs" dxfId="946" priority="1546" operator="lessThan">
      <formula>$C57:$C60-1.5</formula>
    </cfRule>
    <cfRule type="cellIs" dxfId="945" priority="1547" operator="greaterThan">
      <formula>$C57:$C60+1.5</formula>
    </cfRule>
  </conditionalFormatting>
  <conditionalFormatting sqref="K57 N57">
    <cfRule type="cellIs" dxfId="944" priority="1548" operator="greaterThan">
      <formula>$J57:$J60-2</formula>
    </cfRule>
  </conditionalFormatting>
  <conditionalFormatting sqref="AB57">
    <cfRule type="cellIs" dxfId="943" priority="1549" operator="greaterThan">
      <formula>$AA57:$AA60-0</formula>
    </cfRule>
  </conditionalFormatting>
  <conditionalFormatting sqref="AG57">
    <cfRule type="cellIs" dxfId="942" priority="1550" operator="greaterThan">
      <formula>$AF57:$AF60-0</formula>
    </cfRule>
  </conditionalFormatting>
  <conditionalFormatting sqref="AN57">
    <cfRule type="cellIs" dxfId="941" priority="1551" operator="lessThan">
      <formula>$AM57:$AM60-0</formula>
    </cfRule>
  </conditionalFormatting>
  <conditionalFormatting sqref="AV57">
    <cfRule type="cellIs" dxfId="940" priority="1552" operator="lessThan">
      <formula>$AT57:$AT60-0</formula>
    </cfRule>
  </conditionalFormatting>
  <conditionalFormatting sqref="AV60">
    <cfRule type="cellIs" dxfId="939" priority="1553" operator="lessThan">
      <formula>$AT60:$AT143-0</formula>
    </cfRule>
  </conditionalFormatting>
  <conditionalFormatting sqref="K58">
    <cfRule type="cellIs" dxfId="938" priority="1556" operator="greaterThan">
      <formula>$J58:$J143-2</formula>
    </cfRule>
  </conditionalFormatting>
  <conditionalFormatting sqref="AB58">
    <cfRule type="cellIs" dxfId="937" priority="1557" operator="greaterThan">
      <formula>$AA58:$AA143-0</formula>
    </cfRule>
  </conditionalFormatting>
  <conditionalFormatting sqref="AG58">
    <cfRule type="cellIs" dxfId="936" priority="1558" operator="greaterThan">
      <formula>$AF58:$AF143-0</formula>
    </cfRule>
  </conditionalFormatting>
  <conditionalFormatting sqref="AN58">
    <cfRule type="cellIs" dxfId="935" priority="1559" operator="lessThan">
      <formula>$AM58:$AM143-0</formula>
    </cfRule>
  </conditionalFormatting>
  <conditionalFormatting sqref="AV58">
    <cfRule type="cellIs" dxfId="934" priority="1560" operator="lessThan">
      <formula>$AT58:$AT143-0</formula>
    </cfRule>
  </conditionalFormatting>
  <conditionalFormatting sqref="AX68">
    <cfRule type="cellIs" dxfId="933" priority="1303" operator="lessThan">
      <formula>$AT68:$AT151-0</formula>
    </cfRule>
  </conditionalFormatting>
  <conditionalFormatting sqref="N66">
    <cfRule type="cellIs" dxfId="932" priority="1306" operator="greaterThan">
      <formula>$J66:$J151-2</formula>
    </cfRule>
  </conditionalFormatting>
  <conditionalFormatting sqref="AD66">
    <cfRule type="cellIs" dxfId="931" priority="1307" operator="greaterThan">
      <formula>$AA66:$AA151-0</formula>
    </cfRule>
  </conditionalFormatting>
  <conditionalFormatting sqref="AJ66">
    <cfRule type="cellIs" dxfId="930" priority="1308" operator="greaterThan">
      <formula>$AF66:$AF151-0</formula>
    </cfRule>
  </conditionalFormatting>
  <conditionalFormatting sqref="AQ66">
    <cfRule type="cellIs" dxfId="929" priority="1309" operator="lessThan">
      <formula>$AM66:$AM151-0</formula>
    </cfRule>
  </conditionalFormatting>
  <conditionalFormatting sqref="AX66">
    <cfRule type="cellIs" dxfId="928" priority="1310" operator="lessThan">
      <formula>$AT66:$AT151-0</formula>
    </cfRule>
  </conditionalFormatting>
  <conditionalFormatting sqref="E64 E67:E68">
    <cfRule type="cellIs" dxfId="927" priority="1275" operator="between">
      <formula>-1.5</formula>
      <formula>1.5</formula>
    </cfRule>
    <cfRule type="cellIs" dxfId="926" priority="1278" operator="lessThan">
      <formula>-1.5</formula>
    </cfRule>
    <cfRule type="cellIs" dxfId="925" priority="1279" operator="greaterThan">
      <formula>1.5</formula>
    </cfRule>
  </conditionalFormatting>
  <conditionalFormatting sqref="F64 F67:F68">
    <cfRule type="cellIs" dxfId="924" priority="1276" operator="equal">
      <formula>"Pass"</formula>
    </cfRule>
    <cfRule type="cellIs" dxfId="923" priority="1277" operator="equal">
      <formula>"Fail"</formula>
    </cfRule>
  </conditionalFormatting>
  <conditionalFormatting sqref="I64 I67:I68">
    <cfRule type="cellIs" dxfId="922" priority="1273" operator="equal">
      <formula>"Pass"</formula>
    </cfRule>
    <cfRule type="cellIs" dxfId="921" priority="1274" operator="equal">
      <formula>"Fail"</formula>
    </cfRule>
  </conditionalFormatting>
  <conditionalFormatting sqref="M64 M67:M68">
    <cfRule type="cellIs" dxfId="920" priority="1271" operator="equal">
      <formula>"Pass"</formula>
    </cfRule>
    <cfRule type="cellIs" dxfId="919" priority="1272" operator="equal">
      <formula>"Fail"</formula>
    </cfRule>
  </conditionalFormatting>
  <conditionalFormatting sqref="P64 P67:P68">
    <cfRule type="cellIs" dxfId="918" priority="1269" operator="equal">
      <formula>"Pass"</formula>
    </cfRule>
    <cfRule type="cellIs" dxfId="917" priority="1270" operator="equal">
      <formula>"Fail"</formula>
    </cfRule>
  </conditionalFormatting>
  <conditionalFormatting sqref="L64 L67:L68">
    <cfRule type="cellIs" dxfId="916" priority="1267" operator="lessThanOrEqual">
      <formula>-2</formula>
    </cfRule>
    <cfRule type="cellIs" dxfId="915" priority="1268" operator="greaterThan">
      <formula>-2</formula>
    </cfRule>
  </conditionalFormatting>
  <conditionalFormatting sqref="O64 O67:O68">
    <cfRule type="cellIs" dxfId="914" priority="1265" operator="lessThanOrEqual">
      <formula>-2</formula>
    </cfRule>
    <cfRule type="cellIs" dxfId="913" priority="1266" operator="greaterThan">
      <formula>-2</formula>
    </cfRule>
  </conditionalFormatting>
  <conditionalFormatting sqref="S64 S67:S68">
    <cfRule type="cellIs" dxfId="912" priority="1263" operator="equal">
      <formula>"Pass"</formula>
    </cfRule>
    <cfRule type="cellIs" dxfId="911" priority="1264" operator="equal">
      <formula>"Fail"</formula>
    </cfRule>
  </conditionalFormatting>
  <conditionalFormatting sqref="U64 U67:U68">
    <cfRule type="cellIs" dxfId="910" priority="1261" operator="equal">
      <formula>"Pass"</formula>
    </cfRule>
    <cfRule type="cellIs" dxfId="909" priority="1262" operator="equal">
      <formula>"Fail"</formula>
    </cfRule>
  </conditionalFormatting>
  <conditionalFormatting sqref="AC64 AC67:AC68">
    <cfRule type="cellIs" dxfId="908" priority="1251" operator="equal">
      <formula>"Pass"</formula>
    </cfRule>
    <cfRule type="cellIs" dxfId="907" priority="1252" operator="equal">
      <formula>"Fail"</formula>
    </cfRule>
  </conditionalFormatting>
  <conditionalFormatting sqref="AI64 AI67:AI68">
    <cfRule type="cellIs" dxfId="906" priority="1249" operator="equal">
      <formula>"Pass"</formula>
    </cfRule>
    <cfRule type="cellIs" dxfId="905" priority="1250" operator="equal">
      <formula>"Fail"</formula>
    </cfRule>
  </conditionalFormatting>
  <conditionalFormatting sqref="AL64 AL67:AL68">
    <cfRule type="cellIs" dxfId="904" priority="1247" operator="equal">
      <formula>"Pass"</formula>
    </cfRule>
    <cfRule type="cellIs" dxfId="903" priority="1248" operator="equal">
      <formula>"Fail"</formula>
    </cfRule>
  </conditionalFormatting>
  <conditionalFormatting sqref="AH64 AH67:AH68">
    <cfRule type="cellIs" dxfId="902" priority="1246" operator="greaterThan">
      <formula>0</formula>
    </cfRule>
  </conditionalFormatting>
  <conditionalFormatting sqref="AK64 AK67:AK68">
    <cfRule type="cellIs" dxfId="901" priority="1245" operator="greaterThan">
      <formula>0</formula>
    </cfRule>
  </conditionalFormatting>
  <conditionalFormatting sqref="AP64 AP67:AP68">
    <cfRule type="cellIs" dxfId="900" priority="1243" operator="equal">
      <formula>"Pass"</formula>
    </cfRule>
    <cfRule type="cellIs" dxfId="899" priority="1244" operator="equal">
      <formula>"Fail"</formula>
    </cfRule>
  </conditionalFormatting>
  <conditionalFormatting sqref="AS64 AS67:AS68">
    <cfRule type="cellIs" dxfId="898" priority="1241" operator="equal">
      <formula>"Pass"</formula>
    </cfRule>
    <cfRule type="cellIs" dxfId="897" priority="1242" operator="equal">
      <formula>"Fail"</formula>
    </cfRule>
  </conditionalFormatting>
  <conditionalFormatting sqref="AO64 AO67:AO68">
    <cfRule type="cellIs" dxfId="896" priority="1240" operator="lessThan">
      <formula>0</formula>
    </cfRule>
  </conditionalFormatting>
  <conditionalFormatting sqref="AR64 AR67:AR68">
    <cfRule type="cellIs" dxfId="895" priority="1239" operator="lessThan">
      <formula>0</formula>
    </cfRule>
  </conditionalFormatting>
  <conditionalFormatting sqref="AW64 AW67:AW68">
    <cfRule type="cellIs" dxfId="894" priority="1237" operator="equal">
      <formula>"Pass"</formula>
    </cfRule>
    <cfRule type="cellIs" dxfId="893" priority="1238" operator="equal">
      <formula>"Fail"</formula>
    </cfRule>
  </conditionalFormatting>
  <conditionalFormatting sqref="AY64 AY67:AY68">
    <cfRule type="cellIs" dxfId="892" priority="1235" operator="equal">
      <formula>"Pass"</formula>
    </cfRule>
    <cfRule type="cellIs" dxfId="891" priority="1236" operator="equal">
      <formula>"Fail"</formula>
    </cfRule>
  </conditionalFormatting>
  <conditionalFormatting sqref="X64 X67:X68">
    <cfRule type="cellIs" dxfId="890" priority="1233" operator="equal">
      <formula>"Pass"</formula>
    </cfRule>
    <cfRule type="cellIs" dxfId="889" priority="1234" operator="equal">
      <formula>"Fail"</formula>
    </cfRule>
  </conditionalFormatting>
  <conditionalFormatting sqref="Z64 Z67:Z68">
    <cfRule type="cellIs" dxfId="888" priority="1231" operator="equal">
      <formula>"Pass"</formula>
    </cfRule>
    <cfRule type="cellIs" dxfId="887" priority="1232" operator="equal">
      <formula>"Fail"</formula>
    </cfRule>
  </conditionalFormatting>
  <conditionalFormatting sqref="U61:U63">
    <cfRule type="cellIs" dxfId="886" priority="1189" operator="equal">
      <formula>"Pass"</formula>
    </cfRule>
    <cfRule type="cellIs" dxfId="885" priority="1190" operator="equal">
      <formula>"Fail"</formula>
    </cfRule>
  </conditionalFormatting>
  <conditionalFormatting sqref="H64 H67:H68">
    <cfRule type="cellIs" dxfId="884" priority="1224" operator="between">
      <formula>-1.5</formula>
      <formula>1.5</formula>
    </cfRule>
    <cfRule type="cellIs" dxfId="883" priority="1225" operator="lessThan">
      <formula>-1.5</formula>
    </cfRule>
    <cfRule type="cellIs" dxfId="882" priority="1226" operator="greaterThan">
      <formula>1.5</formula>
    </cfRule>
  </conditionalFormatting>
  <conditionalFormatting sqref="R64 R67:R68">
    <cfRule type="cellIs" dxfId="881" priority="1222" operator="lessThan">
      <formula>-10</formula>
    </cfRule>
    <cfRule type="cellIs" dxfId="880" priority="1223" operator="greaterThan">
      <formula>10</formula>
    </cfRule>
  </conditionalFormatting>
  <conditionalFormatting sqref="T64 T67:T68">
    <cfRule type="cellIs" dxfId="879" priority="1220" operator="lessThan">
      <formula>-10</formula>
    </cfRule>
    <cfRule type="cellIs" dxfId="878" priority="1221" operator="greaterThan">
      <formula>10</formula>
    </cfRule>
  </conditionalFormatting>
  <conditionalFormatting sqref="W64 W67:W68">
    <cfRule type="cellIs" dxfId="877" priority="1219" operator="greaterThan">
      <formula>$V$8</formula>
    </cfRule>
  </conditionalFormatting>
  <conditionalFormatting sqref="Y64 Y67:Y68">
    <cfRule type="cellIs" dxfId="876" priority="1218" operator="greaterThan">
      <formula>$V$8</formula>
    </cfRule>
  </conditionalFormatting>
  <conditionalFormatting sqref="AE64 AE67:AE68">
    <cfRule type="cellIs" dxfId="875" priority="1212" operator="equal">
      <formula>"Pass"</formula>
    </cfRule>
    <cfRule type="cellIs" dxfId="874" priority="1213" operator="equal">
      <formula>"Fail"</formula>
    </cfRule>
  </conditionalFormatting>
  <conditionalFormatting sqref="E61:E63">
    <cfRule type="cellIs" dxfId="873" priority="1203" operator="between">
      <formula>-1.5</formula>
      <formula>1.5</formula>
    </cfRule>
    <cfRule type="cellIs" dxfId="872" priority="1206" operator="lessThan">
      <formula>-1.5</formula>
    </cfRule>
    <cfRule type="cellIs" dxfId="871" priority="1207" operator="greaterThan">
      <formula>1.5</formula>
    </cfRule>
  </conditionalFormatting>
  <conditionalFormatting sqref="F61:F63">
    <cfRule type="cellIs" dxfId="870" priority="1204" operator="equal">
      <formula>"Pass"</formula>
    </cfRule>
    <cfRule type="cellIs" dxfId="869" priority="1205" operator="equal">
      <formula>"Fail"</formula>
    </cfRule>
  </conditionalFormatting>
  <conditionalFormatting sqref="I61:I63">
    <cfRule type="cellIs" dxfId="868" priority="1201" operator="equal">
      <formula>"Pass"</formula>
    </cfRule>
    <cfRule type="cellIs" dxfId="867" priority="1202" operator="equal">
      <formula>"Fail"</formula>
    </cfRule>
  </conditionalFormatting>
  <conditionalFormatting sqref="M61:M63">
    <cfRule type="cellIs" dxfId="866" priority="1199" operator="equal">
      <formula>"Pass"</formula>
    </cfRule>
    <cfRule type="cellIs" dxfId="865" priority="1200" operator="equal">
      <formula>"Fail"</formula>
    </cfRule>
  </conditionalFormatting>
  <conditionalFormatting sqref="P61:P63">
    <cfRule type="cellIs" dxfId="864" priority="1197" operator="equal">
      <formula>"Pass"</formula>
    </cfRule>
    <cfRule type="cellIs" dxfId="863" priority="1198" operator="equal">
      <formula>"Fail"</formula>
    </cfRule>
  </conditionalFormatting>
  <conditionalFormatting sqref="L61:L63">
    <cfRule type="cellIs" dxfId="862" priority="1195" operator="lessThanOrEqual">
      <formula>-2</formula>
    </cfRule>
    <cfRule type="cellIs" dxfId="861" priority="1196" operator="greaterThan">
      <formula>-2</formula>
    </cfRule>
  </conditionalFormatting>
  <conditionalFormatting sqref="O61:O63">
    <cfRule type="cellIs" dxfId="860" priority="1193" operator="lessThanOrEqual">
      <formula>-2</formula>
    </cfRule>
    <cfRule type="cellIs" dxfId="859" priority="1194" operator="greaterThan">
      <formula>-2</formula>
    </cfRule>
  </conditionalFormatting>
  <conditionalFormatting sqref="S61:S63">
    <cfRule type="cellIs" dxfId="858" priority="1191" operator="equal">
      <formula>"Pass"</formula>
    </cfRule>
    <cfRule type="cellIs" dxfId="857" priority="1192" operator="equal">
      <formula>"Fail"</formula>
    </cfRule>
  </conditionalFormatting>
  <conditionalFormatting sqref="AC61:AC63">
    <cfRule type="cellIs" dxfId="856" priority="1179" operator="equal">
      <formula>"Pass"</formula>
    </cfRule>
    <cfRule type="cellIs" dxfId="855" priority="1180" operator="equal">
      <formula>"Fail"</formula>
    </cfRule>
  </conditionalFormatting>
  <conditionalFormatting sqref="AI61:AI63">
    <cfRule type="cellIs" dxfId="854" priority="1177" operator="equal">
      <formula>"Pass"</formula>
    </cfRule>
    <cfRule type="cellIs" dxfId="853" priority="1178" operator="equal">
      <formula>"Fail"</formula>
    </cfRule>
  </conditionalFormatting>
  <conditionalFormatting sqref="AL61:AL63">
    <cfRule type="cellIs" dxfId="852" priority="1175" operator="equal">
      <formula>"Pass"</formula>
    </cfRule>
    <cfRule type="cellIs" dxfId="851" priority="1176" operator="equal">
      <formula>"Fail"</formula>
    </cfRule>
  </conditionalFormatting>
  <conditionalFormatting sqref="AH61:AH63">
    <cfRule type="cellIs" dxfId="850" priority="1174" operator="greaterThan">
      <formula>0</formula>
    </cfRule>
  </conditionalFormatting>
  <conditionalFormatting sqref="AK61:AK63">
    <cfRule type="cellIs" dxfId="849" priority="1173" operator="greaterThan">
      <formula>0</formula>
    </cfRule>
  </conditionalFormatting>
  <conditionalFormatting sqref="AP61:AP63">
    <cfRule type="cellIs" dxfId="848" priority="1171" operator="equal">
      <formula>"Pass"</formula>
    </cfRule>
    <cfRule type="cellIs" dxfId="847" priority="1172" operator="equal">
      <formula>"Fail"</formula>
    </cfRule>
  </conditionalFormatting>
  <conditionalFormatting sqref="AS61:AS63">
    <cfRule type="cellIs" dxfId="846" priority="1169" operator="equal">
      <formula>"Pass"</formula>
    </cfRule>
    <cfRule type="cellIs" dxfId="845" priority="1170" operator="equal">
      <formula>"Fail"</formula>
    </cfRule>
  </conditionalFormatting>
  <conditionalFormatting sqref="AO61:AO63">
    <cfRule type="cellIs" dxfId="844" priority="1168" operator="lessThan">
      <formula>0</formula>
    </cfRule>
  </conditionalFormatting>
  <conditionalFormatting sqref="AR61:AR63">
    <cfRule type="cellIs" dxfId="843" priority="1167" operator="lessThan">
      <formula>0</formula>
    </cfRule>
  </conditionalFormatting>
  <conditionalFormatting sqref="AW61:AW63">
    <cfRule type="cellIs" dxfId="842" priority="1165" operator="equal">
      <formula>"Pass"</formula>
    </cfRule>
    <cfRule type="cellIs" dxfId="841" priority="1166" operator="equal">
      <formula>"Fail"</formula>
    </cfRule>
  </conditionalFormatting>
  <conditionalFormatting sqref="AY61:AY63">
    <cfRule type="cellIs" dxfId="840" priority="1163" operator="equal">
      <formula>"Pass"</formula>
    </cfRule>
    <cfRule type="cellIs" dxfId="839" priority="1164" operator="equal">
      <formula>"Fail"</formula>
    </cfRule>
  </conditionalFormatting>
  <conditionalFormatting sqref="X61:X63">
    <cfRule type="cellIs" dxfId="838" priority="1161" operator="equal">
      <formula>"Pass"</formula>
    </cfRule>
    <cfRule type="cellIs" dxfId="837" priority="1162" operator="equal">
      <formula>"Fail"</formula>
    </cfRule>
  </conditionalFormatting>
  <conditionalFormatting sqref="Z61:Z63">
    <cfRule type="cellIs" dxfId="836" priority="1159" operator="equal">
      <formula>"Pass"</formula>
    </cfRule>
    <cfRule type="cellIs" dxfId="835" priority="1160" operator="equal">
      <formula>"Fail"</formula>
    </cfRule>
  </conditionalFormatting>
  <conditionalFormatting sqref="U65:U66">
    <cfRule type="cellIs" dxfId="834" priority="1117" operator="equal">
      <formula>"Pass"</formula>
    </cfRule>
    <cfRule type="cellIs" dxfId="833" priority="1118" operator="equal">
      <formula>"Fail"</formula>
    </cfRule>
  </conditionalFormatting>
  <conditionalFormatting sqref="H61:H63">
    <cfRule type="cellIs" dxfId="832" priority="1152" operator="between">
      <formula>-1.5</formula>
      <formula>1.5</formula>
    </cfRule>
    <cfRule type="cellIs" dxfId="831" priority="1153" operator="lessThan">
      <formula>-1.5</formula>
    </cfRule>
    <cfRule type="cellIs" dxfId="830" priority="1154" operator="greaterThan">
      <formula>1.5</formula>
    </cfRule>
  </conditionalFormatting>
  <conditionalFormatting sqref="R61:R63">
    <cfRule type="cellIs" dxfId="829" priority="1150" operator="lessThan">
      <formula>-10</formula>
    </cfRule>
    <cfRule type="cellIs" dxfId="828" priority="1151" operator="greaterThan">
      <formula>10</formula>
    </cfRule>
  </conditionalFormatting>
  <conditionalFormatting sqref="T61:T63">
    <cfRule type="cellIs" dxfId="827" priority="1148" operator="lessThan">
      <formula>-10</formula>
    </cfRule>
    <cfRule type="cellIs" dxfId="826" priority="1149" operator="greaterThan">
      <formula>10</formula>
    </cfRule>
  </conditionalFormatting>
  <conditionalFormatting sqref="W61:W63">
    <cfRule type="cellIs" dxfId="825" priority="1147" operator="greaterThan">
      <formula>$V$8</formula>
    </cfRule>
  </conditionalFormatting>
  <conditionalFormatting sqref="Y61:Y63">
    <cfRule type="cellIs" dxfId="824" priority="1146" operator="greaterThan">
      <formula>$V$8</formula>
    </cfRule>
  </conditionalFormatting>
  <conditionalFormatting sqref="AE61:AE63">
    <cfRule type="cellIs" dxfId="823" priority="1140" operator="equal">
      <formula>"Pass"</formula>
    </cfRule>
    <cfRule type="cellIs" dxfId="822" priority="1141" operator="equal">
      <formula>"Fail"</formula>
    </cfRule>
  </conditionalFormatting>
  <conditionalFormatting sqref="E65:E66">
    <cfRule type="cellIs" dxfId="821" priority="1131" operator="between">
      <formula>-1.5</formula>
      <formula>1.5</formula>
    </cfRule>
    <cfRule type="cellIs" dxfId="820" priority="1134" operator="lessThan">
      <formula>-1.5</formula>
    </cfRule>
    <cfRule type="cellIs" dxfId="819" priority="1135" operator="greaterThan">
      <formula>1.5</formula>
    </cfRule>
  </conditionalFormatting>
  <conditionalFormatting sqref="F65:F66">
    <cfRule type="cellIs" dxfId="818" priority="1132" operator="equal">
      <formula>"Pass"</formula>
    </cfRule>
    <cfRule type="cellIs" dxfId="817" priority="1133" operator="equal">
      <formula>"Fail"</formula>
    </cfRule>
  </conditionalFormatting>
  <conditionalFormatting sqref="I65:I66">
    <cfRule type="cellIs" dxfId="816" priority="1129" operator="equal">
      <formula>"Pass"</formula>
    </cfRule>
    <cfRule type="cellIs" dxfId="815" priority="1130" operator="equal">
      <formula>"Fail"</formula>
    </cfRule>
  </conditionalFormatting>
  <conditionalFormatting sqref="M65:M66">
    <cfRule type="cellIs" dxfId="814" priority="1127" operator="equal">
      <formula>"Pass"</formula>
    </cfRule>
    <cfRule type="cellIs" dxfId="813" priority="1128" operator="equal">
      <formula>"Fail"</formula>
    </cfRule>
  </conditionalFormatting>
  <conditionalFormatting sqref="P65:P66">
    <cfRule type="cellIs" dxfId="812" priority="1125" operator="equal">
      <formula>"Pass"</formula>
    </cfRule>
    <cfRule type="cellIs" dxfId="811" priority="1126" operator="equal">
      <formula>"Fail"</formula>
    </cfRule>
  </conditionalFormatting>
  <conditionalFormatting sqref="L65:L66">
    <cfRule type="cellIs" dxfId="810" priority="1123" operator="lessThanOrEqual">
      <formula>-2</formula>
    </cfRule>
    <cfRule type="cellIs" dxfId="809" priority="1124" operator="greaterThan">
      <formula>-2</formula>
    </cfRule>
  </conditionalFormatting>
  <conditionalFormatting sqref="O65:O66">
    <cfRule type="cellIs" dxfId="808" priority="1121" operator="lessThanOrEqual">
      <formula>-2</formula>
    </cfRule>
    <cfRule type="cellIs" dxfId="807" priority="1122" operator="greaterThan">
      <formula>-2</formula>
    </cfRule>
  </conditionalFormatting>
  <conditionalFormatting sqref="S65:S66">
    <cfRule type="cellIs" dxfId="806" priority="1119" operator="equal">
      <formula>"Pass"</formula>
    </cfRule>
    <cfRule type="cellIs" dxfId="805" priority="1120" operator="equal">
      <formula>"Fail"</formula>
    </cfRule>
  </conditionalFormatting>
  <conditionalFormatting sqref="AC65:AC66">
    <cfRule type="cellIs" dxfId="804" priority="1107" operator="equal">
      <formula>"Pass"</formula>
    </cfRule>
    <cfRule type="cellIs" dxfId="803" priority="1108" operator="equal">
      <formula>"Fail"</formula>
    </cfRule>
  </conditionalFormatting>
  <conditionalFormatting sqref="AI65:AI66">
    <cfRule type="cellIs" dxfId="802" priority="1105" operator="equal">
      <formula>"Pass"</formula>
    </cfRule>
    <cfRule type="cellIs" dxfId="801" priority="1106" operator="equal">
      <formula>"Fail"</formula>
    </cfRule>
  </conditionalFormatting>
  <conditionalFormatting sqref="AL65:AL66">
    <cfRule type="cellIs" dxfId="800" priority="1103" operator="equal">
      <formula>"Pass"</formula>
    </cfRule>
    <cfRule type="cellIs" dxfId="799" priority="1104" operator="equal">
      <formula>"Fail"</formula>
    </cfRule>
  </conditionalFormatting>
  <conditionalFormatting sqref="AH65:AH66">
    <cfRule type="cellIs" dxfId="798" priority="1102" operator="greaterThan">
      <formula>0</formula>
    </cfRule>
  </conditionalFormatting>
  <conditionalFormatting sqref="AK65:AK66">
    <cfRule type="cellIs" dxfId="797" priority="1101" operator="greaterThan">
      <formula>0</formula>
    </cfRule>
  </conditionalFormatting>
  <conditionalFormatting sqref="AP65:AP66">
    <cfRule type="cellIs" dxfId="796" priority="1099" operator="equal">
      <formula>"Pass"</formula>
    </cfRule>
    <cfRule type="cellIs" dxfId="795" priority="1100" operator="equal">
      <formula>"Fail"</formula>
    </cfRule>
  </conditionalFormatting>
  <conditionalFormatting sqref="AS65:AS66">
    <cfRule type="cellIs" dxfId="794" priority="1097" operator="equal">
      <formula>"Pass"</formula>
    </cfRule>
    <cfRule type="cellIs" dxfId="793" priority="1098" operator="equal">
      <formula>"Fail"</formula>
    </cfRule>
  </conditionalFormatting>
  <conditionalFormatting sqref="AO65:AO66">
    <cfRule type="cellIs" dxfId="792" priority="1096" operator="lessThan">
      <formula>0</formula>
    </cfRule>
  </conditionalFormatting>
  <conditionalFormatting sqref="AR65:AR66">
    <cfRule type="cellIs" dxfId="791" priority="1095" operator="lessThan">
      <formula>0</formula>
    </cfRule>
  </conditionalFormatting>
  <conditionalFormatting sqref="AW65:AW66">
    <cfRule type="cellIs" dxfId="790" priority="1093" operator="equal">
      <formula>"Pass"</formula>
    </cfRule>
    <cfRule type="cellIs" dxfId="789" priority="1094" operator="equal">
      <formula>"Fail"</formula>
    </cfRule>
  </conditionalFormatting>
  <conditionalFormatting sqref="AY65:AY66">
    <cfRule type="cellIs" dxfId="788" priority="1091" operator="equal">
      <formula>"Pass"</formula>
    </cfRule>
    <cfRule type="cellIs" dxfId="787" priority="1092" operator="equal">
      <formula>"Fail"</formula>
    </cfRule>
  </conditionalFormatting>
  <conditionalFormatting sqref="X65:X66">
    <cfRule type="cellIs" dxfId="786" priority="1089" operator="equal">
      <formula>"Pass"</formula>
    </cfRule>
    <cfRule type="cellIs" dxfId="785" priority="1090" operator="equal">
      <formula>"Fail"</formula>
    </cfRule>
  </conditionalFormatting>
  <conditionalFormatting sqref="Z65:Z66">
    <cfRule type="cellIs" dxfId="784" priority="1087" operator="equal">
      <formula>"Pass"</formula>
    </cfRule>
    <cfRule type="cellIs" dxfId="783" priority="1088" operator="equal">
      <formula>"Fail"</formula>
    </cfRule>
  </conditionalFormatting>
  <conditionalFormatting sqref="H65:H66">
    <cfRule type="cellIs" dxfId="782" priority="1080" operator="between">
      <formula>-1.5</formula>
      <formula>1.5</formula>
    </cfRule>
    <cfRule type="cellIs" dxfId="781" priority="1081" operator="lessThan">
      <formula>-1.5</formula>
    </cfRule>
    <cfRule type="cellIs" dxfId="780" priority="1082" operator="greaterThan">
      <formula>1.5</formula>
    </cfRule>
  </conditionalFormatting>
  <conditionalFormatting sqref="R65:R66">
    <cfRule type="cellIs" dxfId="779" priority="1078" operator="lessThan">
      <formula>-10</formula>
    </cfRule>
    <cfRule type="cellIs" dxfId="778" priority="1079" operator="greaterThan">
      <formula>10</formula>
    </cfRule>
  </conditionalFormatting>
  <conditionalFormatting sqref="T65:T66">
    <cfRule type="cellIs" dxfId="777" priority="1076" operator="lessThan">
      <formula>-10</formula>
    </cfRule>
    <cfRule type="cellIs" dxfId="776" priority="1077" operator="greaterThan">
      <formula>10</formula>
    </cfRule>
  </conditionalFormatting>
  <conditionalFormatting sqref="W65:W66">
    <cfRule type="cellIs" dxfId="775" priority="1075" operator="greaterThan">
      <formula>$V$8</formula>
    </cfRule>
  </conditionalFormatting>
  <conditionalFormatting sqref="Y65:Y66">
    <cfRule type="cellIs" dxfId="774" priority="1074" operator="greaterThan">
      <formula>$V$8</formula>
    </cfRule>
  </conditionalFormatting>
  <conditionalFormatting sqref="AE65:AE66">
    <cfRule type="cellIs" dxfId="773" priority="1068" operator="equal">
      <formula>"Pass"</formula>
    </cfRule>
    <cfRule type="cellIs" dxfId="772" priority="1069" operator="equal">
      <formula>"Fail"</formula>
    </cfRule>
  </conditionalFormatting>
  <conditionalFormatting sqref="AV67">
    <cfRule type="cellIs" dxfId="771" priority="1280" operator="lessThan">
      <formula>$AT67:$AT68-0</formula>
    </cfRule>
  </conditionalFormatting>
  <conditionalFormatting sqref="D61 G61">
    <cfRule type="cellIs" dxfId="770" priority="1281" operator="lessThan">
      <formula>$C61:$C68-1.5</formula>
    </cfRule>
    <cfRule type="cellIs" dxfId="769" priority="1282" operator="greaterThan">
      <formula>$C61:$C68+1.5</formula>
    </cfRule>
  </conditionalFormatting>
  <conditionalFormatting sqref="K61 N61">
    <cfRule type="cellIs" dxfId="768" priority="1283" operator="greaterThan">
      <formula>$J61:$J68-2</formula>
    </cfRule>
  </conditionalFormatting>
  <conditionalFormatting sqref="AB61">
    <cfRule type="cellIs" dxfId="767" priority="1284" operator="greaterThan">
      <formula>$AA61:$AA68-0</formula>
    </cfRule>
  </conditionalFormatting>
  <conditionalFormatting sqref="AG61">
    <cfRule type="cellIs" dxfId="766" priority="1285" operator="greaterThan">
      <formula>$AF61:$AF68-0</formula>
    </cfRule>
  </conditionalFormatting>
  <conditionalFormatting sqref="AN61">
    <cfRule type="cellIs" dxfId="765" priority="1286" operator="lessThan">
      <formula>$AM61:$AM68-0</formula>
    </cfRule>
  </conditionalFormatting>
  <conditionalFormatting sqref="AV61">
    <cfRule type="cellIs" dxfId="764" priority="1287" operator="lessThan">
      <formula>$AT61:$AT68-0</formula>
    </cfRule>
  </conditionalFormatting>
  <conditionalFormatting sqref="D65 G65">
    <cfRule type="cellIs" dxfId="763" priority="1288" operator="lessThan">
      <formula>$C65:$C68-1.5</formula>
    </cfRule>
    <cfRule type="cellIs" dxfId="762" priority="1289" operator="greaterThan">
      <formula>$C65:$C68+1.5</formula>
    </cfRule>
  </conditionalFormatting>
  <conditionalFormatting sqref="K65 N65">
    <cfRule type="cellIs" dxfId="761" priority="1290" operator="greaterThan">
      <formula>$J65:$J68-2</formula>
    </cfRule>
  </conditionalFormatting>
  <conditionalFormatting sqref="AB65">
    <cfRule type="cellIs" dxfId="760" priority="1291" operator="greaterThan">
      <formula>$AA65:$AA68-0</formula>
    </cfRule>
  </conditionalFormatting>
  <conditionalFormatting sqref="AG65">
    <cfRule type="cellIs" dxfId="759" priority="1292" operator="greaterThan">
      <formula>$AF65:$AF68-0</formula>
    </cfRule>
  </conditionalFormatting>
  <conditionalFormatting sqref="AN65">
    <cfRule type="cellIs" dxfId="758" priority="1293" operator="lessThan">
      <formula>$AM65:$AM68-0</formula>
    </cfRule>
  </conditionalFormatting>
  <conditionalFormatting sqref="AV65">
    <cfRule type="cellIs" dxfId="757" priority="1294" operator="lessThan">
      <formula>$AT65:$AT68-0</formula>
    </cfRule>
  </conditionalFormatting>
  <conditionalFormatting sqref="AV68">
    <cfRule type="cellIs" dxfId="756" priority="1295" operator="lessThan">
      <formula>$AT68:$AT151-0</formula>
    </cfRule>
  </conditionalFormatting>
  <conditionalFormatting sqref="K66">
    <cfRule type="cellIs" dxfId="755" priority="1298" operator="greaterThan">
      <formula>$J66:$J151-2</formula>
    </cfRule>
  </conditionalFormatting>
  <conditionalFormatting sqref="AB66">
    <cfRule type="cellIs" dxfId="754" priority="1299" operator="greaterThan">
      <formula>$AA66:$AA151-0</formula>
    </cfRule>
  </conditionalFormatting>
  <conditionalFormatting sqref="AG66">
    <cfRule type="cellIs" dxfId="753" priority="1300" operator="greaterThan">
      <formula>$AF66:$AF151-0</formula>
    </cfRule>
  </conditionalFormatting>
  <conditionalFormatting sqref="AN66">
    <cfRule type="cellIs" dxfId="752" priority="1301" operator="lessThan">
      <formula>$AM66:$AM151-0</formula>
    </cfRule>
  </conditionalFormatting>
  <conditionalFormatting sqref="AV66">
    <cfRule type="cellIs" dxfId="751" priority="1302" operator="lessThan">
      <formula>$AT66:$AT151-0</formula>
    </cfRule>
  </conditionalFormatting>
  <conditionalFormatting sqref="AX76">
    <cfRule type="cellIs" dxfId="750" priority="1045" operator="lessThan">
      <formula>$AT76:$AT159-0</formula>
    </cfRule>
  </conditionalFormatting>
  <conditionalFormatting sqref="N74">
    <cfRule type="cellIs" dxfId="749" priority="1048" operator="greaterThan">
      <formula>$J74:$J159-2</formula>
    </cfRule>
  </conditionalFormatting>
  <conditionalFormatting sqref="AD74">
    <cfRule type="cellIs" dxfId="748" priority="1049" operator="greaterThan">
      <formula>$AA74:$AA159-0</formula>
    </cfRule>
  </conditionalFormatting>
  <conditionalFormatting sqref="AJ74">
    <cfRule type="cellIs" dxfId="747" priority="1050" operator="greaterThan">
      <formula>$AF74:$AF159-0</formula>
    </cfRule>
  </conditionalFormatting>
  <conditionalFormatting sqref="AQ74">
    <cfRule type="cellIs" dxfId="746" priority="1051" operator="lessThan">
      <formula>$AM74:$AM159-0</formula>
    </cfRule>
  </conditionalFormatting>
  <conditionalFormatting sqref="AX74">
    <cfRule type="cellIs" dxfId="745" priority="1052" operator="lessThan">
      <formula>$AT74:$AT159-0</formula>
    </cfRule>
  </conditionalFormatting>
  <conditionalFormatting sqref="E72 E75:E76">
    <cfRule type="cellIs" dxfId="744" priority="1017" operator="between">
      <formula>-1.5</formula>
      <formula>1.5</formula>
    </cfRule>
    <cfRule type="cellIs" dxfId="743" priority="1020" operator="lessThan">
      <formula>-1.5</formula>
    </cfRule>
    <cfRule type="cellIs" dxfId="742" priority="1021" operator="greaterThan">
      <formula>1.5</formula>
    </cfRule>
  </conditionalFormatting>
  <conditionalFormatting sqref="F72 F75:F76">
    <cfRule type="cellIs" dxfId="741" priority="1018" operator="equal">
      <formula>"Pass"</formula>
    </cfRule>
    <cfRule type="cellIs" dxfId="740" priority="1019" operator="equal">
      <formula>"Fail"</formula>
    </cfRule>
  </conditionalFormatting>
  <conditionalFormatting sqref="I72 I75:I76">
    <cfRule type="cellIs" dxfId="739" priority="1015" operator="equal">
      <formula>"Pass"</formula>
    </cfRule>
    <cfRule type="cellIs" dxfId="738" priority="1016" operator="equal">
      <formula>"Fail"</formula>
    </cfRule>
  </conditionalFormatting>
  <conditionalFormatting sqref="M72 M75:M76">
    <cfRule type="cellIs" dxfId="737" priority="1013" operator="equal">
      <formula>"Pass"</formula>
    </cfRule>
    <cfRule type="cellIs" dxfId="736" priority="1014" operator="equal">
      <formula>"Fail"</formula>
    </cfRule>
  </conditionalFormatting>
  <conditionalFormatting sqref="P72 P75:P76">
    <cfRule type="cellIs" dxfId="735" priority="1011" operator="equal">
      <formula>"Pass"</formula>
    </cfRule>
    <cfRule type="cellIs" dxfId="734" priority="1012" operator="equal">
      <formula>"Fail"</formula>
    </cfRule>
  </conditionalFormatting>
  <conditionalFormatting sqref="L72 L75:L76">
    <cfRule type="cellIs" dxfId="733" priority="1009" operator="lessThanOrEqual">
      <formula>-2</formula>
    </cfRule>
    <cfRule type="cellIs" dxfId="732" priority="1010" operator="greaterThan">
      <formula>-2</formula>
    </cfRule>
  </conditionalFormatting>
  <conditionalFormatting sqref="O72 O75:O76">
    <cfRule type="cellIs" dxfId="731" priority="1007" operator="lessThanOrEqual">
      <formula>-2</formula>
    </cfRule>
    <cfRule type="cellIs" dxfId="730" priority="1008" operator="greaterThan">
      <formula>-2</formula>
    </cfRule>
  </conditionalFormatting>
  <conditionalFormatting sqref="S72 S75:S76">
    <cfRule type="cellIs" dxfId="729" priority="1005" operator="equal">
      <formula>"Pass"</formula>
    </cfRule>
    <cfRule type="cellIs" dxfId="728" priority="1006" operator="equal">
      <formula>"Fail"</formula>
    </cfRule>
  </conditionalFormatting>
  <conditionalFormatting sqref="U72 U75:U76">
    <cfRule type="cellIs" dxfId="727" priority="1003" operator="equal">
      <formula>"Pass"</formula>
    </cfRule>
    <cfRule type="cellIs" dxfId="726" priority="1004" operator="equal">
      <formula>"Fail"</formula>
    </cfRule>
  </conditionalFormatting>
  <conditionalFormatting sqref="AC72 AC75:AC76">
    <cfRule type="cellIs" dxfId="725" priority="993" operator="equal">
      <formula>"Pass"</formula>
    </cfRule>
    <cfRule type="cellIs" dxfId="724" priority="994" operator="equal">
      <formula>"Fail"</formula>
    </cfRule>
  </conditionalFormatting>
  <conditionalFormatting sqref="AI72 AI75:AI76">
    <cfRule type="cellIs" dxfId="723" priority="991" operator="equal">
      <formula>"Pass"</formula>
    </cfRule>
    <cfRule type="cellIs" dxfId="722" priority="992" operator="equal">
      <formula>"Fail"</formula>
    </cfRule>
  </conditionalFormatting>
  <conditionalFormatting sqref="AL72 AL75:AL76">
    <cfRule type="cellIs" dxfId="721" priority="989" operator="equal">
      <formula>"Pass"</formula>
    </cfRule>
    <cfRule type="cellIs" dxfId="720" priority="990" operator="equal">
      <formula>"Fail"</formula>
    </cfRule>
  </conditionalFormatting>
  <conditionalFormatting sqref="AH72 AH75:AH76">
    <cfRule type="cellIs" dxfId="719" priority="988" operator="greaterThan">
      <formula>0</formula>
    </cfRule>
  </conditionalFormatting>
  <conditionalFormatting sqref="AK72 AK75:AK76">
    <cfRule type="cellIs" dxfId="718" priority="987" operator="greaterThan">
      <formula>0</formula>
    </cfRule>
  </conditionalFormatting>
  <conditionalFormatting sqref="AP72 AP75:AP76">
    <cfRule type="cellIs" dxfId="717" priority="985" operator="equal">
      <formula>"Pass"</formula>
    </cfRule>
    <cfRule type="cellIs" dxfId="716" priority="986" operator="equal">
      <formula>"Fail"</formula>
    </cfRule>
  </conditionalFormatting>
  <conditionalFormatting sqref="AS72 AS75:AS76">
    <cfRule type="cellIs" dxfId="715" priority="983" operator="equal">
      <formula>"Pass"</formula>
    </cfRule>
    <cfRule type="cellIs" dxfId="714" priority="984" operator="equal">
      <formula>"Fail"</formula>
    </cfRule>
  </conditionalFormatting>
  <conditionalFormatting sqref="AO72 AO75:AO76">
    <cfRule type="cellIs" dxfId="713" priority="982" operator="lessThan">
      <formula>0</formula>
    </cfRule>
  </conditionalFormatting>
  <conditionalFormatting sqref="AR72 AR75:AR76">
    <cfRule type="cellIs" dxfId="712" priority="981" operator="lessThan">
      <formula>0</formula>
    </cfRule>
  </conditionalFormatting>
  <conditionalFormatting sqref="AW72 AW75:AW76">
    <cfRule type="cellIs" dxfId="711" priority="979" operator="equal">
      <formula>"Pass"</formula>
    </cfRule>
    <cfRule type="cellIs" dxfId="710" priority="980" operator="equal">
      <formula>"Fail"</formula>
    </cfRule>
  </conditionalFormatting>
  <conditionalFormatting sqref="AY72 AY75:AY76">
    <cfRule type="cellIs" dxfId="709" priority="977" operator="equal">
      <formula>"Pass"</formula>
    </cfRule>
    <cfRule type="cellIs" dxfId="708" priority="978" operator="equal">
      <formula>"Fail"</formula>
    </cfRule>
  </conditionalFormatting>
  <conditionalFormatting sqref="X72 X75:X76">
    <cfRule type="cellIs" dxfId="707" priority="975" operator="equal">
      <formula>"Pass"</formula>
    </cfRule>
    <cfRule type="cellIs" dxfId="706" priority="976" operator="equal">
      <formula>"Fail"</formula>
    </cfRule>
  </conditionalFormatting>
  <conditionalFormatting sqref="Z72 Z75:Z76">
    <cfRule type="cellIs" dxfId="705" priority="973" operator="equal">
      <formula>"Pass"</formula>
    </cfRule>
    <cfRule type="cellIs" dxfId="704" priority="974" operator="equal">
      <formula>"Fail"</formula>
    </cfRule>
  </conditionalFormatting>
  <conditionalFormatting sqref="U69:U71">
    <cfRule type="cellIs" dxfId="703" priority="931" operator="equal">
      <formula>"Pass"</formula>
    </cfRule>
    <cfRule type="cellIs" dxfId="702" priority="932" operator="equal">
      <formula>"Fail"</formula>
    </cfRule>
  </conditionalFormatting>
  <conditionalFormatting sqref="H72 H75:H76">
    <cfRule type="cellIs" dxfId="701" priority="966" operator="between">
      <formula>-1.5</formula>
      <formula>1.5</formula>
    </cfRule>
    <cfRule type="cellIs" dxfId="700" priority="967" operator="lessThan">
      <formula>-1.5</formula>
    </cfRule>
    <cfRule type="cellIs" dxfId="699" priority="968" operator="greaterThan">
      <formula>1.5</formula>
    </cfRule>
  </conditionalFormatting>
  <conditionalFormatting sqref="R72 R75:R76">
    <cfRule type="cellIs" dxfId="698" priority="964" operator="lessThan">
      <formula>-10</formula>
    </cfRule>
    <cfRule type="cellIs" dxfId="697" priority="965" operator="greaterThan">
      <formula>10</formula>
    </cfRule>
  </conditionalFormatting>
  <conditionalFormatting sqref="T72 T75:T76">
    <cfRule type="cellIs" dxfId="696" priority="962" operator="lessThan">
      <formula>-10</formula>
    </cfRule>
    <cfRule type="cellIs" dxfId="695" priority="963" operator="greaterThan">
      <formula>10</formula>
    </cfRule>
  </conditionalFormatting>
  <conditionalFormatting sqref="W72 W75:W76">
    <cfRule type="cellIs" dxfId="694" priority="961" operator="greaterThan">
      <formula>$V$8</formula>
    </cfRule>
  </conditionalFormatting>
  <conditionalFormatting sqref="Y72 Y75:Y76">
    <cfRule type="cellIs" dxfId="693" priority="960" operator="greaterThan">
      <formula>$V$8</formula>
    </cfRule>
  </conditionalFormatting>
  <conditionalFormatting sqref="AE72 AE75:AE76">
    <cfRule type="cellIs" dxfId="692" priority="954" operator="equal">
      <formula>"Pass"</formula>
    </cfRule>
    <cfRule type="cellIs" dxfId="691" priority="955" operator="equal">
      <formula>"Fail"</formula>
    </cfRule>
  </conditionalFormatting>
  <conditionalFormatting sqref="E69:E71">
    <cfRule type="cellIs" dxfId="690" priority="945" operator="between">
      <formula>-1.5</formula>
      <formula>1.5</formula>
    </cfRule>
    <cfRule type="cellIs" dxfId="689" priority="948" operator="lessThan">
      <formula>-1.5</formula>
    </cfRule>
    <cfRule type="cellIs" dxfId="688" priority="949" operator="greaterThan">
      <formula>1.5</formula>
    </cfRule>
  </conditionalFormatting>
  <conditionalFormatting sqref="F69:F71">
    <cfRule type="cellIs" dxfId="687" priority="946" operator="equal">
      <formula>"Pass"</formula>
    </cfRule>
    <cfRule type="cellIs" dxfId="686" priority="947" operator="equal">
      <formula>"Fail"</formula>
    </cfRule>
  </conditionalFormatting>
  <conditionalFormatting sqref="I69:I71">
    <cfRule type="cellIs" dxfId="685" priority="943" operator="equal">
      <formula>"Pass"</formula>
    </cfRule>
    <cfRule type="cellIs" dxfId="684" priority="944" operator="equal">
      <formula>"Fail"</formula>
    </cfRule>
  </conditionalFormatting>
  <conditionalFormatting sqref="M69:M71">
    <cfRule type="cellIs" dxfId="683" priority="941" operator="equal">
      <formula>"Pass"</formula>
    </cfRule>
    <cfRule type="cellIs" dxfId="682" priority="942" operator="equal">
      <formula>"Fail"</formula>
    </cfRule>
  </conditionalFormatting>
  <conditionalFormatting sqref="P69:P71">
    <cfRule type="cellIs" dxfId="681" priority="939" operator="equal">
      <formula>"Pass"</formula>
    </cfRule>
    <cfRule type="cellIs" dxfId="680" priority="940" operator="equal">
      <formula>"Fail"</formula>
    </cfRule>
  </conditionalFormatting>
  <conditionalFormatting sqref="L69:L71">
    <cfRule type="cellIs" dxfId="679" priority="937" operator="lessThanOrEqual">
      <formula>-2</formula>
    </cfRule>
    <cfRule type="cellIs" dxfId="678" priority="938" operator="greaterThan">
      <formula>-2</formula>
    </cfRule>
  </conditionalFormatting>
  <conditionalFormatting sqref="O69:O71">
    <cfRule type="cellIs" dxfId="677" priority="935" operator="lessThanOrEqual">
      <formula>-2</formula>
    </cfRule>
    <cfRule type="cellIs" dxfId="676" priority="936" operator="greaterThan">
      <formula>-2</formula>
    </cfRule>
  </conditionalFormatting>
  <conditionalFormatting sqref="S69:S71">
    <cfRule type="cellIs" dxfId="675" priority="933" operator="equal">
      <formula>"Pass"</formula>
    </cfRule>
    <cfRule type="cellIs" dxfId="674" priority="934" operator="equal">
      <formula>"Fail"</formula>
    </cfRule>
  </conditionalFormatting>
  <conditionalFormatting sqref="AC69:AC71">
    <cfRule type="cellIs" dxfId="673" priority="921" operator="equal">
      <formula>"Pass"</formula>
    </cfRule>
    <cfRule type="cellIs" dxfId="672" priority="922" operator="equal">
      <formula>"Fail"</formula>
    </cfRule>
  </conditionalFormatting>
  <conditionalFormatting sqref="AI69:AI71">
    <cfRule type="cellIs" dxfId="671" priority="919" operator="equal">
      <formula>"Pass"</formula>
    </cfRule>
    <cfRule type="cellIs" dxfId="670" priority="920" operator="equal">
      <formula>"Fail"</formula>
    </cfRule>
  </conditionalFormatting>
  <conditionalFormatting sqref="AL69:AL71">
    <cfRule type="cellIs" dxfId="669" priority="917" operator="equal">
      <formula>"Pass"</formula>
    </cfRule>
    <cfRule type="cellIs" dxfId="668" priority="918" operator="equal">
      <formula>"Fail"</formula>
    </cfRule>
  </conditionalFormatting>
  <conditionalFormatting sqref="AH69:AH71">
    <cfRule type="cellIs" dxfId="667" priority="916" operator="greaterThan">
      <formula>0</formula>
    </cfRule>
  </conditionalFormatting>
  <conditionalFormatting sqref="AK69:AK71">
    <cfRule type="cellIs" dxfId="666" priority="915" operator="greaterThan">
      <formula>0</formula>
    </cfRule>
  </conditionalFormatting>
  <conditionalFormatting sqref="AP69:AP71">
    <cfRule type="cellIs" dxfId="665" priority="913" operator="equal">
      <formula>"Pass"</formula>
    </cfRule>
    <cfRule type="cellIs" dxfId="664" priority="914" operator="equal">
      <formula>"Fail"</formula>
    </cfRule>
  </conditionalFormatting>
  <conditionalFormatting sqref="AS69:AS71">
    <cfRule type="cellIs" dxfId="663" priority="911" operator="equal">
      <formula>"Pass"</formula>
    </cfRule>
    <cfRule type="cellIs" dxfId="662" priority="912" operator="equal">
      <formula>"Fail"</formula>
    </cfRule>
  </conditionalFormatting>
  <conditionalFormatting sqref="AO69:AO71">
    <cfRule type="cellIs" dxfId="661" priority="910" operator="lessThan">
      <formula>0</formula>
    </cfRule>
  </conditionalFormatting>
  <conditionalFormatting sqref="AR69:AR71">
    <cfRule type="cellIs" dxfId="660" priority="909" operator="lessThan">
      <formula>0</formula>
    </cfRule>
  </conditionalFormatting>
  <conditionalFormatting sqref="AW69:AW71">
    <cfRule type="cellIs" dxfId="659" priority="907" operator="equal">
      <formula>"Pass"</formula>
    </cfRule>
    <cfRule type="cellIs" dxfId="658" priority="908" operator="equal">
      <formula>"Fail"</formula>
    </cfRule>
  </conditionalFormatting>
  <conditionalFormatting sqref="AY69:AY71">
    <cfRule type="cellIs" dxfId="657" priority="905" operator="equal">
      <formula>"Pass"</formula>
    </cfRule>
    <cfRule type="cellIs" dxfId="656" priority="906" operator="equal">
      <formula>"Fail"</formula>
    </cfRule>
  </conditionalFormatting>
  <conditionalFormatting sqref="X69:X71">
    <cfRule type="cellIs" dxfId="655" priority="903" operator="equal">
      <formula>"Pass"</formula>
    </cfRule>
    <cfRule type="cellIs" dxfId="654" priority="904" operator="equal">
      <formula>"Fail"</formula>
    </cfRule>
  </conditionalFormatting>
  <conditionalFormatting sqref="Z69:Z71">
    <cfRule type="cellIs" dxfId="653" priority="901" operator="equal">
      <formula>"Pass"</formula>
    </cfRule>
    <cfRule type="cellIs" dxfId="652" priority="902" operator="equal">
      <formula>"Fail"</formula>
    </cfRule>
  </conditionalFormatting>
  <conditionalFormatting sqref="U73:U74">
    <cfRule type="cellIs" dxfId="651" priority="859" operator="equal">
      <formula>"Pass"</formula>
    </cfRule>
    <cfRule type="cellIs" dxfId="650" priority="860" operator="equal">
      <formula>"Fail"</formula>
    </cfRule>
  </conditionalFormatting>
  <conditionalFormatting sqref="H69:H71">
    <cfRule type="cellIs" dxfId="649" priority="894" operator="between">
      <formula>-1.5</formula>
      <formula>1.5</formula>
    </cfRule>
    <cfRule type="cellIs" dxfId="648" priority="895" operator="lessThan">
      <formula>-1.5</formula>
    </cfRule>
    <cfRule type="cellIs" dxfId="647" priority="896" operator="greaterThan">
      <formula>1.5</formula>
    </cfRule>
  </conditionalFormatting>
  <conditionalFormatting sqref="R69:R71">
    <cfRule type="cellIs" dxfId="646" priority="892" operator="lessThan">
      <formula>-10</formula>
    </cfRule>
    <cfRule type="cellIs" dxfId="645" priority="893" operator="greaterThan">
      <formula>10</formula>
    </cfRule>
  </conditionalFormatting>
  <conditionalFormatting sqref="T69:T71">
    <cfRule type="cellIs" dxfId="644" priority="890" operator="lessThan">
      <formula>-10</formula>
    </cfRule>
    <cfRule type="cellIs" dxfId="643" priority="891" operator="greaterThan">
      <formula>10</formula>
    </cfRule>
  </conditionalFormatting>
  <conditionalFormatting sqref="W69:W71">
    <cfRule type="cellIs" dxfId="642" priority="889" operator="greaterThan">
      <formula>$V$8</formula>
    </cfRule>
  </conditionalFormatting>
  <conditionalFormatting sqref="Y69:Y71">
    <cfRule type="cellIs" dxfId="641" priority="888" operator="greaterThan">
      <formula>$V$8</formula>
    </cfRule>
  </conditionalFormatting>
  <conditionalFormatting sqref="AE69:AE71">
    <cfRule type="cellIs" dxfId="640" priority="882" operator="equal">
      <formula>"Pass"</formula>
    </cfRule>
    <cfRule type="cellIs" dxfId="639" priority="883" operator="equal">
      <formula>"Fail"</formula>
    </cfRule>
  </conditionalFormatting>
  <conditionalFormatting sqref="E73:E74">
    <cfRule type="cellIs" dxfId="638" priority="873" operator="between">
      <formula>-1.5</formula>
      <formula>1.5</formula>
    </cfRule>
    <cfRule type="cellIs" dxfId="637" priority="876" operator="lessThan">
      <formula>-1.5</formula>
    </cfRule>
    <cfRule type="cellIs" dxfId="636" priority="877" operator="greaterThan">
      <formula>1.5</formula>
    </cfRule>
  </conditionalFormatting>
  <conditionalFormatting sqref="F73:F74">
    <cfRule type="cellIs" dxfId="635" priority="874" operator="equal">
      <formula>"Pass"</formula>
    </cfRule>
    <cfRule type="cellIs" dxfId="634" priority="875" operator="equal">
      <formula>"Fail"</formula>
    </cfRule>
  </conditionalFormatting>
  <conditionalFormatting sqref="I73:I74">
    <cfRule type="cellIs" dxfId="633" priority="871" operator="equal">
      <formula>"Pass"</formula>
    </cfRule>
    <cfRule type="cellIs" dxfId="632" priority="872" operator="equal">
      <formula>"Fail"</formula>
    </cfRule>
  </conditionalFormatting>
  <conditionalFormatting sqref="M73:M74">
    <cfRule type="cellIs" dxfId="631" priority="869" operator="equal">
      <formula>"Pass"</formula>
    </cfRule>
    <cfRule type="cellIs" dxfId="630" priority="870" operator="equal">
      <formula>"Fail"</formula>
    </cfRule>
  </conditionalFormatting>
  <conditionalFormatting sqref="P73:P74">
    <cfRule type="cellIs" dxfId="629" priority="867" operator="equal">
      <formula>"Pass"</formula>
    </cfRule>
    <cfRule type="cellIs" dxfId="628" priority="868" operator="equal">
      <formula>"Fail"</formula>
    </cfRule>
  </conditionalFormatting>
  <conditionalFormatting sqref="L73:L74">
    <cfRule type="cellIs" dxfId="627" priority="865" operator="lessThanOrEqual">
      <formula>-2</formula>
    </cfRule>
    <cfRule type="cellIs" dxfId="626" priority="866" operator="greaterThan">
      <formula>-2</formula>
    </cfRule>
  </conditionalFormatting>
  <conditionalFormatting sqref="O73:O74">
    <cfRule type="cellIs" dxfId="625" priority="863" operator="lessThanOrEqual">
      <formula>-2</formula>
    </cfRule>
    <cfRule type="cellIs" dxfId="624" priority="864" operator="greaterThan">
      <formula>-2</formula>
    </cfRule>
  </conditionalFormatting>
  <conditionalFormatting sqref="S73:S74">
    <cfRule type="cellIs" dxfId="623" priority="861" operator="equal">
      <formula>"Pass"</formula>
    </cfRule>
    <cfRule type="cellIs" dxfId="622" priority="862" operator="equal">
      <formula>"Fail"</formula>
    </cfRule>
  </conditionalFormatting>
  <conditionalFormatting sqref="AC73:AC74">
    <cfRule type="cellIs" dxfId="621" priority="849" operator="equal">
      <formula>"Pass"</formula>
    </cfRule>
    <cfRule type="cellIs" dxfId="620" priority="850" operator="equal">
      <formula>"Fail"</formula>
    </cfRule>
  </conditionalFormatting>
  <conditionalFormatting sqref="AI73:AI74">
    <cfRule type="cellIs" dxfId="619" priority="847" operator="equal">
      <formula>"Pass"</formula>
    </cfRule>
    <cfRule type="cellIs" dxfId="618" priority="848" operator="equal">
      <formula>"Fail"</formula>
    </cfRule>
  </conditionalFormatting>
  <conditionalFormatting sqref="AL73:AL74">
    <cfRule type="cellIs" dxfId="617" priority="845" operator="equal">
      <formula>"Pass"</formula>
    </cfRule>
    <cfRule type="cellIs" dxfId="616" priority="846" operator="equal">
      <formula>"Fail"</formula>
    </cfRule>
  </conditionalFormatting>
  <conditionalFormatting sqref="AH73:AH74">
    <cfRule type="cellIs" dxfId="615" priority="844" operator="greaterThan">
      <formula>0</formula>
    </cfRule>
  </conditionalFormatting>
  <conditionalFormatting sqref="AK73:AK74">
    <cfRule type="cellIs" dxfId="614" priority="843" operator="greaterThan">
      <formula>0</formula>
    </cfRule>
  </conditionalFormatting>
  <conditionalFormatting sqref="AP73:AP74">
    <cfRule type="cellIs" dxfId="613" priority="841" operator="equal">
      <formula>"Pass"</formula>
    </cfRule>
    <cfRule type="cellIs" dxfId="612" priority="842" operator="equal">
      <formula>"Fail"</formula>
    </cfRule>
  </conditionalFormatting>
  <conditionalFormatting sqref="AS73:AS74">
    <cfRule type="cellIs" dxfId="611" priority="839" operator="equal">
      <formula>"Pass"</formula>
    </cfRule>
    <cfRule type="cellIs" dxfId="610" priority="840" operator="equal">
      <formula>"Fail"</formula>
    </cfRule>
  </conditionalFormatting>
  <conditionalFormatting sqref="AO73:AO74">
    <cfRule type="cellIs" dxfId="609" priority="838" operator="lessThan">
      <formula>0</formula>
    </cfRule>
  </conditionalFormatting>
  <conditionalFormatting sqref="AR73:AR74">
    <cfRule type="cellIs" dxfId="608" priority="837" operator="lessThan">
      <formula>0</formula>
    </cfRule>
  </conditionalFormatting>
  <conditionalFormatting sqref="AW73:AW74">
    <cfRule type="cellIs" dxfId="607" priority="835" operator="equal">
      <formula>"Pass"</formula>
    </cfRule>
    <cfRule type="cellIs" dxfId="606" priority="836" operator="equal">
      <formula>"Fail"</formula>
    </cfRule>
  </conditionalFormatting>
  <conditionalFormatting sqref="AY73:AY74">
    <cfRule type="cellIs" dxfId="605" priority="833" operator="equal">
      <formula>"Pass"</formula>
    </cfRule>
    <cfRule type="cellIs" dxfId="604" priority="834" operator="equal">
      <formula>"Fail"</formula>
    </cfRule>
  </conditionalFormatting>
  <conditionalFormatting sqref="X73:X74">
    <cfRule type="cellIs" dxfId="603" priority="831" operator="equal">
      <formula>"Pass"</formula>
    </cfRule>
    <cfRule type="cellIs" dxfId="602" priority="832" operator="equal">
      <formula>"Fail"</formula>
    </cfRule>
  </conditionalFormatting>
  <conditionalFormatting sqref="Z73:Z74">
    <cfRule type="cellIs" dxfId="601" priority="829" operator="equal">
      <formula>"Pass"</formula>
    </cfRule>
    <cfRule type="cellIs" dxfId="600" priority="830" operator="equal">
      <formula>"Fail"</formula>
    </cfRule>
  </conditionalFormatting>
  <conditionalFormatting sqref="H73:H74">
    <cfRule type="cellIs" dxfId="599" priority="822" operator="between">
      <formula>-1.5</formula>
      <formula>1.5</formula>
    </cfRule>
    <cfRule type="cellIs" dxfId="598" priority="823" operator="lessThan">
      <formula>-1.5</formula>
    </cfRule>
    <cfRule type="cellIs" dxfId="597" priority="824" operator="greaterThan">
      <formula>1.5</formula>
    </cfRule>
  </conditionalFormatting>
  <conditionalFormatting sqref="R73:R74">
    <cfRule type="cellIs" dxfId="596" priority="820" operator="lessThan">
      <formula>-10</formula>
    </cfRule>
    <cfRule type="cellIs" dxfId="595" priority="821" operator="greaterThan">
      <formula>10</formula>
    </cfRule>
  </conditionalFormatting>
  <conditionalFormatting sqref="T73:T74">
    <cfRule type="cellIs" dxfId="594" priority="818" operator="lessThan">
      <formula>-10</formula>
    </cfRule>
    <cfRule type="cellIs" dxfId="593" priority="819" operator="greaterThan">
      <formula>10</formula>
    </cfRule>
  </conditionalFormatting>
  <conditionalFormatting sqref="W73:W74">
    <cfRule type="cellIs" dxfId="592" priority="817" operator="greaterThan">
      <formula>$V$8</formula>
    </cfRule>
  </conditionalFormatting>
  <conditionalFormatting sqref="Y73:Y74">
    <cfRule type="cellIs" dxfId="591" priority="816" operator="greaterThan">
      <formula>$V$8</formula>
    </cfRule>
  </conditionalFormatting>
  <conditionalFormatting sqref="AE73:AE74">
    <cfRule type="cellIs" dxfId="590" priority="810" operator="equal">
      <formula>"Pass"</formula>
    </cfRule>
    <cfRule type="cellIs" dxfId="589" priority="811" operator="equal">
      <formula>"Fail"</formula>
    </cfRule>
  </conditionalFormatting>
  <conditionalFormatting sqref="AV75">
    <cfRule type="cellIs" dxfId="588" priority="1022" operator="lessThan">
      <formula>$AT75:$AT76-0</formula>
    </cfRule>
  </conditionalFormatting>
  <conditionalFormatting sqref="D69 G69">
    <cfRule type="cellIs" dxfId="587" priority="1023" operator="lessThan">
      <formula>$C69:$C76-1.5</formula>
    </cfRule>
    <cfRule type="cellIs" dxfId="586" priority="1024" operator="greaterThan">
      <formula>$C69:$C76+1.5</formula>
    </cfRule>
  </conditionalFormatting>
  <conditionalFormatting sqref="K69 N69">
    <cfRule type="cellIs" dxfId="585" priority="1025" operator="greaterThan">
      <formula>$J69:$J76-2</formula>
    </cfRule>
  </conditionalFormatting>
  <conditionalFormatting sqref="AB69">
    <cfRule type="cellIs" dxfId="584" priority="1026" operator="greaterThan">
      <formula>$AA69:$AA76-0</formula>
    </cfRule>
  </conditionalFormatting>
  <conditionalFormatting sqref="AG69">
    <cfRule type="cellIs" dxfId="583" priority="1027" operator="greaterThan">
      <formula>$AF69:$AF76-0</formula>
    </cfRule>
  </conditionalFormatting>
  <conditionalFormatting sqref="AN69">
    <cfRule type="cellIs" dxfId="582" priority="1028" operator="lessThan">
      <formula>$AM69:$AM76-0</formula>
    </cfRule>
  </conditionalFormatting>
  <conditionalFormatting sqref="AV69">
    <cfRule type="cellIs" dxfId="581" priority="1029" operator="lessThan">
      <formula>$AT69:$AT76-0</formula>
    </cfRule>
  </conditionalFormatting>
  <conditionalFormatting sqref="D73 G73">
    <cfRule type="cellIs" dxfId="580" priority="1030" operator="lessThan">
      <formula>$C73:$C76-1.5</formula>
    </cfRule>
    <cfRule type="cellIs" dxfId="579" priority="1031" operator="greaterThan">
      <formula>$C73:$C76+1.5</formula>
    </cfRule>
  </conditionalFormatting>
  <conditionalFormatting sqref="K73 N73">
    <cfRule type="cellIs" dxfId="578" priority="1032" operator="greaterThan">
      <formula>$J73:$J76-2</formula>
    </cfRule>
  </conditionalFormatting>
  <conditionalFormatting sqref="AB73">
    <cfRule type="cellIs" dxfId="577" priority="1033" operator="greaterThan">
      <formula>$AA73:$AA76-0</formula>
    </cfRule>
  </conditionalFormatting>
  <conditionalFormatting sqref="AG73">
    <cfRule type="cellIs" dxfId="576" priority="1034" operator="greaterThan">
      <formula>$AF73:$AF76-0</formula>
    </cfRule>
  </conditionalFormatting>
  <conditionalFormatting sqref="AN73">
    <cfRule type="cellIs" dxfId="575" priority="1035" operator="lessThan">
      <formula>$AM73:$AM76-0</formula>
    </cfRule>
  </conditionalFormatting>
  <conditionalFormatting sqref="AV73">
    <cfRule type="cellIs" dxfId="574" priority="1036" operator="lessThan">
      <formula>$AT73:$AT76-0</formula>
    </cfRule>
  </conditionalFormatting>
  <conditionalFormatting sqref="AV76">
    <cfRule type="cellIs" dxfId="573" priority="1037" operator="lessThan">
      <formula>$AT76:$AT159-0</formula>
    </cfRule>
  </conditionalFormatting>
  <conditionalFormatting sqref="K74">
    <cfRule type="cellIs" dxfId="572" priority="1040" operator="greaterThan">
      <formula>$J74:$J159-2</formula>
    </cfRule>
  </conditionalFormatting>
  <conditionalFormatting sqref="AB74">
    <cfRule type="cellIs" dxfId="571" priority="1041" operator="greaterThan">
      <formula>$AA74:$AA159-0</formula>
    </cfRule>
  </conditionalFormatting>
  <conditionalFormatting sqref="AG74">
    <cfRule type="cellIs" dxfId="570" priority="1042" operator="greaterThan">
      <formula>$AF74:$AF159-0</formula>
    </cfRule>
  </conditionalFormatting>
  <conditionalFormatting sqref="AN74">
    <cfRule type="cellIs" dxfId="569" priority="1043" operator="lessThan">
      <formula>$AM74:$AM159-0</formula>
    </cfRule>
  </conditionalFormatting>
  <conditionalFormatting sqref="AV74">
    <cfRule type="cellIs" dxfId="568" priority="1044" operator="lessThan">
      <formula>$AT74:$AT159-0</formula>
    </cfRule>
  </conditionalFormatting>
  <conditionalFormatting sqref="AX84">
    <cfRule type="cellIs" dxfId="567" priority="787" operator="lessThan">
      <formula>$AT84:$AT167-0</formula>
    </cfRule>
  </conditionalFormatting>
  <conditionalFormatting sqref="N82">
    <cfRule type="cellIs" dxfId="566" priority="790" operator="greaterThan">
      <formula>$J82:$J167-2</formula>
    </cfRule>
  </conditionalFormatting>
  <conditionalFormatting sqref="AD82">
    <cfRule type="cellIs" dxfId="565" priority="791" operator="greaterThan">
      <formula>$AA82:$AA167-0</formula>
    </cfRule>
  </conditionalFormatting>
  <conditionalFormatting sqref="AJ82">
    <cfRule type="cellIs" dxfId="564" priority="792" operator="greaterThan">
      <formula>$AF82:$AF167-0</formula>
    </cfRule>
  </conditionalFormatting>
  <conditionalFormatting sqref="AQ82">
    <cfRule type="cellIs" dxfId="563" priority="793" operator="lessThan">
      <formula>$AM82:$AM167-0</formula>
    </cfRule>
  </conditionalFormatting>
  <conditionalFormatting sqref="AX82">
    <cfRule type="cellIs" dxfId="562" priority="794" operator="lessThan">
      <formula>$AT82:$AT167-0</formula>
    </cfRule>
  </conditionalFormatting>
  <conditionalFormatting sqref="E80 E83:E84">
    <cfRule type="cellIs" dxfId="561" priority="759" operator="between">
      <formula>-1.5</formula>
      <formula>1.5</formula>
    </cfRule>
    <cfRule type="cellIs" dxfId="560" priority="762" operator="lessThan">
      <formula>-1.5</formula>
    </cfRule>
    <cfRule type="cellIs" dxfId="559" priority="763" operator="greaterThan">
      <formula>1.5</formula>
    </cfRule>
  </conditionalFormatting>
  <conditionalFormatting sqref="F80 F83:F84">
    <cfRule type="cellIs" dxfId="558" priority="760" operator="equal">
      <formula>"Pass"</formula>
    </cfRule>
    <cfRule type="cellIs" dxfId="557" priority="761" operator="equal">
      <formula>"Fail"</formula>
    </cfRule>
  </conditionalFormatting>
  <conditionalFormatting sqref="I80 I83:I84">
    <cfRule type="cellIs" dxfId="556" priority="757" operator="equal">
      <formula>"Pass"</formula>
    </cfRule>
    <cfRule type="cellIs" dxfId="555" priority="758" operator="equal">
      <formula>"Fail"</formula>
    </cfRule>
  </conditionalFormatting>
  <conditionalFormatting sqref="M80 M83:M84">
    <cfRule type="cellIs" dxfId="554" priority="755" operator="equal">
      <formula>"Pass"</formula>
    </cfRule>
    <cfRule type="cellIs" dxfId="553" priority="756" operator="equal">
      <formula>"Fail"</formula>
    </cfRule>
  </conditionalFormatting>
  <conditionalFormatting sqref="P80 P83:P84">
    <cfRule type="cellIs" dxfId="552" priority="753" operator="equal">
      <formula>"Pass"</formula>
    </cfRule>
    <cfRule type="cellIs" dxfId="551" priority="754" operator="equal">
      <formula>"Fail"</formula>
    </cfRule>
  </conditionalFormatting>
  <conditionalFormatting sqref="L80 L83:L84">
    <cfRule type="cellIs" dxfId="550" priority="751" operator="lessThanOrEqual">
      <formula>-2</formula>
    </cfRule>
    <cfRule type="cellIs" dxfId="549" priority="752" operator="greaterThan">
      <formula>-2</formula>
    </cfRule>
  </conditionalFormatting>
  <conditionalFormatting sqref="O80 O83:O84">
    <cfRule type="cellIs" dxfId="548" priority="749" operator="lessThanOrEqual">
      <formula>-2</formula>
    </cfRule>
    <cfRule type="cellIs" dxfId="547" priority="750" operator="greaterThan">
      <formula>-2</formula>
    </cfRule>
  </conditionalFormatting>
  <conditionalFormatting sqref="S80 S83:S84">
    <cfRule type="cellIs" dxfId="546" priority="747" operator="equal">
      <formula>"Pass"</formula>
    </cfRule>
    <cfRule type="cellIs" dxfId="545" priority="748" operator="equal">
      <formula>"Fail"</formula>
    </cfRule>
  </conditionalFormatting>
  <conditionalFormatting sqref="U80 U83:U84">
    <cfRule type="cellIs" dxfId="544" priority="745" operator="equal">
      <formula>"Pass"</formula>
    </cfRule>
    <cfRule type="cellIs" dxfId="543" priority="746" operator="equal">
      <formula>"Fail"</formula>
    </cfRule>
  </conditionalFormatting>
  <conditionalFormatting sqref="AC80 AC83:AC84">
    <cfRule type="cellIs" dxfId="542" priority="735" operator="equal">
      <formula>"Pass"</formula>
    </cfRule>
    <cfRule type="cellIs" dxfId="541" priority="736" operator="equal">
      <formula>"Fail"</formula>
    </cfRule>
  </conditionalFormatting>
  <conditionalFormatting sqref="AI80 AI83:AI84">
    <cfRule type="cellIs" dxfId="540" priority="733" operator="equal">
      <formula>"Pass"</formula>
    </cfRule>
    <cfRule type="cellIs" dxfId="539" priority="734" operator="equal">
      <formula>"Fail"</formula>
    </cfRule>
  </conditionalFormatting>
  <conditionalFormatting sqref="AL80 AL83:AL84">
    <cfRule type="cellIs" dxfId="538" priority="731" operator="equal">
      <formula>"Pass"</formula>
    </cfRule>
    <cfRule type="cellIs" dxfId="537" priority="732" operator="equal">
      <formula>"Fail"</formula>
    </cfRule>
  </conditionalFormatting>
  <conditionalFormatting sqref="AH80 AH83:AH84">
    <cfRule type="cellIs" dxfId="536" priority="730" operator="greaterThan">
      <formula>0</formula>
    </cfRule>
  </conditionalFormatting>
  <conditionalFormatting sqref="AK80 AK83:AK84">
    <cfRule type="cellIs" dxfId="535" priority="729" operator="greaterThan">
      <formula>0</formula>
    </cfRule>
  </conditionalFormatting>
  <conditionalFormatting sqref="AP80 AP83:AP84">
    <cfRule type="cellIs" dxfId="534" priority="727" operator="equal">
      <formula>"Pass"</formula>
    </cfRule>
    <cfRule type="cellIs" dxfId="533" priority="728" operator="equal">
      <formula>"Fail"</formula>
    </cfRule>
  </conditionalFormatting>
  <conditionalFormatting sqref="AS80 AS83:AS84">
    <cfRule type="cellIs" dxfId="532" priority="725" operator="equal">
      <formula>"Pass"</formula>
    </cfRule>
    <cfRule type="cellIs" dxfId="531" priority="726" operator="equal">
      <formula>"Fail"</formula>
    </cfRule>
  </conditionalFormatting>
  <conditionalFormatting sqref="AO80 AO83:AO84">
    <cfRule type="cellIs" dxfId="530" priority="724" operator="lessThan">
      <formula>0</formula>
    </cfRule>
  </conditionalFormatting>
  <conditionalFormatting sqref="AR80 AR83:AR84">
    <cfRule type="cellIs" dxfId="529" priority="723" operator="lessThan">
      <formula>0</formula>
    </cfRule>
  </conditionalFormatting>
  <conditionalFormatting sqref="AW80 AW83:AW84">
    <cfRule type="cellIs" dxfId="528" priority="721" operator="equal">
      <formula>"Pass"</formula>
    </cfRule>
    <cfRule type="cellIs" dxfId="527" priority="722" operator="equal">
      <formula>"Fail"</formula>
    </cfRule>
  </conditionalFormatting>
  <conditionalFormatting sqref="AY80 AY83:AY84">
    <cfRule type="cellIs" dxfId="526" priority="719" operator="equal">
      <formula>"Pass"</formula>
    </cfRule>
    <cfRule type="cellIs" dxfId="525" priority="720" operator="equal">
      <formula>"Fail"</formula>
    </cfRule>
  </conditionalFormatting>
  <conditionalFormatting sqref="X80 X83:X84">
    <cfRule type="cellIs" dxfId="524" priority="717" operator="equal">
      <formula>"Pass"</formula>
    </cfRule>
    <cfRule type="cellIs" dxfId="523" priority="718" operator="equal">
      <formula>"Fail"</formula>
    </cfRule>
  </conditionalFormatting>
  <conditionalFormatting sqref="Z80 Z83:Z84">
    <cfRule type="cellIs" dxfId="522" priority="715" operator="equal">
      <formula>"Pass"</formula>
    </cfRule>
    <cfRule type="cellIs" dxfId="521" priority="716" operator="equal">
      <formula>"Fail"</formula>
    </cfRule>
  </conditionalFormatting>
  <conditionalFormatting sqref="U77:U79">
    <cfRule type="cellIs" dxfId="520" priority="673" operator="equal">
      <formula>"Pass"</formula>
    </cfRule>
    <cfRule type="cellIs" dxfId="519" priority="674" operator="equal">
      <formula>"Fail"</formula>
    </cfRule>
  </conditionalFormatting>
  <conditionalFormatting sqref="H80 H83:H84">
    <cfRule type="cellIs" dxfId="518" priority="708" operator="between">
      <formula>-1.5</formula>
      <formula>1.5</formula>
    </cfRule>
    <cfRule type="cellIs" dxfId="517" priority="709" operator="lessThan">
      <formula>-1.5</formula>
    </cfRule>
    <cfRule type="cellIs" dxfId="516" priority="710" operator="greaterThan">
      <formula>1.5</formula>
    </cfRule>
  </conditionalFormatting>
  <conditionalFormatting sqref="R80 R83:R84">
    <cfRule type="cellIs" dxfId="515" priority="706" operator="lessThan">
      <formula>-10</formula>
    </cfRule>
    <cfRule type="cellIs" dxfId="514" priority="707" operator="greaterThan">
      <formula>10</formula>
    </cfRule>
  </conditionalFormatting>
  <conditionalFormatting sqref="T80 T83:T84">
    <cfRule type="cellIs" dxfId="513" priority="704" operator="lessThan">
      <formula>-10</formula>
    </cfRule>
    <cfRule type="cellIs" dxfId="512" priority="705" operator="greaterThan">
      <formula>10</formula>
    </cfRule>
  </conditionalFormatting>
  <conditionalFormatting sqref="W80 W83:W84">
    <cfRule type="cellIs" dxfId="511" priority="703" operator="greaterThan">
      <formula>$V$8</formula>
    </cfRule>
  </conditionalFormatting>
  <conditionalFormatting sqref="Y80 Y83:Y84">
    <cfRule type="cellIs" dxfId="510" priority="702" operator="greaterThan">
      <formula>$V$8</formula>
    </cfRule>
  </conditionalFormatting>
  <conditionalFormatting sqref="AE80 AE83:AE84">
    <cfRule type="cellIs" dxfId="509" priority="696" operator="equal">
      <formula>"Pass"</formula>
    </cfRule>
    <cfRule type="cellIs" dxfId="508" priority="697" operator="equal">
      <formula>"Fail"</formula>
    </cfRule>
  </conditionalFormatting>
  <conditionalFormatting sqref="E77:E79">
    <cfRule type="cellIs" dxfId="507" priority="687" operator="between">
      <formula>-1.5</formula>
      <formula>1.5</formula>
    </cfRule>
    <cfRule type="cellIs" dxfId="506" priority="690" operator="lessThan">
      <formula>-1.5</formula>
    </cfRule>
    <cfRule type="cellIs" dxfId="505" priority="691" operator="greaterThan">
      <formula>1.5</formula>
    </cfRule>
  </conditionalFormatting>
  <conditionalFormatting sqref="F77:F79">
    <cfRule type="cellIs" dxfId="504" priority="688" operator="equal">
      <formula>"Pass"</formula>
    </cfRule>
    <cfRule type="cellIs" dxfId="503" priority="689" operator="equal">
      <formula>"Fail"</formula>
    </cfRule>
  </conditionalFormatting>
  <conditionalFormatting sqref="I77:I79">
    <cfRule type="cellIs" dxfId="502" priority="685" operator="equal">
      <formula>"Pass"</formula>
    </cfRule>
    <cfRule type="cellIs" dxfId="501" priority="686" operator="equal">
      <formula>"Fail"</formula>
    </cfRule>
  </conditionalFormatting>
  <conditionalFormatting sqref="M77:M79">
    <cfRule type="cellIs" dxfId="500" priority="683" operator="equal">
      <formula>"Pass"</formula>
    </cfRule>
    <cfRule type="cellIs" dxfId="499" priority="684" operator="equal">
      <formula>"Fail"</formula>
    </cfRule>
  </conditionalFormatting>
  <conditionalFormatting sqref="P77:P79">
    <cfRule type="cellIs" dxfId="498" priority="681" operator="equal">
      <formula>"Pass"</formula>
    </cfRule>
    <cfRule type="cellIs" dxfId="497" priority="682" operator="equal">
      <formula>"Fail"</formula>
    </cfRule>
  </conditionalFormatting>
  <conditionalFormatting sqref="L77:L79">
    <cfRule type="cellIs" dxfId="496" priority="679" operator="lessThanOrEqual">
      <formula>-2</formula>
    </cfRule>
    <cfRule type="cellIs" dxfId="495" priority="680" operator="greaterThan">
      <formula>-2</formula>
    </cfRule>
  </conditionalFormatting>
  <conditionalFormatting sqref="O77:O79">
    <cfRule type="cellIs" dxfId="494" priority="677" operator="lessThanOrEqual">
      <formula>-2</formula>
    </cfRule>
    <cfRule type="cellIs" dxfId="493" priority="678" operator="greaterThan">
      <formula>-2</formula>
    </cfRule>
  </conditionalFormatting>
  <conditionalFormatting sqref="S77:S79">
    <cfRule type="cellIs" dxfId="492" priority="675" operator="equal">
      <formula>"Pass"</formula>
    </cfRule>
    <cfRule type="cellIs" dxfId="491" priority="676" operator="equal">
      <formula>"Fail"</formula>
    </cfRule>
  </conditionalFormatting>
  <conditionalFormatting sqref="AC77:AC79">
    <cfRule type="cellIs" dxfId="490" priority="663" operator="equal">
      <formula>"Pass"</formula>
    </cfRule>
    <cfRule type="cellIs" dxfId="489" priority="664" operator="equal">
      <formula>"Fail"</formula>
    </cfRule>
  </conditionalFormatting>
  <conditionalFormatting sqref="AI77:AI79">
    <cfRule type="cellIs" dxfId="488" priority="661" operator="equal">
      <formula>"Pass"</formula>
    </cfRule>
    <cfRule type="cellIs" dxfId="487" priority="662" operator="equal">
      <formula>"Fail"</formula>
    </cfRule>
  </conditionalFormatting>
  <conditionalFormatting sqref="AL77:AL79">
    <cfRule type="cellIs" dxfId="486" priority="659" operator="equal">
      <formula>"Pass"</formula>
    </cfRule>
    <cfRule type="cellIs" dxfId="485" priority="660" operator="equal">
      <formula>"Fail"</formula>
    </cfRule>
  </conditionalFormatting>
  <conditionalFormatting sqref="AH77:AH79">
    <cfRule type="cellIs" dxfId="484" priority="658" operator="greaterThan">
      <formula>0</formula>
    </cfRule>
  </conditionalFormatting>
  <conditionalFormatting sqref="AK77:AK79">
    <cfRule type="cellIs" dxfId="483" priority="657" operator="greaterThan">
      <formula>0</formula>
    </cfRule>
  </conditionalFormatting>
  <conditionalFormatting sqref="AP77:AP79">
    <cfRule type="cellIs" dxfId="482" priority="655" operator="equal">
      <formula>"Pass"</formula>
    </cfRule>
    <cfRule type="cellIs" dxfId="481" priority="656" operator="equal">
      <formula>"Fail"</formula>
    </cfRule>
  </conditionalFormatting>
  <conditionalFormatting sqref="AS77:AS79">
    <cfRule type="cellIs" dxfId="480" priority="653" operator="equal">
      <formula>"Pass"</formula>
    </cfRule>
    <cfRule type="cellIs" dxfId="479" priority="654" operator="equal">
      <formula>"Fail"</formula>
    </cfRule>
  </conditionalFormatting>
  <conditionalFormatting sqref="AO77:AO79">
    <cfRule type="cellIs" dxfId="478" priority="652" operator="lessThan">
      <formula>0</formula>
    </cfRule>
  </conditionalFormatting>
  <conditionalFormatting sqref="AR77:AR79">
    <cfRule type="cellIs" dxfId="477" priority="651" operator="lessThan">
      <formula>0</formula>
    </cfRule>
  </conditionalFormatting>
  <conditionalFormatting sqref="AW77:AW79">
    <cfRule type="cellIs" dxfId="476" priority="649" operator="equal">
      <formula>"Pass"</formula>
    </cfRule>
    <cfRule type="cellIs" dxfId="475" priority="650" operator="equal">
      <formula>"Fail"</formula>
    </cfRule>
  </conditionalFormatting>
  <conditionalFormatting sqref="AY77:AY79">
    <cfRule type="cellIs" dxfId="474" priority="647" operator="equal">
      <formula>"Pass"</formula>
    </cfRule>
    <cfRule type="cellIs" dxfId="473" priority="648" operator="equal">
      <formula>"Fail"</formula>
    </cfRule>
  </conditionalFormatting>
  <conditionalFormatting sqref="X77:X79">
    <cfRule type="cellIs" dxfId="472" priority="645" operator="equal">
      <formula>"Pass"</formula>
    </cfRule>
    <cfRule type="cellIs" dxfId="471" priority="646" operator="equal">
      <formula>"Fail"</formula>
    </cfRule>
  </conditionalFormatting>
  <conditionalFormatting sqref="Z77:Z79">
    <cfRule type="cellIs" dxfId="470" priority="643" operator="equal">
      <formula>"Pass"</formula>
    </cfRule>
    <cfRule type="cellIs" dxfId="469" priority="644" operator="equal">
      <formula>"Fail"</formula>
    </cfRule>
  </conditionalFormatting>
  <conditionalFormatting sqref="U81:U82">
    <cfRule type="cellIs" dxfId="468" priority="601" operator="equal">
      <formula>"Pass"</formula>
    </cfRule>
    <cfRule type="cellIs" dxfId="467" priority="602" operator="equal">
      <formula>"Fail"</formula>
    </cfRule>
  </conditionalFormatting>
  <conditionalFormatting sqref="H77:H79">
    <cfRule type="cellIs" dxfId="466" priority="636" operator="between">
      <formula>-1.5</formula>
      <formula>1.5</formula>
    </cfRule>
    <cfRule type="cellIs" dxfId="465" priority="637" operator="lessThan">
      <formula>-1.5</formula>
    </cfRule>
    <cfRule type="cellIs" dxfId="464" priority="638" operator="greaterThan">
      <formula>1.5</formula>
    </cfRule>
  </conditionalFormatting>
  <conditionalFormatting sqref="R77:R79">
    <cfRule type="cellIs" dxfId="463" priority="634" operator="lessThan">
      <formula>-10</formula>
    </cfRule>
    <cfRule type="cellIs" dxfId="462" priority="635" operator="greaterThan">
      <formula>10</formula>
    </cfRule>
  </conditionalFormatting>
  <conditionalFormatting sqref="T77:T79">
    <cfRule type="cellIs" dxfId="461" priority="632" operator="lessThan">
      <formula>-10</formula>
    </cfRule>
    <cfRule type="cellIs" dxfId="460" priority="633" operator="greaterThan">
      <formula>10</formula>
    </cfRule>
  </conditionalFormatting>
  <conditionalFormatting sqref="W77:W79">
    <cfRule type="cellIs" dxfId="459" priority="631" operator="greaterThan">
      <formula>$V$8</formula>
    </cfRule>
  </conditionalFormatting>
  <conditionalFormatting sqref="Y77:Y79">
    <cfRule type="cellIs" dxfId="458" priority="630" operator="greaterThan">
      <formula>$V$8</formula>
    </cfRule>
  </conditionalFormatting>
  <conditionalFormatting sqref="AE77:AE79">
    <cfRule type="cellIs" dxfId="457" priority="624" operator="equal">
      <formula>"Pass"</formula>
    </cfRule>
    <cfRule type="cellIs" dxfId="456" priority="625" operator="equal">
      <formula>"Fail"</formula>
    </cfRule>
  </conditionalFormatting>
  <conditionalFormatting sqref="E81:E82">
    <cfRule type="cellIs" dxfId="455" priority="615" operator="between">
      <formula>-1.5</formula>
      <formula>1.5</formula>
    </cfRule>
    <cfRule type="cellIs" dxfId="454" priority="618" operator="lessThan">
      <formula>-1.5</formula>
    </cfRule>
    <cfRule type="cellIs" dxfId="453" priority="619" operator="greaterThan">
      <formula>1.5</formula>
    </cfRule>
  </conditionalFormatting>
  <conditionalFormatting sqref="F81:F82">
    <cfRule type="cellIs" dxfId="452" priority="616" operator="equal">
      <formula>"Pass"</formula>
    </cfRule>
    <cfRule type="cellIs" dxfId="451" priority="617" operator="equal">
      <formula>"Fail"</formula>
    </cfRule>
  </conditionalFormatting>
  <conditionalFormatting sqref="I81:I82">
    <cfRule type="cellIs" dxfId="450" priority="613" operator="equal">
      <formula>"Pass"</formula>
    </cfRule>
    <cfRule type="cellIs" dxfId="449" priority="614" operator="equal">
      <formula>"Fail"</formula>
    </cfRule>
  </conditionalFormatting>
  <conditionalFormatting sqref="M81:M82">
    <cfRule type="cellIs" dxfId="448" priority="611" operator="equal">
      <formula>"Pass"</formula>
    </cfRule>
    <cfRule type="cellIs" dxfId="447" priority="612" operator="equal">
      <formula>"Fail"</formula>
    </cfRule>
  </conditionalFormatting>
  <conditionalFormatting sqref="P81:P82">
    <cfRule type="cellIs" dxfId="446" priority="609" operator="equal">
      <formula>"Pass"</formula>
    </cfRule>
    <cfRule type="cellIs" dxfId="445" priority="610" operator="equal">
      <formula>"Fail"</formula>
    </cfRule>
  </conditionalFormatting>
  <conditionalFormatting sqref="L81:L82">
    <cfRule type="cellIs" dxfId="444" priority="607" operator="lessThanOrEqual">
      <formula>-2</formula>
    </cfRule>
    <cfRule type="cellIs" dxfId="443" priority="608" operator="greaterThan">
      <formula>-2</formula>
    </cfRule>
  </conditionalFormatting>
  <conditionalFormatting sqref="O81:O82">
    <cfRule type="cellIs" dxfId="442" priority="605" operator="lessThanOrEqual">
      <formula>-2</formula>
    </cfRule>
    <cfRule type="cellIs" dxfId="441" priority="606" operator="greaterThan">
      <formula>-2</formula>
    </cfRule>
  </conditionalFormatting>
  <conditionalFormatting sqref="S81:S82">
    <cfRule type="cellIs" dxfId="440" priority="603" operator="equal">
      <formula>"Pass"</formula>
    </cfRule>
    <cfRule type="cellIs" dxfId="439" priority="604" operator="equal">
      <formula>"Fail"</formula>
    </cfRule>
  </conditionalFormatting>
  <conditionalFormatting sqref="AC81:AC82">
    <cfRule type="cellIs" dxfId="438" priority="591" operator="equal">
      <formula>"Pass"</formula>
    </cfRule>
    <cfRule type="cellIs" dxfId="437" priority="592" operator="equal">
      <formula>"Fail"</formula>
    </cfRule>
  </conditionalFormatting>
  <conditionalFormatting sqref="AI81:AI82">
    <cfRule type="cellIs" dxfId="436" priority="589" operator="equal">
      <formula>"Pass"</formula>
    </cfRule>
    <cfRule type="cellIs" dxfId="435" priority="590" operator="equal">
      <formula>"Fail"</formula>
    </cfRule>
  </conditionalFormatting>
  <conditionalFormatting sqref="AL81:AL82">
    <cfRule type="cellIs" dxfId="434" priority="587" operator="equal">
      <formula>"Pass"</formula>
    </cfRule>
    <cfRule type="cellIs" dxfId="433" priority="588" operator="equal">
      <formula>"Fail"</formula>
    </cfRule>
  </conditionalFormatting>
  <conditionalFormatting sqref="AH81:AH82">
    <cfRule type="cellIs" dxfId="432" priority="586" operator="greaterThan">
      <formula>0</formula>
    </cfRule>
  </conditionalFormatting>
  <conditionalFormatting sqref="AK81:AK82">
    <cfRule type="cellIs" dxfId="431" priority="585" operator="greaterThan">
      <formula>0</formula>
    </cfRule>
  </conditionalFormatting>
  <conditionalFormatting sqref="AP81:AP82">
    <cfRule type="cellIs" dxfId="430" priority="583" operator="equal">
      <formula>"Pass"</formula>
    </cfRule>
    <cfRule type="cellIs" dxfId="429" priority="584" operator="equal">
      <formula>"Fail"</formula>
    </cfRule>
  </conditionalFormatting>
  <conditionalFormatting sqref="AS81:AS82">
    <cfRule type="cellIs" dxfId="428" priority="581" operator="equal">
      <formula>"Pass"</formula>
    </cfRule>
    <cfRule type="cellIs" dxfId="427" priority="582" operator="equal">
      <formula>"Fail"</formula>
    </cfRule>
  </conditionalFormatting>
  <conditionalFormatting sqref="AO81:AO82">
    <cfRule type="cellIs" dxfId="426" priority="580" operator="lessThan">
      <formula>0</formula>
    </cfRule>
  </conditionalFormatting>
  <conditionalFormatting sqref="AR81:AR82">
    <cfRule type="cellIs" dxfId="425" priority="579" operator="lessThan">
      <formula>0</formula>
    </cfRule>
  </conditionalFormatting>
  <conditionalFormatting sqref="AW81:AW82">
    <cfRule type="cellIs" dxfId="424" priority="577" operator="equal">
      <formula>"Pass"</formula>
    </cfRule>
    <cfRule type="cellIs" dxfId="423" priority="578" operator="equal">
      <formula>"Fail"</formula>
    </cfRule>
  </conditionalFormatting>
  <conditionalFormatting sqref="AY81:AY82">
    <cfRule type="cellIs" dxfId="422" priority="575" operator="equal">
      <formula>"Pass"</formula>
    </cfRule>
    <cfRule type="cellIs" dxfId="421" priority="576" operator="equal">
      <formula>"Fail"</formula>
    </cfRule>
  </conditionalFormatting>
  <conditionalFormatting sqref="X81:X82">
    <cfRule type="cellIs" dxfId="420" priority="573" operator="equal">
      <formula>"Pass"</formula>
    </cfRule>
    <cfRule type="cellIs" dxfId="419" priority="574" operator="equal">
      <formula>"Fail"</formula>
    </cfRule>
  </conditionalFormatting>
  <conditionalFormatting sqref="Z81:Z82">
    <cfRule type="cellIs" dxfId="418" priority="571" operator="equal">
      <formula>"Pass"</formula>
    </cfRule>
    <cfRule type="cellIs" dxfId="417" priority="572" operator="equal">
      <formula>"Fail"</formula>
    </cfRule>
  </conditionalFormatting>
  <conditionalFormatting sqref="H81:H82">
    <cfRule type="cellIs" dxfId="416" priority="564" operator="between">
      <formula>-1.5</formula>
      <formula>1.5</formula>
    </cfRule>
    <cfRule type="cellIs" dxfId="415" priority="565" operator="lessThan">
      <formula>-1.5</formula>
    </cfRule>
    <cfRule type="cellIs" dxfId="414" priority="566" operator="greaterThan">
      <formula>1.5</formula>
    </cfRule>
  </conditionalFormatting>
  <conditionalFormatting sqref="R81:R82">
    <cfRule type="cellIs" dxfId="413" priority="562" operator="lessThan">
      <formula>-10</formula>
    </cfRule>
    <cfRule type="cellIs" dxfId="412" priority="563" operator="greaterThan">
      <formula>10</formula>
    </cfRule>
  </conditionalFormatting>
  <conditionalFormatting sqref="T81:T82">
    <cfRule type="cellIs" dxfId="411" priority="560" operator="lessThan">
      <formula>-10</formula>
    </cfRule>
    <cfRule type="cellIs" dxfId="410" priority="561" operator="greaterThan">
      <formula>10</formula>
    </cfRule>
  </conditionalFormatting>
  <conditionalFormatting sqref="W81:W82">
    <cfRule type="cellIs" dxfId="409" priority="559" operator="greaterThan">
      <formula>$V$8</formula>
    </cfRule>
  </conditionalFormatting>
  <conditionalFormatting sqref="Y81:Y82">
    <cfRule type="cellIs" dxfId="408" priority="558" operator="greaterThan">
      <formula>$V$8</formula>
    </cfRule>
  </conditionalFormatting>
  <conditionalFormatting sqref="AE81:AE82">
    <cfRule type="cellIs" dxfId="407" priority="552" operator="equal">
      <formula>"Pass"</formula>
    </cfRule>
    <cfRule type="cellIs" dxfId="406" priority="553" operator="equal">
      <formula>"Fail"</formula>
    </cfRule>
  </conditionalFormatting>
  <conditionalFormatting sqref="AV83">
    <cfRule type="cellIs" dxfId="405" priority="764" operator="lessThan">
      <formula>$AT83:$AT84-0</formula>
    </cfRule>
  </conditionalFormatting>
  <conditionalFormatting sqref="D77 G77">
    <cfRule type="cellIs" dxfId="404" priority="765" operator="lessThan">
      <formula>$C77:$C84-1.5</formula>
    </cfRule>
    <cfRule type="cellIs" dxfId="403" priority="766" operator="greaterThan">
      <formula>$C77:$C84+1.5</formula>
    </cfRule>
  </conditionalFormatting>
  <conditionalFormatting sqref="K77 N77">
    <cfRule type="cellIs" dxfId="402" priority="767" operator="greaterThan">
      <formula>$J77:$J84-2</formula>
    </cfRule>
  </conditionalFormatting>
  <conditionalFormatting sqref="AB77">
    <cfRule type="cellIs" dxfId="401" priority="768" operator="greaterThan">
      <formula>$AA77:$AA84-0</formula>
    </cfRule>
  </conditionalFormatting>
  <conditionalFormatting sqref="AG77">
    <cfRule type="cellIs" dxfId="400" priority="769" operator="greaterThan">
      <formula>$AF77:$AF84-0</formula>
    </cfRule>
  </conditionalFormatting>
  <conditionalFormatting sqref="AN77">
    <cfRule type="cellIs" dxfId="399" priority="770" operator="lessThan">
      <formula>$AM77:$AM84-0</formula>
    </cfRule>
  </conditionalFormatting>
  <conditionalFormatting sqref="AV77">
    <cfRule type="cellIs" dxfId="398" priority="771" operator="lessThan">
      <formula>$AT77:$AT84-0</formula>
    </cfRule>
  </conditionalFormatting>
  <conditionalFormatting sqref="D81 G81">
    <cfRule type="cellIs" dxfId="397" priority="772" operator="lessThan">
      <formula>$C81:$C84-1.5</formula>
    </cfRule>
    <cfRule type="cellIs" dxfId="396" priority="773" operator="greaterThan">
      <formula>$C81:$C84+1.5</formula>
    </cfRule>
  </conditionalFormatting>
  <conditionalFormatting sqref="K81 N81">
    <cfRule type="cellIs" dxfId="395" priority="774" operator="greaterThan">
      <formula>$J81:$J84-2</formula>
    </cfRule>
  </conditionalFormatting>
  <conditionalFormatting sqref="AB81">
    <cfRule type="cellIs" dxfId="394" priority="775" operator="greaterThan">
      <formula>$AA81:$AA84-0</formula>
    </cfRule>
  </conditionalFormatting>
  <conditionalFormatting sqref="AG81">
    <cfRule type="cellIs" dxfId="393" priority="776" operator="greaterThan">
      <formula>$AF81:$AF84-0</formula>
    </cfRule>
  </conditionalFormatting>
  <conditionalFormatting sqref="AN81">
    <cfRule type="cellIs" dxfId="392" priority="777" operator="lessThan">
      <formula>$AM81:$AM84-0</formula>
    </cfRule>
  </conditionalFormatting>
  <conditionalFormatting sqref="AV81">
    <cfRule type="cellIs" dxfId="391" priority="778" operator="lessThan">
      <formula>$AT81:$AT84-0</formula>
    </cfRule>
  </conditionalFormatting>
  <conditionalFormatting sqref="AV84">
    <cfRule type="cellIs" dxfId="390" priority="779" operator="lessThan">
      <formula>$AT84:$AT167-0</formula>
    </cfRule>
  </conditionalFormatting>
  <conditionalFormatting sqref="K82">
    <cfRule type="cellIs" dxfId="389" priority="782" operator="greaterThan">
      <formula>$J82:$J167-2</formula>
    </cfRule>
  </conditionalFormatting>
  <conditionalFormatting sqref="AB82">
    <cfRule type="cellIs" dxfId="388" priority="783" operator="greaterThan">
      <formula>$AA82:$AA167-0</formula>
    </cfRule>
  </conditionalFormatting>
  <conditionalFormatting sqref="AG82">
    <cfRule type="cellIs" dxfId="387" priority="784" operator="greaterThan">
      <formula>$AF82:$AF167-0</formula>
    </cfRule>
  </conditionalFormatting>
  <conditionalFormatting sqref="AN82">
    <cfRule type="cellIs" dxfId="386" priority="785" operator="lessThan">
      <formula>$AM82:$AM167-0</formula>
    </cfRule>
  </conditionalFormatting>
  <conditionalFormatting sqref="AV82">
    <cfRule type="cellIs" dxfId="385" priority="786" operator="lessThan">
      <formula>$AT82:$AT167-0</formula>
    </cfRule>
  </conditionalFormatting>
  <conditionalFormatting sqref="E88">
    <cfRule type="cellIs" dxfId="384" priority="514" operator="between">
      <formula>-1.5</formula>
      <formula>1.5</formula>
    </cfRule>
    <cfRule type="cellIs" dxfId="383" priority="517" operator="lessThan">
      <formula>-1.5</formula>
    </cfRule>
    <cfRule type="cellIs" dxfId="382" priority="518" operator="greaterThan">
      <formula>1.5</formula>
    </cfRule>
  </conditionalFormatting>
  <conditionalFormatting sqref="F88">
    <cfRule type="cellIs" dxfId="381" priority="515" operator="equal">
      <formula>"Pass"</formula>
    </cfRule>
    <cfRule type="cellIs" dxfId="380" priority="516" operator="equal">
      <formula>"Fail"</formula>
    </cfRule>
  </conditionalFormatting>
  <conditionalFormatting sqref="I88">
    <cfRule type="cellIs" dxfId="379" priority="512" operator="equal">
      <formula>"Pass"</formula>
    </cfRule>
    <cfRule type="cellIs" dxfId="378" priority="513" operator="equal">
      <formula>"Fail"</formula>
    </cfRule>
  </conditionalFormatting>
  <conditionalFormatting sqref="M88">
    <cfRule type="cellIs" dxfId="377" priority="510" operator="equal">
      <formula>"Pass"</formula>
    </cfRule>
    <cfRule type="cellIs" dxfId="376" priority="511" operator="equal">
      <formula>"Fail"</formula>
    </cfRule>
  </conditionalFormatting>
  <conditionalFormatting sqref="P88">
    <cfRule type="cellIs" dxfId="375" priority="508" operator="equal">
      <formula>"Pass"</formula>
    </cfRule>
    <cfRule type="cellIs" dxfId="374" priority="509" operator="equal">
      <formula>"Fail"</formula>
    </cfRule>
  </conditionalFormatting>
  <conditionalFormatting sqref="L88">
    <cfRule type="cellIs" dxfId="373" priority="506" operator="lessThanOrEqual">
      <formula>-2</formula>
    </cfRule>
    <cfRule type="cellIs" dxfId="372" priority="507" operator="greaterThan">
      <formula>-2</formula>
    </cfRule>
  </conditionalFormatting>
  <conditionalFormatting sqref="O88">
    <cfRule type="cellIs" dxfId="371" priority="504" operator="lessThanOrEqual">
      <formula>-2</formula>
    </cfRule>
    <cfRule type="cellIs" dxfId="370" priority="505" operator="greaterThan">
      <formula>-2</formula>
    </cfRule>
  </conditionalFormatting>
  <conditionalFormatting sqref="S88">
    <cfRule type="cellIs" dxfId="369" priority="502" operator="equal">
      <formula>"Pass"</formula>
    </cfRule>
    <cfRule type="cellIs" dxfId="368" priority="503" operator="equal">
      <formula>"Fail"</formula>
    </cfRule>
  </conditionalFormatting>
  <conditionalFormatting sqref="U88">
    <cfRule type="cellIs" dxfId="367" priority="500" operator="equal">
      <formula>"Pass"</formula>
    </cfRule>
    <cfRule type="cellIs" dxfId="366" priority="501" operator="equal">
      <formula>"Fail"</formula>
    </cfRule>
  </conditionalFormatting>
  <conditionalFormatting sqref="AC88">
    <cfRule type="cellIs" dxfId="365" priority="490" operator="equal">
      <formula>"Pass"</formula>
    </cfRule>
    <cfRule type="cellIs" dxfId="364" priority="491" operator="equal">
      <formula>"Fail"</formula>
    </cfRule>
  </conditionalFormatting>
  <conditionalFormatting sqref="AI88">
    <cfRule type="cellIs" dxfId="363" priority="488" operator="equal">
      <formula>"Pass"</formula>
    </cfRule>
    <cfRule type="cellIs" dxfId="362" priority="489" operator="equal">
      <formula>"Fail"</formula>
    </cfRule>
  </conditionalFormatting>
  <conditionalFormatting sqref="AL88">
    <cfRule type="cellIs" dxfId="361" priority="486" operator="equal">
      <formula>"Pass"</formula>
    </cfRule>
    <cfRule type="cellIs" dxfId="360" priority="487" operator="equal">
      <formula>"Fail"</formula>
    </cfRule>
  </conditionalFormatting>
  <conditionalFormatting sqref="AH88">
    <cfRule type="cellIs" dxfId="359" priority="485" operator="greaterThan">
      <formula>0</formula>
    </cfRule>
  </conditionalFormatting>
  <conditionalFormatting sqref="AK88">
    <cfRule type="cellIs" dxfId="358" priority="484" operator="greaterThan">
      <formula>0</formula>
    </cfRule>
  </conditionalFormatting>
  <conditionalFormatting sqref="AP88">
    <cfRule type="cellIs" dxfId="357" priority="482" operator="equal">
      <formula>"Pass"</formula>
    </cfRule>
    <cfRule type="cellIs" dxfId="356" priority="483" operator="equal">
      <formula>"Fail"</formula>
    </cfRule>
  </conditionalFormatting>
  <conditionalFormatting sqref="AS88">
    <cfRule type="cellIs" dxfId="355" priority="480" operator="equal">
      <formula>"Pass"</formula>
    </cfRule>
    <cfRule type="cellIs" dxfId="354" priority="481" operator="equal">
      <formula>"Fail"</formula>
    </cfRule>
  </conditionalFormatting>
  <conditionalFormatting sqref="AO88">
    <cfRule type="cellIs" dxfId="353" priority="479" operator="lessThan">
      <formula>0</formula>
    </cfRule>
  </conditionalFormatting>
  <conditionalFormatting sqref="AR88">
    <cfRule type="cellIs" dxfId="352" priority="478" operator="lessThan">
      <formula>0</formula>
    </cfRule>
  </conditionalFormatting>
  <conditionalFormatting sqref="AW88">
    <cfRule type="cellIs" dxfId="351" priority="476" operator="equal">
      <formula>"Pass"</formula>
    </cfRule>
    <cfRule type="cellIs" dxfId="350" priority="477" operator="equal">
      <formula>"Fail"</formula>
    </cfRule>
  </conditionalFormatting>
  <conditionalFormatting sqref="AY88">
    <cfRule type="cellIs" dxfId="349" priority="474" operator="equal">
      <formula>"Pass"</formula>
    </cfRule>
    <cfRule type="cellIs" dxfId="348" priority="475" operator="equal">
      <formula>"Fail"</formula>
    </cfRule>
  </conditionalFormatting>
  <conditionalFormatting sqref="X88">
    <cfRule type="cellIs" dxfId="347" priority="472" operator="equal">
      <formula>"Pass"</formula>
    </cfRule>
    <cfRule type="cellIs" dxfId="346" priority="473" operator="equal">
      <formula>"Fail"</formula>
    </cfRule>
  </conditionalFormatting>
  <conditionalFormatting sqref="Z88">
    <cfRule type="cellIs" dxfId="345" priority="470" operator="equal">
      <formula>"Pass"</formula>
    </cfRule>
    <cfRule type="cellIs" dxfId="344" priority="471" operator="equal">
      <formula>"Fail"</formula>
    </cfRule>
  </conditionalFormatting>
  <conditionalFormatting sqref="U85:U87">
    <cfRule type="cellIs" dxfId="343" priority="428" operator="equal">
      <formula>"Pass"</formula>
    </cfRule>
    <cfRule type="cellIs" dxfId="342" priority="429" operator="equal">
      <formula>"Fail"</formula>
    </cfRule>
  </conditionalFormatting>
  <conditionalFormatting sqref="H88">
    <cfRule type="cellIs" dxfId="341" priority="463" operator="between">
      <formula>-1.5</formula>
      <formula>1.5</formula>
    </cfRule>
    <cfRule type="cellIs" dxfId="340" priority="464" operator="lessThan">
      <formula>-1.5</formula>
    </cfRule>
    <cfRule type="cellIs" dxfId="339" priority="465" operator="greaterThan">
      <formula>1.5</formula>
    </cfRule>
  </conditionalFormatting>
  <conditionalFormatting sqref="R88">
    <cfRule type="cellIs" dxfId="338" priority="461" operator="lessThan">
      <formula>-10</formula>
    </cfRule>
    <cfRule type="cellIs" dxfId="337" priority="462" operator="greaterThan">
      <formula>10</formula>
    </cfRule>
  </conditionalFormatting>
  <conditionalFormatting sqref="T88">
    <cfRule type="cellIs" dxfId="336" priority="459" operator="lessThan">
      <formula>-10</formula>
    </cfRule>
    <cfRule type="cellIs" dxfId="335" priority="460" operator="greaterThan">
      <formula>10</formula>
    </cfRule>
  </conditionalFormatting>
  <conditionalFormatting sqref="W88">
    <cfRule type="cellIs" dxfId="334" priority="458" operator="greaterThan">
      <formula>$V$8</formula>
    </cfRule>
  </conditionalFormatting>
  <conditionalFormatting sqref="Y88">
    <cfRule type="cellIs" dxfId="333" priority="457" operator="greaterThan">
      <formula>$V$8</formula>
    </cfRule>
  </conditionalFormatting>
  <conditionalFormatting sqref="AE88">
    <cfRule type="cellIs" dxfId="332" priority="451" operator="equal">
      <formula>"Pass"</formula>
    </cfRule>
    <cfRule type="cellIs" dxfId="331" priority="452" operator="equal">
      <formula>"Fail"</formula>
    </cfRule>
  </conditionalFormatting>
  <conditionalFormatting sqref="E85:E87">
    <cfRule type="cellIs" dxfId="330" priority="442" operator="between">
      <formula>-1.5</formula>
      <formula>1.5</formula>
    </cfRule>
    <cfRule type="cellIs" dxfId="329" priority="445" operator="lessThan">
      <formula>-1.5</formula>
    </cfRule>
    <cfRule type="cellIs" dxfId="328" priority="446" operator="greaterThan">
      <formula>1.5</formula>
    </cfRule>
  </conditionalFormatting>
  <conditionalFormatting sqref="F85:F87">
    <cfRule type="cellIs" dxfId="327" priority="443" operator="equal">
      <formula>"Pass"</formula>
    </cfRule>
    <cfRule type="cellIs" dxfId="326" priority="444" operator="equal">
      <formula>"Fail"</formula>
    </cfRule>
  </conditionalFormatting>
  <conditionalFormatting sqref="I85:I87">
    <cfRule type="cellIs" dxfId="325" priority="440" operator="equal">
      <formula>"Pass"</formula>
    </cfRule>
    <cfRule type="cellIs" dxfId="324" priority="441" operator="equal">
      <formula>"Fail"</formula>
    </cfRule>
  </conditionalFormatting>
  <conditionalFormatting sqref="M85:M87">
    <cfRule type="cellIs" dxfId="323" priority="438" operator="equal">
      <formula>"Pass"</formula>
    </cfRule>
    <cfRule type="cellIs" dxfId="322" priority="439" operator="equal">
      <formula>"Fail"</formula>
    </cfRule>
  </conditionalFormatting>
  <conditionalFormatting sqref="P85:P87">
    <cfRule type="cellIs" dxfId="321" priority="436" operator="equal">
      <formula>"Pass"</formula>
    </cfRule>
    <cfRule type="cellIs" dxfId="320" priority="437" operator="equal">
      <formula>"Fail"</formula>
    </cfRule>
  </conditionalFormatting>
  <conditionalFormatting sqref="L85:L87">
    <cfRule type="cellIs" dxfId="319" priority="434" operator="lessThanOrEqual">
      <formula>-2</formula>
    </cfRule>
    <cfRule type="cellIs" dxfId="318" priority="435" operator="greaterThan">
      <formula>-2</formula>
    </cfRule>
  </conditionalFormatting>
  <conditionalFormatting sqref="O85:O87">
    <cfRule type="cellIs" dxfId="317" priority="432" operator="lessThanOrEqual">
      <formula>-2</formula>
    </cfRule>
    <cfRule type="cellIs" dxfId="316" priority="433" operator="greaterThan">
      <formula>-2</formula>
    </cfRule>
  </conditionalFormatting>
  <conditionalFormatting sqref="S85:S87">
    <cfRule type="cellIs" dxfId="315" priority="430" operator="equal">
      <formula>"Pass"</formula>
    </cfRule>
    <cfRule type="cellIs" dxfId="314" priority="431" operator="equal">
      <formula>"Fail"</formula>
    </cfRule>
  </conditionalFormatting>
  <conditionalFormatting sqref="AC85:AC87">
    <cfRule type="cellIs" dxfId="313" priority="418" operator="equal">
      <formula>"Pass"</formula>
    </cfRule>
    <cfRule type="cellIs" dxfId="312" priority="419" operator="equal">
      <formula>"Fail"</formula>
    </cfRule>
  </conditionalFormatting>
  <conditionalFormatting sqref="AI85:AI87">
    <cfRule type="cellIs" dxfId="311" priority="416" operator="equal">
      <formula>"Pass"</formula>
    </cfRule>
    <cfRule type="cellIs" dxfId="310" priority="417" operator="equal">
      <formula>"Fail"</formula>
    </cfRule>
  </conditionalFormatting>
  <conditionalFormatting sqref="AL85:AL87">
    <cfRule type="cellIs" dxfId="309" priority="414" operator="equal">
      <formula>"Pass"</formula>
    </cfRule>
    <cfRule type="cellIs" dxfId="308" priority="415" operator="equal">
      <formula>"Fail"</formula>
    </cfRule>
  </conditionalFormatting>
  <conditionalFormatting sqref="AH85:AH87">
    <cfRule type="cellIs" dxfId="307" priority="413" operator="greaterThan">
      <formula>0</formula>
    </cfRule>
  </conditionalFormatting>
  <conditionalFormatting sqref="AK85:AK87">
    <cfRule type="cellIs" dxfId="306" priority="412" operator="greaterThan">
      <formula>0</formula>
    </cfRule>
  </conditionalFormatting>
  <conditionalFormatting sqref="AP85:AP87">
    <cfRule type="cellIs" dxfId="305" priority="410" operator="equal">
      <formula>"Pass"</formula>
    </cfRule>
    <cfRule type="cellIs" dxfId="304" priority="411" operator="equal">
      <formula>"Fail"</formula>
    </cfRule>
  </conditionalFormatting>
  <conditionalFormatting sqref="AS85:AS87">
    <cfRule type="cellIs" dxfId="303" priority="408" operator="equal">
      <formula>"Pass"</formula>
    </cfRule>
    <cfRule type="cellIs" dxfId="302" priority="409" operator="equal">
      <formula>"Fail"</formula>
    </cfRule>
  </conditionalFormatting>
  <conditionalFormatting sqref="AO85:AO87">
    <cfRule type="cellIs" dxfId="301" priority="407" operator="lessThan">
      <formula>0</formula>
    </cfRule>
  </conditionalFormatting>
  <conditionalFormatting sqref="AR85:AR87">
    <cfRule type="cellIs" dxfId="300" priority="406" operator="lessThan">
      <formula>0</formula>
    </cfRule>
  </conditionalFormatting>
  <conditionalFormatting sqref="AW85:AW87">
    <cfRule type="cellIs" dxfId="299" priority="404" operator="equal">
      <formula>"Pass"</formula>
    </cfRule>
    <cfRule type="cellIs" dxfId="298" priority="405" operator="equal">
      <formula>"Fail"</formula>
    </cfRule>
  </conditionalFormatting>
  <conditionalFormatting sqref="AY85:AY87">
    <cfRule type="cellIs" dxfId="297" priority="402" operator="equal">
      <formula>"Pass"</formula>
    </cfRule>
    <cfRule type="cellIs" dxfId="296" priority="403" operator="equal">
      <formula>"Fail"</formula>
    </cfRule>
  </conditionalFormatting>
  <conditionalFormatting sqref="X85:X87">
    <cfRule type="cellIs" dxfId="295" priority="400" operator="equal">
      <formula>"Pass"</formula>
    </cfRule>
    <cfRule type="cellIs" dxfId="294" priority="401" operator="equal">
      <formula>"Fail"</formula>
    </cfRule>
  </conditionalFormatting>
  <conditionalFormatting sqref="Z85:Z87">
    <cfRule type="cellIs" dxfId="293" priority="398" operator="equal">
      <formula>"Pass"</formula>
    </cfRule>
    <cfRule type="cellIs" dxfId="292" priority="399" operator="equal">
      <formula>"Fail"</formula>
    </cfRule>
  </conditionalFormatting>
  <conditionalFormatting sqref="U89">
    <cfRule type="cellIs" dxfId="291" priority="356" operator="equal">
      <formula>"Pass"</formula>
    </cfRule>
    <cfRule type="cellIs" dxfId="290" priority="357" operator="equal">
      <formula>"Fail"</formula>
    </cfRule>
  </conditionalFormatting>
  <conditionalFormatting sqref="H85:H87">
    <cfRule type="cellIs" dxfId="289" priority="391" operator="between">
      <formula>-1.5</formula>
      <formula>1.5</formula>
    </cfRule>
    <cfRule type="cellIs" dxfId="288" priority="392" operator="lessThan">
      <formula>-1.5</formula>
    </cfRule>
    <cfRule type="cellIs" dxfId="287" priority="393" operator="greaterThan">
      <formula>1.5</formula>
    </cfRule>
  </conditionalFormatting>
  <conditionalFormatting sqref="R85:R87">
    <cfRule type="cellIs" dxfId="286" priority="389" operator="lessThan">
      <formula>-10</formula>
    </cfRule>
    <cfRule type="cellIs" dxfId="285" priority="390" operator="greaterThan">
      <formula>10</formula>
    </cfRule>
  </conditionalFormatting>
  <conditionalFormatting sqref="T85:T87">
    <cfRule type="cellIs" dxfId="284" priority="387" operator="lessThan">
      <formula>-10</formula>
    </cfRule>
    <cfRule type="cellIs" dxfId="283" priority="388" operator="greaterThan">
      <formula>10</formula>
    </cfRule>
  </conditionalFormatting>
  <conditionalFormatting sqref="W85:W87">
    <cfRule type="cellIs" dxfId="282" priority="386" operator="greaterThan">
      <formula>$V$8</formula>
    </cfRule>
  </conditionalFormatting>
  <conditionalFormatting sqref="Y85:Y87">
    <cfRule type="cellIs" dxfId="281" priority="385" operator="greaterThan">
      <formula>$V$8</formula>
    </cfRule>
  </conditionalFormatting>
  <conditionalFormatting sqref="AE85:AE87">
    <cfRule type="cellIs" dxfId="280" priority="379" operator="equal">
      <formula>"Pass"</formula>
    </cfRule>
    <cfRule type="cellIs" dxfId="279" priority="380" operator="equal">
      <formula>"Fail"</formula>
    </cfRule>
  </conditionalFormatting>
  <conditionalFormatting sqref="E89">
    <cfRule type="cellIs" dxfId="278" priority="370" operator="between">
      <formula>-1.5</formula>
      <formula>1.5</formula>
    </cfRule>
    <cfRule type="cellIs" dxfId="277" priority="373" operator="lessThan">
      <formula>-1.5</formula>
    </cfRule>
    <cfRule type="cellIs" dxfId="276" priority="374" operator="greaterThan">
      <formula>1.5</formula>
    </cfRule>
  </conditionalFormatting>
  <conditionalFormatting sqref="F89">
    <cfRule type="cellIs" dxfId="275" priority="371" operator="equal">
      <formula>"Pass"</formula>
    </cfRule>
    <cfRule type="cellIs" dxfId="274" priority="372" operator="equal">
      <formula>"Fail"</formula>
    </cfRule>
  </conditionalFormatting>
  <conditionalFormatting sqref="I89">
    <cfRule type="cellIs" dxfId="273" priority="368" operator="equal">
      <formula>"Pass"</formula>
    </cfRule>
    <cfRule type="cellIs" dxfId="272" priority="369" operator="equal">
      <formula>"Fail"</formula>
    </cfRule>
  </conditionalFormatting>
  <conditionalFormatting sqref="M89">
    <cfRule type="cellIs" dxfId="271" priority="366" operator="equal">
      <formula>"Pass"</formula>
    </cfRule>
    <cfRule type="cellIs" dxfId="270" priority="367" operator="equal">
      <formula>"Fail"</formula>
    </cfRule>
  </conditionalFormatting>
  <conditionalFormatting sqref="P89">
    <cfRule type="cellIs" dxfId="269" priority="364" operator="equal">
      <formula>"Pass"</formula>
    </cfRule>
    <cfRule type="cellIs" dxfId="268" priority="365" operator="equal">
      <formula>"Fail"</formula>
    </cfRule>
  </conditionalFormatting>
  <conditionalFormatting sqref="L89">
    <cfRule type="cellIs" dxfId="267" priority="362" operator="lessThanOrEqual">
      <formula>-2</formula>
    </cfRule>
    <cfRule type="cellIs" dxfId="266" priority="363" operator="greaterThan">
      <formula>-2</formula>
    </cfRule>
  </conditionalFormatting>
  <conditionalFormatting sqref="O89">
    <cfRule type="cellIs" dxfId="265" priority="360" operator="lessThanOrEqual">
      <formula>-2</formula>
    </cfRule>
    <cfRule type="cellIs" dxfId="264" priority="361" operator="greaterThan">
      <formula>-2</formula>
    </cfRule>
  </conditionalFormatting>
  <conditionalFormatting sqref="S89">
    <cfRule type="cellIs" dxfId="263" priority="358" operator="equal">
      <formula>"Pass"</formula>
    </cfRule>
    <cfRule type="cellIs" dxfId="262" priority="359" operator="equal">
      <formula>"Fail"</formula>
    </cfRule>
  </conditionalFormatting>
  <conditionalFormatting sqref="AC89">
    <cfRule type="cellIs" dxfId="261" priority="346" operator="equal">
      <formula>"Pass"</formula>
    </cfRule>
    <cfRule type="cellIs" dxfId="260" priority="347" operator="equal">
      <formula>"Fail"</formula>
    </cfRule>
  </conditionalFormatting>
  <conditionalFormatting sqref="AI89">
    <cfRule type="cellIs" dxfId="259" priority="344" operator="equal">
      <formula>"Pass"</formula>
    </cfRule>
    <cfRule type="cellIs" dxfId="258" priority="345" operator="equal">
      <formula>"Fail"</formula>
    </cfRule>
  </conditionalFormatting>
  <conditionalFormatting sqref="AL89">
    <cfRule type="cellIs" dxfId="257" priority="342" operator="equal">
      <formula>"Pass"</formula>
    </cfRule>
    <cfRule type="cellIs" dxfId="256" priority="343" operator="equal">
      <formula>"Fail"</formula>
    </cfRule>
  </conditionalFormatting>
  <conditionalFormatting sqref="AH89">
    <cfRule type="cellIs" dxfId="255" priority="341" operator="greaterThan">
      <formula>0</formula>
    </cfRule>
  </conditionalFormatting>
  <conditionalFormatting sqref="AK89">
    <cfRule type="cellIs" dxfId="254" priority="340" operator="greaterThan">
      <formula>0</formula>
    </cfRule>
  </conditionalFormatting>
  <conditionalFormatting sqref="AP89">
    <cfRule type="cellIs" dxfId="253" priority="338" operator="equal">
      <formula>"Pass"</formula>
    </cfRule>
    <cfRule type="cellIs" dxfId="252" priority="339" operator="equal">
      <formula>"Fail"</formula>
    </cfRule>
  </conditionalFormatting>
  <conditionalFormatting sqref="AS89">
    <cfRule type="cellIs" dxfId="251" priority="336" operator="equal">
      <formula>"Pass"</formula>
    </cfRule>
    <cfRule type="cellIs" dxfId="250" priority="337" operator="equal">
      <formula>"Fail"</formula>
    </cfRule>
  </conditionalFormatting>
  <conditionalFormatting sqref="AO89">
    <cfRule type="cellIs" dxfId="249" priority="335" operator="lessThan">
      <formula>0</formula>
    </cfRule>
  </conditionalFormatting>
  <conditionalFormatting sqref="AR89">
    <cfRule type="cellIs" dxfId="248" priority="334" operator="lessThan">
      <formula>0</formula>
    </cfRule>
  </conditionalFormatting>
  <conditionalFormatting sqref="X89">
    <cfRule type="cellIs" dxfId="247" priority="328" operator="equal">
      <formula>"Pass"</formula>
    </cfRule>
    <cfRule type="cellIs" dxfId="246" priority="329" operator="equal">
      <formula>"Fail"</formula>
    </cfRule>
  </conditionalFormatting>
  <conditionalFormatting sqref="Z89">
    <cfRule type="cellIs" dxfId="245" priority="326" operator="equal">
      <formula>"Pass"</formula>
    </cfRule>
    <cfRule type="cellIs" dxfId="244" priority="327" operator="equal">
      <formula>"Fail"</formula>
    </cfRule>
  </conditionalFormatting>
  <conditionalFormatting sqref="H89">
    <cfRule type="cellIs" dxfId="243" priority="319" operator="between">
      <formula>-1.5</formula>
      <formula>1.5</formula>
    </cfRule>
    <cfRule type="cellIs" dxfId="242" priority="320" operator="lessThan">
      <formula>-1.5</formula>
    </cfRule>
    <cfRule type="cellIs" dxfId="241" priority="321" operator="greaterThan">
      <formula>1.5</formula>
    </cfRule>
  </conditionalFormatting>
  <conditionalFormatting sqref="R89">
    <cfRule type="cellIs" dxfId="240" priority="317" operator="lessThan">
      <formula>-10</formula>
    </cfRule>
    <cfRule type="cellIs" dxfId="239" priority="318" operator="greaterThan">
      <formula>10</formula>
    </cfRule>
  </conditionalFormatting>
  <conditionalFormatting sqref="T89">
    <cfRule type="cellIs" dxfId="238" priority="315" operator="lessThan">
      <formula>-10</formula>
    </cfRule>
    <cfRule type="cellIs" dxfId="237" priority="316" operator="greaterThan">
      <formula>10</formula>
    </cfRule>
  </conditionalFormatting>
  <conditionalFormatting sqref="W89">
    <cfRule type="cellIs" dxfId="236" priority="314" operator="greaterThan">
      <formula>$V$8</formula>
    </cfRule>
  </conditionalFormatting>
  <conditionalFormatting sqref="Y89">
    <cfRule type="cellIs" dxfId="235" priority="313" operator="greaterThan">
      <formula>$V$8</formula>
    </cfRule>
  </conditionalFormatting>
  <conditionalFormatting sqref="AE89">
    <cfRule type="cellIs" dxfId="234" priority="307" operator="equal">
      <formula>"Pass"</formula>
    </cfRule>
    <cfRule type="cellIs" dxfId="233" priority="308" operator="equal">
      <formula>"Fail"</formula>
    </cfRule>
  </conditionalFormatting>
  <conditionalFormatting sqref="AV6:AV8 AX6:AX8 AV14:AV16 AX14:AX16 AV22:AV24 AX22:AX24 AV30:AV32 AX30:AX32 AV38:AV40 AX38:AX40 AV46:AV48 AX46:AX48 AV54:AV56 AX54:AX56 AV62:AV64 AX62:AX64 AV70:AV72 AX70:AX72 AV78:AV80 AX78:AX80 AV86:AV88 AX86:AX88">
    <cfRule type="cellIs" dxfId="232" priority="284" operator="lessThan">
      <formula>$AT6:$AT95-0</formula>
    </cfRule>
  </conditionalFormatting>
  <conditionalFormatting sqref="E93">
    <cfRule type="cellIs" dxfId="231" priority="256" operator="between">
      <formula>-1.5</formula>
      <formula>1.5</formula>
    </cfRule>
    <cfRule type="cellIs" dxfId="230" priority="259" operator="lessThan">
      <formula>-1.5</formula>
    </cfRule>
    <cfRule type="cellIs" dxfId="229" priority="260" operator="greaterThan">
      <formula>1.5</formula>
    </cfRule>
  </conditionalFormatting>
  <conditionalFormatting sqref="F93">
    <cfRule type="cellIs" dxfId="228" priority="257" operator="equal">
      <formula>"Pass"</formula>
    </cfRule>
    <cfRule type="cellIs" dxfId="227" priority="258" operator="equal">
      <formula>"Fail"</formula>
    </cfRule>
  </conditionalFormatting>
  <conditionalFormatting sqref="I93">
    <cfRule type="cellIs" dxfId="226" priority="254" operator="equal">
      <formula>"Pass"</formula>
    </cfRule>
    <cfRule type="cellIs" dxfId="225" priority="255" operator="equal">
      <formula>"Fail"</formula>
    </cfRule>
  </conditionalFormatting>
  <conditionalFormatting sqref="M93">
    <cfRule type="cellIs" dxfId="224" priority="252" operator="equal">
      <formula>"Pass"</formula>
    </cfRule>
    <cfRule type="cellIs" dxfId="223" priority="253" operator="equal">
      <formula>"Fail"</formula>
    </cfRule>
  </conditionalFormatting>
  <conditionalFormatting sqref="P93">
    <cfRule type="cellIs" dxfId="222" priority="250" operator="equal">
      <formula>"Pass"</formula>
    </cfRule>
    <cfRule type="cellIs" dxfId="221" priority="251" operator="equal">
      <formula>"Fail"</formula>
    </cfRule>
  </conditionalFormatting>
  <conditionalFormatting sqref="L93">
    <cfRule type="cellIs" dxfId="220" priority="248" operator="lessThanOrEqual">
      <formula>-2</formula>
    </cfRule>
    <cfRule type="cellIs" dxfId="219" priority="249" operator="greaterThan">
      <formula>-2</formula>
    </cfRule>
  </conditionalFormatting>
  <conditionalFormatting sqref="O93">
    <cfRule type="cellIs" dxfId="218" priority="246" operator="lessThanOrEqual">
      <formula>-2</formula>
    </cfRule>
    <cfRule type="cellIs" dxfId="217" priority="247" operator="greaterThan">
      <formula>-2</formula>
    </cfRule>
  </conditionalFormatting>
  <conditionalFormatting sqref="S93">
    <cfRule type="cellIs" dxfId="216" priority="244" operator="equal">
      <formula>"Pass"</formula>
    </cfRule>
    <cfRule type="cellIs" dxfId="215" priority="245" operator="equal">
      <formula>"Fail"</formula>
    </cfRule>
  </conditionalFormatting>
  <conditionalFormatting sqref="U93">
    <cfRule type="cellIs" dxfId="214" priority="242" operator="equal">
      <formula>"Pass"</formula>
    </cfRule>
    <cfRule type="cellIs" dxfId="213" priority="243" operator="equal">
      <formula>"Fail"</formula>
    </cfRule>
  </conditionalFormatting>
  <conditionalFormatting sqref="AC93">
    <cfRule type="cellIs" dxfId="212" priority="232" operator="equal">
      <formula>"Pass"</formula>
    </cfRule>
    <cfRule type="cellIs" dxfId="211" priority="233" operator="equal">
      <formula>"Fail"</formula>
    </cfRule>
  </conditionalFormatting>
  <conditionalFormatting sqref="AI93">
    <cfRule type="cellIs" dxfId="210" priority="230" operator="equal">
      <formula>"Pass"</formula>
    </cfRule>
    <cfRule type="cellIs" dxfId="209" priority="231" operator="equal">
      <formula>"Fail"</formula>
    </cfRule>
  </conditionalFormatting>
  <conditionalFormatting sqref="AL93">
    <cfRule type="cellIs" dxfId="208" priority="228" operator="equal">
      <formula>"Pass"</formula>
    </cfRule>
    <cfRule type="cellIs" dxfId="207" priority="229" operator="equal">
      <formula>"Fail"</formula>
    </cfRule>
  </conditionalFormatting>
  <conditionalFormatting sqref="AH93">
    <cfRule type="cellIs" dxfId="206" priority="227" operator="greaterThan">
      <formula>0</formula>
    </cfRule>
  </conditionalFormatting>
  <conditionalFormatting sqref="AK93">
    <cfRule type="cellIs" dxfId="205" priority="226" operator="greaterThan">
      <formula>0</formula>
    </cfRule>
  </conditionalFormatting>
  <conditionalFormatting sqref="AP93">
    <cfRule type="cellIs" dxfId="204" priority="224" operator="equal">
      <formula>"Pass"</formula>
    </cfRule>
    <cfRule type="cellIs" dxfId="203" priority="225" operator="equal">
      <formula>"Fail"</formula>
    </cfRule>
  </conditionalFormatting>
  <conditionalFormatting sqref="AS93">
    <cfRule type="cellIs" dxfId="202" priority="222" operator="equal">
      <formula>"Pass"</formula>
    </cfRule>
    <cfRule type="cellIs" dxfId="201" priority="223" operator="equal">
      <formula>"Fail"</formula>
    </cfRule>
  </conditionalFormatting>
  <conditionalFormatting sqref="AO93">
    <cfRule type="cellIs" dxfId="200" priority="221" operator="lessThan">
      <formula>0</formula>
    </cfRule>
  </conditionalFormatting>
  <conditionalFormatting sqref="AR93">
    <cfRule type="cellIs" dxfId="199" priority="220" operator="lessThan">
      <formula>0</formula>
    </cfRule>
  </conditionalFormatting>
  <conditionalFormatting sqref="AW93">
    <cfRule type="cellIs" dxfId="198" priority="218" operator="equal">
      <formula>"Pass"</formula>
    </cfRule>
    <cfRule type="cellIs" dxfId="197" priority="219" operator="equal">
      <formula>"Fail"</formula>
    </cfRule>
  </conditionalFormatting>
  <conditionalFormatting sqref="AY93">
    <cfRule type="cellIs" dxfId="196" priority="216" operator="equal">
      <formula>"Pass"</formula>
    </cfRule>
    <cfRule type="cellIs" dxfId="195" priority="217" operator="equal">
      <formula>"Fail"</formula>
    </cfRule>
  </conditionalFormatting>
  <conditionalFormatting sqref="X93">
    <cfRule type="cellIs" dxfId="194" priority="214" operator="equal">
      <formula>"Pass"</formula>
    </cfRule>
    <cfRule type="cellIs" dxfId="193" priority="215" operator="equal">
      <formula>"Fail"</formula>
    </cfRule>
  </conditionalFormatting>
  <conditionalFormatting sqref="Z93">
    <cfRule type="cellIs" dxfId="192" priority="212" operator="equal">
      <formula>"Pass"</formula>
    </cfRule>
    <cfRule type="cellIs" dxfId="191" priority="213" operator="equal">
      <formula>"Fail"</formula>
    </cfRule>
  </conditionalFormatting>
  <conditionalFormatting sqref="U90:U92">
    <cfRule type="cellIs" dxfId="190" priority="170" operator="equal">
      <formula>"Pass"</formula>
    </cfRule>
    <cfRule type="cellIs" dxfId="189" priority="171" operator="equal">
      <formula>"Fail"</formula>
    </cfRule>
  </conditionalFormatting>
  <conditionalFormatting sqref="H93">
    <cfRule type="cellIs" dxfId="188" priority="205" operator="between">
      <formula>-1.5</formula>
      <formula>1.5</formula>
    </cfRule>
    <cfRule type="cellIs" dxfId="187" priority="206" operator="lessThan">
      <formula>-1.5</formula>
    </cfRule>
    <cfRule type="cellIs" dxfId="186" priority="207" operator="greaterThan">
      <formula>1.5</formula>
    </cfRule>
  </conditionalFormatting>
  <conditionalFormatting sqref="R93">
    <cfRule type="cellIs" dxfId="185" priority="203" operator="lessThan">
      <formula>-10</formula>
    </cfRule>
    <cfRule type="cellIs" dxfId="184" priority="204" operator="greaterThan">
      <formula>10</formula>
    </cfRule>
  </conditionalFormatting>
  <conditionalFormatting sqref="T93">
    <cfRule type="cellIs" dxfId="183" priority="201" operator="lessThan">
      <formula>-10</formula>
    </cfRule>
    <cfRule type="cellIs" dxfId="182" priority="202" operator="greaterThan">
      <formula>10</formula>
    </cfRule>
  </conditionalFormatting>
  <conditionalFormatting sqref="W93">
    <cfRule type="cellIs" dxfId="181" priority="200" operator="greaterThan">
      <formula>$V$8</formula>
    </cfRule>
  </conditionalFormatting>
  <conditionalFormatting sqref="Y93">
    <cfRule type="cellIs" dxfId="180" priority="199" operator="greaterThan">
      <formula>$V$8</formula>
    </cfRule>
  </conditionalFormatting>
  <conditionalFormatting sqref="AE93">
    <cfRule type="cellIs" dxfId="179" priority="193" operator="equal">
      <formula>"Pass"</formula>
    </cfRule>
    <cfRule type="cellIs" dxfId="178" priority="194" operator="equal">
      <formula>"Fail"</formula>
    </cfRule>
  </conditionalFormatting>
  <conditionalFormatting sqref="E90:E92">
    <cfRule type="cellIs" dxfId="177" priority="184" operator="between">
      <formula>-1.5</formula>
      <formula>1.5</formula>
    </cfRule>
    <cfRule type="cellIs" dxfId="176" priority="187" operator="lessThan">
      <formula>-1.5</formula>
    </cfRule>
    <cfRule type="cellIs" dxfId="175" priority="188" operator="greaterThan">
      <formula>1.5</formula>
    </cfRule>
  </conditionalFormatting>
  <conditionalFormatting sqref="F90:F92">
    <cfRule type="cellIs" dxfId="174" priority="185" operator="equal">
      <formula>"Pass"</formula>
    </cfRule>
    <cfRule type="cellIs" dxfId="173" priority="186" operator="equal">
      <formula>"Fail"</formula>
    </cfRule>
  </conditionalFormatting>
  <conditionalFormatting sqref="I90:I92">
    <cfRule type="cellIs" dxfId="172" priority="182" operator="equal">
      <formula>"Pass"</formula>
    </cfRule>
    <cfRule type="cellIs" dxfId="171" priority="183" operator="equal">
      <formula>"Fail"</formula>
    </cfRule>
  </conditionalFormatting>
  <conditionalFormatting sqref="M90:M92">
    <cfRule type="cellIs" dxfId="170" priority="180" operator="equal">
      <formula>"Pass"</formula>
    </cfRule>
    <cfRule type="cellIs" dxfId="169" priority="181" operator="equal">
      <formula>"Fail"</formula>
    </cfRule>
  </conditionalFormatting>
  <conditionalFormatting sqref="P90:P92">
    <cfRule type="cellIs" dxfId="168" priority="178" operator="equal">
      <formula>"Pass"</formula>
    </cfRule>
    <cfRule type="cellIs" dxfId="167" priority="179" operator="equal">
      <formula>"Fail"</formula>
    </cfRule>
  </conditionalFormatting>
  <conditionalFormatting sqref="L90:L92">
    <cfRule type="cellIs" dxfId="166" priority="176" operator="lessThanOrEqual">
      <formula>-2</formula>
    </cfRule>
    <cfRule type="cellIs" dxfId="165" priority="177" operator="greaterThan">
      <formula>-2</formula>
    </cfRule>
  </conditionalFormatting>
  <conditionalFormatting sqref="O90:O92">
    <cfRule type="cellIs" dxfId="164" priority="174" operator="lessThanOrEqual">
      <formula>-2</formula>
    </cfRule>
    <cfRule type="cellIs" dxfId="163" priority="175" operator="greaterThan">
      <formula>-2</formula>
    </cfRule>
  </conditionalFormatting>
  <conditionalFormatting sqref="S90:S92">
    <cfRule type="cellIs" dxfId="162" priority="172" operator="equal">
      <formula>"Pass"</formula>
    </cfRule>
    <cfRule type="cellIs" dxfId="161" priority="173" operator="equal">
      <formula>"Fail"</formula>
    </cfRule>
  </conditionalFormatting>
  <conditionalFormatting sqref="AC90:AC92">
    <cfRule type="cellIs" dxfId="160" priority="160" operator="equal">
      <formula>"Pass"</formula>
    </cfRule>
    <cfRule type="cellIs" dxfId="159" priority="161" operator="equal">
      <formula>"Fail"</formula>
    </cfRule>
  </conditionalFormatting>
  <conditionalFormatting sqref="AI90:AI92">
    <cfRule type="cellIs" dxfId="158" priority="158" operator="equal">
      <formula>"Pass"</formula>
    </cfRule>
    <cfRule type="cellIs" dxfId="157" priority="159" operator="equal">
      <formula>"Fail"</formula>
    </cfRule>
  </conditionalFormatting>
  <conditionalFormatting sqref="AL90:AL92">
    <cfRule type="cellIs" dxfId="156" priority="156" operator="equal">
      <formula>"Pass"</formula>
    </cfRule>
    <cfRule type="cellIs" dxfId="155" priority="157" operator="equal">
      <formula>"Fail"</formula>
    </cfRule>
  </conditionalFormatting>
  <conditionalFormatting sqref="AH90:AH92">
    <cfRule type="cellIs" dxfId="154" priority="155" operator="greaterThan">
      <formula>0</formula>
    </cfRule>
  </conditionalFormatting>
  <conditionalFormatting sqref="AK90:AK92">
    <cfRule type="cellIs" dxfId="153" priority="154" operator="greaterThan">
      <formula>0</formula>
    </cfRule>
  </conditionalFormatting>
  <conditionalFormatting sqref="AP90:AP92">
    <cfRule type="cellIs" dxfId="152" priority="152" operator="equal">
      <formula>"Pass"</formula>
    </cfRule>
    <cfRule type="cellIs" dxfId="151" priority="153" operator="equal">
      <formula>"Fail"</formula>
    </cfRule>
  </conditionalFormatting>
  <conditionalFormatting sqref="AS90:AS92">
    <cfRule type="cellIs" dxfId="150" priority="150" operator="equal">
      <formula>"Pass"</formula>
    </cfRule>
    <cfRule type="cellIs" dxfId="149" priority="151" operator="equal">
      <formula>"Fail"</formula>
    </cfRule>
  </conditionalFormatting>
  <conditionalFormatting sqref="AO90:AO92">
    <cfRule type="cellIs" dxfId="148" priority="149" operator="lessThan">
      <formula>0</formula>
    </cfRule>
  </conditionalFormatting>
  <conditionalFormatting sqref="AR90:AR92">
    <cfRule type="cellIs" dxfId="147" priority="148" operator="lessThan">
      <formula>0</formula>
    </cfRule>
  </conditionalFormatting>
  <conditionalFormatting sqref="AW90:AW92">
    <cfRule type="cellIs" dxfId="146" priority="146" operator="equal">
      <formula>"Pass"</formula>
    </cfRule>
    <cfRule type="cellIs" dxfId="145" priority="147" operator="equal">
      <formula>"Fail"</formula>
    </cfRule>
  </conditionalFormatting>
  <conditionalFormatting sqref="AY90:AY92">
    <cfRule type="cellIs" dxfId="144" priority="144" operator="equal">
      <formula>"Pass"</formula>
    </cfRule>
    <cfRule type="cellIs" dxfId="143" priority="145" operator="equal">
      <formula>"Fail"</formula>
    </cfRule>
  </conditionalFormatting>
  <conditionalFormatting sqref="X90:X92">
    <cfRule type="cellIs" dxfId="142" priority="142" operator="equal">
      <formula>"Pass"</formula>
    </cfRule>
    <cfRule type="cellIs" dxfId="141" priority="143" operator="equal">
      <formula>"Fail"</formula>
    </cfRule>
  </conditionalFormatting>
  <conditionalFormatting sqref="Z90:Z92">
    <cfRule type="cellIs" dxfId="140" priority="140" operator="equal">
      <formula>"Pass"</formula>
    </cfRule>
    <cfRule type="cellIs" dxfId="139" priority="141" operator="equal">
      <formula>"Fail"</formula>
    </cfRule>
  </conditionalFormatting>
  <conditionalFormatting sqref="U94">
    <cfRule type="cellIs" dxfId="138" priority="98" operator="equal">
      <formula>"Pass"</formula>
    </cfRule>
    <cfRule type="cellIs" dxfId="137" priority="99" operator="equal">
      <formula>"Fail"</formula>
    </cfRule>
  </conditionalFormatting>
  <conditionalFormatting sqref="H90:H92">
    <cfRule type="cellIs" dxfId="136" priority="133" operator="between">
      <formula>-1.5</formula>
      <formula>1.5</formula>
    </cfRule>
    <cfRule type="cellIs" dxfId="135" priority="134" operator="lessThan">
      <formula>-1.5</formula>
    </cfRule>
    <cfRule type="cellIs" dxfId="134" priority="135" operator="greaterThan">
      <formula>1.5</formula>
    </cfRule>
  </conditionalFormatting>
  <conditionalFormatting sqref="R90:R92">
    <cfRule type="cellIs" dxfId="133" priority="131" operator="lessThan">
      <formula>-10</formula>
    </cfRule>
    <cfRule type="cellIs" dxfId="132" priority="132" operator="greaterThan">
      <formula>10</formula>
    </cfRule>
  </conditionalFormatting>
  <conditionalFormatting sqref="T90:T92">
    <cfRule type="cellIs" dxfId="131" priority="129" operator="lessThan">
      <formula>-10</formula>
    </cfRule>
    <cfRule type="cellIs" dxfId="130" priority="130" operator="greaterThan">
      <formula>10</formula>
    </cfRule>
  </conditionalFormatting>
  <conditionalFormatting sqref="W90:W92">
    <cfRule type="cellIs" dxfId="129" priority="128" operator="greaterThan">
      <formula>$V$8</formula>
    </cfRule>
  </conditionalFormatting>
  <conditionalFormatting sqref="Y90:Y92">
    <cfRule type="cellIs" dxfId="128" priority="127" operator="greaterThan">
      <formula>$V$8</formula>
    </cfRule>
  </conditionalFormatting>
  <conditionalFormatting sqref="AE90:AE92">
    <cfRule type="cellIs" dxfId="127" priority="121" operator="equal">
      <formula>"Pass"</formula>
    </cfRule>
    <cfRule type="cellIs" dxfId="126" priority="122" operator="equal">
      <formula>"Fail"</formula>
    </cfRule>
  </conditionalFormatting>
  <conditionalFormatting sqref="E94">
    <cfRule type="cellIs" dxfId="125" priority="112" operator="between">
      <formula>-1.5</formula>
      <formula>1.5</formula>
    </cfRule>
    <cfRule type="cellIs" dxfId="124" priority="115" operator="lessThan">
      <formula>-1.5</formula>
    </cfRule>
    <cfRule type="cellIs" dxfId="123" priority="116" operator="greaterThan">
      <formula>1.5</formula>
    </cfRule>
  </conditionalFormatting>
  <conditionalFormatting sqref="F94">
    <cfRule type="cellIs" dxfId="122" priority="113" operator="equal">
      <formula>"Pass"</formula>
    </cfRule>
    <cfRule type="cellIs" dxfId="121" priority="114" operator="equal">
      <formula>"Fail"</formula>
    </cfRule>
  </conditionalFormatting>
  <conditionalFormatting sqref="I94">
    <cfRule type="cellIs" dxfId="120" priority="110" operator="equal">
      <formula>"Pass"</formula>
    </cfRule>
    <cfRule type="cellIs" dxfId="119" priority="111" operator="equal">
      <formula>"Fail"</formula>
    </cfRule>
  </conditionalFormatting>
  <conditionalFormatting sqref="M94">
    <cfRule type="cellIs" dxfId="118" priority="108" operator="equal">
      <formula>"Pass"</formula>
    </cfRule>
    <cfRule type="cellIs" dxfId="117" priority="109" operator="equal">
      <formula>"Fail"</formula>
    </cfRule>
  </conditionalFormatting>
  <conditionalFormatting sqref="P94">
    <cfRule type="cellIs" dxfId="116" priority="106" operator="equal">
      <formula>"Pass"</formula>
    </cfRule>
    <cfRule type="cellIs" dxfId="115" priority="107" operator="equal">
      <formula>"Fail"</formula>
    </cfRule>
  </conditionalFormatting>
  <conditionalFormatting sqref="L94">
    <cfRule type="cellIs" dxfId="114" priority="104" operator="lessThanOrEqual">
      <formula>-2</formula>
    </cfRule>
    <cfRule type="cellIs" dxfId="113" priority="105" operator="greaterThan">
      <formula>-2</formula>
    </cfRule>
  </conditionalFormatting>
  <conditionalFormatting sqref="O94">
    <cfRule type="cellIs" dxfId="112" priority="102" operator="lessThanOrEqual">
      <formula>-2</formula>
    </cfRule>
    <cfRule type="cellIs" dxfId="111" priority="103" operator="greaterThan">
      <formula>-2</formula>
    </cfRule>
  </conditionalFormatting>
  <conditionalFormatting sqref="S94">
    <cfRule type="cellIs" dxfId="110" priority="100" operator="equal">
      <formula>"Pass"</formula>
    </cfRule>
    <cfRule type="cellIs" dxfId="109" priority="101" operator="equal">
      <formula>"Fail"</formula>
    </cfRule>
  </conditionalFormatting>
  <conditionalFormatting sqref="AC94">
    <cfRule type="cellIs" dxfId="108" priority="88" operator="equal">
      <formula>"Pass"</formula>
    </cfRule>
    <cfRule type="cellIs" dxfId="107" priority="89" operator="equal">
      <formula>"Fail"</formula>
    </cfRule>
  </conditionalFormatting>
  <conditionalFormatting sqref="AI94">
    <cfRule type="cellIs" dxfId="106" priority="86" operator="equal">
      <formula>"Pass"</formula>
    </cfRule>
    <cfRule type="cellIs" dxfId="105" priority="87" operator="equal">
      <formula>"Fail"</formula>
    </cfRule>
  </conditionalFormatting>
  <conditionalFormatting sqref="AL94">
    <cfRule type="cellIs" dxfId="104" priority="84" operator="equal">
      <formula>"Pass"</formula>
    </cfRule>
    <cfRule type="cellIs" dxfId="103" priority="85" operator="equal">
      <formula>"Fail"</formula>
    </cfRule>
  </conditionalFormatting>
  <conditionalFormatting sqref="AH94">
    <cfRule type="cellIs" dxfId="102" priority="83" operator="greaterThan">
      <formula>0</formula>
    </cfRule>
  </conditionalFormatting>
  <conditionalFormatting sqref="AK94">
    <cfRule type="cellIs" dxfId="101" priority="82" operator="greaterThan">
      <formula>0</formula>
    </cfRule>
  </conditionalFormatting>
  <conditionalFormatting sqref="AP94">
    <cfRule type="cellIs" dxfId="100" priority="80" operator="equal">
      <formula>"Pass"</formula>
    </cfRule>
    <cfRule type="cellIs" dxfId="99" priority="81" operator="equal">
      <formula>"Fail"</formula>
    </cfRule>
  </conditionalFormatting>
  <conditionalFormatting sqref="AS94">
    <cfRule type="cellIs" dxfId="98" priority="78" operator="equal">
      <formula>"Pass"</formula>
    </cfRule>
    <cfRule type="cellIs" dxfId="97" priority="79" operator="equal">
      <formula>"Fail"</formula>
    </cfRule>
  </conditionalFormatting>
  <conditionalFormatting sqref="AO94">
    <cfRule type="cellIs" dxfId="96" priority="77" operator="lessThan">
      <formula>0</formula>
    </cfRule>
  </conditionalFormatting>
  <conditionalFormatting sqref="AR94">
    <cfRule type="cellIs" dxfId="95" priority="76" operator="lessThan">
      <formula>0</formula>
    </cfRule>
  </conditionalFormatting>
  <conditionalFormatting sqref="X94">
    <cfRule type="cellIs" dxfId="94" priority="70" operator="equal">
      <formula>"Pass"</formula>
    </cfRule>
    <cfRule type="cellIs" dxfId="93" priority="71" operator="equal">
      <formula>"Fail"</formula>
    </cfRule>
  </conditionalFormatting>
  <conditionalFormatting sqref="Z94">
    <cfRule type="cellIs" dxfId="92" priority="68" operator="equal">
      <formula>"Pass"</formula>
    </cfRule>
    <cfRule type="cellIs" dxfId="91" priority="69" operator="equal">
      <formula>"Fail"</formula>
    </cfRule>
  </conditionalFormatting>
  <conditionalFormatting sqref="H94">
    <cfRule type="cellIs" dxfId="90" priority="61" operator="between">
      <formula>-1.5</formula>
      <formula>1.5</formula>
    </cfRule>
    <cfRule type="cellIs" dxfId="89" priority="62" operator="lessThan">
      <formula>-1.5</formula>
    </cfRule>
    <cfRule type="cellIs" dxfId="88" priority="63" operator="greaterThan">
      <formula>1.5</formula>
    </cfRule>
  </conditionalFormatting>
  <conditionalFormatting sqref="R94">
    <cfRule type="cellIs" dxfId="87" priority="59" operator="lessThan">
      <formula>-10</formula>
    </cfRule>
    <cfRule type="cellIs" dxfId="86" priority="60" operator="greaterThan">
      <formula>10</formula>
    </cfRule>
  </conditionalFormatting>
  <conditionalFormatting sqref="T94">
    <cfRule type="cellIs" dxfId="85" priority="57" operator="lessThan">
      <formula>-10</formula>
    </cfRule>
    <cfRule type="cellIs" dxfId="84" priority="58" operator="greaterThan">
      <formula>10</formula>
    </cfRule>
  </conditionalFormatting>
  <conditionalFormatting sqref="W94">
    <cfRule type="cellIs" dxfId="83" priority="56" operator="greaterThan">
      <formula>$V$8</formula>
    </cfRule>
  </conditionalFormatting>
  <conditionalFormatting sqref="Y94">
    <cfRule type="cellIs" dxfId="82" priority="55" operator="greaterThan">
      <formula>$V$8</formula>
    </cfRule>
  </conditionalFormatting>
  <conditionalFormatting sqref="AE94">
    <cfRule type="cellIs" dxfId="81" priority="49" operator="equal">
      <formula>"Pass"</formula>
    </cfRule>
    <cfRule type="cellIs" dxfId="80" priority="50" operator="equal">
      <formula>"Fail"</formula>
    </cfRule>
  </conditionalFormatting>
  <conditionalFormatting sqref="D85 G85 D90 G90">
    <cfRule type="cellIs" dxfId="79" priority="4606" operator="lessThan">
      <formula>$C85:$C89-1.5</formula>
    </cfRule>
    <cfRule type="cellIs" dxfId="78" priority="4607" operator="greaterThan">
      <formula>$C85:$C89+1.5</formula>
    </cfRule>
  </conditionalFormatting>
  <conditionalFormatting sqref="K85 N85 K90 N90">
    <cfRule type="cellIs" dxfId="77" priority="4610" operator="greaterThan">
      <formula>$J85:$J89-2</formula>
    </cfRule>
  </conditionalFormatting>
  <conditionalFormatting sqref="AB85 AD85 AB90 AD90">
    <cfRule type="cellIs" dxfId="76" priority="4612" operator="greaterThan">
      <formula>$AA85:$AA89-0</formula>
    </cfRule>
  </conditionalFormatting>
  <conditionalFormatting sqref="AG85 AJ85 AG90 AJ90">
    <cfRule type="cellIs" dxfId="75" priority="4614" operator="greaterThan">
      <formula>$AF85:$AF89-0</formula>
    </cfRule>
  </conditionalFormatting>
  <conditionalFormatting sqref="AN85 AQ85 AN90 AQ90">
    <cfRule type="cellIs" dxfId="74" priority="4616" operator="lessThan">
      <formula>$AM85:$AM89-0</formula>
    </cfRule>
  </conditionalFormatting>
  <conditionalFormatting sqref="AV85 AX85 AV90 AX90">
    <cfRule type="cellIs" dxfId="73" priority="4618" operator="lessThan">
      <formula>$AT85:$AT89-0</formula>
    </cfRule>
  </conditionalFormatting>
  <conditionalFormatting sqref="D89 G89 D94 G94">
    <cfRule type="cellIs" dxfId="72" priority="4620" operator="lessThan">
      <formula>$C89:$C89-1.5</formula>
    </cfRule>
    <cfRule type="cellIs" dxfId="71" priority="4621" operator="greaterThan">
      <formula>$C89:$C89+1.5</formula>
    </cfRule>
  </conditionalFormatting>
  <conditionalFormatting sqref="K89 N89 K94 N94">
    <cfRule type="cellIs" dxfId="70" priority="4624" operator="greaterThan">
      <formula>$J89:$J89-2</formula>
    </cfRule>
  </conditionalFormatting>
  <conditionalFormatting sqref="AB89 AD89 AB94 AD94">
    <cfRule type="cellIs" dxfId="69" priority="4626" operator="greaterThan">
      <formula>$AA89:$AA89-0</formula>
    </cfRule>
  </conditionalFormatting>
  <conditionalFormatting sqref="AG89 AJ89 AG94 AJ94">
    <cfRule type="cellIs" dxfId="68" priority="4628" operator="greaterThan">
      <formula>$AF89:$AF89-0</formula>
    </cfRule>
  </conditionalFormatting>
  <conditionalFormatting sqref="AN89 AQ89 AN94 AQ94">
    <cfRule type="cellIs" dxfId="67" priority="4630" operator="lessThan">
      <formula>$AM89:$AM89-0</formula>
    </cfRule>
  </conditionalFormatting>
  <conditionalFormatting sqref="D91:D93 G91:G93">
    <cfRule type="cellIs" dxfId="66" priority="4754" operator="lessThan">
      <formula>$C91:$C183-1.5</formula>
    </cfRule>
    <cfRule type="cellIs" dxfId="65" priority="4755" operator="greaterThan">
      <formula>$C91:$C183+1.5</formula>
    </cfRule>
  </conditionalFormatting>
  <conditionalFormatting sqref="K91:K93 N91:N93">
    <cfRule type="cellIs" dxfId="64" priority="4798" operator="greaterThan">
      <formula>$J91:$J183-2</formula>
    </cfRule>
  </conditionalFormatting>
  <conditionalFormatting sqref="AB91:AB93 AD91:AD93">
    <cfRule type="cellIs" dxfId="63" priority="4820" operator="greaterThan">
      <formula>$AA91:$AA183-0</formula>
    </cfRule>
  </conditionalFormatting>
  <conditionalFormatting sqref="AG91:AG93 AJ91:AJ93">
    <cfRule type="cellIs" dxfId="62" priority="4842" operator="greaterThan">
      <formula>$AF91:$AF183-0</formula>
    </cfRule>
  </conditionalFormatting>
  <conditionalFormatting sqref="AN91:AN93 AQ91:AQ93">
    <cfRule type="cellIs" dxfId="61" priority="4864" operator="lessThan">
      <formula>$AM91:$AM183-0</formula>
    </cfRule>
  </conditionalFormatting>
  <conditionalFormatting sqref="AV91:AV93 AX91:AX93">
    <cfRule type="cellIs" dxfId="60" priority="4886" operator="lessThan">
      <formula>$AT91:$AT183-0</formula>
    </cfRule>
  </conditionalFormatting>
  <conditionalFormatting sqref="D10 G10 G18 D18 G26 D26 G34 D34 G42 D42 G50 D50 G58 D58 G66 D66 G74 D74 G82 D82">
    <cfRule type="cellIs" dxfId="59" priority="4941" operator="lessThan">
      <formula>$C10:$C95-1.5</formula>
    </cfRule>
    <cfRule type="cellIs" dxfId="58" priority="4942" operator="greaterThan">
      <formula>$C10:$C95+1.5</formula>
    </cfRule>
  </conditionalFormatting>
  <conditionalFormatting sqref="D11:D12 G11:G12 D19:D20 G19:G20 D27:D28 G27:G28 D35:D36 G35:G36 D43:D44 G43:G44 D51:D52 G51:G52 D59:D60 G59:G60 D67:D68 G67:G68 D75:D76 G75:G76 D83:D84 G83:G84">
    <cfRule type="cellIs" dxfId="57" priority="4981" operator="lessThan">
      <formula>$C11:$C95-1.5</formula>
    </cfRule>
    <cfRule type="cellIs" dxfId="56" priority="4982" operator="greaterThan">
      <formula>$C11:$C95+1.5</formula>
    </cfRule>
  </conditionalFormatting>
  <conditionalFormatting sqref="K11:K12 N11:N12 K19:K20 N19:N20 K27:K28 N27:N28 K35:K36 N35:N36 K43:K44 N43:N44 K51:K52 N51:N52 K59:K60 N59:N60 K67:K68 N67:N68 K75:K76 N75:N76 K83:K84 N83:N84">
    <cfRule type="cellIs" dxfId="55" priority="5021" operator="greaterThan">
      <formula>$J11:$J95-2</formula>
    </cfRule>
  </conditionalFormatting>
  <conditionalFormatting sqref="AB11:AB12 AD11:AD12 AB19:AB20 AD19:AD20 AB27:AB28 AD27:AD28 AB35:AB36 AD35:AD36 AB43:AB44 AD43:AD44 AB51:AB52 AD51:AD52 AB59:AB60 AD59:AD60 AB67:AB68 AD67:AD68 AB75:AB76 AD75:AD76 AB83:AB84 AD83:AD84">
    <cfRule type="cellIs" dxfId="54" priority="5041" operator="greaterThan">
      <formula>$AA11:$AA95-0</formula>
    </cfRule>
  </conditionalFormatting>
  <conditionalFormatting sqref="AG11:AG12 AJ11:AJ12 AG19:AG20 AJ19:AJ20 AG27:AG28 AJ27:AJ28 AG35:AG36 AJ35:AJ36 AG43:AG44 AJ43:AJ44 AG51:AG52 AJ51:AJ52 AG59:AG60 AJ59:AJ60 AG67:AG68 AJ67:AJ68 AG75:AG76 AJ75:AJ76 AG83:AG84 AJ83:AJ84">
    <cfRule type="cellIs" dxfId="53" priority="5061" operator="greaterThan">
      <formula>$AF11:$AF95-0</formula>
    </cfRule>
  </conditionalFormatting>
  <conditionalFormatting sqref="AN11:AN12 AQ11:AQ12 AN19:AN20 AQ19:AQ20 AN27:AN28 AQ27:AQ28 AN35:AN36 AQ35:AQ36 AN43:AN44 AQ43:AQ44 AN51:AN52 AQ51:AQ52 AN59:AN60 AQ59:AQ60 AN67:AN68 AQ67:AQ68 AN75:AN76 AQ75:AQ76 AN83:AN84 AQ83:AQ84">
    <cfRule type="cellIs" dxfId="52" priority="5081" operator="lessThan">
      <formula>$AM11:$AM95-0</formula>
    </cfRule>
  </conditionalFormatting>
  <conditionalFormatting sqref="D6:D8 G6:G8 D14:D16 G14:G16 D22:D24 G22:G24 D30:D32 G30:G32 D38:D40 G38:G40 D46:D48 G46:G48 D54:D56 G54:G56 D62:D64 G62:G64 D70:D72 G70:G72 D78:D80 G78:G80 D86:D88 G86:G88">
    <cfRule type="cellIs" dxfId="51" priority="5101" operator="lessThan">
      <formula>$C6:$C95-1.5</formula>
    </cfRule>
    <cfRule type="cellIs" dxfId="50" priority="5102" operator="greaterThan">
      <formula>$C6:$C95+1.5</formula>
    </cfRule>
  </conditionalFormatting>
  <conditionalFormatting sqref="K6:K8 N6:N8 K14:K16 N14:N16 K22:K24 N22:N24 K30:K32 N30:N32 K38:K40 N38:N40 K46:K48 N46:N48 K54:K56 N54:N56 K62:K64 N62:N64 K70:K72 N70:N72 K78:K80 N78:N80 K86:K88 N86:N88">
    <cfRule type="cellIs" dxfId="49" priority="5145" operator="greaterThan">
      <formula>$J6:$J95-2</formula>
    </cfRule>
  </conditionalFormatting>
  <conditionalFormatting sqref="AB6:AB8 AD6:AD8 AB14:AB16 AD14:AD16 AB22:AB24 AD22:AD24 AB30:AB32 AD30:AD32 AB38:AB40 AD38:AD40 AB46:AB48 AD46:AD48 AB54:AB56 AD54:AD56 AB62:AB64 AD62:AD64 AB70:AB72 AD70:AD72 AB78:AB80 AD78:AD80 AB86:AB88 AD86:AD88">
    <cfRule type="cellIs" dxfId="48" priority="5167" operator="greaterThan">
      <formula>$AA6:$AA95-0</formula>
    </cfRule>
  </conditionalFormatting>
  <conditionalFormatting sqref="AG6:AG8 AJ6:AJ8 AG14:AG16 AJ14:AJ16 AG22:AG24 AJ22:AJ24 AG30:AG32 AJ30:AJ32 AG38:AG40 AJ38:AJ40 AG46:AG48 AJ46:AJ48 AG54:AG56 AJ54:AJ56 AG62:AG64 AJ62:AJ64 AG70:AG72 AJ70:AJ72 AG78:AG80 AJ78:AJ80 AG86:AG88 AJ86:AJ88">
    <cfRule type="cellIs" dxfId="47" priority="5189" operator="greaterThan">
      <formula>$AF6:$AF95-0</formula>
    </cfRule>
  </conditionalFormatting>
  <conditionalFormatting sqref="AN6:AN8 AQ6:AQ8 AN14:AN16 AQ14:AQ16 AN22:AN24 AQ22:AQ24 AN30:AN32 AQ30:AQ32 AN38:AN40 AQ38:AQ40 AN46:AN48 AQ46:AQ48 AN54:AN56 AQ54:AQ56 AN62:AN64 AQ62:AQ64 AN70:AN72 AQ70:AQ72 AN78:AN80 AQ78:AQ80 AN86:AN88 AQ86:AQ88">
    <cfRule type="cellIs" dxfId="46" priority="5211" operator="lessThan">
      <formula>$AM6:$AM95-0</formula>
    </cfRule>
  </conditionalFormatting>
  <conditionalFormatting sqref="BC6">
    <cfRule type="cellIs" dxfId="45" priority="45" operator="equal">
      <formula>"Pass"</formula>
    </cfRule>
    <cfRule type="cellIs" dxfId="44" priority="46" operator="equal">
      <formula>"Fail"</formula>
    </cfRule>
  </conditionalFormatting>
  <conditionalFormatting sqref="BE6">
    <cfRule type="cellIs" dxfId="43" priority="43" operator="equal">
      <formula>"Pass"</formula>
    </cfRule>
    <cfRule type="cellIs" dxfId="42" priority="44" operator="equal">
      <formula>"Fail"</formula>
    </cfRule>
  </conditionalFormatting>
  <conditionalFormatting sqref="BB6">
    <cfRule type="cellIs" dxfId="41" priority="42" operator="lessThan">
      <formula>$AZ6:$AZ6-0</formula>
    </cfRule>
  </conditionalFormatting>
  <conditionalFormatting sqref="BD6">
    <cfRule type="cellIs" dxfId="40" priority="41" operator="lessThan">
      <formula>$AZ6:$AZ6-0</formula>
    </cfRule>
  </conditionalFormatting>
  <conditionalFormatting sqref="BC9:BC43 BC45:BC51 BC53:BC75 BC77:BC83 BC85:BC94">
    <cfRule type="cellIs" dxfId="39" priority="39" operator="equal">
      <formula>"Pass"</formula>
    </cfRule>
    <cfRule type="cellIs" dxfId="38" priority="40" operator="equal">
      <formula>"Fail"</formula>
    </cfRule>
  </conditionalFormatting>
  <conditionalFormatting sqref="BE9:BE43 BE45:BE51 BE53:BE75 BE77:BE83 BE85:BE94">
    <cfRule type="cellIs" dxfId="37" priority="37" operator="equal">
      <formula>"Pass"</formula>
    </cfRule>
    <cfRule type="cellIs" dxfId="36" priority="38" operator="equal">
      <formula>"Fail"</formula>
    </cfRule>
  </conditionalFormatting>
  <conditionalFormatting sqref="BB9:BB43 BB45:BB51 BB53:BB75 BB77:BB83 BB85:BB94">
    <cfRule type="cellIs" dxfId="35" priority="36" operator="lessThan">
      <formula>$AZ9:$AZ9-0</formula>
    </cfRule>
  </conditionalFormatting>
  <conditionalFormatting sqref="BD9:BD43 BD45:BD51 BD53:BD75 BD77:BD83 BD85:BD94">
    <cfRule type="cellIs" dxfId="34" priority="35" operator="lessThan">
      <formula>$AZ9:$AZ9-0</formula>
    </cfRule>
  </conditionalFormatting>
  <conditionalFormatting sqref="AW89">
    <cfRule type="cellIs" dxfId="33" priority="33" operator="equal">
      <formula>"Pass"</formula>
    </cfRule>
    <cfRule type="cellIs" dxfId="32" priority="34" operator="equal">
      <formula>"Fail"</formula>
    </cfRule>
  </conditionalFormatting>
  <conditionalFormatting sqref="AY89">
    <cfRule type="cellIs" dxfId="31" priority="31" operator="equal">
      <formula>"Pass"</formula>
    </cfRule>
    <cfRule type="cellIs" dxfId="30" priority="32" operator="equal">
      <formula>"Fail"</formula>
    </cfRule>
  </conditionalFormatting>
  <conditionalFormatting sqref="AV89 AX89">
    <cfRule type="cellIs" dxfId="29" priority="30" operator="lessThan">
      <formula>$AT89:$AT178-0</formula>
    </cfRule>
  </conditionalFormatting>
  <conditionalFormatting sqref="AW94">
    <cfRule type="cellIs" dxfId="28" priority="28" operator="equal">
      <formula>"Pass"</formula>
    </cfRule>
    <cfRule type="cellIs" dxfId="27" priority="29" operator="equal">
      <formula>"Fail"</formula>
    </cfRule>
  </conditionalFormatting>
  <conditionalFormatting sqref="AY94">
    <cfRule type="cellIs" dxfId="26" priority="26" operator="equal">
      <formula>"Pass"</formula>
    </cfRule>
    <cfRule type="cellIs" dxfId="25" priority="27" operator="equal">
      <formula>"Fail"</formula>
    </cfRule>
  </conditionalFormatting>
  <conditionalFormatting sqref="AV94 AX94">
    <cfRule type="cellIs" dxfId="24" priority="25" operator="lessThan">
      <formula>$AT94:$AT183-0</formula>
    </cfRule>
  </conditionalFormatting>
  <conditionalFormatting sqref="BC52">
    <cfRule type="cellIs" dxfId="23" priority="23" operator="equal">
      <formula>"Pass"</formula>
    </cfRule>
    <cfRule type="cellIs" dxfId="22" priority="24" operator="equal">
      <formula>"Fail"</formula>
    </cfRule>
  </conditionalFormatting>
  <conditionalFormatting sqref="BE52">
    <cfRule type="cellIs" dxfId="21" priority="21" operator="equal">
      <formula>"Pass"</formula>
    </cfRule>
    <cfRule type="cellIs" dxfId="20" priority="22" operator="equal">
      <formula>"Fail"</formula>
    </cfRule>
  </conditionalFormatting>
  <conditionalFormatting sqref="BB52">
    <cfRule type="cellIs" dxfId="19" priority="20" operator="lessThan">
      <formula>$AZ52:$AZ52-0</formula>
    </cfRule>
  </conditionalFormatting>
  <conditionalFormatting sqref="BD52">
    <cfRule type="cellIs" dxfId="18" priority="19" operator="lessThan">
      <formula>$AZ52:$AZ52-0</formula>
    </cfRule>
  </conditionalFormatting>
  <conditionalFormatting sqref="BC44">
    <cfRule type="cellIs" dxfId="17" priority="17" operator="equal">
      <formula>"Pass"</formula>
    </cfRule>
    <cfRule type="cellIs" dxfId="16" priority="18" operator="equal">
      <formula>"Fail"</formula>
    </cfRule>
  </conditionalFormatting>
  <conditionalFormatting sqref="BE44">
    <cfRule type="cellIs" dxfId="15" priority="15" operator="equal">
      <formula>"Pass"</formula>
    </cfRule>
    <cfRule type="cellIs" dxfId="14" priority="16" operator="equal">
      <formula>"Fail"</formula>
    </cfRule>
  </conditionalFormatting>
  <conditionalFormatting sqref="BB44">
    <cfRule type="cellIs" dxfId="13" priority="14" operator="lessThan">
      <formula>$AZ44:$AZ44-0</formula>
    </cfRule>
  </conditionalFormatting>
  <conditionalFormatting sqref="BD44">
    <cfRule type="cellIs" dxfId="12" priority="13" operator="lessThan">
      <formula>$AZ44:$AZ44-0</formula>
    </cfRule>
  </conditionalFormatting>
  <conditionalFormatting sqref="BC76">
    <cfRule type="cellIs" dxfId="11" priority="11" operator="equal">
      <formula>"Pass"</formula>
    </cfRule>
    <cfRule type="cellIs" dxfId="10" priority="12" operator="equal">
      <formula>"Fail"</formula>
    </cfRule>
  </conditionalFormatting>
  <conditionalFormatting sqref="BE76">
    <cfRule type="cellIs" dxfId="9" priority="9" operator="equal">
      <formula>"Pass"</formula>
    </cfRule>
    <cfRule type="cellIs" dxfId="8" priority="10" operator="equal">
      <formula>"Fail"</formula>
    </cfRule>
  </conditionalFormatting>
  <conditionalFormatting sqref="BB76">
    <cfRule type="cellIs" dxfId="7" priority="8" operator="lessThan">
      <formula>$AZ76:$AZ76-0</formula>
    </cfRule>
  </conditionalFormatting>
  <conditionalFormatting sqref="BD76">
    <cfRule type="cellIs" dxfId="6" priority="7" operator="lessThan">
      <formula>$AZ76:$AZ76-0</formula>
    </cfRule>
  </conditionalFormatting>
  <conditionalFormatting sqref="BC84">
    <cfRule type="cellIs" dxfId="5" priority="5" operator="equal">
      <formula>"Pass"</formula>
    </cfRule>
    <cfRule type="cellIs" dxfId="4" priority="6" operator="equal">
      <formula>"Fail"</formula>
    </cfRule>
  </conditionalFormatting>
  <conditionalFormatting sqref="BE84">
    <cfRule type="cellIs" dxfId="3" priority="3" operator="equal">
      <formula>"Pass"</formula>
    </cfRule>
    <cfRule type="cellIs" dxfId="2" priority="4" operator="equal">
      <formula>"Fail"</formula>
    </cfRule>
  </conditionalFormatting>
  <conditionalFormatting sqref="BB84">
    <cfRule type="cellIs" dxfId="1" priority="2" operator="lessThan">
      <formula>$AZ84:$AZ84-0</formula>
    </cfRule>
  </conditionalFormatting>
  <conditionalFormatting sqref="BD84">
    <cfRule type="cellIs" dxfId="0" priority="1" operator="lessThan">
      <formula>$AZ84:$AZ84-0</formula>
    </cfRule>
  </conditionalFormatting>
  <hyperlinks>
    <hyperlink ref="A95" location="Content!A1" display="Back"/>
  </hyperlink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Overview</vt:lpstr>
      <vt:lpstr>Content</vt:lpstr>
      <vt:lpstr>5G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2015-05-18T03:32:14Z</dcterms:modified>
</cp:coreProperties>
</file>